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Naviga Assistance)\Naviga Assistance Dropbox\Naviga Assistance Team Folder\CC_Hotel Ski\VZ06_FVE_III\01_ZD na profilu\"/>
    </mc:Choice>
  </mc:AlternateContent>
  <xr:revisionPtr revIDLastSave="0" documentId="13_ncr:1_{8379B29B-86C4-466E-A09B-2FD1385C8A1B}" xr6:coauthVersionLast="47" xr6:coauthVersionMax="47" xr10:uidLastSave="{00000000-0000-0000-0000-000000000000}"/>
  <bookViews>
    <workbookView xWindow="-108" yWindow="-108" windowWidth="23256" windowHeight="12576" activeTab="1" xr2:uid="{47192917-AD88-4AEC-A88D-36AFE14ED568}"/>
  </bookViews>
  <sheets>
    <sheet name="Rekapitulace" sheetId="3" r:id="rId1"/>
    <sheet name="Rozpočet" sheetId="2" r:id="rId2"/>
    <sheet name="Paramet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  <c r="C10" i="3"/>
  <c r="C9" i="3"/>
  <c r="C11" i="3" s="1"/>
  <c r="I98" i="2"/>
  <c r="H98" i="2"/>
  <c r="G98" i="2"/>
  <c r="E98" i="2"/>
  <c r="H96" i="2"/>
  <c r="G96" i="2"/>
  <c r="E96" i="2"/>
  <c r="I96" i="2" s="1"/>
  <c r="I94" i="2"/>
  <c r="H94" i="2"/>
  <c r="H93" i="2"/>
  <c r="G93" i="2"/>
  <c r="E93" i="2"/>
  <c r="I93" i="2" s="1"/>
  <c r="H91" i="2"/>
  <c r="G91" i="2"/>
  <c r="E91" i="2"/>
  <c r="I91" i="2" s="1"/>
  <c r="H90" i="2"/>
  <c r="G90" i="2"/>
  <c r="E90" i="2"/>
  <c r="I90" i="2" s="1"/>
  <c r="H88" i="2"/>
  <c r="G88" i="2"/>
  <c r="E88" i="2"/>
  <c r="I88" i="2" s="1"/>
  <c r="H86" i="2"/>
  <c r="G86" i="2"/>
  <c r="E86" i="2"/>
  <c r="I86" i="2" s="1"/>
  <c r="H85" i="2"/>
  <c r="G85" i="2"/>
  <c r="E85" i="2"/>
  <c r="I85" i="2" s="1"/>
  <c r="H84" i="2"/>
  <c r="G84" i="2"/>
  <c r="E84" i="2"/>
  <c r="I84" i="2" s="1"/>
  <c r="H83" i="2"/>
  <c r="G83" i="2"/>
  <c r="E83" i="2"/>
  <c r="I83" i="2" s="1"/>
  <c r="H82" i="2"/>
  <c r="G82" i="2"/>
  <c r="E82" i="2"/>
  <c r="I82" i="2" s="1"/>
  <c r="H80" i="2"/>
  <c r="G80" i="2"/>
  <c r="E80" i="2"/>
  <c r="I80" i="2" s="1"/>
  <c r="H78" i="2"/>
  <c r="G78" i="2"/>
  <c r="E78" i="2"/>
  <c r="I78" i="2" s="1"/>
  <c r="H77" i="2"/>
  <c r="G77" i="2"/>
  <c r="E77" i="2"/>
  <c r="I77" i="2" s="1"/>
  <c r="H76" i="2"/>
  <c r="G76" i="2"/>
  <c r="E76" i="2"/>
  <c r="I76" i="2" s="1"/>
  <c r="H74" i="2"/>
  <c r="G74" i="2"/>
  <c r="E74" i="2"/>
  <c r="I74" i="2" s="1"/>
  <c r="H73" i="2"/>
  <c r="G73" i="2"/>
  <c r="E73" i="2"/>
  <c r="H71" i="2"/>
  <c r="G71" i="2"/>
  <c r="E71" i="2"/>
  <c r="I71" i="2" s="1"/>
  <c r="H70" i="2"/>
  <c r="G70" i="2"/>
  <c r="E70" i="2"/>
  <c r="I70" i="2" s="1"/>
  <c r="H68" i="2"/>
  <c r="G68" i="2"/>
  <c r="E68" i="2"/>
  <c r="I68" i="2" s="1"/>
  <c r="H67" i="2"/>
  <c r="G67" i="2"/>
  <c r="E67" i="2"/>
  <c r="I67" i="2" s="1"/>
  <c r="H65" i="2"/>
  <c r="G65" i="2"/>
  <c r="E65" i="2"/>
  <c r="I65" i="2" s="1"/>
  <c r="H64" i="2"/>
  <c r="G64" i="2"/>
  <c r="E64" i="2"/>
  <c r="I64" i="2" s="1"/>
  <c r="H63" i="2"/>
  <c r="G63" i="2"/>
  <c r="E63" i="2"/>
  <c r="I63" i="2" s="1"/>
  <c r="H61" i="2"/>
  <c r="G61" i="2"/>
  <c r="E61" i="2"/>
  <c r="I61" i="2" s="1"/>
  <c r="H60" i="2"/>
  <c r="G60" i="2"/>
  <c r="E60" i="2"/>
  <c r="I60" i="2" s="1"/>
  <c r="H58" i="2"/>
  <c r="G58" i="2"/>
  <c r="E58" i="2"/>
  <c r="I58" i="2" s="1"/>
  <c r="H57" i="2"/>
  <c r="G57" i="2"/>
  <c r="E57" i="2"/>
  <c r="I57" i="2" s="1"/>
  <c r="H56" i="2"/>
  <c r="G56" i="2"/>
  <c r="E56" i="2"/>
  <c r="I56" i="2" s="1"/>
  <c r="H55" i="2"/>
  <c r="G55" i="2"/>
  <c r="E55" i="2"/>
  <c r="I55" i="2" s="1"/>
  <c r="H54" i="2"/>
  <c r="G54" i="2"/>
  <c r="E54" i="2"/>
  <c r="I54" i="2" s="1"/>
  <c r="H53" i="2"/>
  <c r="G53" i="2"/>
  <c r="E53" i="2"/>
  <c r="I53" i="2" s="1"/>
  <c r="H52" i="2"/>
  <c r="G52" i="2"/>
  <c r="E52" i="2"/>
  <c r="I52" i="2" s="1"/>
  <c r="H50" i="2"/>
  <c r="G50" i="2"/>
  <c r="E50" i="2"/>
  <c r="I50" i="2" s="1"/>
  <c r="H49" i="2"/>
  <c r="G49" i="2"/>
  <c r="E49" i="2"/>
  <c r="I49" i="2" s="1"/>
  <c r="H48" i="2"/>
  <c r="G48" i="2"/>
  <c r="E48" i="2"/>
  <c r="I48" i="2" s="1"/>
  <c r="H46" i="2"/>
  <c r="G46" i="2"/>
  <c r="E46" i="2"/>
  <c r="I46" i="2" s="1"/>
  <c r="H45" i="2"/>
  <c r="G45" i="2"/>
  <c r="E45" i="2"/>
  <c r="I45" i="2" s="1"/>
  <c r="H44" i="2"/>
  <c r="G44" i="2"/>
  <c r="E44" i="2"/>
  <c r="I44" i="2" s="1"/>
  <c r="H43" i="2"/>
  <c r="G43" i="2"/>
  <c r="E43" i="2"/>
  <c r="I43" i="2" s="1"/>
  <c r="H42" i="2"/>
  <c r="G42" i="2"/>
  <c r="E42" i="2"/>
  <c r="I42" i="2" s="1"/>
  <c r="H41" i="2"/>
  <c r="G41" i="2"/>
  <c r="E41" i="2"/>
  <c r="I41" i="2" s="1"/>
  <c r="H40" i="2"/>
  <c r="G40" i="2"/>
  <c r="E40" i="2"/>
  <c r="I40" i="2" s="1"/>
  <c r="H39" i="2"/>
  <c r="G39" i="2"/>
  <c r="E39" i="2"/>
  <c r="I39" i="2" s="1"/>
  <c r="H38" i="2"/>
  <c r="G38" i="2"/>
  <c r="E38" i="2"/>
  <c r="I38" i="2" s="1"/>
  <c r="H37" i="2"/>
  <c r="G37" i="2"/>
  <c r="E37" i="2"/>
  <c r="H35" i="2"/>
  <c r="G35" i="2"/>
  <c r="E35" i="2"/>
  <c r="I35" i="2" s="1"/>
  <c r="H34" i="2"/>
  <c r="G34" i="2"/>
  <c r="E34" i="2"/>
  <c r="I34" i="2" s="1"/>
  <c r="H33" i="2"/>
  <c r="G33" i="2"/>
  <c r="E33" i="2"/>
  <c r="I33" i="2" s="1"/>
  <c r="H32" i="2"/>
  <c r="G32" i="2"/>
  <c r="E32" i="2"/>
  <c r="I32" i="2" s="1"/>
  <c r="H30" i="2"/>
  <c r="G30" i="2"/>
  <c r="E30" i="2"/>
  <c r="I30" i="2" s="1"/>
  <c r="H29" i="2"/>
  <c r="G29" i="2"/>
  <c r="E29" i="2"/>
  <c r="I29" i="2" s="1"/>
  <c r="H27" i="2"/>
  <c r="G27" i="2"/>
  <c r="E27" i="2"/>
  <c r="I27" i="2" s="1"/>
  <c r="H26" i="2"/>
  <c r="G26" i="2"/>
  <c r="E26" i="2"/>
  <c r="I26" i="2" s="1"/>
  <c r="H25" i="2"/>
  <c r="G25" i="2"/>
  <c r="E25" i="2"/>
  <c r="I25" i="2" s="1"/>
  <c r="H24" i="2"/>
  <c r="G24" i="2"/>
  <c r="E24" i="2"/>
  <c r="I24" i="2" s="1"/>
  <c r="H23" i="2"/>
  <c r="G23" i="2"/>
  <c r="E23" i="2"/>
  <c r="I23" i="2" s="1"/>
  <c r="H21" i="2"/>
  <c r="G21" i="2"/>
  <c r="E21" i="2"/>
  <c r="I21" i="2" s="1"/>
  <c r="H20" i="2"/>
  <c r="G20" i="2"/>
  <c r="E20" i="2"/>
  <c r="I20" i="2" s="1"/>
  <c r="H19" i="2"/>
  <c r="G19" i="2"/>
  <c r="E19" i="2"/>
  <c r="I19" i="2" s="1"/>
  <c r="I16" i="2"/>
  <c r="H16" i="2"/>
  <c r="I14" i="2"/>
  <c r="H14" i="2"/>
  <c r="I13" i="2"/>
  <c r="H13" i="2"/>
  <c r="G13" i="2"/>
  <c r="E13" i="2"/>
  <c r="H12" i="2"/>
  <c r="G12" i="2"/>
  <c r="E12" i="2"/>
  <c r="I12" i="2" s="1"/>
  <c r="H11" i="2"/>
  <c r="G11" i="2"/>
  <c r="I11" i="2" s="1"/>
  <c r="E11" i="2"/>
  <c r="I10" i="2"/>
  <c r="H10" i="2"/>
  <c r="H9" i="2"/>
  <c r="G9" i="2"/>
  <c r="I9" i="2" s="1"/>
  <c r="E9" i="2"/>
  <c r="H7" i="2"/>
  <c r="G7" i="2"/>
  <c r="I7" i="2" s="1"/>
  <c r="E7" i="2"/>
  <c r="I6" i="2"/>
  <c r="H6" i="2"/>
  <c r="H5" i="2"/>
  <c r="G5" i="2"/>
  <c r="E5" i="2"/>
  <c r="E15" i="2" s="1"/>
  <c r="I2" i="2"/>
  <c r="H2" i="2"/>
  <c r="I73" i="2" l="1"/>
  <c r="G99" i="2"/>
  <c r="C33" i="3" s="1"/>
  <c r="I37" i="2"/>
  <c r="I99" i="2" s="1"/>
  <c r="I5" i="2"/>
  <c r="I15" i="2" s="1"/>
  <c r="B3" i="3"/>
  <c r="B32" i="3"/>
  <c r="G15" i="2"/>
  <c r="E99" i="2"/>
  <c r="B33" i="3" l="1"/>
  <c r="C5" i="3"/>
  <c r="C32" i="3"/>
  <c r="C6" i="3"/>
  <c r="C4" i="3"/>
  <c r="B4" i="3"/>
  <c r="C7" i="3" l="1"/>
  <c r="B7" i="3"/>
  <c r="C8" i="3"/>
  <c r="B12" i="3" l="1"/>
  <c r="C15" i="3"/>
  <c r="C12" i="3"/>
  <c r="C20" i="3" l="1"/>
  <c r="C19" i="3"/>
  <c r="C14" i="3"/>
  <c r="C13" i="3"/>
  <c r="C21" i="3" l="1"/>
  <c r="C16" i="3"/>
  <c r="C22" i="3" l="1"/>
  <c r="B25" i="3" s="1"/>
  <c r="C25" i="3" s="1"/>
  <c r="C24" i="3" l="1"/>
  <c r="C30" i="3" l="1"/>
  <c r="C29" i="3"/>
  <c r="C27" i="3"/>
</calcChain>
</file>

<file path=xl/sharedStrings.xml><?xml version="1.0" encoding="utf-8"?>
<sst xmlns="http://schemas.openxmlformats.org/spreadsheetml/2006/main" count="317" uniqueCount="182">
  <si>
    <t>Název</t>
  </si>
  <si>
    <t>Hodnota</t>
  </si>
  <si>
    <t>Nadpis rekapitulace</t>
  </si>
  <si>
    <t>Seznam prací a dodávek elektrotechnických zařízení</t>
  </si>
  <si>
    <t>Akce</t>
  </si>
  <si>
    <t>ZATEPLENÍ a FVE</t>
  </si>
  <si>
    <t>Projekt</t>
  </si>
  <si>
    <t>FVE- Hotel Ski,  Vlachovická 1000, 529 31 Nové město na Moravě</t>
  </si>
  <si>
    <t>Investor</t>
  </si>
  <si>
    <t>RMN, s.r.o. Rašínova 103/2, 602 00 Brno, (DIČ: CZ07219539)</t>
  </si>
  <si>
    <t>Z. č.</t>
  </si>
  <si>
    <t>25-10-05</t>
  </si>
  <si>
    <t>A. č.</t>
  </si>
  <si>
    <t>25-10-05.2</t>
  </si>
  <si>
    <t>Smlouva</t>
  </si>
  <si>
    <t/>
  </si>
  <si>
    <t>Vypracoval</t>
  </si>
  <si>
    <t>Miroslav HASAL</t>
  </si>
  <si>
    <t>Kontroloval</t>
  </si>
  <si>
    <t>Datum</t>
  </si>
  <si>
    <t>30.10.2025</t>
  </si>
  <si>
    <t>Zpracovatel</t>
  </si>
  <si>
    <t>CÚ</t>
  </si>
  <si>
    <t>Poznámka</t>
  </si>
  <si>
    <t>Uvedené ceny jsou v Kč a nezahrnují DPH, pokud to není uvedeno.</t>
  </si>
  <si>
    <t>Doprava dodávek  (3,6) %</t>
  </si>
  <si>
    <t>0,00</t>
  </si>
  <si>
    <t>Přesun dodávek  (1) %</t>
  </si>
  <si>
    <t>PPV  (1 nebo 6) %</t>
  </si>
  <si>
    <t>3,00</t>
  </si>
  <si>
    <t>PPV zemních prací, nátěrů  (1) %</t>
  </si>
  <si>
    <t>Dodavat. dokumentace  (1 - 1,5) %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</si>
  <si>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</si>
  <si>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</si>
  <si>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</si>
  <si>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</si>
  <si>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</si>
  <si>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</si>
  <si>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</si>
  <si>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</si>
  <si>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</si>
  <si>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</si>
  <si>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</si>
  <si>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</si>
  <si>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21</t>
  </si>
  <si>
    <t>2. sazba DPH %</t>
  </si>
  <si>
    <t>15</t>
  </si>
  <si>
    <t>Procento PM %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</si>
  <si>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</si>
  <si>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</si>
  <si>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</si>
  <si>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</si>
  <si>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</si>
  <si>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</si>
  <si>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</si>
  <si>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</si>
  <si>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Dodávky</t>
  </si>
  <si>
    <t>Nový ER-elektroměrový rozvaděč</t>
  </si>
  <si>
    <t>Elektroměrová skříň-ER (měření)</t>
  </si>
  <si>
    <t>ks</t>
  </si>
  <si>
    <t>Dodávka- FM1, FM2- měnič</t>
  </si>
  <si>
    <t>Hybridní měnič , (40kW)</t>
  </si>
  <si>
    <t>Systém pro řízení FVE</t>
  </si>
  <si>
    <t>Řídící skříň-MX1, (Hardware+ Software)</t>
  </si>
  <si>
    <t>cel</t>
  </si>
  <si>
    <t>Rozvaděče AC a DC pro FVE</t>
  </si>
  <si>
    <t>Rozvaděč R-FVE-AC</t>
  </si>
  <si>
    <t>Rozvaděč R-FVE-DC1 a ..DC2,      (SPD- T1+T2 a poj. odpoj.)</t>
  </si>
  <si>
    <t>Rozvaděč R-FVE-DC1.1 a R-FVE-DC2.1,  (SPD- T1+T2)</t>
  </si>
  <si>
    <t>Dodávky - celkem</t>
  </si>
  <si>
    <t>Montážní materiál a práce</t>
  </si>
  <si>
    <t>Nový ER- El.-měr rozvaděč</t>
  </si>
  <si>
    <t>Úpravy v původním  ER rozvaděči</t>
  </si>
  <si>
    <t>Instalace nového ER dle připoj. podmínek, včetně zapojení</t>
  </si>
  <si>
    <t>Požární utěsnění prostupu kabelů do rozvodny NN- pro měření</t>
  </si>
  <si>
    <t>Instalace upevnění rozvaděčů a FM-měničů</t>
  </si>
  <si>
    <t xml:space="preserve"> Instalace-upevnění rozvad. R-FVE-AC </t>
  </si>
  <si>
    <t xml:space="preserve"> Instalace R-FVE-DC1 a R-FVE-DC2 </t>
  </si>
  <si>
    <t xml:space="preserve"> Instal. R-FVE-DC1.1 a R-FVE-DC2.1 včetně konstrukce  (instal. na střeše)</t>
  </si>
  <si>
    <t xml:space="preserve"> Instalace FM1 a FM2-měničů   </t>
  </si>
  <si>
    <t xml:space="preserve"> Instalace řídící skříně MX1  </t>
  </si>
  <si>
    <t>Doplnění výzbroje (nový vývod 200A pro FVE) z HR-NN</t>
  </si>
  <si>
    <t>Řadový poj. odpínač 200A/3</t>
  </si>
  <si>
    <t>Nožové pojistky 200A gG</t>
  </si>
  <si>
    <t>TRASY a kabely AC</t>
  </si>
  <si>
    <t>Průrazy přes zdi pro kabely</t>
  </si>
  <si>
    <t>Drátěný žlab 100x50 pro kabely AC (rozvodna NN _ R-FVE-AC) včetně příslušenství</t>
  </si>
  <si>
    <t>m</t>
  </si>
  <si>
    <t>Požární utěsnění prostupu kabelů do rozvodny NN-silové</t>
  </si>
  <si>
    <t>Tlač. SA02 (STOP-FVE) u hlavního vstupu</t>
  </si>
  <si>
    <t>KABELY (AC) SILOVÝ,IZOLACE PVC</t>
  </si>
  <si>
    <t>CYKY-J 3x70+50, pevně</t>
  </si>
  <si>
    <t>Slaněný ..... 5G25, ohebný</t>
  </si>
  <si>
    <t>CYKY-J 5x1.5 , pevně</t>
  </si>
  <si>
    <t>CYKY-J 3x2.5 , pevně</t>
  </si>
  <si>
    <t>CYKY-J 3x1.5 , pevně</t>
  </si>
  <si>
    <t>JYTY J 2Dx1 , pevně</t>
  </si>
  <si>
    <t>CYKY-O 2x4 , pevně, (pro měřící trafa)</t>
  </si>
  <si>
    <t>3x1,5 (Ohni-odolný 30min)</t>
  </si>
  <si>
    <t>Datový kabel + konektory (RJ45)</t>
  </si>
  <si>
    <t>Pružný materiál pro instalaci kabelů</t>
  </si>
  <si>
    <t>Ukončení vodičů</t>
  </si>
  <si>
    <t xml:space="preserve"> Do  70 - 25   mm2</t>
  </si>
  <si>
    <t xml:space="preserve"> Do  2.5 -1.5   mm2</t>
  </si>
  <si>
    <t xml:space="preserve"> Do  1,5 mm2</t>
  </si>
  <si>
    <t>Pro DC kabely, ŽLAB plný pozinkovaný, (ŽŽ-0,7mm)</t>
  </si>
  <si>
    <t>Plný plechový žlab šxv-150/50, ŽZ-07mm, včetně podpěr a držáků</t>
  </si>
  <si>
    <t>Set pro spojování a montáž, včetně podpěr</t>
  </si>
  <si>
    <t>bal</t>
  </si>
  <si>
    <t>Plný plechový žlab šxv-100/50, ŽZ.-0.7mmv, četně podpěr a držáků</t>
  </si>
  <si>
    <t>"Plný plechový žlab šxv-50/50, ŽZ.- 0,7mm, včetně podpěr a držáků</t>
  </si>
  <si>
    <t>Požární úcpávka DC-trasy (přechody požárních úseků)</t>
  </si>
  <si>
    <t>Ochranná hadice (odolná UV záření)</t>
  </si>
  <si>
    <t>Hadice.... 42/BL (42.5/35,2mm)</t>
  </si>
  <si>
    <t>Hadice ....28/BL (28.5/22.2mm)</t>
  </si>
  <si>
    <t>KABEL pro DC (6mm a příslušenství)</t>
  </si>
  <si>
    <t>Solarní kabel (6mm2)</t>
  </si>
  <si>
    <t>Solární konektor (vidlice- samec MC4 ....)</t>
  </si>
  <si>
    <t>Solární konektor (zásuvka- samice) MV4..... 4/6</t>
  </si>
  <si>
    <t>Rozepnutí panelů na bezpeč. úroveň:(odpojovač pro dvojice panelů)</t>
  </si>
  <si>
    <t>Odpojovač  pro dva panely (20/25A,1400W)</t>
  </si>
  <si>
    <t>Prostředek pro řízené odpojení odpojovačů (transmiter)</t>
  </si>
  <si>
    <t>Střešní konstrukce pro upevnění panelů (včetně zátěže)</t>
  </si>
  <si>
    <t>Typizovaná konstrukce pro upevnění PV-panelů (střecha na obj. SO 02)</t>
  </si>
  <si>
    <t>Typizovaná konstrukce pro upevnění PV-panelů (střecha na obj. SO 03)</t>
  </si>
  <si>
    <t>Navržené PV- panely</t>
  </si>
  <si>
    <t>Ekvipotencionální pospojování (EP1)</t>
  </si>
  <si>
    <t>EP1 přípojnice</t>
  </si>
  <si>
    <t>Vodič H07V-K 16mm, zl/žl</t>
  </si>
  <si>
    <t>Vodič H07V-K 25mm, zl/žl</t>
  </si>
  <si>
    <t>Zvedací plošina, výšky-do10m</t>
  </si>
  <si>
    <t xml:space="preserve"> Doprava PV panelů a práce ve výšce</t>
  </si>
  <si>
    <t>hod</t>
  </si>
  <si>
    <t>HODINOVE ZUCTOVACI SAZBY</t>
  </si>
  <si>
    <t xml:space="preserve"> Demontaz stavajiciho zarizeni</t>
  </si>
  <si>
    <t>Upravy na stavajicim zarizeni</t>
  </si>
  <si>
    <t>Uprava stavajici. ER + hl. rozvaděče v rozvodně NN</t>
  </si>
  <si>
    <t xml:space="preserve"> Zabezpečeni pracoviste</t>
  </si>
  <si>
    <t xml:space="preserve"> Ostatní související činnosti</t>
  </si>
  <si>
    <t>KOORDINACE POSTUPU PRACI</t>
  </si>
  <si>
    <t xml:space="preserve"> S ostatnimi profesemi</t>
  </si>
  <si>
    <t>PROVEDENI REVIZNICH ZKOUSEK</t>
  </si>
  <si>
    <t xml:space="preserve"> Revizni technik</t>
  </si>
  <si>
    <t xml:space="preserve"> Spoluprace s reviz.technikem</t>
  </si>
  <si>
    <t>ZKOUŠKY A NASTAVENÍ</t>
  </si>
  <si>
    <t>Zkoušky a nastavení (ochran, měničů, komunikace, měření, odpínání aj.)</t>
  </si>
  <si>
    <t>Podružný materiál</t>
  </si>
  <si>
    <t xml:space="preserve"> Zajištění připojení k DS</t>
  </si>
  <si>
    <t>Spolupráci s distributorem sítě NN</t>
  </si>
  <si>
    <t xml:space="preserve"> DOKUMENTACE</t>
  </si>
  <si>
    <t>Vypracování dokumentace</t>
  </si>
  <si>
    <t>Montážní materiál a práce - celkem</t>
  </si>
  <si>
    <t>Hodnota A</t>
  </si>
  <si>
    <t>Hodnota B</t>
  </si>
  <si>
    <t>Základní náklady</t>
  </si>
  <si>
    <t>Dodávka</t>
  </si>
  <si>
    <t>Doprava 0,00%, Přesun 0,00%</t>
  </si>
  <si>
    <t>Montáž - materiál</t>
  </si>
  <si>
    <t>Montáž - práce</t>
  </si>
  <si>
    <t>Mezisoučet 1</t>
  </si>
  <si>
    <t>PPV 3,00% z montáže: materiál + práce</t>
  </si>
  <si>
    <t>Nátěry</t>
  </si>
  <si>
    <t>Zemní práce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</si>
  <si>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</si>
  <si>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</si>
  <si>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</si>
  <si>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</si>
  <si>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</si>
  <si>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</si>
  <si>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</si>
  <si>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0,00%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</si>
  <si>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</si>
  <si>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</si>
  <si>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</si>
  <si>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</si>
  <si>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21%</t>
  </si>
  <si>
    <t>Náklady celkem s DPH</t>
  </si>
  <si>
    <t>Roční nárůst cen 0,00%</t>
  </si>
  <si>
    <t>Součty odstavců</t>
  </si>
  <si>
    <t>PV-panel ............... 485Wp, max. rozměry (1800x 1134x 30mm)</t>
  </si>
  <si>
    <t xml:space="preserve"> PV-panel ...............540Wp, max. rozměry  (1990x 1134x 30mm)</t>
  </si>
  <si>
    <t>Základ a hodnota DPH 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</si>
</sst>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9F7C8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left"/>
    </xf>
    <xf numFmtId="4" fontId="6" fillId="8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FC31-001F-43C9-B745-64C9B7E017B5}">
  <dimension ref="A1:D43"/>
  <sheetViews>
    <sheetView workbookViewId="0">
      <selection activeCell="H20" sqref="H20"/>
    </sheetView>
  </sheetViews>
  <sheetFormatPr defaultRowHeight="14.4" x14ac:dyDescent="0.3"/>
  <cols>
    <col min="1" max="1" width="40.109375" style="1" bestFit="1" customWidth="1"/>
    <col min="2" max="3" width="18.109375" style="9" customWidth="1"/>
    <col min="6" max="6" width="0" hidden="1" customWidth="1"/>
  </cols>
  <sheetData>
    <row r="1" spans="1:4" x14ac:dyDescent="0.3">
      <c r="A1" s="2" t="s">
        <v>0</v>
      </c>
      <c r="B1" s="10" t="s">
        <v>152</v>
      </c>
      <c r="C1" s="10" t="s">
        <v>153</v>
      </c>
      <c r="D1" s="3"/>
    </row>
    <row r="2" spans="1:4" x14ac:dyDescent="0.3">
      <c r="A2" s="5" t="s">
        <v>154</v>
      </c>
      <c r="B2" s="18"/>
      <c r="C2" s="18"/>
      <c r="D2" s="3"/>
    </row>
    <row r="3" spans="1:4" x14ac:dyDescent="0.3">
      <c r="A3" s="6" t="s">
        <v>155</v>
      </c>
      <c r="B3" s="11">
        <f>(Rozpočet!E15)</f>
        <v>0</v>
      </c>
      <c r="C3" s="11"/>
      <c r="D3" s="3"/>
    </row>
    <row r="4" spans="1:4" x14ac:dyDescent="0.3">
      <c r="A4" s="6" t="s">
        <v>156</v>
      </c>
      <c r="B4" s="11">
        <f>B3 * Parametry!B16 / 100</f>
        <v>0</v>
      </c>
      <c r="C4" s="11">
        <f>B3 * Parametry!B17 / 100</f>
        <v>0</v>
      </c>
      <c r="D4" s="3"/>
    </row>
    <row r="5" spans="1:4" x14ac:dyDescent="0.3">
      <c r="A5" s="6" t="s">
        <v>157</v>
      </c>
      <c r="B5" s="11"/>
      <c r="C5" s="11">
        <f>0 + (Rozpočet!E99)</f>
        <v>0</v>
      </c>
      <c r="D5" s="3"/>
    </row>
    <row r="6" spans="1:4" x14ac:dyDescent="0.3">
      <c r="A6" s="6" t="s">
        <v>158</v>
      </c>
      <c r="B6" s="11"/>
      <c r="C6" s="11">
        <f>(Rozpočet!G15) + 0 + (Rozpočet!G99)</f>
        <v>0</v>
      </c>
      <c r="D6" s="3"/>
    </row>
    <row r="7" spans="1:4" x14ac:dyDescent="0.3">
      <c r="A7" s="7" t="s">
        <v>159</v>
      </c>
      <c r="B7" s="15">
        <f>B3 + B4</f>
        <v>0</v>
      </c>
      <c r="C7" s="15">
        <f>C3 + C4 + C5 + C6</f>
        <v>0</v>
      </c>
      <c r="D7" s="3"/>
    </row>
    <row r="8" spans="1:4" x14ac:dyDescent="0.3">
      <c r="A8" s="6" t="s">
        <v>160</v>
      </c>
      <c r="B8" s="11"/>
      <c r="C8" s="11">
        <f>(C5 + C6) * Parametry!B18 / 100</f>
        <v>0</v>
      </c>
      <c r="D8" s="3"/>
    </row>
    <row r="9" spans="1:4" x14ac:dyDescent="0.3">
      <c r="A9" s="6" t="s">
        <v>161</v>
      </c>
      <c r="B9" s="11"/>
      <c r="C9" s="11">
        <f>0 + 0</f>
        <v>0</v>
      </c>
      <c r="D9" s="3"/>
    </row>
    <row r="10" spans="1:4" x14ac:dyDescent="0.3">
      <c r="A10" s="6" t="s">
        <v>162</v>
      </c>
      <c r="B10" s="11"/>
      <c r="C10" s="11">
        <f>0 + 0</f>
        <v>0</v>
      </c>
      <c r="D10" s="3"/>
    </row>
    <row r="11" spans="1:4" x14ac:dyDescent="0.3">
      <c r="A11" s="6" t="s">
        <v>163</v>
      </c>
      <c r="B11" s="11"/>
      <c r="C11" s="11">
        <f>(C9 + C10) * Parametry!B19 / 100</f>
        <v>0</v>
      </c>
      <c r="D11" s="3"/>
    </row>
    <row r="12" spans="1:4" x14ac:dyDescent="0.3">
      <c r="A12" s="7" t="s">
        <v>164</v>
      </c>
      <c r="B12" s="15">
        <f>B7</f>
        <v>0</v>
      </c>
      <c r="C12" s="15">
        <f>C7 + C8 + C9 + C10 + C11</f>
        <v>0</v>
      </c>
      <c r="D12" s="3"/>
    </row>
    <row r="13" spans="1:4" x14ac:dyDescent="0.3">
      <c r="A13" s="6" t="s">
        <v>165</v>
      </c>
      <c r="B13" s="11"/>
      <c r="C13" s="11">
        <f>(B12 + C12) * Parametry!B20 / 100</f>
        <v>0</v>
      </c>
      <c r="D13" s="3"/>
    </row>
    <row r="14" spans="1:4" x14ac:dyDescent="0.3">
      <c r="A14" s="6" t="s">
        <v>166</v>
      </c>
      <c r="B14" s="11"/>
      <c r="C14" s="11">
        <f>(B12 + C12) * Parametry!B21 / 100</f>
        <v>0</v>
      </c>
      <c r="D14" s="3"/>
    </row>
    <row r="15" spans="1:4" x14ac:dyDescent="0.3">
      <c r="A15" s="6" t="s">
        <v>167</v>
      </c>
      <c r="B15" s="11"/>
      <c r="C15" s="11">
        <f>(B7 + C7) * Parametry!B22 / 100</f>
        <v>0</v>
      </c>
      <c r="D15" s="3"/>
    </row>
    <row r="16" spans="1:4" x14ac:dyDescent="0.3">
      <c r="A16" s="5" t="s">
        <v>168</v>
      </c>
      <c r="B16" s="18"/>
      <c r="C16" s="18">
        <f>B12 + C12 + C13 + C14 + C15</f>
        <v>0</v>
      </c>
      <c r="D16" s="3"/>
    </row>
    <row r="17" spans="1:4" x14ac:dyDescent="0.3">
      <c r="A17" s="6" t="s">
        <v>15</v>
      </c>
      <c r="B17" s="11"/>
      <c r="C17" s="11"/>
      <c r="D17" s="3"/>
    </row>
    <row r="18" spans="1:4" x14ac:dyDescent="0.3">
      <c r="A18" s="5" t="s">
        <v>169</v>
      </c>
      <c r="B18" s="18"/>
      <c r="C18" s="18"/>
      <c r="D18" s="3"/>
    </row>
    <row r="19" spans="1:4" x14ac:dyDescent="0.3">
      <c r="A19" s="6" t="s">
        <v>170</v>
      </c>
      <c r="B19" s="11"/>
      <c r="C19" s="11">
        <f>C12 * Parametry!B23 / 100</f>
        <v>0</v>
      </c>
      <c r="D19" s="3"/>
    </row>
    <row r="20" spans="1:4" x14ac:dyDescent="0.3">
      <c r="A20" s="6" t="s">
        <v>171</v>
      </c>
      <c r="B20" s="11"/>
      <c r="C20" s="11">
        <f>C12 * Parametry!B24 / 100</f>
        <v>0</v>
      </c>
      <c r="D20" s="3"/>
    </row>
    <row r="21" spans="1:4" x14ac:dyDescent="0.3">
      <c r="A21" s="5" t="s">
        <v>172</v>
      </c>
      <c r="B21" s="18"/>
      <c r="C21" s="18">
        <f>C19 + C20</f>
        <v>0</v>
      </c>
      <c r="D21" s="3"/>
    </row>
    <row r="22" spans="1:4" x14ac:dyDescent="0.3">
      <c r="A22" s="6" t="s">
        <v>173</v>
      </c>
      <c r="B22" s="11"/>
      <c r="C22" s="11">
        <f>Parametry!B25 * Parametry!B28 * (C16 * Parametry!B27)^Parametry!B26</f>
        <v>0</v>
      </c>
      <c r="D22" s="3"/>
    </row>
    <row r="23" spans="1:4" x14ac:dyDescent="0.3">
      <c r="A23" s="6" t="s">
        <v>15</v>
      </c>
      <c r="B23" s="11"/>
      <c r="C23" s="11"/>
      <c r="D23" s="3"/>
    </row>
    <row r="24" spans="1:4" ht="15.6" x14ac:dyDescent="0.3">
      <c r="A24" s="4" t="s">
        <v>174</v>
      </c>
      <c r="B24" s="12"/>
      <c r="C24" s="12">
        <f>C16 + C21 + C22</f>
        <v>0</v>
      </c>
      <c r="D24" s="3"/>
    </row>
    <row r="25" spans="1:4" x14ac:dyDescent="0.3">
      <c r="A25" s="6" t="s">
        <v>175</v>
      </c>
      <c r="B25" s="11">
        <f>(SUM(Rozpočet!E4:E5,Rozpočet!E7:E9,Rozpočet!E11:E13)+SUM(Rozpočet!E18:E78,Rozpočet!E80:E98)) + (SUM(Rozpočet!G4:G5,Rozpočet!G7:G9,Rozpočet!G11:G13)+SUM(Rozpočet!G18:G78,Rozpočet!G80:G93,Rozpočet!G95:G98)) + B4 + C4 + C8 + C11 + C13 + C14 + C15 + C21 + C22</f>
        <v>0</v>
      </c>
      <c r="C25" s="11">
        <f>B25 * Parametry!B31 / 100</f>
        <v>0</v>
      </c>
      <c r="D25" s="3"/>
    </row>
    <row r="26" spans="1:4" x14ac:dyDescent="0.3">
      <c r="A26" s="6" t="s">
        <v>181</v>
      </c>
      <c r="B26" s="11">
        <f>(SUM(Rozpočet!E4,Rozpočet!E8)+SUM(Rozpočet!E18,Rozpočet!E22,Rozpočet!E28,Rozpočet!E31,Rozpočet!E36,Rozpočet!E47,Rozpočet!E51,Rozpočet!E59,Rozpočet!E62,Rozpočet!E66,Rozpočet!E69,Rozpočet!E72,Rozpočet!E75,Rozpočet!E81,Rozpočet!E87,Rozpočet!E89,Rozpočet!E92,Rozpočet!E95,Rozpočet!E97)) + (SUM(Rozpočet!G4,Rozpočet!G8)+SUM(Rozpočet!G18,Rozpočet!G22,Rozpočet!G28,Rozpočet!G31,Rozpočet!G36,Rozpočet!G47,Rozpočet!G51,Rozpočet!G59,Rozpočet!G62,Rozpočet!G66,Rozpočet!G69,Rozpočet!G72,Rozpočet!G75,Rozpočet!G81,Rozpočet!G87,Rozpočet!G89,Rozpočet!G92,Rozpočet!G95,Rozpočet!G97))</f>
        <v>0</v>
      </c>
      <c r="C26" s="11">
        <f>B26 * Parametry!B32 / 100</f>
        <v>0</v>
      </c>
      <c r="D26" s="3"/>
    </row>
    <row r="27" spans="1:4" ht="15.6" x14ac:dyDescent="0.3">
      <c r="A27" s="4" t="s">
        <v>176</v>
      </c>
      <c r="B27" s="12"/>
      <c r="C27" s="12">
        <f>C24 + C25 + C26</f>
        <v>0</v>
      </c>
      <c r="D27" s="3"/>
    </row>
    <row r="28" spans="1:4" x14ac:dyDescent="0.3">
      <c r="A28" s="6" t="s">
        <v>15</v>
      </c>
      <c r="B28" s="11"/>
      <c r="C28" s="11"/>
      <c r="D28" s="3"/>
    </row>
    <row r="29" spans="1:4" x14ac:dyDescent="0.3">
      <c r="A29" s="6" t="s">
        <v>177</v>
      </c>
      <c r="B29" s="11"/>
      <c r="C29" s="11">
        <f>C24 * Parametry!B29 / 100</f>
        <v>0</v>
      </c>
      <c r="D29" s="3"/>
    </row>
    <row r="30" spans="1:4" x14ac:dyDescent="0.3">
      <c r="A30" s="6" t="s">
        <v>177</v>
      </c>
      <c r="B30" s="11"/>
      <c r="C30" s="11">
        <f>C24 * Parametry!B30 / 100</f>
        <v>0</v>
      </c>
      <c r="D30" s="3"/>
    </row>
    <row r="31" spans="1:4" x14ac:dyDescent="0.3">
      <c r="A31" s="5" t="s">
        <v>178</v>
      </c>
      <c r="B31" s="19" t="s">
        <v>50</v>
      </c>
      <c r="C31" s="19" t="s">
        <v>52</v>
      </c>
      <c r="D31" s="3"/>
    </row>
    <row r="32" spans="1:4" x14ac:dyDescent="0.3">
      <c r="A32" s="6" t="s">
        <v>56</v>
      </c>
      <c r="B32" s="11">
        <f>(Rozpočet!E15)</f>
        <v>0</v>
      </c>
      <c r="C32" s="11">
        <f>(Rozpočet!G15)</f>
        <v>0</v>
      </c>
      <c r="D32" s="3"/>
    </row>
    <row r="33" spans="1:4" x14ac:dyDescent="0.3">
      <c r="A33" s="6" t="s">
        <v>70</v>
      </c>
      <c r="B33" s="11">
        <f>(Rozpočet!E99)</f>
        <v>0</v>
      </c>
      <c r="C33" s="11">
        <f>(Rozpočet!G99)</f>
        <v>0</v>
      </c>
      <c r="D33" s="3"/>
    </row>
    <row r="34" spans="1:4" x14ac:dyDescent="0.3">
      <c r="A34" s="6" t="s">
        <v>15</v>
      </c>
      <c r="B34" s="11"/>
      <c r="C34" s="11"/>
      <c r="D34" s="3"/>
    </row>
    <row r="35" spans="1:4" x14ac:dyDescent="0.3">
      <c r="A35" s="6" t="s">
        <v>15</v>
      </c>
      <c r="B35" s="11"/>
      <c r="C35" s="11"/>
      <c r="D35" s="3"/>
    </row>
    <row r="36" spans="1:4" x14ac:dyDescent="0.3">
      <c r="A36" s="6" t="s">
        <v>15</v>
      </c>
      <c r="B36" s="11"/>
      <c r="C36" s="11"/>
      <c r="D36" s="3"/>
    </row>
    <row r="37" spans="1:4" x14ac:dyDescent="0.3">
      <c r="A37" s="6" t="s">
        <v>15</v>
      </c>
      <c r="B37" s="11"/>
      <c r="C37" s="11"/>
      <c r="D37" s="3"/>
    </row>
    <row r="38" spans="1:4" x14ac:dyDescent="0.3">
      <c r="A38" s="6" t="s">
        <v>15</v>
      </c>
      <c r="B38" s="11"/>
      <c r="C38" s="11"/>
      <c r="D38" s="3"/>
    </row>
    <row r="39" spans="1:4" x14ac:dyDescent="0.3">
      <c r="A39" s="6" t="s">
        <v>15</v>
      </c>
      <c r="B39" s="11"/>
      <c r="C39" s="11"/>
      <c r="D39" s="3"/>
    </row>
    <row r="40" spans="1:4" x14ac:dyDescent="0.3">
      <c r="A40" s="6" t="s">
        <v>15</v>
      </c>
      <c r="B40" s="11"/>
      <c r="C40" s="11"/>
      <c r="D40" s="3"/>
    </row>
    <row r="41" spans="1:4" x14ac:dyDescent="0.3">
      <c r="A41" s="6" t="s">
        <v>15</v>
      </c>
      <c r="B41" s="11"/>
      <c r="C41" s="11"/>
      <c r="D41" s="3"/>
    </row>
    <row r="42" spans="1:4" x14ac:dyDescent="0.3">
      <c r="A42" s="6" t="s">
        <v>15</v>
      </c>
      <c r="B42" s="11"/>
      <c r="C42" s="11"/>
      <c r="D42" s="3"/>
    </row>
    <row r="43" spans="1:4" x14ac:dyDescent="0.3">
      <c r="A43" s="6" t="s">
        <v>15</v>
      </c>
      <c r="B43" s="11"/>
      <c r="C43" s="11"/>
      <c r="D43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2BB1-E12F-49E9-BB96-7FF6CBBC4F4D}">
  <dimension ref="A1:K99"/>
  <sheetViews>
    <sheetView tabSelected="1" workbookViewId="0">
      <selection activeCell="F11" sqref="F11"/>
    </sheetView>
  </sheetViews>
  <sheetFormatPr defaultRowHeight="14.4" x14ac:dyDescent="0.3"/>
  <cols>
    <col min="1" max="1" width="66.109375" style="1" bestFit="1" customWidth="1"/>
    <col min="2" max="2" width="4" style="1" bestFit="1" customWidth="1"/>
    <col min="3" max="3" width="7.88671875" style="9" bestFit="1" customWidth="1"/>
    <col min="4" max="4" width="11.6640625" style="9" customWidth="1"/>
    <col min="5" max="5" width="13.88671875" style="9" bestFit="1" customWidth="1"/>
    <col min="6" max="6" width="6.88671875" style="9" bestFit="1" customWidth="1"/>
    <col min="7" max="7" width="12.6640625" style="9" bestFit="1" customWidth="1"/>
    <col min="8" max="8" width="11.33203125" style="9" customWidth="1"/>
    <col min="9" max="9" width="15.44140625" style="9" customWidth="1"/>
    <col min="12" max="12" width="0" hidden="1" customWidth="1"/>
  </cols>
  <sheetData>
    <row r="1" spans="1:11" x14ac:dyDescent="0.3">
      <c r="A1" s="2" t="s">
        <v>0</v>
      </c>
      <c r="B1" s="2" t="s">
        <v>48</v>
      </c>
      <c r="C1" s="10" t="s">
        <v>49</v>
      </c>
      <c r="D1" s="10" t="s">
        <v>50</v>
      </c>
      <c r="E1" s="10" t="s">
        <v>51</v>
      </c>
      <c r="F1" s="10" t="s">
        <v>52</v>
      </c>
      <c r="G1" s="10" t="s">
        <v>53</v>
      </c>
      <c r="H1" s="10" t="s">
        <v>54</v>
      </c>
      <c r="I1" s="10" t="s">
        <v>55</v>
      </c>
      <c r="J1" s="3"/>
      <c r="K1" s="3"/>
    </row>
    <row r="2" spans="1:11" x14ac:dyDescent="0.3">
      <c r="A2" s="6" t="s">
        <v>15</v>
      </c>
      <c r="B2" s="6" t="s">
        <v>15</v>
      </c>
      <c r="C2" s="11"/>
      <c r="D2" s="11"/>
      <c r="E2" s="11"/>
      <c r="F2" s="11"/>
      <c r="G2" s="11"/>
      <c r="H2" s="11">
        <f>D2+F2</f>
        <v>0</v>
      </c>
      <c r="I2" s="11">
        <f>E2+G2</f>
        <v>0</v>
      </c>
      <c r="J2" s="3"/>
      <c r="K2" s="3"/>
    </row>
    <row r="3" spans="1:11" ht="15.6" x14ac:dyDescent="0.3">
      <c r="A3" s="4" t="s">
        <v>56</v>
      </c>
      <c r="B3" s="4" t="s">
        <v>15</v>
      </c>
      <c r="C3" s="12"/>
      <c r="D3" s="12"/>
      <c r="E3" s="12"/>
      <c r="F3" s="12"/>
      <c r="G3" s="12"/>
      <c r="H3" s="12"/>
      <c r="I3" s="12"/>
      <c r="J3" s="3"/>
      <c r="K3" s="3"/>
    </row>
    <row r="4" spans="1:11" x14ac:dyDescent="0.3">
      <c r="A4" s="13" t="s">
        <v>57</v>
      </c>
      <c r="B4" s="13" t="s">
        <v>15</v>
      </c>
      <c r="C4" s="14"/>
      <c r="D4" s="14"/>
      <c r="E4" s="14"/>
      <c r="F4" s="14"/>
      <c r="G4" s="14"/>
      <c r="H4" s="14"/>
      <c r="I4" s="14"/>
      <c r="J4" s="3"/>
      <c r="K4" s="3"/>
    </row>
    <row r="5" spans="1:11" x14ac:dyDescent="0.3">
      <c r="A5" s="6" t="s">
        <v>58</v>
      </c>
      <c r="B5" s="6" t="s">
        <v>59</v>
      </c>
      <c r="C5" s="11">
        <v>1</v>
      </c>
      <c r="D5" s="11"/>
      <c r="E5" s="11">
        <f>C5*D5</f>
        <v>0</v>
      </c>
      <c r="F5" s="11"/>
      <c r="G5" s="11">
        <f>C5*F5</f>
        <v>0</v>
      </c>
      <c r="H5" s="11">
        <f t="shared" ref="H5:I7" si="0">D5+F5</f>
        <v>0</v>
      </c>
      <c r="I5" s="11">
        <f t="shared" si="0"/>
        <v>0</v>
      </c>
      <c r="J5" s="3"/>
      <c r="K5" s="3"/>
    </row>
    <row r="6" spans="1:11" x14ac:dyDescent="0.3">
      <c r="A6" s="7" t="s">
        <v>60</v>
      </c>
      <c r="B6" s="7" t="s">
        <v>15</v>
      </c>
      <c r="C6" s="15"/>
      <c r="D6" s="15"/>
      <c r="E6" s="15"/>
      <c r="F6" s="15"/>
      <c r="G6" s="15"/>
      <c r="H6" s="15">
        <f t="shared" si="0"/>
        <v>0</v>
      </c>
      <c r="I6" s="15">
        <f t="shared" si="0"/>
        <v>0</v>
      </c>
      <c r="J6" s="3"/>
      <c r="K6" s="3"/>
    </row>
    <row r="7" spans="1:11" x14ac:dyDescent="0.3">
      <c r="A7" s="6" t="s">
        <v>61</v>
      </c>
      <c r="B7" s="6" t="s">
        <v>59</v>
      </c>
      <c r="C7" s="11">
        <v>2</v>
      </c>
      <c r="D7" s="11"/>
      <c r="E7" s="11">
        <f>C7*D7</f>
        <v>0</v>
      </c>
      <c r="F7" s="11"/>
      <c r="G7" s="11">
        <f>C7*F7</f>
        <v>0</v>
      </c>
      <c r="H7" s="11">
        <f t="shared" si="0"/>
        <v>0</v>
      </c>
      <c r="I7" s="11">
        <f t="shared" si="0"/>
        <v>0</v>
      </c>
      <c r="J7" s="3"/>
      <c r="K7" s="3"/>
    </row>
    <row r="8" spans="1:11" x14ac:dyDescent="0.3">
      <c r="A8" s="13" t="s">
        <v>62</v>
      </c>
      <c r="B8" s="13" t="s">
        <v>15</v>
      </c>
      <c r="C8" s="14"/>
      <c r="D8" s="14"/>
      <c r="E8" s="14"/>
      <c r="F8" s="14"/>
      <c r="G8" s="14"/>
      <c r="H8" s="14"/>
      <c r="I8" s="14"/>
      <c r="J8" s="3"/>
      <c r="K8" s="3"/>
    </row>
    <row r="9" spans="1:11" x14ac:dyDescent="0.3">
      <c r="A9" s="6" t="s">
        <v>63</v>
      </c>
      <c r="B9" s="6" t="s">
        <v>64</v>
      </c>
      <c r="C9" s="11">
        <v>1</v>
      </c>
      <c r="D9" s="11"/>
      <c r="E9" s="11">
        <f>C9*D9</f>
        <v>0</v>
      </c>
      <c r="F9" s="11"/>
      <c r="G9" s="11">
        <f>C9*F9</f>
        <v>0</v>
      </c>
      <c r="H9" s="11">
        <f t="shared" ref="H9:I14" si="1">D9+F9</f>
        <v>0</v>
      </c>
      <c r="I9" s="11">
        <f t="shared" si="1"/>
        <v>0</v>
      </c>
      <c r="J9" s="3"/>
      <c r="K9" s="3"/>
    </row>
    <row r="10" spans="1:11" x14ac:dyDescent="0.3">
      <c r="A10" s="13" t="s">
        <v>65</v>
      </c>
      <c r="B10" s="13" t="s">
        <v>15</v>
      </c>
      <c r="C10" s="14"/>
      <c r="D10" s="14"/>
      <c r="E10" s="14"/>
      <c r="F10" s="14"/>
      <c r="G10" s="14"/>
      <c r="H10" s="14">
        <f t="shared" si="1"/>
        <v>0</v>
      </c>
      <c r="I10" s="14">
        <f t="shared" si="1"/>
        <v>0</v>
      </c>
      <c r="J10" s="3"/>
      <c r="K10" s="3"/>
    </row>
    <row r="11" spans="1:11" x14ac:dyDescent="0.3">
      <c r="A11" s="6" t="s">
        <v>66</v>
      </c>
      <c r="B11" s="6" t="s">
        <v>59</v>
      </c>
      <c r="C11" s="11">
        <v>1</v>
      </c>
      <c r="D11" s="11"/>
      <c r="E11" s="11">
        <f>C11*D11</f>
        <v>0</v>
      </c>
      <c r="F11" s="11"/>
      <c r="G11" s="11">
        <f>C11*F11</f>
        <v>0</v>
      </c>
      <c r="H11" s="11">
        <f t="shared" si="1"/>
        <v>0</v>
      </c>
      <c r="I11" s="11">
        <f t="shared" si="1"/>
        <v>0</v>
      </c>
      <c r="J11" s="3"/>
      <c r="K11" s="3"/>
    </row>
    <row r="12" spans="1:11" x14ac:dyDescent="0.3">
      <c r="A12" s="6" t="s">
        <v>67</v>
      </c>
      <c r="B12" s="6" t="s">
        <v>59</v>
      </c>
      <c r="C12" s="11">
        <v>2</v>
      </c>
      <c r="D12" s="11"/>
      <c r="E12" s="11">
        <f>C12*D12</f>
        <v>0</v>
      </c>
      <c r="F12" s="11"/>
      <c r="G12" s="11">
        <f>C12*F12</f>
        <v>0</v>
      </c>
      <c r="H12" s="11">
        <f t="shared" si="1"/>
        <v>0</v>
      </c>
      <c r="I12" s="11">
        <f t="shared" si="1"/>
        <v>0</v>
      </c>
      <c r="J12" s="3"/>
      <c r="K12" s="3"/>
    </row>
    <row r="13" spans="1:11" x14ac:dyDescent="0.3">
      <c r="A13" s="6" t="s">
        <v>68</v>
      </c>
      <c r="B13" s="6" t="s">
        <v>59</v>
      </c>
      <c r="C13" s="11">
        <v>2</v>
      </c>
      <c r="D13" s="11"/>
      <c r="E13" s="11">
        <f>C13*D13</f>
        <v>0</v>
      </c>
      <c r="F13" s="11"/>
      <c r="G13" s="11">
        <f>C13*F13</f>
        <v>0</v>
      </c>
      <c r="H13" s="11">
        <f t="shared" si="1"/>
        <v>0</v>
      </c>
      <c r="I13" s="11">
        <f t="shared" si="1"/>
        <v>0</v>
      </c>
      <c r="J13" s="3"/>
      <c r="K13" s="3"/>
    </row>
    <row r="14" spans="1:11" x14ac:dyDescent="0.3">
      <c r="A14" s="6" t="s">
        <v>15</v>
      </c>
      <c r="B14" s="6" t="s">
        <v>15</v>
      </c>
      <c r="C14" s="11"/>
      <c r="D14" s="11"/>
      <c r="E14" s="11"/>
      <c r="F14" s="11"/>
      <c r="G14" s="11"/>
      <c r="H14" s="11">
        <f t="shared" si="1"/>
        <v>0</v>
      </c>
      <c r="I14" s="11">
        <f t="shared" si="1"/>
        <v>0</v>
      </c>
      <c r="J14" s="3"/>
      <c r="K14" s="3"/>
    </row>
    <row r="15" spans="1:11" ht="15.6" x14ac:dyDescent="0.3">
      <c r="A15" s="4" t="s">
        <v>69</v>
      </c>
      <c r="B15" s="4" t="s">
        <v>15</v>
      </c>
      <c r="C15" s="12"/>
      <c r="D15" s="12"/>
      <c r="E15" s="12">
        <f>SUM(E4:E14)</f>
        <v>0</v>
      </c>
      <c r="F15" s="12"/>
      <c r="G15" s="12">
        <f>SUM(G4:G14)</f>
        <v>0</v>
      </c>
      <c r="H15" s="12"/>
      <c r="I15" s="12">
        <f>SUM(I4:I14)</f>
        <v>0</v>
      </c>
      <c r="J15" s="3"/>
      <c r="K15" s="3"/>
    </row>
    <row r="16" spans="1:11" x14ac:dyDescent="0.3">
      <c r="A16" s="6" t="s">
        <v>15</v>
      </c>
      <c r="B16" s="6" t="s">
        <v>15</v>
      </c>
      <c r="C16" s="11"/>
      <c r="D16" s="11"/>
      <c r="E16" s="11"/>
      <c r="F16" s="11"/>
      <c r="G16" s="11"/>
      <c r="H16" s="11">
        <f>D16+F16</f>
        <v>0</v>
      </c>
      <c r="I16" s="11">
        <f>E16+G16</f>
        <v>0</v>
      </c>
      <c r="J16" s="3"/>
      <c r="K16" s="3"/>
    </row>
    <row r="17" spans="1:11" ht="15.6" x14ac:dyDescent="0.3">
      <c r="A17" s="4" t="s">
        <v>70</v>
      </c>
      <c r="B17" s="4" t="s">
        <v>15</v>
      </c>
      <c r="C17" s="12"/>
      <c r="D17" s="12"/>
      <c r="E17" s="12"/>
      <c r="F17" s="12"/>
      <c r="G17" s="12"/>
      <c r="H17" s="12"/>
      <c r="I17" s="12"/>
      <c r="J17" s="3"/>
      <c r="K17" s="3"/>
    </row>
    <row r="18" spans="1:11" x14ac:dyDescent="0.3">
      <c r="A18" s="13" t="s">
        <v>71</v>
      </c>
      <c r="B18" s="13" t="s">
        <v>15</v>
      </c>
      <c r="C18" s="14"/>
      <c r="D18" s="14"/>
      <c r="E18" s="14"/>
      <c r="F18" s="14"/>
      <c r="G18" s="14"/>
      <c r="H18" s="14"/>
      <c r="I18" s="14"/>
      <c r="J18" s="3"/>
      <c r="K18" s="3"/>
    </row>
    <row r="19" spans="1:11" x14ac:dyDescent="0.3">
      <c r="A19" s="6" t="s">
        <v>72</v>
      </c>
      <c r="B19" s="6" t="s">
        <v>59</v>
      </c>
      <c r="C19" s="11">
        <v>1</v>
      </c>
      <c r="D19" s="11"/>
      <c r="E19" s="11">
        <f>C19*D19</f>
        <v>0</v>
      </c>
      <c r="F19" s="11"/>
      <c r="G19" s="11">
        <f>C19*F19</f>
        <v>0</v>
      </c>
      <c r="H19" s="11">
        <f t="shared" ref="H19:I21" si="2">D19+F19</f>
        <v>0</v>
      </c>
      <c r="I19" s="11">
        <f t="shared" si="2"/>
        <v>0</v>
      </c>
      <c r="J19" s="3"/>
      <c r="K19" s="3"/>
    </row>
    <row r="20" spans="1:11" x14ac:dyDescent="0.3">
      <c r="A20" s="6" t="s">
        <v>73</v>
      </c>
      <c r="B20" s="6" t="s">
        <v>59</v>
      </c>
      <c r="C20" s="11">
        <v>1</v>
      </c>
      <c r="D20" s="11"/>
      <c r="E20" s="11">
        <f>C20*D20</f>
        <v>0</v>
      </c>
      <c r="F20" s="11"/>
      <c r="G20" s="11">
        <f>C20*F20</f>
        <v>0</v>
      </c>
      <c r="H20" s="11">
        <f t="shared" si="2"/>
        <v>0</v>
      </c>
      <c r="I20" s="11">
        <f t="shared" si="2"/>
        <v>0</v>
      </c>
      <c r="J20" s="3"/>
      <c r="K20" s="3"/>
    </row>
    <row r="21" spans="1:11" x14ac:dyDescent="0.3">
      <c r="A21" s="6" t="s">
        <v>74</v>
      </c>
      <c r="B21" s="6" t="s">
        <v>64</v>
      </c>
      <c r="C21" s="11">
        <v>1</v>
      </c>
      <c r="D21" s="11"/>
      <c r="E21" s="11">
        <f>C21*D21</f>
        <v>0</v>
      </c>
      <c r="F21" s="11"/>
      <c r="G21" s="11">
        <f>C21*F21</f>
        <v>0</v>
      </c>
      <c r="H21" s="11">
        <f t="shared" si="2"/>
        <v>0</v>
      </c>
      <c r="I21" s="11">
        <f t="shared" si="2"/>
        <v>0</v>
      </c>
      <c r="J21" s="3"/>
      <c r="K21" s="3"/>
    </row>
    <row r="22" spans="1:11" x14ac:dyDescent="0.3">
      <c r="A22" s="16" t="s">
        <v>75</v>
      </c>
      <c r="B22" s="16" t="s">
        <v>15</v>
      </c>
      <c r="C22" s="17"/>
      <c r="D22" s="17"/>
      <c r="E22" s="17"/>
      <c r="F22" s="17"/>
      <c r="G22" s="17"/>
      <c r="H22" s="17"/>
      <c r="I22" s="17"/>
      <c r="J22" s="3"/>
      <c r="K22" s="3"/>
    </row>
    <row r="23" spans="1:11" x14ac:dyDescent="0.3">
      <c r="A23" s="6" t="s">
        <v>76</v>
      </c>
      <c r="B23" s="6" t="s">
        <v>59</v>
      </c>
      <c r="C23" s="11">
        <v>1</v>
      </c>
      <c r="D23" s="11"/>
      <c r="E23" s="11">
        <f>C23*D23</f>
        <v>0</v>
      </c>
      <c r="F23" s="11"/>
      <c r="G23" s="11">
        <f>C23*F23</f>
        <v>0</v>
      </c>
      <c r="H23" s="11">
        <f t="shared" ref="H23:I27" si="3">D23+F23</f>
        <v>0</v>
      </c>
      <c r="I23" s="11">
        <f t="shared" si="3"/>
        <v>0</v>
      </c>
      <c r="J23" s="3"/>
      <c r="K23" s="3"/>
    </row>
    <row r="24" spans="1:11" x14ac:dyDescent="0.3">
      <c r="A24" s="6" t="s">
        <v>77</v>
      </c>
      <c r="B24" s="6" t="s">
        <v>59</v>
      </c>
      <c r="C24" s="11">
        <v>2</v>
      </c>
      <c r="D24" s="11"/>
      <c r="E24" s="11">
        <f>C24*D24</f>
        <v>0</v>
      </c>
      <c r="F24" s="11"/>
      <c r="G24" s="11">
        <f>C24*F24</f>
        <v>0</v>
      </c>
      <c r="H24" s="11">
        <f t="shared" si="3"/>
        <v>0</v>
      </c>
      <c r="I24" s="11">
        <f t="shared" si="3"/>
        <v>0</v>
      </c>
      <c r="J24" s="3"/>
      <c r="K24" s="3"/>
    </row>
    <row r="25" spans="1:11" x14ac:dyDescent="0.3">
      <c r="A25" s="6" t="s">
        <v>78</v>
      </c>
      <c r="B25" s="6" t="s">
        <v>59</v>
      </c>
      <c r="C25" s="11">
        <v>2</v>
      </c>
      <c r="D25" s="11"/>
      <c r="E25" s="11">
        <f>C25*D25</f>
        <v>0</v>
      </c>
      <c r="F25" s="11"/>
      <c r="G25" s="11">
        <f>C25*F25</f>
        <v>0</v>
      </c>
      <c r="H25" s="11">
        <f t="shared" si="3"/>
        <v>0</v>
      </c>
      <c r="I25" s="11">
        <f t="shared" si="3"/>
        <v>0</v>
      </c>
      <c r="J25" s="3"/>
      <c r="K25" s="3"/>
    </row>
    <row r="26" spans="1:11" x14ac:dyDescent="0.3">
      <c r="A26" s="6" t="s">
        <v>79</v>
      </c>
      <c r="B26" s="6" t="s">
        <v>59</v>
      </c>
      <c r="C26" s="11">
        <v>2</v>
      </c>
      <c r="D26" s="11"/>
      <c r="E26" s="11">
        <f>C26*D26</f>
        <v>0</v>
      </c>
      <c r="F26" s="11"/>
      <c r="G26" s="11">
        <f>C26*F26</f>
        <v>0</v>
      </c>
      <c r="H26" s="11">
        <f t="shared" si="3"/>
        <v>0</v>
      </c>
      <c r="I26" s="11">
        <f t="shared" si="3"/>
        <v>0</v>
      </c>
      <c r="J26" s="3"/>
      <c r="K26" s="3"/>
    </row>
    <row r="27" spans="1:11" x14ac:dyDescent="0.3">
      <c r="A27" s="6" t="s">
        <v>80</v>
      </c>
      <c r="B27" s="6" t="s">
        <v>59</v>
      </c>
      <c r="C27" s="11">
        <v>1</v>
      </c>
      <c r="D27" s="11"/>
      <c r="E27" s="11">
        <f>C27*D27</f>
        <v>0</v>
      </c>
      <c r="F27" s="11"/>
      <c r="G27" s="11">
        <f>C27*F27</f>
        <v>0</v>
      </c>
      <c r="H27" s="11">
        <f t="shared" si="3"/>
        <v>0</v>
      </c>
      <c r="I27" s="11">
        <f t="shared" si="3"/>
        <v>0</v>
      </c>
      <c r="J27" s="3"/>
      <c r="K27" s="3"/>
    </row>
    <row r="28" spans="1:11" x14ac:dyDescent="0.3">
      <c r="A28" s="13" t="s">
        <v>81</v>
      </c>
      <c r="B28" s="13" t="s">
        <v>15</v>
      </c>
      <c r="C28" s="14"/>
      <c r="D28" s="14"/>
      <c r="E28" s="14"/>
      <c r="F28" s="14"/>
      <c r="G28" s="14"/>
      <c r="H28" s="14"/>
      <c r="I28" s="14"/>
      <c r="J28" s="3"/>
      <c r="K28" s="3"/>
    </row>
    <row r="29" spans="1:11" x14ac:dyDescent="0.3">
      <c r="A29" s="6" t="s">
        <v>82</v>
      </c>
      <c r="B29" s="6" t="s">
        <v>59</v>
      </c>
      <c r="C29" s="11">
        <v>1</v>
      </c>
      <c r="D29" s="11"/>
      <c r="E29" s="11">
        <f>C29*D29</f>
        <v>0</v>
      </c>
      <c r="F29" s="11"/>
      <c r="G29" s="11">
        <f>C29*F29</f>
        <v>0</v>
      </c>
      <c r="H29" s="11">
        <f>D29+F29</f>
        <v>0</v>
      </c>
      <c r="I29" s="11">
        <f>E29+G29</f>
        <v>0</v>
      </c>
      <c r="J29" s="3"/>
      <c r="K29" s="3"/>
    </row>
    <row r="30" spans="1:11" x14ac:dyDescent="0.3">
      <c r="A30" s="6" t="s">
        <v>83</v>
      </c>
      <c r="B30" s="6" t="s">
        <v>59</v>
      </c>
      <c r="C30" s="11">
        <v>3</v>
      </c>
      <c r="D30" s="11"/>
      <c r="E30" s="11">
        <f>C30*D30</f>
        <v>0</v>
      </c>
      <c r="F30" s="11"/>
      <c r="G30" s="11">
        <f>C30*F30</f>
        <v>0</v>
      </c>
      <c r="H30" s="11">
        <f>D30+F30</f>
        <v>0</v>
      </c>
      <c r="I30" s="11">
        <f>E30+G30</f>
        <v>0</v>
      </c>
      <c r="J30" s="3"/>
      <c r="K30" s="3"/>
    </row>
    <row r="31" spans="1:11" x14ac:dyDescent="0.3">
      <c r="A31" s="16" t="s">
        <v>84</v>
      </c>
      <c r="B31" s="16" t="s">
        <v>15</v>
      </c>
      <c r="C31" s="17"/>
      <c r="D31" s="17"/>
      <c r="E31" s="17"/>
      <c r="F31" s="17"/>
      <c r="G31" s="17"/>
      <c r="H31" s="17"/>
      <c r="I31" s="17"/>
      <c r="J31" s="3"/>
      <c r="K31" s="3"/>
    </row>
    <row r="32" spans="1:11" x14ac:dyDescent="0.3">
      <c r="A32" s="6" t="s">
        <v>85</v>
      </c>
      <c r="B32" s="6" t="s">
        <v>64</v>
      </c>
      <c r="C32" s="11">
        <v>1</v>
      </c>
      <c r="D32" s="11"/>
      <c r="E32" s="11">
        <f>C32*D32</f>
        <v>0</v>
      </c>
      <c r="F32" s="11"/>
      <c r="G32" s="11">
        <f>C32*F32</f>
        <v>0</v>
      </c>
      <c r="H32" s="11">
        <f t="shared" ref="H32:I35" si="4">D32+F32</f>
        <v>0</v>
      </c>
      <c r="I32" s="11">
        <f t="shared" si="4"/>
        <v>0</v>
      </c>
      <c r="J32" s="3"/>
      <c r="K32" s="3"/>
    </row>
    <row r="33" spans="1:11" x14ac:dyDescent="0.3">
      <c r="A33" s="6" t="s">
        <v>86</v>
      </c>
      <c r="B33" s="6" t="s">
        <v>87</v>
      </c>
      <c r="C33" s="11">
        <v>8</v>
      </c>
      <c r="D33" s="11"/>
      <c r="E33" s="11">
        <f>C33*D33</f>
        <v>0</v>
      </c>
      <c r="F33" s="11"/>
      <c r="G33" s="11">
        <f>C33*F33</f>
        <v>0</v>
      </c>
      <c r="H33" s="11">
        <f t="shared" si="4"/>
        <v>0</v>
      </c>
      <c r="I33" s="11">
        <f t="shared" si="4"/>
        <v>0</v>
      </c>
      <c r="J33" s="3"/>
      <c r="K33" s="3"/>
    </row>
    <row r="34" spans="1:11" x14ac:dyDescent="0.3">
      <c r="A34" s="6" t="s">
        <v>88</v>
      </c>
      <c r="B34" s="6" t="s">
        <v>64</v>
      </c>
      <c r="C34" s="11">
        <v>2</v>
      </c>
      <c r="D34" s="11"/>
      <c r="E34" s="11">
        <f>C34*D34</f>
        <v>0</v>
      </c>
      <c r="F34" s="11"/>
      <c r="G34" s="11">
        <f>C34*F34</f>
        <v>0</v>
      </c>
      <c r="H34" s="11">
        <f t="shared" si="4"/>
        <v>0</v>
      </c>
      <c r="I34" s="11">
        <f t="shared" si="4"/>
        <v>0</v>
      </c>
      <c r="J34" s="3"/>
      <c r="K34" s="3"/>
    </row>
    <row r="35" spans="1:11" x14ac:dyDescent="0.3">
      <c r="A35" s="6" t="s">
        <v>89</v>
      </c>
      <c r="B35" s="6" t="s">
        <v>59</v>
      </c>
      <c r="C35" s="11">
        <v>1</v>
      </c>
      <c r="D35" s="11"/>
      <c r="E35" s="11">
        <f>C35*D35</f>
        <v>0</v>
      </c>
      <c r="F35" s="11"/>
      <c r="G35" s="11">
        <f>C35*F35</f>
        <v>0</v>
      </c>
      <c r="H35" s="11">
        <f t="shared" si="4"/>
        <v>0</v>
      </c>
      <c r="I35" s="11">
        <f t="shared" si="4"/>
        <v>0</v>
      </c>
      <c r="J35" s="3"/>
      <c r="K35" s="3"/>
    </row>
    <row r="36" spans="1:11" x14ac:dyDescent="0.3">
      <c r="A36" s="13" t="s">
        <v>90</v>
      </c>
      <c r="B36" s="13" t="s">
        <v>15</v>
      </c>
      <c r="C36" s="14"/>
      <c r="D36" s="14"/>
      <c r="E36" s="14"/>
      <c r="F36" s="14"/>
      <c r="G36" s="14"/>
      <c r="H36" s="14"/>
      <c r="I36" s="14"/>
      <c r="J36" s="3"/>
      <c r="K36" s="3"/>
    </row>
    <row r="37" spans="1:11" x14ac:dyDescent="0.3">
      <c r="A37" s="6" t="s">
        <v>91</v>
      </c>
      <c r="B37" s="6" t="s">
        <v>87</v>
      </c>
      <c r="C37" s="11">
        <v>12</v>
      </c>
      <c r="D37" s="11"/>
      <c r="E37" s="11">
        <f t="shared" ref="E37:E46" si="5">C37*D37</f>
        <v>0</v>
      </c>
      <c r="F37" s="11"/>
      <c r="G37" s="11">
        <f t="shared" ref="G37:G46" si="6">C37*F37</f>
        <v>0</v>
      </c>
      <c r="H37" s="11">
        <f t="shared" ref="H37:H46" si="7">D37+F37</f>
        <v>0</v>
      </c>
      <c r="I37" s="11">
        <f t="shared" ref="I37:I46" si="8">E37+G37</f>
        <v>0</v>
      </c>
      <c r="J37" s="3"/>
      <c r="K37" s="3"/>
    </row>
    <row r="38" spans="1:11" x14ac:dyDescent="0.3">
      <c r="A38" s="6" t="s">
        <v>92</v>
      </c>
      <c r="B38" s="6" t="s">
        <v>87</v>
      </c>
      <c r="C38" s="11">
        <v>12</v>
      </c>
      <c r="D38" s="11"/>
      <c r="E38" s="11">
        <f t="shared" si="5"/>
        <v>0</v>
      </c>
      <c r="F38" s="11"/>
      <c r="G38" s="11">
        <f t="shared" si="6"/>
        <v>0</v>
      </c>
      <c r="H38" s="11">
        <f t="shared" si="7"/>
        <v>0</v>
      </c>
      <c r="I38" s="11">
        <f t="shared" si="8"/>
        <v>0</v>
      </c>
      <c r="J38" s="3"/>
      <c r="K38" s="3"/>
    </row>
    <row r="39" spans="1:11" x14ac:dyDescent="0.3">
      <c r="A39" s="6" t="s">
        <v>93</v>
      </c>
      <c r="B39" s="6" t="s">
        <v>87</v>
      </c>
      <c r="C39" s="11">
        <v>30</v>
      </c>
      <c r="D39" s="11"/>
      <c r="E39" s="11">
        <f t="shared" si="5"/>
        <v>0</v>
      </c>
      <c r="F39" s="11"/>
      <c r="G39" s="11">
        <f t="shared" si="6"/>
        <v>0</v>
      </c>
      <c r="H39" s="11">
        <f t="shared" si="7"/>
        <v>0</v>
      </c>
      <c r="I39" s="11">
        <f t="shared" si="8"/>
        <v>0</v>
      </c>
      <c r="J39" s="3"/>
      <c r="K39" s="3"/>
    </row>
    <row r="40" spans="1:11" x14ac:dyDescent="0.3">
      <c r="A40" s="6" t="s">
        <v>94</v>
      </c>
      <c r="B40" s="6" t="s">
        <v>87</v>
      </c>
      <c r="C40" s="11">
        <v>12</v>
      </c>
      <c r="D40" s="11"/>
      <c r="E40" s="11">
        <f t="shared" si="5"/>
        <v>0</v>
      </c>
      <c r="F40" s="11"/>
      <c r="G40" s="11">
        <f t="shared" si="6"/>
        <v>0</v>
      </c>
      <c r="H40" s="11">
        <f t="shared" si="7"/>
        <v>0</v>
      </c>
      <c r="I40" s="11">
        <f t="shared" si="8"/>
        <v>0</v>
      </c>
      <c r="J40" s="3"/>
      <c r="K40" s="3"/>
    </row>
    <row r="41" spans="1:11" x14ac:dyDescent="0.3">
      <c r="A41" s="6" t="s">
        <v>95</v>
      </c>
      <c r="B41" s="6" t="s">
        <v>87</v>
      </c>
      <c r="C41" s="11">
        <v>30</v>
      </c>
      <c r="D41" s="11"/>
      <c r="E41" s="11">
        <f t="shared" si="5"/>
        <v>0</v>
      </c>
      <c r="F41" s="11"/>
      <c r="G41" s="11">
        <f t="shared" si="6"/>
        <v>0</v>
      </c>
      <c r="H41" s="11">
        <f t="shared" si="7"/>
        <v>0</v>
      </c>
      <c r="I41" s="11">
        <f t="shared" si="8"/>
        <v>0</v>
      </c>
      <c r="J41" s="3"/>
      <c r="K41" s="3"/>
    </row>
    <row r="42" spans="1:11" x14ac:dyDescent="0.3">
      <c r="A42" s="6" t="s">
        <v>96</v>
      </c>
      <c r="B42" s="6" t="s">
        <v>87</v>
      </c>
      <c r="C42" s="11">
        <v>30</v>
      </c>
      <c r="D42" s="11"/>
      <c r="E42" s="11">
        <f t="shared" si="5"/>
        <v>0</v>
      </c>
      <c r="F42" s="11"/>
      <c r="G42" s="11">
        <f t="shared" si="6"/>
        <v>0</v>
      </c>
      <c r="H42" s="11">
        <f t="shared" si="7"/>
        <v>0</v>
      </c>
      <c r="I42" s="11">
        <f t="shared" si="8"/>
        <v>0</v>
      </c>
      <c r="J42" s="3"/>
      <c r="K42" s="3"/>
    </row>
    <row r="43" spans="1:11" x14ac:dyDescent="0.3">
      <c r="A43" s="6" t="s">
        <v>97</v>
      </c>
      <c r="B43" s="6" t="s">
        <v>87</v>
      </c>
      <c r="C43" s="11">
        <v>30</v>
      </c>
      <c r="D43" s="11"/>
      <c r="E43" s="11">
        <f t="shared" si="5"/>
        <v>0</v>
      </c>
      <c r="F43" s="11"/>
      <c r="G43" s="11">
        <f t="shared" si="6"/>
        <v>0</v>
      </c>
      <c r="H43" s="11">
        <f t="shared" si="7"/>
        <v>0</v>
      </c>
      <c r="I43" s="11">
        <f t="shared" si="8"/>
        <v>0</v>
      </c>
      <c r="J43" s="3"/>
      <c r="K43" s="3"/>
    </row>
    <row r="44" spans="1:11" x14ac:dyDescent="0.3">
      <c r="A44" s="6" t="s">
        <v>98</v>
      </c>
      <c r="B44" s="6" t="s">
        <v>87</v>
      </c>
      <c r="C44" s="11">
        <v>50</v>
      </c>
      <c r="D44" s="11"/>
      <c r="E44" s="11">
        <f t="shared" si="5"/>
        <v>0</v>
      </c>
      <c r="F44" s="11"/>
      <c r="G44" s="11">
        <f t="shared" si="6"/>
        <v>0</v>
      </c>
      <c r="H44" s="11">
        <f t="shared" si="7"/>
        <v>0</v>
      </c>
      <c r="I44" s="11">
        <f t="shared" si="8"/>
        <v>0</v>
      </c>
      <c r="J44" s="3"/>
      <c r="K44" s="3"/>
    </row>
    <row r="45" spans="1:11" x14ac:dyDescent="0.3">
      <c r="A45" s="6" t="s">
        <v>99</v>
      </c>
      <c r="B45" s="6" t="s">
        <v>87</v>
      </c>
      <c r="C45" s="11">
        <v>30</v>
      </c>
      <c r="D45" s="11"/>
      <c r="E45" s="11">
        <f t="shared" si="5"/>
        <v>0</v>
      </c>
      <c r="F45" s="11"/>
      <c r="G45" s="11">
        <f t="shared" si="6"/>
        <v>0</v>
      </c>
      <c r="H45" s="11">
        <f t="shared" si="7"/>
        <v>0</v>
      </c>
      <c r="I45" s="11">
        <f t="shared" si="8"/>
        <v>0</v>
      </c>
      <c r="J45" s="3"/>
      <c r="K45" s="3"/>
    </row>
    <row r="46" spans="1:11" x14ac:dyDescent="0.3">
      <c r="A46" s="6" t="s">
        <v>100</v>
      </c>
      <c r="B46" s="6" t="s">
        <v>64</v>
      </c>
      <c r="C46" s="11">
        <v>1</v>
      </c>
      <c r="D46" s="11"/>
      <c r="E46" s="11">
        <f t="shared" si="5"/>
        <v>0</v>
      </c>
      <c r="F46" s="11"/>
      <c r="G46" s="11">
        <f t="shared" si="6"/>
        <v>0</v>
      </c>
      <c r="H46" s="11">
        <f t="shared" si="7"/>
        <v>0</v>
      </c>
      <c r="I46" s="11">
        <f t="shared" si="8"/>
        <v>0</v>
      </c>
      <c r="J46" s="3"/>
      <c r="K46" s="3"/>
    </row>
    <row r="47" spans="1:11" x14ac:dyDescent="0.3">
      <c r="A47" s="16" t="s">
        <v>101</v>
      </c>
      <c r="B47" s="16" t="s">
        <v>15</v>
      </c>
      <c r="C47" s="17"/>
      <c r="D47" s="17"/>
      <c r="E47" s="17"/>
      <c r="F47" s="17"/>
      <c r="G47" s="17"/>
      <c r="H47" s="17"/>
      <c r="I47" s="17"/>
      <c r="J47" s="3"/>
      <c r="K47" s="3"/>
    </row>
    <row r="48" spans="1:11" x14ac:dyDescent="0.3">
      <c r="A48" s="6" t="s">
        <v>102</v>
      </c>
      <c r="B48" s="6" t="s">
        <v>59</v>
      </c>
      <c r="C48" s="11">
        <v>26</v>
      </c>
      <c r="D48" s="11"/>
      <c r="E48" s="11">
        <f>C48*D48</f>
        <v>0</v>
      </c>
      <c r="F48" s="11"/>
      <c r="G48" s="11">
        <f>C48*F48</f>
        <v>0</v>
      </c>
      <c r="H48" s="11">
        <f t="shared" ref="H48:I50" si="9">D48+F48</f>
        <v>0</v>
      </c>
      <c r="I48" s="11">
        <f t="shared" si="9"/>
        <v>0</v>
      </c>
      <c r="J48" s="3"/>
      <c r="K48" s="3"/>
    </row>
    <row r="49" spans="1:11" x14ac:dyDescent="0.3">
      <c r="A49" s="6" t="s">
        <v>103</v>
      </c>
      <c r="B49" s="6" t="s">
        <v>59</v>
      </c>
      <c r="C49" s="11">
        <v>46</v>
      </c>
      <c r="D49" s="11"/>
      <c r="E49" s="11">
        <f>C49*D49</f>
        <v>0</v>
      </c>
      <c r="F49" s="11"/>
      <c r="G49" s="11">
        <f>C49*F49</f>
        <v>0</v>
      </c>
      <c r="H49" s="11">
        <f t="shared" si="9"/>
        <v>0</v>
      </c>
      <c r="I49" s="11">
        <f t="shared" si="9"/>
        <v>0</v>
      </c>
      <c r="J49" s="3"/>
      <c r="K49" s="3"/>
    </row>
    <row r="50" spans="1:11" x14ac:dyDescent="0.3">
      <c r="A50" s="6" t="s">
        <v>104</v>
      </c>
      <c r="B50" s="6" t="s">
        <v>59</v>
      </c>
      <c r="C50" s="11">
        <v>28</v>
      </c>
      <c r="D50" s="11"/>
      <c r="E50" s="11">
        <f>C50*D50</f>
        <v>0</v>
      </c>
      <c r="F50" s="11"/>
      <c r="G50" s="11">
        <f>C50*F50</f>
        <v>0</v>
      </c>
      <c r="H50" s="11">
        <f t="shared" si="9"/>
        <v>0</v>
      </c>
      <c r="I50" s="11">
        <f t="shared" si="9"/>
        <v>0</v>
      </c>
      <c r="J50" s="3"/>
      <c r="K50" s="3"/>
    </row>
    <row r="51" spans="1:11" x14ac:dyDescent="0.3">
      <c r="A51" s="13" t="s">
        <v>105</v>
      </c>
      <c r="B51" s="13" t="s">
        <v>15</v>
      </c>
      <c r="C51" s="14"/>
      <c r="D51" s="14"/>
      <c r="E51" s="14"/>
      <c r="F51" s="14"/>
      <c r="G51" s="14"/>
      <c r="H51" s="14"/>
      <c r="I51" s="14"/>
      <c r="J51" s="3"/>
      <c r="K51" s="3"/>
    </row>
    <row r="52" spans="1:11" x14ac:dyDescent="0.3">
      <c r="A52" s="6" t="s">
        <v>106</v>
      </c>
      <c r="B52" s="6" t="s">
        <v>87</v>
      </c>
      <c r="C52" s="11">
        <v>20</v>
      </c>
      <c r="D52" s="11"/>
      <c r="E52" s="11">
        <f t="shared" ref="E52:E58" si="10">C52*D52</f>
        <v>0</v>
      </c>
      <c r="F52" s="11"/>
      <c r="G52" s="11">
        <f t="shared" ref="G52:G58" si="11">C52*F52</f>
        <v>0</v>
      </c>
      <c r="H52" s="11">
        <f t="shared" ref="H52:I58" si="12">D52+F52</f>
        <v>0</v>
      </c>
      <c r="I52" s="11">
        <f t="shared" si="12"/>
        <v>0</v>
      </c>
      <c r="J52" s="3"/>
      <c r="K52" s="3"/>
    </row>
    <row r="53" spans="1:11" x14ac:dyDescent="0.3">
      <c r="A53" s="6" t="s">
        <v>107</v>
      </c>
      <c r="B53" s="6" t="s">
        <v>108</v>
      </c>
      <c r="C53" s="11">
        <v>1</v>
      </c>
      <c r="D53" s="11"/>
      <c r="E53" s="11">
        <f t="shared" si="10"/>
        <v>0</v>
      </c>
      <c r="F53" s="11"/>
      <c r="G53" s="11">
        <f t="shared" si="11"/>
        <v>0</v>
      </c>
      <c r="H53" s="11">
        <f t="shared" si="12"/>
        <v>0</v>
      </c>
      <c r="I53" s="11">
        <f t="shared" si="12"/>
        <v>0</v>
      </c>
      <c r="J53" s="3"/>
      <c r="K53" s="3"/>
    </row>
    <row r="54" spans="1:11" x14ac:dyDescent="0.3">
      <c r="A54" s="6" t="s">
        <v>109</v>
      </c>
      <c r="B54" s="6" t="s">
        <v>87</v>
      </c>
      <c r="C54" s="11">
        <v>22</v>
      </c>
      <c r="D54" s="11"/>
      <c r="E54" s="11">
        <f t="shared" si="10"/>
        <v>0</v>
      </c>
      <c r="F54" s="11"/>
      <c r="G54" s="11">
        <f t="shared" si="11"/>
        <v>0</v>
      </c>
      <c r="H54" s="11">
        <f t="shared" si="12"/>
        <v>0</v>
      </c>
      <c r="I54" s="11">
        <f t="shared" si="12"/>
        <v>0</v>
      </c>
      <c r="J54" s="3"/>
      <c r="K54" s="3"/>
    </row>
    <row r="55" spans="1:11" x14ac:dyDescent="0.3">
      <c r="A55" s="6" t="s">
        <v>107</v>
      </c>
      <c r="B55" s="6" t="s">
        <v>108</v>
      </c>
      <c r="C55" s="11">
        <v>1</v>
      </c>
      <c r="D55" s="11"/>
      <c r="E55" s="11">
        <f t="shared" si="10"/>
        <v>0</v>
      </c>
      <c r="F55" s="11"/>
      <c r="G55" s="11">
        <f t="shared" si="11"/>
        <v>0</v>
      </c>
      <c r="H55" s="11">
        <f t="shared" si="12"/>
        <v>0</v>
      </c>
      <c r="I55" s="11">
        <f t="shared" si="12"/>
        <v>0</v>
      </c>
      <c r="J55" s="3"/>
      <c r="K55" s="3"/>
    </row>
    <row r="56" spans="1:11" x14ac:dyDescent="0.3">
      <c r="A56" s="6" t="s">
        <v>110</v>
      </c>
      <c r="B56" s="6" t="s">
        <v>87</v>
      </c>
      <c r="C56" s="11">
        <v>48</v>
      </c>
      <c r="D56" s="11"/>
      <c r="E56" s="11">
        <f t="shared" si="10"/>
        <v>0</v>
      </c>
      <c r="F56" s="11"/>
      <c r="G56" s="11">
        <f t="shared" si="11"/>
        <v>0</v>
      </c>
      <c r="H56" s="11">
        <f t="shared" si="12"/>
        <v>0</v>
      </c>
      <c r="I56" s="11">
        <f t="shared" si="12"/>
        <v>0</v>
      </c>
      <c r="J56" s="3"/>
      <c r="K56" s="3"/>
    </row>
    <row r="57" spans="1:11" x14ac:dyDescent="0.3">
      <c r="A57" s="6" t="s">
        <v>107</v>
      </c>
      <c r="B57" s="6" t="s">
        <v>108</v>
      </c>
      <c r="C57" s="11">
        <v>2</v>
      </c>
      <c r="D57" s="11"/>
      <c r="E57" s="11">
        <f t="shared" si="10"/>
        <v>0</v>
      </c>
      <c r="F57" s="11"/>
      <c r="G57" s="11">
        <f t="shared" si="11"/>
        <v>0</v>
      </c>
      <c r="H57" s="11">
        <f t="shared" si="12"/>
        <v>0</v>
      </c>
      <c r="I57" s="11">
        <f t="shared" si="12"/>
        <v>0</v>
      </c>
      <c r="J57" s="3"/>
      <c r="K57" s="3"/>
    </row>
    <row r="58" spans="1:11" x14ac:dyDescent="0.3">
      <c r="A58" s="6" t="s">
        <v>111</v>
      </c>
      <c r="B58" s="6" t="s">
        <v>64</v>
      </c>
      <c r="C58" s="11">
        <v>2</v>
      </c>
      <c r="D58" s="11"/>
      <c r="E58" s="11">
        <f t="shared" si="10"/>
        <v>0</v>
      </c>
      <c r="F58" s="11"/>
      <c r="G58" s="11">
        <f t="shared" si="11"/>
        <v>0</v>
      </c>
      <c r="H58" s="11">
        <f t="shared" si="12"/>
        <v>0</v>
      </c>
      <c r="I58" s="11">
        <f t="shared" si="12"/>
        <v>0</v>
      </c>
      <c r="J58" s="3"/>
      <c r="K58" s="3"/>
    </row>
    <row r="59" spans="1:11" x14ac:dyDescent="0.3">
      <c r="A59" s="13" t="s">
        <v>112</v>
      </c>
      <c r="B59" s="13" t="s">
        <v>15</v>
      </c>
      <c r="C59" s="14"/>
      <c r="D59" s="14"/>
      <c r="E59" s="14"/>
      <c r="F59" s="14"/>
      <c r="G59" s="14"/>
      <c r="H59" s="14"/>
      <c r="I59" s="14"/>
      <c r="J59" s="3"/>
      <c r="K59" s="3"/>
    </row>
    <row r="60" spans="1:11" x14ac:dyDescent="0.3">
      <c r="A60" s="6" t="s">
        <v>113</v>
      </c>
      <c r="B60" s="6" t="s">
        <v>87</v>
      </c>
      <c r="C60" s="11">
        <v>25</v>
      </c>
      <c r="D60" s="11"/>
      <c r="E60" s="11">
        <f>C60*D60</f>
        <v>0</v>
      </c>
      <c r="F60" s="11"/>
      <c r="G60" s="11">
        <f>C60*F60</f>
        <v>0</v>
      </c>
      <c r="H60" s="11">
        <f>D60+F60</f>
        <v>0</v>
      </c>
      <c r="I60" s="11">
        <f>E60+G60</f>
        <v>0</v>
      </c>
      <c r="J60" s="3"/>
      <c r="K60" s="3"/>
    </row>
    <row r="61" spans="1:11" x14ac:dyDescent="0.3">
      <c r="A61" s="6" t="s">
        <v>114</v>
      </c>
      <c r="B61" s="6" t="s">
        <v>87</v>
      </c>
      <c r="C61" s="11">
        <v>150</v>
      </c>
      <c r="D61" s="11"/>
      <c r="E61" s="11">
        <f>C61*D61</f>
        <v>0</v>
      </c>
      <c r="F61" s="11"/>
      <c r="G61" s="11">
        <f>C61*F61</f>
        <v>0</v>
      </c>
      <c r="H61" s="11">
        <f>D61+F61</f>
        <v>0</v>
      </c>
      <c r="I61" s="11">
        <f>E61+G61</f>
        <v>0</v>
      </c>
      <c r="J61" s="3"/>
      <c r="K61" s="3"/>
    </row>
    <row r="62" spans="1:11" x14ac:dyDescent="0.3">
      <c r="A62" s="13" t="s">
        <v>115</v>
      </c>
      <c r="B62" s="13" t="s">
        <v>15</v>
      </c>
      <c r="C62" s="14"/>
      <c r="D62" s="14"/>
      <c r="E62" s="14"/>
      <c r="F62" s="14"/>
      <c r="G62" s="14"/>
      <c r="H62" s="14"/>
      <c r="I62" s="14"/>
      <c r="J62" s="3"/>
      <c r="K62" s="3"/>
    </row>
    <row r="63" spans="1:11" x14ac:dyDescent="0.3">
      <c r="A63" s="6" t="s">
        <v>116</v>
      </c>
      <c r="B63" s="6" t="s">
        <v>87</v>
      </c>
      <c r="C63" s="11">
        <v>1300</v>
      </c>
      <c r="D63" s="11"/>
      <c r="E63" s="11">
        <f>C63*D63</f>
        <v>0</v>
      </c>
      <c r="F63" s="11"/>
      <c r="G63" s="11">
        <f>C63*F63</f>
        <v>0</v>
      </c>
      <c r="H63" s="11">
        <f t="shared" ref="H63:I65" si="13">D63+F63</f>
        <v>0</v>
      </c>
      <c r="I63" s="11">
        <f t="shared" si="13"/>
        <v>0</v>
      </c>
      <c r="J63" s="3"/>
      <c r="K63" s="3"/>
    </row>
    <row r="64" spans="1:11" x14ac:dyDescent="0.3">
      <c r="A64" s="6" t="s">
        <v>117</v>
      </c>
      <c r="B64" s="6" t="s">
        <v>59</v>
      </c>
      <c r="C64" s="11">
        <v>120</v>
      </c>
      <c r="D64" s="11"/>
      <c r="E64" s="11">
        <f>C64*D64</f>
        <v>0</v>
      </c>
      <c r="F64" s="11"/>
      <c r="G64" s="11">
        <f>C64*F64</f>
        <v>0</v>
      </c>
      <c r="H64" s="11">
        <f t="shared" si="13"/>
        <v>0</v>
      </c>
      <c r="I64" s="11">
        <f t="shared" si="13"/>
        <v>0</v>
      </c>
      <c r="J64" s="3"/>
      <c r="K64" s="3"/>
    </row>
    <row r="65" spans="1:11" x14ac:dyDescent="0.3">
      <c r="A65" s="6" t="s">
        <v>118</v>
      </c>
      <c r="B65" s="6" t="s">
        <v>59</v>
      </c>
      <c r="C65" s="11">
        <v>120</v>
      </c>
      <c r="D65" s="11"/>
      <c r="E65" s="11">
        <f>C65*D65</f>
        <v>0</v>
      </c>
      <c r="F65" s="11"/>
      <c r="G65" s="11">
        <f>C65*F65</f>
        <v>0</v>
      </c>
      <c r="H65" s="11">
        <f t="shared" si="13"/>
        <v>0</v>
      </c>
      <c r="I65" s="11">
        <f t="shared" si="13"/>
        <v>0</v>
      </c>
      <c r="J65" s="3"/>
      <c r="K65" s="3"/>
    </row>
    <row r="66" spans="1:11" x14ac:dyDescent="0.3">
      <c r="A66" s="16" t="s">
        <v>119</v>
      </c>
      <c r="B66" s="16" t="s">
        <v>15</v>
      </c>
      <c r="C66" s="17"/>
      <c r="D66" s="17"/>
      <c r="E66" s="17"/>
      <c r="F66" s="17"/>
      <c r="G66" s="17"/>
      <c r="H66" s="17"/>
      <c r="I66" s="17"/>
      <c r="J66" s="3"/>
      <c r="K66" s="3"/>
    </row>
    <row r="67" spans="1:11" x14ac:dyDescent="0.3">
      <c r="A67" s="6" t="s">
        <v>120</v>
      </c>
      <c r="B67" s="6" t="s">
        <v>59</v>
      </c>
      <c r="C67" s="11">
        <v>76</v>
      </c>
      <c r="D67" s="11"/>
      <c r="E67" s="11">
        <f>C67*D67</f>
        <v>0</v>
      </c>
      <c r="F67" s="11"/>
      <c r="G67" s="11">
        <f>C67*F67</f>
        <v>0</v>
      </c>
      <c r="H67" s="11">
        <f>D67+F67</f>
        <v>0</v>
      </c>
      <c r="I67" s="11">
        <f>E67+G67</f>
        <v>0</v>
      </c>
      <c r="J67" s="3"/>
      <c r="K67" s="3"/>
    </row>
    <row r="68" spans="1:11" x14ac:dyDescent="0.3">
      <c r="A68" s="6" t="s">
        <v>121</v>
      </c>
      <c r="B68" s="6" t="s">
        <v>59</v>
      </c>
      <c r="C68" s="11">
        <v>2</v>
      </c>
      <c r="D68" s="11"/>
      <c r="E68" s="11">
        <f>C68*D68</f>
        <v>0</v>
      </c>
      <c r="F68" s="11"/>
      <c r="G68" s="11">
        <f>C68*F68</f>
        <v>0</v>
      </c>
      <c r="H68" s="11">
        <f>D68+F68</f>
        <v>0</v>
      </c>
      <c r="I68" s="11">
        <f>E68+G68</f>
        <v>0</v>
      </c>
      <c r="J68" s="3"/>
      <c r="K68" s="3"/>
    </row>
    <row r="69" spans="1:11" x14ac:dyDescent="0.3">
      <c r="A69" s="16" t="s">
        <v>122</v>
      </c>
      <c r="B69" s="16" t="s">
        <v>15</v>
      </c>
      <c r="C69" s="17"/>
      <c r="D69" s="17"/>
      <c r="E69" s="17"/>
      <c r="F69" s="17"/>
      <c r="G69" s="17"/>
      <c r="H69" s="17"/>
      <c r="I69" s="17"/>
      <c r="J69" s="3"/>
      <c r="K69" s="3"/>
    </row>
    <row r="70" spans="1:11" x14ac:dyDescent="0.3">
      <c r="A70" s="6" t="s">
        <v>123</v>
      </c>
      <c r="B70" s="6" t="s">
        <v>59</v>
      </c>
      <c r="C70" s="11">
        <v>110</v>
      </c>
      <c r="D70" s="11"/>
      <c r="E70" s="11">
        <f>C70*D70</f>
        <v>0</v>
      </c>
      <c r="F70" s="11"/>
      <c r="G70" s="11">
        <f>C70*F70</f>
        <v>0</v>
      </c>
      <c r="H70" s="11">
        <f>D70+F70</f>
        <v>0</v>
      </c>
      <c r="I70" s="11">
        <f>E70+G70</f>
        <v>0</v>
      </c>
      <c r="J70" s="3"/>
      <c r="K70" s="3"/>
    </row>
    <row r="71" spans="1:11" x14ac:dyDescent="0.3">
      <c r="A71" s="6" t="s">
        <v>124</v>
      </c>
      <c r="B71" s="6" t="s">
        <v>59</v>
      </c>
      <c r="C71" s="11">
        <v>42</v>
      </c>
      <c r="D71" s="11"/>
      <c r="E71" s="11">
        <f>C71*D71</f>
        <v>0</v>
      </c>
      <c r="F71" s="11"/>
      <c r="G71" s="11">
        <f>C71*F71</f>
        <v>0</v>
      </c>
      <c r="H71" s="11">
        <f>D71+F71</f>
        <v>0</v>
      </c>
      <c r="I71" s="11">
        <f>E71+G71</f>
        <v>0</v>
      </c>
      <c r="J71" s="3"/>
      <c r="K71" s="3"/>
    </row>
    <row r="72" spans="1:11" x14ac:dyDescent="0.3">
      <c r="A72" s="16" t="s">
        <v>125</v>
      </c>
      <c r="B72" s="16" t="s">
        <v>15</v>
      </c>
      <c r="C72" s="17"/>
      <c r="D72" s="17"/>
      <c r="E72" s="17"/>
      <c r="F72" s="17"/>
      <c r="G72" s="17"/>
      <c r="H72" s="17"/>
      <c r="I72" s="17"/>
      <c r="J72" s="3"/>
      <c r="K72" s="3"/>
    </row>
    <row r="73" spans="1:11" x14ac:dyDescent="0.3">
      <c r="A73" s="6" t="s">
        <v>179</v>
      </c>
      <c r="B73" s="6" t="s">
        <v>59</v>
      </c>
      <c r="C73" s="11">
        <v>93</v>
      </c>
      <c r="D73" s="11"/>
      <c r="E73" s="11">
        <f>C73*D73</f>
        <v>0</v>
      </c>
      <c r="F73" s="11"/>
      <c r="G73" s="11">
        <f>C73*F73</f>
        <v>0</v>
      </c>
      <c r="H73" s="11">
        <f>D73+F73</f>
        <v>0</v>
      </c>
      <c r="I73" s="11">
        <f>E73+G73</f>
        <v>0</v>
      </c>
      <c r="J73" s="3"/>
      <c r="K73" s="3"/>
    </row>
    <row r="74" spans="1:11" x14ac:dyDescent="0.3">
      <c r="A74" s="6" t="s">
        <v>180</v>
      </c>
      <c r="B74" s="6" t="s">
        <v>59</v>
      </c>
      <c r="C74" s="11">
        <v>59</v>
      </c>
      <c r="D74" s="11"/>
      <c r="E74" s="11">
        <f>C74*D74</f>
        <v>0</v>
      </c>
      <c r="F74" s="11"/>
      <c r="G74" s="11">
        <f>C74*F74</f>
        <v>0</v>
      </c>
      <c r="H74" s="11">
        <f>D74+F74</f>
        <v>0</v>
      </c>
      <c r="I74" s="11">
        <f>E74+G74</f>
        <v>0</v>
      </c>
      <c r="J74" s="3"/>
      <c r="K74" s="3"/>
    </row>
    <row r="75" spans="1:11" x14ac:dyDescent="0.3">
      <c r="A75" s="16" t="s">
        <v>126</v>
      </c>
      <c r="B75" s="16" t="s">
        <v>15</v>
      </c>
      <c r="C75" s="17"/>
      <c r="D75" s="17"/>
      <c r="E75" s="17"/>
      <c r="F75" s="17"/>
      <c r="G75" s="17"/>
      <c r="H75" s="17"/>
      <c r="I75" s="17"/>
      <c r="J75" s="3"/>
      <c r="K75" s="3"/>
    </row>
    <row r="76" spans="1:11" x14ac:dyDescent="0.3">
      <c r="A76" s="6" t="s">
        <v>127</v>
      </c>
      <c r="B76" s="6" t="s">
        <v>59</v>
      </c>
      <c r="C76" s="11">
        <v>2</v>
      </c>
      <c r="D76" s="11"/>
      <c r="E76" s="11">
        <f>C76*D76</f>
        <v>0</v>
      </c>
      <c r="F76" s="11"/>
      <c r="G76" s="11">
        <f>C76*F76</f>
        <v>0</v>
      </c>
      <c r="H76" s="11">
        <f t="shared" ref="H76:I78" si="14">D76+F76</f>
        <v>0</v>
      </c>
      <c r="I76" s="11">
        <f t="shared" si="14"/>
        <v>0</v>
      </c>
      <c r="J76" s="3"/>
      <c r="K76" s="3"/>
    </row>
    <row r="77" spans="1:11" x14ac:dyDescent="0.3">
      <c r="A77" s="6" t="s">
        <v>128</v>
      </c>
      <c r="B77" s="6" t="s">
        <v>87</v>
      </c>
      <c r="C77" s="11">
        <v>200</v>
      </c>
      <c r="D77" s="11"/>
      <c r="E77" s="11">
        <f>C77*D77</f>
        <v>0</v>
      </c>
      <c r="F77" s="11"/>
      <c r="G77" s="11">
        <f>C77*F77</f>
        <v>0</v>
      </c>
      <c r="H77" s="11">
        <f t="shared" si="14"/>
        <v>0</v>
      </c>
      <c r="I77" s="11">
        <f t="shared" si="14"/>
        <v>0</v>
      </c>
      <c r="J77" s="3"/>
      <c r="K77" s="3"/>
    </row>
    <row r="78" spans="1:11" x14ac:dyDescent="0.3">
      <c r="A78" s="6" t="s">
        <v>129</v>
      </c>
      <c r="B78" s="6" t="s">
        <v>87</v>
      </c>
      <c r="C78" s="11">
        <v>20</v>
      </c>
      <c r="D78" s="11"/>
      <c r="E78" s="11">
        <f>C78*D78</f>
        <v>0</v>
      </c>
      <c r="F78" s="11"/>
      <c r="G78" s="11">
        <f>C78*F78</f>
        <v>0</v>
      </c>
      <c r="H78" s="11">
        <f t="shared" si="14"/>
        <v>0</v>
      </c>
      <c r="I78" s="11">
        <f t="shared" si="14"/>
        <v>0</v>
      </c>
      <c r="J78" s="3"/>
      <c r="K78" s="3"/>
    </row>
    <row r="79" spans="1:11" x14ac:dyDescent="0.3">
      <c r="A79" s="16" t="s">
        <v>130</v>
      </c>
      <c r="B79" s="16" t="s">
        <v>15</v>
      </c>
      <c r="C79" s="17"/>
      <c r="D79" s="17"/>
      <c r="E79" s="17"/>
      <c r="F79" s="17"/>
      <c r="G79" s="17"/>
      <c r="H79" s="17"/>
      <c r="I79" s="17"/>
      <c r="J79" s="3"/>
      <c r="K79" s="3"/>
    </row>
    <row r="80" spans="1:11" x14ac:dyDescent="0.3">
      <c r="A80" s="6" t="s">
        <v>131</v>
      </c>
      <c r="B80" s="6" t="s">
        <v>132</v>
      </c>
      <c r="C80" s="11">
        <v>18</v>
      </c>
      <c r="D80" s="11"/>
      <c r="E80" s="11">
        <f>C80*D80</f>
        <v>0</v>
      </c>
      <c r="F80" s="11"/>
      <c r="G80" s="11">
        <f>C80*F80</f>
        <v>0</v>
      </c>
      <c r="H80" s="11">
        <f>D80+F80</f>
        <v>0</v>
      </c>
      <c r="I80" s="11">
        <f>E80+G80</f>
        <v>0</v>
      </c>
      <c r="J80" s="3"/>
      <c r="K80" s="3"/>
    </row>
    <row r="81" spans="1:11" x14ac:dyDescent="0.3">
      <c r="A81" s="16" t="s">
        <v>133</v>
      </c>
      <c r="B81" s="16" t="s">
        <v>15</v>
      </c>
      <c r="C81" s="17"/>
      <c r="D81" s="17"/>
      <c r="E81" s="17"/>
      <c r="F81" s="17"/>
      <c r="G81" s="17"/>
      <c r="H81" s="17"/>
      <c r="I81" s="17"/>
      <c r="J81" s="3"/>
      <c r="K81" s="3"/>
    </row>
    <row r="82" spans="1:11" x14ac:dyDescent="0.3">
      <c r="A82" s="6" t="s">
        <v>134</v>
      </c>
      <c r="B82" s="6" t="s">
        <v>132</v>
      </c>
      <c r="C82" s="11">
        <v>6</v>
      </c>
      <c r="D82" s="11"/>
      <c r="E82" s="11">
        <f>C82*D82</f>
        <v>0</v>
      </c>
      <c r="F82" s="11"/>
      <c r="G82" s="11">
        <f>C82*F82</f>
        <v>0</v>
      </c>
      <c r="H82" s="11">
        <f t="shared" ref="H82:I86" si="15">D82+F82</f>
        <v>0</v>
      </c>
      <c r="I82" s="11">
        <f t="shared" si="15"/>
        <v>0</v>
      </c>
      <c r="J82" s="3"/>
      <c r="K82" s="3"/>
    </row>
    <row r="83" spans="1:11" x14ac:dyDescent="0.3">
      <c r="A83" s="6" t="s">
        <v>135</v>
      </c>
      <c r="B83" s="6" t="s">
        <v>132</v>
      </c>
      <c r="C83" s="11">
        <v>8</v>
      </c>
      <c r="D83" s="11"/>
      <c r="E83" s="11">
        <f>C83*D83</f>
        <v>0</v>
      </c>
      <c r="F83" s="11"/>
      <c r="G83" s="11">
        <f>C83*F83</f>
        <v>0</v>
      </c>
      <c r="H83" s="11">
        <f t="shared" si="15"/>
        <v>0</v>
      </c>
      <c r="I83" s="11">
        <f t="shared" si="15"/>
        <v>0</v>
      </c>
      <c r="J83" s="3"/>
      <c r="K83" s="3"/>
    </row>
    <row r="84" spans="1:11" x14ac:dyDescent="0.3">
      <c r="A84" s="6" t="s">
        <v>136</v>
      </c>
      <c r="B84" s="6" t="s">
        <v>132</v>
      </c>
      <c r="C84" s="11">
        <v>8</v>
      </c>
      <c r="D84" s="11"/>
      <c r="E84" s="11">
        <f>C84*D84</f>
        <v>0</v>
      </c>
      <c r="F84" s="11"/>
      <c r="G84" s="11">
        <f>C84*F84</f>
        <v>0</v>
      </c>
      <c r="H84" s="11">
        <f t="shared" si="15"/>
        <v>0</v>
      </c>
      <c r="I84" s="11">
        <f t="shared" si="15"/>
        <v>0</v>
      </c>
      <c r="J84" s="3"/>
      <c r="K84" s="3"/>
    </row>
    <row r="85" spans="1:11" x14ac:dyDescent="0.3">
      <c r="A85" s="6" t="s">
        <v>137</v>
      </c>
      <c r="B85" s="6" t="s">
        <v>132</v>
      </c>
      <c r="C85" s="11">
        <v>2</v>
      </c>
      <c r="D85" s="11"/>
      <c r="E85" s="11">
        <f>C85*D85</f>
        <v>0</v>
      </c>
      <c r="F85" s="11"/>
      <c r="G85" s="11">
        <f>C85*F85</f>
        <v>0</v>
      </c>
      <c r="H85" s="11">
        <f t="shared" si="15"/>
        <v>0</v>
      </c>
      <c r="I85" s="11">
        <f t="shared" si="15"/>
        <v>0</v>
      </c>
      <c r="J85" s="3"/>
      <c r="K85" s="3"/>
    </row>
    <row r="86" spans="1:11" x14ac:dyDescent="0.3">
      <c r="A86" s="6" t="s">
        <v>138</v>
      </c>
      <c r="B86" s="6" t="s">
        <v>132</v>
      </c>
      <c r="C86" s="11">
        <v>8</v>
      </c>
      <c r="D86" s="11"/>
      <c r="E86" s="11">
        <f>C86*D86</f>
        <v>0</v>
      </c>
      <c r="F86" s="11"/>
      <c r="G86" s="11">
        <f>C86*F86</f>
        <v>0</v>
      </c>
      <c r="H86" s="11">
        <f t="shared" si="15"/>
        <v>0</v>
      </c>
      <c r="I86" s="11">
        <f t="shared" si="15"/>
        <v>0</v>
      </c>
      <c r="J86" s="3"/>
      <c r="K86" s="3"/>
    </row>
    <row r="87" spans="1:11" x14ac:dyDescent="0.3">
      <c r="A87" s="16" t="s">
        <v>139</v>
      </c>
      <c r="B87" s="16" t="s">
        <v>15</v>
      </c>
      <c r="C87" s="17"/>
      <c r="D87" s="17"/>
      <c r="E87" s="17"/>
      <c r="F87" s="17"/>
      <c r="G87" s="17"/>
      <c r="H87" s="17"/>
      <c r="I87" s="17"/>
      <c r="J87" s="3"/>
      <c r="K87" s="3"/>
    </row>
    <row r="88" spans="1:11" x14ac:dyDescent="0.3">
      <c r="A88" s="6" t="s">
        <v>140</v>
      </c>
      <c r="B88" s="6" t="s">
        <v>132</v>
      </c>
      <c r="C88" s="11">
        <v>4</v>
      </c>
      <c r="D88" s="11"/>
      <c r="E88" s="11">
        <f>C88*D88</f>
        <v>0</v>
      </c>
      <c r="F88" s="11"/>
      <c r="G88" s="11">
        <f>C88*F88</f>
        <v>0</v>
      </c>
      <c r="H88" s="11">
        <f>D88+F88</f>
        <v>0</v>
      </c>
      <c r="I88" s="11">
        <f>E88+G88</f>
        <v>0</v>
      </c>
      <c r="J88" s="3"/>
      <c r="K88" s="3"/>
    </row>
    <row r="89" spans="1:11" x14ac:dyDescent="0.3">
      <c r="A89" s="16" t="s">
        <v>141</v>
      </c>
      <c r="B89" s="16" t="s">
        <v>15</v>
      </c>
      <c r="C89" s="17"/>
      <c r="D89" s="17"/>
      <c r="E89" s="17"/>
      <c r="F89" s="17"/>
      <c r="G89" s="17"/>
      <c r="H89" s="17"/>
      <c r="I89" s="17"/>
      <c r="J89" s="3"/>
      <c r="K89" s="3"/>
    </row>
    <row r="90" spans="1:11" x14ac:dyDescent="0.3">
      <c r="A90" s="6" t="s">
        <v>142</v>
      </c>
      <c r="B90" s="6" t="s">
        <v>132</v>
      </c>
      <c r="C90" s="11">
        <v>18</v>
      </c>
      <c r="D90" s="11"/>
      <c r="E90" s="11">
        <f>C90*D90</f>
        <v>0</v>
      </c>
      <c r="F90" s="11"/>
      <c r="G90" s="11">
        <f>C90*F90</f>
        <v>0</v>
      </c>
      <c r="H90" s="11">
        <f>D90+F90</f>
        <v>0</v>
      </c>
      <c r="I90" s="11">
        <f>E90+G90</f>
        <v>0</v>
      </c>
      <c r="J90" s="3"/>
      <c r="K90" s="3"/>
    </row>
    <row r="91" spans="1:11" x14ac:dyDescent="0.3">
      <c r="A91" s="6" t="s">
        <v>143</v>
      </c>
      <c r="B91" s="6" t="s">
        <v>132</v>
      </c>
      <c r="C91" s="11">
        <v>8</v>
      </c>
      <c r="D91" s="11"/>
      <c r="E91" s="11">
        <f>C91*D91</f>
        <v>0</v>
      </c>
      <c r="F91" s="11"/>
      <c r="G91" s="11">
        <f>C91*F91</f>
        <v>0</v>
      </c>
      <c r="H91" s="11">
        <f>D91+F91</f>
        <v>0</v>
      </c>
      <c r="I91" s="11">
        <f>E91+G91</f>
        <v>0</v>
      </c>
      <c r="J91" s="3"/>
      <c r="K91" s="3"/>
    </row>
    <row r="92" spans="1:11" x14ac:dyDescent="0.3">
      <c r="A92" s="13" t="s">
        <v>144</v>
      </c>
      <c r="B92" s="13" t="s">
        <v>15</v>
      </c>
      <c r="C92" s="14"/>
      <c r="D92" s="14"/>
      <c r="E92" s="14"/>
      <c r="F92" s="14"/>
      <c r="G92" s="14"/>
      <c r="H92" s="14"/>
      <c r="I92" s="14"/>
      <c r="J92" s="3"/>
      <c r="K92" s="3"/>
    </row>
    <row r="93" spans="1:11" x14ac:dyDescent="0.3">
      <c r="A93" s="6" t="s">
        <v>145</v>
      </c>
      <c r="B93" s="6" t="s">
        <v>64</v>
      </c>
      <c r="C93" s="11">
        <v>1</v>
      </c>
      <c r="D93" s="11"/>
      <c r="E93" s="11">
        <f>C93*D93</f>
        <v>0</v>
      </c>
      <c r="F93" s="11"/>
      <c r="G93" s="11">
        <f>C93*F93</f>
        <v>0</v>
      </c>
      <c r="H93" s="11">
        <f>D93+F93</f>
        <v>0</v>
      </c>
      <c r="I93" s="11">
        <f>E93+G93</f>
        <v>0</v>
      </c>
      <c r="J93" s="3"/>
      <c r="K93" s="3"/>
    </row>
    <row r="94" spans="1:11" x14ac:dyDescent="0.3">
      <c r="A94" s="6" t="s">
        <v>146</v>
      </c>
      <c r="B94" s="6" t="s">
        <v>15</v>
      </c>
      <c r="C94" s="11"/>
      <c r="D94" s="11"/>
      <c r="E94" s="11"/>
      <c r="F94" s="11"/>
      <c r="G94" s="11"/>
      <c r="H94" s="11">
        <f>D94+F94</f>
        <v>0</v>
      </c>
      <c r="I94" s="11">
        <f>E94+G94</f>
        <v>0</v>
      </c>
      <c r="J94" s="3"/>
      <c r="K94" s="3"/>
    </row>
    <row r="95" spans="1:11" x14ac:dyDescent="0.3">
      <c r="A95" s="16" t="s">
        <v>147</v>
      </c>
      <c r="B95" s="16" t="s">
        <v>15</v>
      </c>
      <c r="C95" s="17"/>
      <c r="D95" s="17"/>
      <c r="E95" s="17"/>
      <c r="F95" s="17"/>
      <c r="G95" s="17"/>
      <c r="H95" s="17"/>
      <c r="I95" s="17"/>
      <c r="J95" s="3"/>
      <c r="K95" s="3"/>
    </row>
    <row r="96" spans="1:11" x14ac:dyDescent="0.3">
      <c r="A96" s="6" t="s">
        <v>148</v>
      </c>
      <c r="B96" s="6" t="s">
        <v>64</v>
      </c>
      <c r="C96" s="11">
        <v>1</v>
      </c>
      <c r="D96" s="11"/>
      <c r="E96" s="11">
        <f>C96*D96</f>
        <v>0</v>
      </c>
      <c r="F96" s="11"/>
      <c r="G96" s="11">
        <f>C96*F96</f>
        <v>0</v>
      </c>
      <c r="H96" s="11">
        <f>D96+F96</f>
        <v>0</v>
      </c>
      <c r="I96" s="11">
        <f>E96+G96</f>
        <v>0</v>
      </c>
      <c r="J96" s="3"/>
      <c r="K96" s="3"/>
    </row>
    <row r="97" spans="1:11" x14ac:dyDescent="0.3">
      <c r="A97" s="16" t="s">
        <v>149</v>
      </c>
      <c r="B97" s="16" t="s">
        <v>15</v>
      </c>
      <c r="C97" s="17"/>
      <c r="D97" s="17"/>
      <c r="E97" s="17"/>
      <c r="F97" s="17"/>
      <c r="G97" s="17"/>
      <c r="H97" s="17"/>
      <c r="I97" s="17"/>
      <c r="J97" s="3"/>
      <c r="K97" s="3"/>
    </row>
    <row r="98" spans="1:11" x14ac:dyDescent="0.3">
      <c r="A98" s="6" t="s">
        <v>150</v>
      </c>
      <c r="B98" s="6" t="s">
        <v>64</v>
      </c>
      <c r="C98" s="11">
        <v>1</v>
      </c>
      <c r="D98" s="11"/>
      <c r="E98" s="11">
        <f>C98*D98</f>
        <v>0</v>
      </c>
      <c r="F98" s="11"/>
      <c r="G98" s="11">
        <f>C98*F98</f>
        <v>0</v>
      </c>
      <c r="H98" s="11">
        <f>D98+F98</f>
        <v>0</v>
      </c>
      <c r="I98" s="11">
        <f>E98+G98</f>
        <v>0</v>
      </c>
      <c r="J98" s="3"/>
      <c r="K98" s="3"/>
    </row>
    <row r="99" spans="1:11" ht="15.6" x14ac:dyDescent="0.3">
      <c r="A99" s="4" t="s">
        <v>151</v>
      </c>
      <c r="B99" s="4" t="s">
        <v>15</v>
      </c>
      <c r="C99" s="12"/>
      <c r="D99" s="12"/>
      <c r="E99" s="12">
        <f>SUM(E18:E98)</f>
        <v>0</v>
      </c>
      <c r="F99" s="12"/>
      <c r="G99" s="12">
        <f>SUM(G18:G98)</f>
        <v>0</v>
      </c>
      <c r="H99" s="12"/>
      <c r="I99" s="12">
        <f>SUM(I18:I98)</f>
        <v>0</v>
      </c>
      <c r="J99" s="3"/>
      <c r="K99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07A1-7F91-4572-A5EE-1DF1C6F44C6F}">
  <dimension ref="A1:C33"/>
  <sheetViews>
    <sheetView workbookViewId="0"/>
  </sheetViews>
  <sheetFormatPr defaultRowHeight="14.4" x14ac:dyDescent="0.3"/>
  <cols>
    <col min="1" max="1" width="28" style="1" bestFit="1" customWidth="1"/>
    <col min="2" max="2" width="61" style="1" bestFit="1" customWidth="1"/>
    <col min="4" max="4" width="0" hidden="1" customWidth="1"/>
  </cols>
  <sheetData>
    <row r="1" spans="1:3" x14ac:dyDescent="0.3">
      <c r="A1" s="2" t="s">
        <v>0</v>
      </c>
      <c r="B1" s="2" t="s">
        <v>1</v>
      </c>
      <c r="C1" s="3"/>
    </row>
    <row r="2" spans="1:3" ht="15.6" x14ac:dyDescent="0.3">
      <c r="A2" s="2" t="s">
        <v>2</v>
      </c>
      <c r="B2" s="4" t="s">
        <v>3</v>
      </c>
      <c r="C2" s="3"/>
    </row>
    <row r="3" spans="1:3" x14ac:dyDescent="0.3">
      <c r="A3" s="2" t="s">
        <v>4</v>
      </c>
      <c r="B3" s="5" t="s">
        <v>5</v>
      </c>
      <c r="C3" s="3"/>
    </row>
    <row r="4" spans="1:3" x14ac:dyDescent="0.3">
      <c r="A4" s="2" t="s">
        <v>6</v>
      </c>
      <c r="B4" s="5" t="s">
        <v>7</v>
      </c>
      <c r="C4" s="3"/>
    </row>
    <row r="5" spans="1:3" x14ac:dyDescent="0.3">
      <c r="A5" s="2" t="s">
        <v>8</v>
      </c>
      <c r="B5" s="5" t="s">
        <v>9</v>
      </c>
      <c r="C5" s="3"/>
    </row>
    <row r="6" spans="1:3" x14ac:dyDescent="0.3">
      <c r="A6" s="2" t="s">
        <v>10</v>
      </c>
      <c r="B6" s="5" t="s">
        <v>11</v>
      </c>
      <c r="C6" s="3"/>
    </row>
    <row r="7" spans="1:3" x14ac:dyDescent="0.3">
      <c r="A7" s="2" t="s">
        <v>12</v>
      </c>
      <c r="B7" s="5" t="s">
        <v>13</v>
      </c>
      <c r="C7" s="3"/>
    </row>
    <row r="8" spans="1:3" x14ac:dyDescent="0.3">
      <c r="A8" s="2" t="s">
        <v>14</v>
      </c>
      <c r="B8" s="5" t="s">
        <v>15</v>
      </c>
      <c r="C8" s="3"/>
    </row>
    <row r="9" spans="1:3" x14ac:dyDescent="0.3">
      <c r="A9" s="2" t="s">
        <v>16</v>
      </c>
      <c r="B9" s="5" t="s">
        <v>17</v>
      </c>
      <c r="C9" s="3"/>
    </row>
    <row r="10" spans="1:3" x14ac:dyDescent="0.3">
      <c r="A10" s="2" t="s">
        <v>18</v>
      </c>
      <c r="B10" s="5" t="s">
        <v>15</v>
      </c>
      <c r="C10" s="3"/>
    </row>
    <row r="11" spans="1:3" x14ac:dyDescent="0.3">
      <c r="A11" s="2" t="s">
        <v>19</v>
      </c>
      <c r="B11" s="5" t="s">
        <v>20</v>
      </c>
      <c r="C11" s="3"/>
    </row>
    <row r="12" spans="1:3" x14ac:dyDescent="0.3">
      <c r="A12" s="2" t="s">
        <v>21</v>
      </c>
      <c r="B12" s="5" t="s">
        <v>15</v>
      </c>
      <c r="C12" s="3"/>
    </row>
    <row r="13" spans="1:3" x14ac:dyDescent="0.3">
      <c r="A13" s="2" t="s">
        <v>22</v>
      </c>
      <c r="B13" s="5" t="s">
        <v>15</v>
      </c>
      <c r="C13" s="3"/>
    </row>
    <row r="14" spans="1:3" x14ac:dyDescent="0.3">
      <c r="A14" s="2" t="s">
        <v>23</v>
      </c>
      <c r="B14" s="5" t="s">
        <v>24</v>
      </c>
      <c r="C14" s="3"/>
    </row>
    <row r="15" spans="1:3" x14ac:dyDescent="0.3">
      <c r="A15" s="2" t="s">
        <v>15</v>
      </c>
      <c r="B15" s="6" t="s">
        <v>15</v>
      </c>
      <c r="C15" s="3"/>
    </row>
    <row r="16" spans="1:3" x14ac:dyDescent="0.3">
      <c r="A16" s="2" t="s">
        <v>25</v>
      </c>
      <c r="B16" s="7" t="s">
        <v>26</v>
      </c>
      <c r="C16" s="3"/>
    </row>
    <row r="17" spans="1:3" x14ac:dyDescent="0.3">
      <c r="A17" s="2" t="s">
        <v>27</v>
      </c>
      <c r="B17" s="7" t="s">
        <v>26</v>
      </c>
      <c r="C17" s="3"/>
    </row>
    <row r="18" spans="1:3" x14ac:dyDescent="0.3">
      <c r="A18" s="2" t="s">
        <v>28</v>
      </c>
      <c r="B18" s="7" t="s">
        <v>29</v>
      </c>
      <c r="C18" s="3"/>
    </row>
    <row r="19" spans="1:3" x14ac:dyDescent="0.3">
      <c r="A19" s="2" t="s">
        <v>30</v>
      </c>
      <c r="B19" s="7" t="s">
        <v>26</v>
      </c>
      <c r="C19" s="3"/>
    </row>
    <row r="20" spans="1:3" x14ac:dyDescent="0.3">
      <c r="A20" s="2" t="s">
        <v>31</v>
      </c>
      <c r="B20" s="7" t="s">
        <v>26</v>
      </c>
      <c r="C20" s="3"/>
    </row>
    <row r="21" spans="1:3" x14ac:dyDescent="0.3">
      <c r="A21" s="2" t="s">
        <v>32</v>
      </c>
      <c r="B21" s="7" t="s">
        <v>26</v>
      </c>
      <c r="C21" s="3"/>
    </row>
    <row r="22" spans="1:3" x14ac:dyDescent="0.3">
      <c r="A22" s="2" t="s">
        <v>33</v>
      </c>
      <c r="B22" s="7" t="s">
        <v>26</v>
      </c>
      <c r="C22" s="3"/>
    </row>
    <row r="23" spans="1:3" x14ac:dyDescent="0.3">
      <c r="A23" s="2" t="s">
        <v>34</v>
      </c>
      <c r="B23" s="7" t="s">
        <v>26</v>
      </c>
      <c r="C23" s="3"/>
    </row>
    <row r="24" spans="1:3" x14ac:dyDescent="0.3">
      <c r="A24" s="2" t="s">
        <v>35</v>
      </c>
      <c r="B24" s="7" t="s">
        <v>26</v>
      </c>
      <c r="C24" s="3"/>
    </row>
    <row r="25" spans="1:3" x14ac:dyDescent="0.3">
      <c r="A25" s="2" t="s">
        <v>36</v>
      </c>
      <c r="B25" s="7" t="s">
        <v>26</v>
      </c>
      <c r="C25" s="3"/>
    </row>
    <row r="26" spans="1:3" x14ac:dyDescent="0.3">
      <c r="A26" s="2" t="s">
        <v>37</v>
      </c>
      <c r="B26" s="7" t="s">
        <v>38</v>
      </c>
      <c r="C26" s="3"/>
    </row>
    <row r="27" spans="1:3" x14ac:dyDescent="0.3">
      <c r="A27" s="2" t="s">
        <v>39</v>
      </c>
      <c r="B27" s="7" t="s">
        <v>26</v>
      </c>
      <c r="C27" s="3"/>
    </row>
    <row r="28" spans="1:3" x14ac:dyDescent="0.3">
      <c r="A28" s="2" t="s">
        <v>40</v>
      </c>
      <c r="B28" s="7" t="s">
        <v>26</v>
      </c>
      <c r="C28" s="3"/>
    </row>
    <row r="29" spans="1:3" x14ac:dyDescent="0.3">
      <c r="A29" s="2" t="s">
        <v>41</v>
      </c>
      <c r="B29" s="7" t="s">
        <v>26</v>
      </c>
      <c r="C29" s="3"/>
    </row>
    <row r="30" spans="1:3" x14ac:dyDescent="0.3">
      <c r="A30" s="2" t="s">
        <v>42</v>
      </c>
      <c r="B30" s="7" t="s">
        <v>26</v>
      </c>
      <c r="C30" s="3"/>
    </row>
    <row r="31" spans="1:3" ht="27.6" x14ac:dyDescent="0.3">
      <c r="A31" s="8" t="s">
        <v>43</v>
      </c>
      <c r="B31" s="7" t="s">
        <v>44</v>
      </c>
      <c r="C31" s="3"/>
    </row>
    <row r="32" spans="1:3" x14ac:dyDescent="0.3">
      <c r="A32" s="2" t="s">
        <v>45</v>
      </c>
      <c r="B32" s="7" t="s">
        <v>46</v>
      </c>
      <c r="C32" s="3"/>
    </row>
    <row r="33" spans="1:2" x14ac:dyDescent="0.3">
      <c r="A33" s="1" t="s">
        <v>47</v>
      </c>
      <c r="B33" s="1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Hasal</dc:creator>
  <cp:lastModifiedBy>David Frolík</cp:lastModifiedBy>
  <dcterms:created xsi:type="dcterms:W3CDTF">2025-10-31T05:47:42Z</dcterms:created>
  <dcterms:modified xsi:type="dcterms:W3CDTF">2025-11-02T22:34:18Z</dcterms:modified>
</cp:coreProperties>
</file>