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I\=DPS=\GIII-Vykazy vymer r3\"/>
    </mc:Choice>
  </mc:AlternateContent>
  <xr:revisionPtr revIDLastSave="0" documentId="13_ncr:1_{1DCFA709-A04D-4971-AA49-61D9A0CA1849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6.3.1 - PVS - Technologie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'G6.3.1 - PVS - Technologie'!$1:$7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'G6.3.1 - PVS - Technologie'!$A$1:$Y$498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Q470" i="12" l="1"/>
  <c r="O470" i="12"/>
  <c r="K470" i="12"/>
  <c r="I470" i="12"/>
  <c r="G470" i="12"/>
  <c r="M470" i="12" s="1"/>
  <c r="BA221" i="12" l="1"/>
  <c r="BA216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4" i="12"/>
  <c r="I44" i="12"/>
  <c r="K44" i="12"/>
  <c r="M44" i="12"/>
  <c r="O44" i="12"/>
  <c r="Q44" i="12"/>
  <c r="V44" i="12"/>
  <c r="G46" i="12"/>
  <c r="I46" i="12"/>
  <c r="K46" i="12"/>
  <c r="M46" i="12"/>
  <c r="O46" i="12"/>
  <c r="Q46" i="12"/>
  <c r="V46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8" i="12"/>
  <c r="I58" i="12"/>
  <c r="K58" i="12"/>
  <c r="M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I64" i="12"/>
  <c r="K64" i="12"/>
  <c r="M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09" i="12"/>
  <c r="I109" i="12"/>
  <c r="K109" i="12"/>
  <c r="M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Q113" i="12"/>
  <c r="V113" i="12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3" i="12"/>
  <c r="M123" i="12" s="1"/>
  <c r="I123" i="12"/>
  <c r="K123" i="12"/>
  <c r="O123" i="12"/>
  <c r="Q123" i="12"/>
  <c r="V123" i="12"/>
  <c r="G125" i="12"/>
  <c r="M125" i="12" s="1"/>
  <c r="I125" i="12"/>
  <c r="K125" i="12"/>
  <c r="O125" i="12"/>
  <c r="Q125" i="12"/>
  <c r="V125" i="12"/>
  <c r="G127" i="12"/>
  <c r="M127" i="12" s="1"/>
  <c r="I127" i="12"/>
  <c r="K127" i="12"/>
  <c r="O127" i="12"/>
  <c r="Q127" i="12"/>
  <c r="V127" i="12"/>
  <c r="G129" i="12"/>
  <c r="M129" i="12" s="1"/>
  <c r="I129" i="12"/>
  <c r="K129" i="12"/>
  <c r="O129" i="12"/>
  <c r="Q129" i="12"/>
  <c r="V129" i="12"/>
  <c r="G130" i="12"/>
  <c r="I130" i="12"/>
  <c r="K130" i="12"/>
  <c r="M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I137" i="12"/>
  <c r="K137" i="12"/>
  <c r="M137" i="12"/>
  <c r="O137" i="12"/>
  <c r="Q137" i="12"/>
  <c r="V137" i="12"/>
  <c r="G138" i="12"/>
  <c r="I138" i="12"/>
  <c r="K138" i="12"/>
  <c r="M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I142" i="12"/>
  <c r="K142" i="12"/>
  <c r="M142" i="12"/>
  <c r="O142" i="12"/>
  <c r="Q142" i="12"/>
  <c r="V142" i="12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I154" i="12"/>
  <c r="K154" i="12"/>
  <c r="M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2" i="12"/>
  <c r="I162" i="12"/>
  <c r="K162" i="12"/>
  <c r="M162" i="12"/>
  <c r="O162" i="12"/>
  <c r="Q162" i="12"/>
  <c r="V162" i="12"/>
  <c r="G164" i="12"/>
  <c r="I164" i="12"/>
  <c r="K164" i="12"/>
  <c r="M164" i="12"/>
  <c r="O164" i="12"/>
  <c r="Q164" i="12"/>
  <c r="V164" i="12"/>
  <c r="G166" i="12"/>
  <c r="M166" i="12" s="1"/>
  <c r="I166" i="12"/>
  <c r="K166" i="12"/>
  <c r="O166" i="12"/>
  <c r="Q166" i="12"/>
  <c r="V166" i="12"/>
  <c r="G168" i="12"/>
  <c r="M168" i="12" s="1"/>
  <c r="I168" i="12"/>
  <c r="K168" i="12"/>
  <c r="O168" i="12"/>
  <c r="Q168" i="12"/>
  <c r="V168" i="12"/>
  <c r="G170" i="12"/>
  <c r="M170" i="12" s="1"/>
  <c r="I170" i="12"/>
  <c r="K170" i="12"/>
  <c r="O170" i="12"/>
  <c r="Q170" i="12"/>
  <c r="V170" i="12"/>
  <c r="G171" i="12"/>
  <c r="I171" i="12"/>
  <c r="K171" i="12"/>
  <c r="M171" i="12"/>
  <c r="O171" i="12"/>
  <c r="Q171" i="12"/>
  <c r="V171" i="12"/>
  <c r="G172" i="12"/>
  <c r="I172" i="12"/>
  <c r="K172" i="12"/>
  <c r="M172" i="12"/>
  <c r="O172" i="12"/>
  <c r="Q172" i="12"/>
  <c r="V172" i="12"/>
  <c r="G173" i="12"/>
  <c r="M173" i="12" s="1"/>
  <c r="I173" i="12"/>
  <c r="K173" i="12"/>
  <c r="O173" i="12"/>
  <c r="Q173" i="12"/>
  <c r="V173" i="12"/>
  <c r="G175" i="12"/>
  <c r="M175" i="12" s="1"/>
  <c r="I175" i="12"/>
  <c r="K175" i="12"/>
  <c r="O175" i="12"/>
  <c r="Q175" i="12"/>
  <c r="V175" i="12"/>
  <c r="G176" i="12"/>
  <c r="M176" i="12" s="1"/>
  <c r="I176" i="12"/>
  <c r="K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I178" i="12"/>
  <c r="K178" i="12"/>
  <c r="M178" i="12"/>
  <c r="O178" i="12"/>
  <c r="Q178" i="12"/>
  <c r="V178" i="12"/>
  <c r="G179" i="12"/>
  <c r="I179" i="12"/>
  <c r="K179" i="12"/>
  <c r="M179" i="12"/>
  <c r="O179" i="12"/>
  <c r="Q179" i="12"/>
  <c r="V179" i="12"/>
  <c r="G180" i="12"/>
  <c r="M180" i="12" s="1"/>
  <c r="I180" i="12"/>
  <c r="K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M182" i="12" s="1"/>
  <c r="I182" i="12"/>
  <c r="K182" i="12"/>
  <c r="O182" i="12"/>
  <c r="Q182" i="12"/>
  <c r="V182" i="12"/>
  <c r="G183" i="12"/>
  <c r="I183" i="12"/>
  <c r="K183" i="12"/>
  <c r="M183" i="12"/>
  <c r="O183" i="12"/>
  <c r="Q183" i="12"/>
  <c r="V183" i="12"/>
  <c r="G184" i="12"/>
  <c r="I184" i="12"/>
  <c r="K184" i="12"/>
  <c r="M184" i="12"/>
  <c r="O184" i="12"/>
  <c r="Q184" i="12"/>
  <c r="V184" i="12"/>
  <c r="G186" i="12"/>
  <c r="M186" i="12" s="1"/>
  <c r="I186" i="12"/>
  <c r="K186" i="12"/>
  <c r="O186" i="12"/>
  <c r="Q186" i="12"/>
  <c r="V186" i="12"/>
  <c r="G187" i="12"/>
  <c r="M187" i="12" s="1"/>
  <c r="I187" i="12"/>
  <c r="K187" i="12"/>
  <c r="O187" i="12"/>
  <c r="Q187" i="12"/>
  <c r="V187" i="12"/>
  <c r="G189" i="12"/>
  <c r="M189" i="12" s="1"/>
  <c r="I189" i="12"/>
  <c r="K189" i="12"/>
  <c r="O189" i="12"/>
  <c r="Q189" i="12"/>
  <c r="V189" i="12"/>
  <c r="G190" i="12"/>
  <c r="M190" i="12" s="1"/>
  <c r="I190" i="12"/>
  <c r="K190" i="12"/>
  <c r="O190" i="12"/>
  <c r="Q190" i="12"/>
  <c r="V190" i="12"/>
  <c r="G191" i="12"/>
  <c r="M191" i="12" s="1"/>
  <c r="I191" i="12"/>
  <c r="K191" i="12"/>
  <c r="O191" i="12"/>
  <c r="Q191" i="12"/>
  <c r="V191" i="12"/>
  <c r="G192" i="12"/>
  <c r="M192" i="12" s="1"/>
  <c r="I192" i="12"/>
  <c r="K192" i="12"/>
  <c r="O192" i="12"/>
  <c r="Q192" i="12"/>
  <c r="V192" i="12"/>
  <c r="G193" i="12"/>
  <c r="M193" i="12" s="1"/>
  <c r="I193" i="12"/>
  <c r="K193" i="12"/>
  <c r="O193" i="12"/>
  <c r="Q193" i="12"/>
  <c r="V193" i="12"/>
  <c r="G194" i="12"/>
  <c r="M194" i="12" s="1"/>
  <c r="I194" i="12"/>
  <c r="K194" i="12"/>
  <c r="O194" i="12"/>
  <c r="Q194" i="12"/>
  <c r="V194" i="12"/>
  <c r="G195" i="12"/>
  <c r="M195" i="12" s="1"/>
  <c r="I195" i="12"/>
  <c r="K195" i="12"/>
  <c r="O195" i="12"/>
  <c r="Q195" i="12"/>
  <c r="V195" i="12"/>
  <c r="G196" i="12"/>
  <c r="M196" i="12" s="1"/>
  <c r="I196" i="12"/>
  <c r="K196" i="12"/>
  <c r="O196" i="12"/>
  <c r="Q196" i="12"/>
  <c r="V196" i="12"/>
  <c r="G197" i="12"/>
  <c r="I197" i="12"/>
  <c r="K197" i="12"/>
  <c r="M197" i="12"/>
  <c r="O197" i="12"/>
  <c r="Q197" i="12"/>
  <c r="V197" i="12"/>
  <c r="G198" i="12"/>
  <c r="M198" i="12" s="1"/>
  <c r="I198" i="12"/>
  <c r="K198" i="12"/>
  <c r="O198" i="12"/>
  <c r="Q198" i="12"/>
  <c r="V198" i="12"/>
  <c r="G199" i="12"/>
  <c r="M199" i="12" s="1"/>
  <c r="I199" i="12"/>
  <c r="K199" i="12"/>
  <c r="O199" i="12"/>
  <c r="Q199" i="12"/>
  <c r="V199" i="12"/>
  <c r="G200" i="12"/>
  <c r="M200" i="12" s="1"/>
  <c r="I200" i="12"/>
  <c r="K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M202" i="12" s="1"/>
  <c r="I202" i="12"/>
  <c r="K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I204" i="12"/>
  <c r="K204" i="12"/>
  <c r="M204" i="12"/>
  <c r="O204" i="12"/>
  <c r="Q204" i="12"/>
  <c r="V204" i="12"/>
  <c r="G205" i="12"/>
  <c r="I205" i="12"/>
  <c r="K205" i="12"/>
  <c r="M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M208" i="12" s="1"/>
  <c r="I208" i="12"/>
  <c r="K208" i="12"/>
  <c r="O208" i="12"/>
  <c r="Q208" i="12"/>
  <c r="V208" i="12"/>
  <c r="G209" i="12"/>
  <c r="I209" i="12"/>
  <c r="K209" i="12"/>
  <c r="M209" i="12"/>
  <c r="O209" i="12"/>
  <c r="Q209" i="12"/>
  <c r="V209" i="12"/>
  <c r="G210" i="12"/>
  <c r="I210" i="12"/>
  <c r="K210" i="12"/>
  <c r="M210" i="12"/>
  <c r="O210" i="12"/>
  <c r="Q210" i="12"/>
  <c r="V210" i="12"/>
  <c r="G211" i="12"/>
  <c r="M211" i="12" s="1"/>
  <c r="I211" i="12"/>
  <c r="K211" i="12"/>
  <c r="O211" i="12"/>
  <c r="Q211" i="12"/>
  <c r="V211" i="12"/>
  <c r="G212" i="12"/>
  <c r="M212" i="12" s="1"/>
  <c r="I212" i="12"/>
  <c r="K212" i="12"/>
  <c r="O212" i="12"/>
  <c r="Q212" i="12"/>
  <c r="V212" i="12"/>
  <c r="G213" i="12"/>
  <c r="M213" i="12" s="1"/>
  <c r="I213" i="12"/>
  <c r="K213" i="12"/>
  <c r="O213" i="12"/>
  <c r="Q213" i="12"/>
  <c r="V213" i="12"/>
  <c r="G214" i="12"/>
  <c r="M214" i="12" s="1"/>
  <c r="I214" i="12"/>
  <c r="K214" i="12"/>
  <c r="O214" i="12"/>
  <c r="Q214" i="12"/>
  <c r="V214" i="12"/>
  <c r="G215" i="12"/>
  <c r="M215" i="12" s="1"/>
  <c r="I215" i="12"/>
  <c r="K215" i="12"/>
  <c r="O215" i="12"/>
  <c r="Q215" i="12"/>
  <c r="V215" i="12"/>
  <c r="G222" i="12"/>
  <c r="M222" i="12" s="1"/>
  <c r="I222" i="12"/>
  <c r="K222" i="12"/>
  <c r="O222" i="12"/>
  <c r="Q222" i="12"/>
  <c r="V222" i="12"/>
  <c r="G224" i="12"/>
  <c r="M224" i="12" s="1"/>
  <c r="I224" i="12"/>
  <c r="K224" i="12"/>
  <c r="O224" i="12"/>
  <c r="Q224" i="12"/>
  <c r="V224" i="12"/>
  <c r="G225" i="12"/>
  <c r="M225" i="12" s="1"/>
  <c r="I225" i="12"/>
  <c r="K225" i="12"/>
  <c r="O225" i="12"/>
  <c r="Q225" i="12"/>
  <c r="V225" i="12"/>
  <c r="G226" i="12"/>
  <c r="M226" i="12" s="1"/>
  <c r="I226" i="12"/>
  <c r="K226" i="12"/>
  <c r="O226" i="12"/>
  <c r="Q226" i="12"/>
  <c r="V226" i="12"/>
  <c r="G227" i="12"/>
  <c r="I227" i="12"/>
  <c r="K227" i="12"/>
  <c r="M227" i="12"/>
  <c r="O227" i="12"/>
  <c r="Q227" i="12"/>
  <c r="V227" i="12"/>
  <c r="G228" i="12"/>
  <c r="I228" i="12"/>
  <c r="K228" i="12"/>
  <c r="M228" i="12"/>
  <c r="O228" i="12"/>
  <c r="Q228" i="12"/>
  <c r="V228" i="12"/>
  <c r="G229" i="12"/>
  <c r="M229" i="12" s="1"/>
  <c r="I229" i="12"/>
  <c r="K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M231" i="12" s="1"/>
  <c r="I231" i="12"/>
  <c r="K231" i="12"/>
  <c r="O231" i="12"/>
  <c r="Q231" i="12"/>
  <c r="V231" i="12"/>
  <c r="G232" i="12"/>
  <c r="M232" i="12" s="1"/>
  <c r="I232" i="12"/>
  <c r="K232" i="12"/>
  <c r="O232" i="12"/>
  <c r="Q232" i="12"/>
  <c r="V232" i="12"/>
  <c r="G233" i="12"/>
  <c r="M233" i="12" s="1"/>
  <c r="I233" i="12"/>
  <c r="K233" i="12"/>
  <c r="O233" i="12"/>
  <c r="Q233" i="12"/>
  <c r="V233" i="12"/>
  <c r="G234" i="12"/>
  <c r="M234" i="12" s="1"/>
  <c r="I234" i="12"/>
  <c r="K234" i="12"/>
  <c r="O234" i="12"/>
  <c r="Q234" i="12"/>
  <c r="V234" i="12"/>
  <c r="G235" i="12"/>
  <c r="M235" i="12" s="1"/>
  <c r="I235" i="12"/>
  <c r="K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G238" i="12"/>
  <c r="I238" i="12"/>
  <c r="K238" i="12"/>
  <c r="M238" i="12"/>
  <c r="O238" i="12"/>
  <c r="Q238" i="12"/>
  <c r="V238" i="12"/>
  <c r="G239" i="12"/>
  <c r="I239" i="12"/>
  <c r="K239" i="12"/>
  <c r="M239" i="12"/>
  <c r="O239" i="12"/>
  <c r="Q239" i="12"/>
  <c r="V239" i="12"/>
  <c r="G240" i="12"/>
  <c r="M240" i="12" s="1"/>
  <c r="I240" i="12"/>
  <c r="K240" i="12"/>
  <c r="O240" i="12"/>
  <c r="Q240" i="12"/>
  <c r="V240" i="12"/>
  <c r="G241" i="12"/>
  <c r="M241" i="12" s="1"/>
  <c r="I241" i="12"/>
  <c r="K241" i="12"/>
  <c r="O241" i="12"/>
  <c r="Q241" i="12"/>
  <c r="V241" i="12"/>
  <c r="G242" i="12"/>
  <c r="M242" i="12" s="1"/>
  <c r="I242" i="12"/>
  <c r="K242" i="12"/>
  <c r="O242" i="12"/>
  <c r="Q242" i="12"/>
  <c r="V242" i="12"/>
  <c r="G243" i="12"/>
  <c r="M243" i="12" s="1"/>
  <c r="I243" i="12"/>
  <c r="K243" i="12"/>
  <c r="O243" i="12"/>
  <c r="Q243" i="12"/>
  <c r="V243" i="12"/>
  <c r="G244" i="12"/>
  <c r="M244" i="12" s="1"/>
  <c r="I244" i="12"/>
  <c r="K244" i="12"/>
  <c r="O244" i="12"/>
  <c r="Q244" i="12"/>
  <c r="V244" i="12"/>
  <c r="G245" i="12"/>
  <c r="M245" i="12" s="1"/>
  <c r="I245" i="12"/>
  <c r="K245" i="12"/>
  <c r="O245" i="12"/>
  <c r="Q245" i="12"/>
  <c r="V245" i="12"/>
  <c r="G246" i="12"/>
  <c r="M246" i="12" s="1"/>
  <c r="I246" i="12"/>
  <c r="K246" i="12"/>
  <c r="O246" i="12"/>
  <c r="Q246" i="12"/>
  <c r="V246" i="12"/>
  <c r="G247" i="12"/>
  <c r="I247" i="12"/>
  <c r="K247" i="12"/>
  <c r="M247" i="12"/>
  <c r="O247" i="12"/>
  <c r="Q247" i="12"/>
  <c r="V247" i="12"/>
  <c r="G248" i="12"/>
  <c r="M248" i="12" s="1"/>
  <c r="I248" i="12"/>
  <c r="K248" i="12"/>
  <c r="O248" i="12"/>
  <c r="Q248" i="12"/>
  <c r="V248" i="12"/>
  <c r="G249" i="12"/>
  <c r="M249" i="12" s="1"/>
  <c r="I249" i="12"/>
  <c r="K249" i="12"/>
  <c r="O249" i="12"/>
  <c r="Q249" i="12"/>
  <c r="V249" i="12"/>
  <c r="G250" i="12"/>
  <c r="I250" i="12"/>
  <c r="K250" i="12"/>
  <c r="M250" i="12"/>
  <c r="O250" i="12"/>
  <c r="Q250" i="12"/>
  <c r="V250" i="12"/>
  <c r="G251" i="12"/>
  <c r="M251" i="12" s="1"/>
  <c r="I251" i="12"/>
  <c r="K251" i="12"/>
  <c r="O251" i="12"/>
  <c r="Q251" i="12"/>
  <c r="V251" i="12"/>
  <c r="G252" i="12"/>
  <c r="M252" i="12" s="1"/>
  <c r="I252" i="12"/>
  <c r="K252" i="12"/>
  <c r="O252" i="12"/>
  <c r="Q252" i="12"/>
  <c r="V252" i="12"/>
  <c r="G253" i="12"/>
  <c r="M253" i="12" s="1"/>
  <c r="I253" i="12"/>
  <c r="K253" i="12"/>
  <c r="O253" i="12"/>
  <c r="Q253" i="12"/>
  <c r="V253" i="12"/>
  <c r="G254" i="12"/>
  <c r="M254" i="12" s="1"/>
  <c r="I254" i="12"/>
  <c r="K254" i="12"/>
  <c r="O254" i="12"/>
  <c r="Q254" i="12"/>
  <c r="V254" i="12"/>
  <c r="G255" i="12"/>
  <c r="M255" i="12" s="1"/>
  <c r="I255" i="12"/>
  <c r="K255" i="12"/>
  <c r="O255" i="12"/>
  <c r="Q255" i="12"/>
  <c r="V255" i="12"/>
  <c r="G256" i="12"/>
  <c r="M256" i="12" s="1"/>
  <c r="I256" i="12"/>
  <c r="K256" i="12"/>
  <c r="O256" i="12"/>
  <c r="Q256" i="12"/>
  <c r="V256" i="12"/>
  <c r="G257" i="12"/>
  <c r="M257" i="12" s="1"/>
  <c r="I257" i="12"/>
  <c r="K257" i="12"/>
  <c r="O257" i="12"/>
  <c r="Q257" i="12"/>
  <c r="V257" i="12"/>
  <c r="G258" i="12"/>
  <c r="I258" i="12"/>
  <c r="K258" i="12"/>
  <c r="M258" i="12"/>
  <c r="O258" i="12"/>
  <c r="Q258" i="12"/>
  <c r="V258" i="12"/>
  <c r="G259" i="12"/>
  <c r="I259" i="12"/>
  <c r="K259" i="12"/>
  <c r="M259" i="12"/>
  <c r="O259" i="12"/>
  <c r="Q259" i="12"/>
  <c r="V259" i="12"/>
  <c r="G260" i="12"/>
  <c r="M260" i="12" s="1"/>
  <c r="I260" i="12"/>
  <c r="K260" i="12"/>
  <c r="O260" i="12"/>
  <c r="Q260" i="12"/>
  <c r="V260" i="12"/>
  <c r="G261" i="12"/>
  <c r="M261" i="12" s="1"/>
  <c r="I261" i="12"/>
  <c r="K261" i="12"/>
  <c r="O261" i="12"/>
  <c r="Q261" i="12"/>
  <c r="V261" i="12"/>
  <c r="G262" i="12"/>
  <c r="M262" i="12" s="1"/>
  <c r="I262" i="12"/>
  <c r="K262" i="12"/>
  <c r="O262" i="12"/>
  <c r="Q262" i="12"/>
  <c r="V262" i="12"/>
  <c r="G263" i="12"/>
  <c r="M263" i="12" s="1"/>
  <c r="I263" i="12"/>
  <c r="K263" i="12"/>
  <c r="O263" i="12"/>
  <c r="Q263" i="12"/>
  <c r="V263" i="12"/>
  <c r="G264" i="12"/>
  <c r="I264" i="12"/>
  <c r="K264" i="12"/>
  <c r="M264" i="12"/>
  <c r="O264" i="12"/>
  <c r="Q264" i="12"/>
  <c r="V264" i="12"/>
  <c r="G265" i="12"/>
  <c r="M265" i="12" s="1"/>
  <c r="I265" i="12"/>
  <c r="K265" i="12"/>
  <c r="O265" i="12"/>
  <c r="Q265" i="12"/>
  <c r="V265" i="12"/>
  <c r="G266" i="12"/>
  <c r="M266" i="12" s="1"/>
  <c r="I266" i="12"/>
  <c r="K266" i="12"/>
  <c r="O266" i="12"/>
  <c r="Q266" i="12"/>
  <c r="V266" i="12"/>
  <c r="G267" i="12"/>
  <c r="M267" i="12" s="1"/>
  <c r="I267" i="12"/>
  <c r="K267" i="12"/>
  <c r="O267" i="12"/>
  <c r="Q267" i="12"/>
  <c r="V267" i="12"/>
  <c r="G268" i="12"/>
  <c r="M268" i="12" s="1"/>
  <c r="I268" i="12"/>
  <c r="K268" i="12"/>
  <c r="O268" i="12"/>
  <c r="Q268" i="12"/>
  <c r="V268" i="12"/>
  <c r="G269" i="12"/>
  <c r="I269" i="12"/>
  <c r="K269" i="12"/>
  <c r="M269" i="12"/>
  <c r="O269" i="12"/>
  <c r="Q269" i="12"/>
  <c r="V269" i="12"/>
  <c r="G270" i="12"/>
  <c r="I270" i="12"/>
  <c r="K270" i="12"/>
  <c r="M270" i="12"/>
  <c r="O270" i="12"/>
  <c r="Q270" i="12"/>
  <c r="V270" i="12"/>
  <c r="G271" i="12"/>
  <c r="M271" i="12" s="1"/>
  <c r="I271" i="12"/>
  <c r="K271" i="12"/>
  <c r="O271" i="12"/>
  <c r="Q271" i="12"/>
  <c r="V271" i="12"/>
  <c r="G272" i="12"/>
  <c r="M272" i="12" s="1"/>
  <c r="I272" i="12"/>
  <c r="K272" i="12"/>
  <c r="O272" i="12"/>
  <c r="Q272" i="12"/>
  <c r="V272" i="12"/>
  <c r="G273" i="12"/>
  <c r="M273" i="12" s="1"/>
  <c r="I273" i="12"/>
  <c r="K273" i="12"/>
  <c r="O273" i="12"/>
  <c r="Q273" i="12"/>
  <c r="V273" i="12"/>
  <c r="G274" i="12"/>
  <c r="M274" i="12" s="1"/>
  <c r="I274" i="12"/>
  <c r="K274" i="12"/>
  <c r="O274" i="12"/>
  <c r="Q274" i="12"/>
  <c r="V274" i="12"/>
  <c r="G275" i="12"/>
  <c r="I275" i="12"/>
  <c r="K275" i="12"/>
  <c r="M275" i="12"/>
  <c r="O275" i="12"/>
  <c r="Q275" i="12"/>
  <c r="V275" i="12"/>
  <c r="G276" i="12"/>
  <c r="I276" i="12"/>
  <c r="K276" i="12"/>
  <c r="M276" i="12"/>
  <c r="O276" i="12"/>
  <c r="Q276" i="12"/>
  <c r="V276" i="12"/>
  <c r="G277" i="12"/>
  <c r="M277" i="12" s="1"/>
  <c r="I277" i="12"/>
  <c r="K277" i="12"/>
  <c r="O277" i="12"/>
  <c r="Q277" i="12"/>
  <c r="V277" i="12"/>
  <c r="G278" i="12"/>
  <c r="M278" i="12" s="1"/>
  <c r="I278" i="12"/>
  <c r="K278" i="12"/>
  <c r="O278" i="12"/>
  <c r="Q278" i="12"/>
  <c r="V278" i="12"/>
  <c r="G279" i="12"/>
  <c r="M279" i="12" s="1"/>
  <c r="I279" i="12"/>
  <c r="K279" i="12"/>
  <c r="O279" i="12"/>
  <c r="Q279" i="12"/>
  <c r="V279" i="12"/>
  <c r="G280" i="12"/>
  <c r="I280" i="12"/>
  <c r="K280" i="12"/>
  <c r="M280" i="12"/>
  <c r="O280" i="12"/>
  <c r="Q280" i="12"/>
  <c r="V280" i="12"/>
  <c r="G281" i="12"/>
  <c r="I281" i="12"/>
  <c r="K281" i="12"/>
  <c r="M281" i="12"/>
  <c r="O281" i="12"/>
  <c r="Q281" i="12"/>
  <c r="V281" i="12"/>
  <c r="G282" i="12"/>
  <c r="M282" i="12" s="1"/>
  <c r="I282" i="12"/>
  <c r="K282" i="12"/>
  <c r="O282" i="12"/>
  <c r="Q282" i="12"/>
  <c r="V282" i="12"/>
  <c r="G283" i="12"/>
  <c r="M283" i="12" s="1"/>
  <c r="I283" i="12"/>
  <c r="K283" i="12"/>
  <c r="O283" i="12"/>
  <c r="Q283" i="12"/>
  <c r="V283" i="12"/>
  <c r="G284" i="12"/>
  <c r="M284" i="12" s="1"/>
  <c r="I284" i="12"/>
  <c r="K284" i="12"/>
  <c r="O284" i="12"/>
  <c r="Q284" i="12"/>
  <c r="V284" i="12"/>
  <c r="G285" i="12"/>
  <c r="M285" i="12" s="1"/>
  <c r="I285" i="12"/>
  <c r="K285" i="12"/>
  <c r="O285" i="12"/>
  <c r="Q285" i="12"/>
  <c r="V285" i="12"/>
  <c r="G286" i="12"/>
  <c r="I286" i="12"/>
  <c r="K286" i="12"/>
  <c r="M286" i="12"/>
  <c r="O286" i="12"/>
  <c r="Q286" i="12"/>
  <c r="V286" i="12"/>
  <c r="G287" i="12"/>
  <c r="I287" i="12"/>
  <c r="K287" i="12"/>
  <c r="M287" i="12"/>
  <c r="O287" i="12"/>
  <c r="Q287" i="12"/>
  <c r="V287" i="12"/>
  <c r="G288" i="12"/>
  <c r="I288" i="12"/>
  <c r="K288" i="12"/>
  <c r="M288" i="12"/>
  <c r="O288" i="12"/>
  <c r="Q288" i="12"/>
  <c r="V288" i="12"/>
  <c r="G289" i="12"/>
  <c r="M289" i="12" s="1"/>
  <c r="I289" i="12"/>
  <c r="K289" i="12"/>
  <c r="O289" i="12"/>
  <c r="Q289" i="12"/>
  <c r="V289" i="12"/>
  <c r="G290" i="12"/>
  <c r="M290" i="12" s="1"/>
  <c r="I290" i="12"/>
  <c r="K290" i="12"/>
  <c r="O290" i="12"/>
  <c r="Q290" i="12"/>
  <c r="V290" i="12"/>
  <c r="G291" i="12"/>
  <c r="M291" i="12" s="1"/>
  <c r="I291" i="12"/>
  <c r="K291" i="12"/>
  <c r="O291" i="12"/>
  <c r="Q291" i="12"/>
  <c r="V291" i="12"/>
  <c r="G292" i="12"/>
  <c r="I292" i="12"/>
  <c r="K292" i="12"/>
  <c r="M292" i="12"/>
  <c r="O292" i="12"/>
  <c r="Q292" i="12"/>
  <c r="V292" i="12"/>
  <c r="G293" i="12"/>
  <c r="M293" i="12" s="1"/>
  <c r="I293" i="12"/>
  <c r="K293" i="12"/>
  <c r="O293" i="12"/>
  <c r="Q293" i="12"/>
  <c r="V293" i="12"/>
  <c r="G294" i="12"/>
  <c r="M294" i="12" s="1"/>
  <c r="I294" i="12"/>
  <c r="K294" i="12"/>
  <c r="O294" i="12"/>
  <c r="Q294" i="12"/>
  <c r="V294" i="12"/>
  <c r="G295" i="12"/>
  <c r="I295" i="12"/>
  <c r="K295" i="12"/>
  <c r="M295" i="12"/>
  <c r="O295" i="12"/>
  <c r="Q295" i="12"/>
  <c r="V295" i="12"/>
  <c r="G296" i="12"/>
  <c r="M296" i="12" s="1"/>
  <c r="I296" i="12"/>
  <c r="K296" i="12"/>
  <c r="O296" i="12"/>
  <c r="Q296" i="12"/>
  <c r="V296" i="12"/>
  <c r="G297" i="12"/>
  <c r="M297" i="12" s="1"/>
  <c r="I297" i="12"/>
  <c r="K297" i="12"/>
  <c r="O297" i="12"/>
  <c r="Q297" i="12"/>
  <c r="V297" i="12"/>
  <c r="G298" i="12"/>
  <c r="M298" i="12" s="1"/>
  <c r="I298" i="12"/>
  <c r="K298" i="12"/>
  <c r="O298" i="12"/>
  <c r="Q298" i="12"/>
  <c r="V298" i="12"/>
  <c r="G299" i="12"/>
  <c r="M299" i="12" s="1"/>
  <c r="I299" i="12"/>
  <c r="K299" i="12"/>
  <c r="O299" i="12"/>
  <c r="Q299" i="12"/>
  <c r="V299" i="12"/>
  <c r="G300" i="12"/>
  <c r="I300" i="12"/>
  <c r="K300" i="12"/>
  <c r="M300" i="12"/>
  <c r="O300" i="12"/>
  <c r="Q300" i="12"/>
  <c r="V300" i="12"/>
  <c r="G301" i="12"/>
  <c r="M301" i="12" s="1"/>
  <c r="I301" i="12"/>
  <c r="K301" i="12"/>
  <c r="O301" i="12"/>
  <c r="Q301" i="12"/>
  <c r="V301" i="12"/>
  <c r="G302" i="12"/>
  <c r="M302" i="12" s="1"/>
  <c r="I302" i="12"/>
  <c r="K302" i="12"/>
  <c r="O302" i="12"/>
  <c r="Q302" i="12"/>
  <c r="V302" i="12"/>
  <c r="G303" i="12"/>
  <c r="M303" i="12" s="1"/>
  <c r="I303" i="12"/>
  <c r="K303" i="12"/>
  <c r="O303" i="12"/>
  <c r="Q303" i="12"/>
  <c r="V303" i="12"/>
  <c r="G304" i="12"/>
  <c r="M304" i="12" s="1"/>
  <c r="I304" i="12"/>
  <c r="K304" i="12"/>
  <c r="O304" i="12"/>
  <c r="Q304" i="12"/>
  <c r="V304" i="12"/>
  <c r="G305" i="12"/>
  <c r="M305" i="12" s="1"/>
  <c r="I305" i="12"/>
  <c r="K305" i="12"/>
  <c r="O305" i="12"/>
  <c r="Q305" i="12"/>
  <c r="V305" i="12"/>
  <c r="G306" i="12"/>
  <c r="M306" i="12" s="1"/>
  <c r="I306" i="12"/>
  <c r="K306" i="12"/>
  <c r="O306" i="12"/>
  <c r="Q306" i="12"/>
  <c r="V306" i="12"/>
  <c r="G307" i="12"/>
  <c r="M307" i="12" s="1"/>
  <c r="I307" i="12"/>
  <c r="K307" i="12"/>
  <c r="O307" i="12"/>
  <c r="Q307" i="12"/>
  <c r="V307" i="12"/>
  <c r="G308" i="12"/>
  <c r="M308" i="12" s="1"/>
  <c r="I308" i="12"/>
  <c r="K308" i="12"/>
  <c r="O308" i="12"/>
  <c r="Q308" i="12"/>
  <c r="V308" i="12"/>
  <c r="G309" i="12"/>
  <c r="M309" i="12" s="1"/>
  <c r="I309" i="12"/>
  <c r="K309" i="12"/>
  <c r="O309" i="12"/>
  <c r="Q309" i="12"/>
  <c r="V309" i="12"/>
  <c r="G310" i="12"/>
  <c r="M310" i="12" s="1"/>
  <c r="I310" i="12"/>
  <c r="K310" i="12"/>
  <c r="O310" i="12"/>
  <c r="Q310" i="12"/>
  <c r="V310" i="12"/>
  <c r="G311" i="12"/>
  <c r="I311" i="12"/>
  <c r="K311" i="12"/>
  <c r="M311" i="12"/>
  <c r="O311" i="12"/>
  <c r="Q311" i="12"/>
  <c r="V311" i="12"/>
  <c r="G312" i="12"/>
  <c r="I312" i="12"/>
  <c r="K312" i="12"/>
  <c r="M312" i="12"/>
  <c r="O312" i="12"/>
  <c r="Q312" i="12"/>
  <c r="V312" i="12"/>
  <c r="G313" i="12"/>
  <c r="M313" i="12" s="1"/>
  <c r="I313" i="12"/>
  <c r="K313" i="12"/>
  <c r="O313" i="12"/>
  <c r="Q313" i="12"/>
  <c r="V313" i="12"/>
  <c r="G314" i="12"/>
  <c r="M314" i="12" s="1"/>
  <c r="I314" i="12"/>
  <c r="K314" i="12"/>
  <c r="O314" i="12"/>
  <c r="Q314" i="12"/>
  <c r="V314" i="12"/>
  <c r="G315" i="12"/>
  <c r="M315" i="12" s="1"/>
  <c r="I315" i="12"/>
  <c r="K315" i="12"/>
  <c r="O315" i="12"/>
  <c r="Q315" i="12"/>
  <c r="V315" i="12"/>
  <c r="G316" i="12"/>
  <c r="M316" i="12" s="1"/>
  <c r="I316" i="12"/>
  <c r="K316" i="12"/>
  <c r="O316" i="12"/>
  <c r="Q316" i="12"/>
  <c r="V316" i="12"/>
  <c r="G317" i="12"/>
  <c r="M317" i="12" s="1"/>
  <c r="I317" i="12"/>
  <c r="K317" i="12"/>
  <c r="O317" i="12"/>
  <c r="Q317" i="12"/>
  <c r="V317" i="12"/>
  <c r="G319" i="12"/>
  <c r="M319" i="12" s="1"/>
  <c r="I319" i="12"/>
  <c r="K319" i="12"/>
  <c r="O319" i="12"/>
  <c r="Q319" i="12"/>
  <c r="V319" i="12"/>
  <c r="G321" i="12"/>
  <c r="M321" i="12" s="1"/>
  <c r="I321" i="12"/>
  <c r="K321" i="12"/>
  <c r="O321" i="12"/>
  <c r="Q321" i="12"/>
  <c r="V321" i="12"/>
  <c r="G322" i="12"/>
  <c r="M322" i="12" s="1"/>
  <c r="I322" i="12"/>
  <c r="K322" i="12"/>
  <c r="O322" i="12"/>
  <c r="Q322" i="12"/>
  <c r="V322" i="12"/>
  <c r="G324" i="12"/>
  <c r="M324" i="12" s="1"/>
  <c r="I324" i="12"/>
  <c r="K324" i="12"/>
  <c r="O324" i="12"/>
  <c r="Q324" i="12"/>
  <c r="V324" i="12"/>
  <c r="G325" i="12"/>
  <c r="I325" i="12"/>
  <c r="K325" i="12"/>
  <c r="M325" i="12"/>
  <c r="O325" i="12"/>
  <c r="Q325" i="12"/>
  <c r="V325" i="12"/>
  <c r="G326" i="12"/>
  <c r="I326" i="12"/>
  <c r="K326" i="12"/>
  <c r="M326" i="12"/>
  <c r="O326" i="12"/>
  <c r="Q326" i="12"/>
  <c r="V326" i="12"/>
  <c r="G327" i="12"/>
  <c r="M327" i="12" s="1"/>
  <c r="I327" i="12"/>
  <c r="K327" i="12"/>
  <c r="O327" i="12"/>
  <c r="Q327" i="12"/>
  <c r="V327" i="12"/>
  <c r="G328" i="12"/>
  <c r="M328" i="12" s="1"/>
  <c r="I328" i="12"/>
  <c r="K328" i="12"/>
  <c r="O328" i="12"/>
  <c r="Q328" i="12"/>
  <c r="V328" i="12"/>
  <c r="G329" i="12"/>
  <c r="M329" i="12" s="1"/>
  <c r="I329" i="12"/>
  <c r="K329" i="12"/>
  <c r="O329" i="12"/>
  <c r="Q329" i="12"/>
  <c r="V329" i="12"/>
  <c r="G330" i="12"/>
  <c r="M330" i="12" s="1"/>
  <c r="I330" i="12"/>
  <c r="K330" i="12"/>
  <c r="O330" i="12"/>
  <c r="Q330" i="12"/>
  <c r="V330" i="12"/>
  <c r="G331" i="12"/>
  <c r="M331" i="12" s="1"/>
  <c r="I331" i="12"/>
  <c r="K331" i="12"/>
  <c r="O331" i="12"/>
  <c r="Q331" i="12"/>
  <c r="V331" i="12"/>
  <c r="G332" i="12"/>
  <c r="M332" i="12" s="1"/>
  <c r="I332" i="12"/>
  <c r="K332" i="12"/>
  <c r="O332" i="12"/>
  <c r="Q332" i="12"/>
  <c r="V332" i="12"/>
  <c r="G333" i="12"/>
  <c r="M333" i="12" s="1"/>
  <c r="I333" i="12"/>
  <c r="K333" i="12"/>
  <c r="O333" i="12"/>
  <c r="Q333" i="12"/>
  <c r="V333" i="12"/>
  <c r="G334" i="12"/>
  <c r="M334" i="12" s="1"/>
  <c r="I334" i="12"/>
  <c r="K334" i="12"/>
  <c r="O334" i="12"/>
  <c r="Q334" i="12"/>
  <c r="V334" i="12"/>
  <c r="G338" i="12"/>
  <c r="M338" i="12" s="1"/>
  <c r="I338" i="12"/>
  <c r="K338" i="12"/>
  <c r="O338" i="12"/>
  <c r="Q338" i="12"/>
  <c r="V338" i="12"/>
  <c r="G339" i="12"/>
  <c r="I339" i="12"/>
  <c r="K339" i="12"/>
  <c r="M339" i="12"/>
  <c r="O339" i="12"/>
  <c r="Q339" i="12"/>
  <c r="V339" i="12"/>
  <c r="G340" i="12"/>
  <c r="I340" i="12"/>
  <c r="K340" i="12"/>
  <c r="M340" i="12"/>
  <c r="O340" i="12"/>
  <c r="Q340" i="12"/>
  <c r="V340" i="12"/>
  <c r="G341" i="12"/>
  <c r="M341" i="12" s="1"/>
  <c r="I341" i="12"/>
  <c r="K341" i="12"/>
  <c r="O341" i="12"/>
  <c r="Q341" i="12"/>
  <c r="V341" i="12"/>
  <c r="G342" i="12"/>
  <c r="M342" i="12" s="1"/>
  <c r="I342" i="12"/>
  <c r="K342" i="12"/>
  <c r="O342" i="12"/>
  <c r="Q342" i="12"/>
  <c r="V342" i="12"/>
  <c r="G343" i="12"/>
  <c r="M343" i="12" s="1"/>
  <c r="I343" i="12"/>
  <c r="K343" i="12"/>
  <c r="O343" i="12"/>
  <c r="Q343" i="12"/>
  <c r="V343" i="12"/>
  <c r="G344" i="12"/>
  <c r="M344" i="12" s="1"/>
  <c r="I344" i="12"/>
  <c r="K344" i="12"/>
  <c r="O344" i="12"/>
  <c r="Q344" i="12"/>
  <c r="V344" i="12"/>
  <c r="G345" i="12"/>
  <c r="M345" i="12" s="1"/>
  <c r="I345" i="12"/>
  <c r="K345" i="12"/>
  <c r="O345" i="12"/>
  <c r="Q345" i="12"/>
  <c r="V345" i="12"/>
  <c r="G346" i="12"/>
  <c r="M346" i="12" s="1"/>
  <c r="I346" i="12"/>
  <c r="K346" i="12"/>
  <c r="O346" i="12"/>
  <c r="Q346" i="12"/>
  <c r="V346" i="12"/>
  <c r="G347" i="12"/>
  <c r="M347" i="12" s="1"/>
  <c r="I347" i="12"/>
  <c r="K347" i="12"/>
  <c r="O347" i="12"/>
  <c r="Q347" i="12"/>
  <c r="V347" i="12"/>
  <c r="G348" i="12"/>
  <c r="I348" i="12"/>
  <c r="K348" i="12"/>
  <c r="M348" i="12"/>
  <c r="O348" i="12"/>
  <c r="Q348" i="12"/>
  <c r="V348" i="12"/>
  <c r="G349" i="12"/>
  <c r="M349" i="12" s="1"/>
  <c r="I349" i="12"/>
  <c r="K349" i="12"/>
  <c r="O349" i="12"/>
  <c r="Q349" i="12"/>
  <c r="V349" i="12"/>
  <c r="G350" i="12"/>
  <c r="M350" i="12" s="1"/>
  <c r="I350" i="12"/>
  <c r="K350" i="12"/>
  <c r="O350" i="12"/>
  <c r="Q350" i="12"/>
  <c r="V350" i="12"/>
  <c r="G351" i="12"/>
  <c r="I351" i="12"/>
  <c r="K351" i="12"/>
  <c r="M351" i="12"/>
  <c r="O351" i="12"/>
  <c r="Q351" i="12"/>
  <c r="V351" i="12"/>
  <c r="G352" i="12"/>
  <c r="M352" i="12" s="1"/>
  <c r="I352" i="12"/>
  <c r="K352" i="12"/>
  <c r="O352" i="12"/>
  <c r="Q352" i="12"/>
  <c r="V352" i="12"/>
  <c r="G353" i="12"/>
  <c r="M353" i="12" s="1"/>
  <c r="I353" i="12"/>
  <c r="K353" i="12"/>
  <c r="O353" i="12"/>
  <c r="Q353" i="12"/>
  <c r="V353" i="12"/>
  <c r="G354" i="12"/>
  <c r="M354" i="12" s="1"/>
  <c r="I354" i="12"/>
  <c r="K354" i="12"/>
  <c r="O354" i="12"/>
  <c r="Q354" i="12"/>
  <c r="V354" i="12"/>
  <c r="G355" i="12"/>
  <c r="M355" i="12" s="1"/>
  <c r="I355" i="12"/>
  <c r="K355" i="12"/>
  <c r="O355" i="12"/>
  <c r="Q355" i="12"/>
  <c r="V355" i="12"/>
  <c r="G356" i="12"/>
  <c r="M356" i="12" s="1"/>
  <c r="I356" i="12"/>
  <c r="K356" i="12"/>
  <c r="O356" i="12"/>
  <c r="Q356" i="12"/>
  <c r="V356" i="12"/>
  <c r="G357" i="12"/>
  <c r="M357" i="12" s="1"/>
  <c r="I357" i="12"/>
  <c r="K357" i="12"/>
  <c r="O357" i="12"/>
  <c r="Q357" i="12"/>
  <c r="V357" i="12"/>
  <c r="G358" i="12"/>
  <c r="M358" i="12" s="1"/>
  <c r="I358" i="12"/>
  <c r="K358" i="12"/>
  <c r="O358" i="12"/>
  <c r="Q358" i="12"/>
  <c r="V358" i="12"/>
  <c r="G359" i="12"/>
  <c r="I359" i="12"/>
  <c r="K359" i="12"/>
  <c r="M359" i="12"/>
  <c r="O359" i="12"/>
  <c r="Q359" i="12"/>
  <c r="V359" i="12"/>
  <c r="G360" i="12"/>
  <c r="I360" i="12"/>
  <c r="K360" i="12"/>
  <c r="M360" i="12"/>
  <c r="O360" i="12"/>
  <c r="Q360" i="12"/>
  <c r="V360" i="12"/>
  <c r="G361" i="12"/>
  <c r="M361" i="12" s="1"/>
  <c r="I361" i="12"/>
  <c r="K361" i="12"/>
  <c r="O361" i="12"/>
  <c r="Q361" i="12"/>
  <c r="V361" i="12"/>
  <c r="G362" i="12"/>
  <c r="M362" i="12" s="1"/>
  <c r="I362" i="12"/>
  <c r="K362" i="12"/>
  <c r="O362" i="12"/>
  <c r="Q362" i="12"/>
  <c r="V362" i="12"/>
  <c r="G363" i="12"/>
  <c r="M363" i="12" s="1"/>
  <c r="I363" i="12"/>
  <c r="K363" i="12"/>
  <c r="O363" i="12"/>
  <c r="Q363" i="12"/>
  <c r="V363" i="12"/>
  <c r="G364" i="12"/>
  <c r="M364" i="12" s="1"/>
  <c r="I364" i="12"/>
  <c r="K364" i="12"/>
  <c r="O364" i="12"/>
  <c r="Q364" i="12"/>
  <c r="V364" i="12"/>
  <c r="G365" i="12"/>
  <c r="I365" i="12"/>
  <c r="K365" i="12"/>
  <c r="M365" i="12"/>
  <c r="O365" i="12"/>
  <c r="Q365" i="12"/>
  <c r="V365" i="12"/>
  <c r="G366" i="12"/>
  <c r="M366" i="12" s="1"/>
  <c r="I366" i="12"/>
  <c r="K366" i="12"/>
  <c r="O366" i="12"/>
  <c r="Q366" i="12"/>
  <c r="V366" i="12"/>
  <c r="G367" i="12"/>
  <c r="M367" i="12" s="1"/>
  <c r="I367" i="12"/>
  <c r="K367" i="12"/>
  <c r="O367" i="12"/>
  <c r="Q367" i="12"/>
  <c r="V367" i="12"/>
  <c r="G368" i="12"/>
  <c r="M368" i="12" s="1"/>
  <c r="I368" i="12"/>
  <c r="K368" i="12"/>
  <c r="O368" i="12"/>
  <c r="Q368" i="12"/>
  <c r="V368" i="12"/>
  <c r="G369" i="12"/>
  <c r="M369" i="12" s="1"/>
  <c r="I369" i="12"/>
  <c r="K369" i="12"/>
  <c r="O369" i="12"/>
  <c r="Q369" i="12"/>
  <c r="V369" i="12"/>
  <c r="G370" i="12"/>
  <c r="I370" i="12"/>
  <c r="K370" i="12"/>
  <c r="M370" i="12"/>
  <c r="O370" i="12"/>
  <c r="Q370" i="12"/>
  <c r="V370" i="12"/>
  <c r="G371" i="12"/>
  <c r="I371" i="12"/>
  <c r="K371" i="12"/>
  <c r="M371" i="12"/>
  <c r="O371" i="12"/>
  <c r="Q371" i="12"/>
  <c r="V371" i="12"/>
  <c r="G372" i="12"/>
  <c r="M372" i="12" s="1"/>
  <c r="I372" i="12"/>
  <c r="K372" i="12"/>
  <c r="O372" i="12"/>
  <c r="Q372" i="12"/>
  <c r="V372" i="12"/>
  <c r="G373" i="12"/>
  <c r="M373" i="12" s="1"/>
  <c r="I373" i="12"/>
  <c r="K373" i="12"/>
  <c r="O373" i="12"/>
  <c r="Q373" i="12"/>
  <c r="V373" i="12"/>
  <c r="G374" i="12"/>
  <c r="M374" i="12" s="1"/>
  <c r="I374" i="12"/>
  <c r="K374" i="12"/>
  <c r="O374" i="12"/>
  <c r="Q374" i="12"/>
  <c r="V374" i="12"/>
  <c r="G375" i="12"/>
  <c r="M375" i="12" s="1"/>
  <c r="I375" i="12"/>
  <c r="K375" i="12"/>
  <c r="O375" i="12"/>
  <c r="Q375" i="12"/>
  <c r="V375" i="12"/>
  <c r="G376" i="12"/>
  <c r="I376" i="12"/>
  <c r="K376" i="12"/>
  <c r="M376" i="12"/>
  <c r="O376" i="12"/>
  <c r="Q376" i="12"/>
  <c r="V376" i="12"/>
  <c r="G377" i="12"/>
  <c r="I377" i="12"/>
  <c r="K377" i="12"/>
  <c r="M377" i="12"/>
  <c r="O377" i="12"/>
  <c r="Q377" i="12"/>
  <c r="V377" i="12"/>
  <c r="G378" i="12"/>
  <c r="M378" i="12" s="1"/>
  <c r="I378" i="12"/>
  <c r="K378" i="12"/>
  <c r="O378" i="12"/>
  <c r="Q378" i="12"/>
  <c r="V378" i="12"/>
  <c r="G379" i="12"/>
  <c r="M379" i="12" s="1"/>
  <c r="I379" i="12"/>
  <c r="K379" i="12"/>
  <c r="O379" i="12"/>
  <c r="Q379" i="12"/>
  <c r="V379" i="12"/>
  <c r="G380" i="12"/>
  <c r="M380" i="12" s="1"/>
  <c r="I380" i="12"/>
  <c r="K380" i="12"/>
  <c r="O380" i="12"/>
  <c r="Q380" i="12"/>
  <c r="V380" i="12"/>
  <c r="G381" i="12"/>
  <c r="I381" i="12"/>
  <c r="K381" i="12"/>
  <c r="M381" i="12"/>
  <c r="O381" i="12"/>
  <c r="Q381" i="12"/>
  <c r="V381" i="12"/>
  <c r="G382" i="12"/>
  <c r="I382" i="12"/>
  <c r="K382" i="12"/>
  <c r="M382" i="12"/>
  <c r="O382" i="12"/>
  <c r="Q382" i="12"/>
  <c r="V382" i="12"/>
  <c r="G383" i="12"/>
  <c r="M383" i="12" s="1"/>
  <c r="I383" i="12"/>
  <c r="K383" i="12"/>
  <c r="O383" i="12"/>
  <c r="Q383" i="12"/>
  <c r="V383" i="12"/>
  <c r="G384" i="12"/>
  <c r="M384" i="12" s="1"/>
  <c r="I384" i="12"/>
  <c r="K384" i="12"/>
  <c r="O384" i="12"/>
  <c r="Q384" i="12"/>
  <c r="V384" i="12"/>
  <c r="G385" i="12"/>
  <c r="M385" i="12" s="1"/>
  <c r="I385" i="12"/>
  <c r="K385" i="12"/>
  <c r="O385" i="12"/>
  <c r="Q385" i="12"/>
  <c r="V385" i="12"/>
  <c r="G386" i="12"/>
  <c r="M386" i="12" s="1"/>
  <c r="I386" i="12"/>
  <c r="K386" i="12"/>
  <c r="O386" i="12"/>
  <c r="Q386" i="12"/>
  <c r="V386" i="12"/>
  <c r="G387" i="12"/>
  <c r="I387" i="12"/>
  <c r="K387" i="12"/>
  <c r="M387" i="12"/>
  <c r="O387" i="12"/>
  <c r="Q387" i="12"/>
  <c r="V387" i="12"/>
  <c r="G388" i="12"/>
  <c r="I388" i="12"/>
  <c r="K388" i="12"/>
  <c r="M388" i="12"/>
  <c r="O388" i="12"/>
  <c r="Q388" i="12"/>
  <c r="V388" i="12"/>
  <c r="G389" i="12"/>
  <c r="I389" i="12"/>
  <c r="K389" i="12"/>
  <c r="M389" i="12"/>
  <c r="O389" i="12"/>
  <c r="Q389" i="12"/>
  <c r="V389" i="12"/>
  <c r="G390" i="12"/>
  <c r="M390" i="12" s="1"/>
  <c r="I390" i="12"/>
  <c r="K390" i="12"/>
  <c r="O390" i="12"/>
  <c r="Q390" i="12"/>
  <c r="V390" i="12"/>
  <c r="G391" i="12"/>
  <c r="M391" i="12" s="1"/>
  <c r="I391" i="12"/>
  <c r="K391" i="12"/>
  <c r="O391" i="12"/>
  <c r="Q391" i="12"/>
  <c r="V391" i="12"/>
  <c r="G392" i="12"/>
  <c r="M392" i="12" s="1"/>
  <c r="I392" i="12"/>
  <c r="K392" i="12"/>
  <c r="O392" i="12"/>
  <c r="Q392" i="12"/>
  <c r="V392" i="12"/>
  <c r="G393" i="12"/>
  <c r="I393" i="12"/>
  <c r="K393" i="12"/>
  <c r="M393" i="12"/>
  <c r="O393" i="12"/>
  <c r="Q393" i="12"/>
  <c r="V393" i="12"/>
  <c r="G395" i="12"/>
  <c r="M395" i="12" s="1"/>
  <c r="I395" i="12"/>
  <c r="K395" i="12"/>
  <c r="O395" i="12"/>
  <c r="Q395" i="12"/>
  <c r="V395" i="12"/>
  <c r="G397" i="12"/>
  <c r="M397" i="12" s="1"/>
  <c r="I397" i="12"/>
  <c r="K397" i="12"/>
  <c r="O397" i="12"/>
  <c r="Q397" i="12"/>
  <c r="V397" i="12"/>
  <c r="G398" i="12"/>
  <c r="M398" i="12" s="1"/>
  <c r="I398" i="12"/>
  <c r="K398" i="12"/>
  <c r="O398" i="12"/>
  <c r="Q398" i="12"/>
  <c r="V398" i="12"/>
  <c r="G399" i="12"/>
  <c r="M399" i="12" s="1"/>
  <c r="I399" i="12"/>
  <c r="K399" i="12"/>
  <c r="O399" i="12"/>
  <c r="Q399" i="12"/>
  <c r="V399" i="12"/>
  <c r="G400" i="12"/>
  <c r="M400" i="12" s="1"/>
  <c r="I400" i="12"/>
  <c r="K400" i="12"/>
  <c r="O400" i="12"/>
  <c r="Q400" i="12"/>
  <c r="V400" i="12"/>
  <c r="G401" i="12"/>
  <c r="M401" i="12" s="1"/>
  <c r="I401" i="12"/>
  <c r="K401" i="12"/>
  <c r="O401" i="12"/>
  <c r="Q401" i="12"/>
  <c r="V401" i="12"/>
  <c r="G402" i="12"/>
  <c r="M402" i="12" s="1"/>
  <c r="I402" i="12"/>
  <c r="K402" i="12"/>
  <c r="O402" i="12"/>
  <c r="Q402" i="12"/>
  <c r="V402" i="12"/>
  <c r="G403" i="12"/>
  <c r="I403" i="12"/>
  <c r="K403" i="12"/>
  <c r="M403" i="12"/>
  <c r="O403" i="12"/>
  <c r="Q403" i="12"/>
  <c r="V403" i="12"/>
  <c r="G404" i="12"/>
  <c r="M404" i="12" s="1"/>
  <c r="I404" i="12"/>
  <c r="K404" i="12"/>
  <c r="O404" i="12"/>
  <c r="Q404" i="12"/>
  <c r="V404" i="12"/>
  <c r="G405" i="12"/>
  <c r="M405" i="12" s="1"/>
  <c r="I405" i="12"/>
  <c r="K405" i="12"/>
  <c r="O405" i="12"/>
  <c r="Q405" i="12"/>
  <c r="V405" i="12"/>
  <c r="G406" i="12"/>
  <c r="M406" i="12" s="1"/>
  <c r="I406" i="12"/>
  <c r="K406" i="12"/>
  <c r="O406" i="12"/>
  <c r="Q406" i="12"/>
  <c r="V406" i="12"/>
  <c r="G407" i="12"/>
  <c r="M407" i="12" s="1"/>
  <c r="I407" i="12"/>
  <c r="K407" i="12"/>
  <c r="O407" i="12"/>
  <c r="Q407" i="12"/>
  <c r="V407" i="12"/>
  <c r="G408" i="12"/>
  <c r="M408" i="12" s="1"/>
  <c r="I408" i="12"/>
  <c r="K408" i="12"/>
  <c r="O408" i="12"/>
  <c r="Q408" i="12"/>
  <c r="V408" i="12"/>
  <c r="G409" i="12"/>
  <c r="M409" i="12" s="1"/>
  <c r="I409" i="12"/>
  <c r="K409" i="12"/>
  <c r="O409" i="12"/>
  <c r="Q409" i="12"/>
  <c r="V409" i="12"/>
  <c r="G410" i="12"/>
  <c r="M410" i="12" s="1"/>
  <c r="I410" i="12"/>
  <c r="K410" i="12"/>
  <c r="O410" i="12"/>
  <c r="Q410" i="12"/>
  <c r="V410" i="12"/>
  <c r="G411" i="12"/>
  <c r="M411" i="12" s="1"/>
  <c r="I411" i="12"/>
  <c r="K411" i="12"/>
  <c r="O411" i="12"/>
  <c r="Q411" i="12"/>
  <c r="V411" i="12"/>
  <c r="G412" i="12"/>
  <c r="M412" i="12" s="1"/>
  <c r="I412" i="12"/>
  <c r="K412" i="12"/>
  <c r="O412" i="12"/>
  <c r="Q412" i="12"/>
  <c r="V412" i="12"/>
  <c r="G413" i="12"/>
  <c r="I413" i="12"/>
  <c r="K413" i="12"/>
  <c r="M413" i="12"/>
  <c r="O413" i="12"/>
  <c r="Q413" i="12"/>
  <c r="V413" i="12"/>
  <c r="G414" i="12"/>
  <c r="I414" i="12"/>
  <c r="K414" i="12"/>
  <c r="M414" i="12"/>
  <c r="O414" i="12"/>
  <c r="Q414" i="12"/>
  <c r="V414" i="12"/>
  <c r="G415" i="12"/>
  <c r="I415" i="12"/>
  <c r="K415" i="12"/>
  <c r="M415" i="12"/>
  <c r="O415" i="12"/>
  <c r="Q415" i="12"/>
  <c r="V415" i="12"/>
  <c r="G416" i="12"/>
  <c r="M416" i="12" s="1"/>
  <c r="I416" i="12"/>
  <c r="K416" i="12"/>
  <c r="O416" i="12"/>
  <c r="Q416" i="12"/>
  <c r="V416" i="12"/>
  <c r="G418" i="12"/>
  <c r="M418" i="12" s="1"/>
  <c r="I418" i="12"/>
  <c r="K418" i="12"/>
  <c r="O418" i="12"/>
  <c r="Q418" i="12"/>
  <c r="V418" i="12"/>
  <c r="G419" i="12"/>
  <c r="M419" i="12" s="1"/>
  <c r="I419" i="12"/>
  <c r="K419" i="12"/>
  <c r="O419" i="12"/>
  <c r="Q419" i="12"/>
  <c r="Q417" i="12" s="1"/>
  <c r="V419" i="12"/>
  <c r="G420" i="12"/>
  <c r="M420" i="12" s="1"/>
  <c r="I420" i="12"/>
  <c r="K420" i="12"/>
  <c r="O420" i="12"/>
  <c r="Q420" i="12"/>
  <c r="V420" i="12"/>
  <c r="V417" i="12" s="1"/>
  <c r="G421" i="12"/>
  <c r="M421" i="12" s="1"/>
  <c r="I421" i="12"/>
  <c r="K421" i="12"/>
  <c r="O421" i="12"/>
  <c r="Q421" i="12"/>
  <c r="V421" i="12"/>
  <c r="G423" i="12"/>
  <c r="M423" i="12" s="1"/>
  <c r="I423" i="12"/>
  <c r="K423" i="12"/>
  <c r="O423" i="12"/>
  <c r="Q423" i="12"/>
  <c r="V423" i="12"/>
  <c r="G424" i="12"/>
  <c r="M424" i="12" s="1"/>
  <c r="I424" i="12"/>
  <c r="K424" i="12"/>
  <c r="O424" i="12"/>
  <c r="Q424" i="12"/>
  <c r="V424" i="12"/>
  <c r="G426" i="12"/>
  <c r="M426" i="12" s="1"/>
  <c r="I426" i="12"/>
  <c r="K426" i="12"/>
  <c r="O426" i="12"/>
  <c r="Q426" i="12"/>
  <c r="V426" i="12"/>
  <c r="G427" i="12"/>
  <c r="M427" i="12" s="1"/>
  <c r="I427" i="12"/>
  <c r="K427" i="12"/>
  <c r="O427" i="12"/>
  <c r="Q427" i="12"/>
  <c r="V427" i="12"/>
  <c r="G428" i="12"/>
  <c r="I428" i="12"/>
  <c r="K428" i="12"/>
  <c r="M428" i="12"/>
  <c r="O428" i="12"/>
  <c r="Q428" i="12"/>
  <c r="V428" i="12"/>
  <c r="G430" i="12"/>
  <c r="M430" i="12" s="1"/>
  <c r="I430" i="12"/>
  <c r="K430" i="12"/>
  <c r="O430" i="12"/>
  <c r="Q430" i="12"/>
  <c r="V430" i="12"/>
  <c r="G433" i="12"/>
  <c r="M433" i="12" s="1"/>
  <c r="I433" i="12"/>
  <c r="K433" i="12"/>
  <c r="O433" i="12"/>
  <c r="Q433" i="12"/>
  <c r="V433" i="12"/>
  <c r="G434" i="12"/>
  <c r="I434" i="12"/>
  <c r="K434" i="12"/>
  <c r="M434" i="12"/>
  <c r="O434" i="12"/>
  <c r="Q434" i="12"/>
  <c r="V434" i="12"/>
  <c r="G435" i="12"/>
  <c r="M435" i="12" s="1"/>
  <c r="I435" i="12"/>
  <c r="K435" i="12"/>
  <c r="O435" i="12"/>
  <c r="Q435" i="12"/>
  <c r="V435" i="12"/>
  <c r="G436" i="12"/>
  <c r="M436" i="12" s="1"/>
  <c r="I436" i="12"/>
  <c r="K436" i="12"/>
  <c r="O436" i="12"/>
  <c r="Q436" i="12"/>
  <c r="V436" i="12"/>
  <c r="G437" i="12"/>
  <c r="I437" i="12"/>
  <c r="K437" i="12"/>
  <c r="M437" i="12"/>
  <c r="O437" i="12"/>
  <c r="Q437" i="12"/>
  <c r="V437" i="12"/>
  <c r="G438" i="12"/>
  <c r="M438" i="12" s="1"/>
  <c r="I438" i="12"/>
  <c r="K438" i="12"/>
  <c r="O438" i="12"/>
  <c r="Q438" i="12"/>
  <c r="V438" i="12"/>
  <c r="G439" i="12"/>
  <c r="M439" i="12" s="1"/>
  <c r="I439" i="12"/>
  <c r="K439" i="12"/>
  <c r="O439" i="12"/>
  <c r="Q439" i="12"/>
  <c r="V439" i="12"/>
  <c r="G440" i="12"/>
  <c r="I440" i="12"/>
  <c r="K440" i="12"/>
  <c r="M440" i="12"/>
  <c r="O440" i="12"/>
  <c r="Q440" i="12"/>
  <c r="V440" i="12"/>
  <c r="G441" i="12"/>
  <c r="I441" i="12"/>
  <c r="K441" i="12"/>
  <c r="M441" i="12"/>
  <c r="O441" i="12"/>
  <c r="Q441" i="12"/>
  <c r="V441" i="12"/>
  <c r="G442" i="12"/>
  <c r="M442" i="12" s="1"/>
  <c r="I442" i="12"/>
  <c r="K442" i="12"/>
  <c r="O442" i="12"/>
  <c r="Q442" i="12"/>
  <c r="V442" i="12"/>
  <c r="G443" i="12"/>
  <c r="M443" i="12" s="1"/>
  <c r="I443" i="12"/>
  <c r="K443" i="12"/>
  <c r="O443" i="12"/>
  <c r="Q443" i="12"/>
  <c r="V443" i="12"/>
  <c r="G444" i="12"/>
  <c r="M444" i="12" s="1"/>
  <c r="I444" i="12"/>
  <c r="K444" i="12"/>
  <c r="O444" i="12"/>
  <c r="Q444" i="12"/>
  <c r="V444" i="12"/>
  <c r="G445" i="12"/>
  <c r="M445" i="12" s="1"/>
  <c r="I445" i="12"/>
  <c r="K445" i="12"/>
  <c r="O445" i="12"/>
  <c r="Q445" i="12"/>
  <c r="V445" i="12"/>
  <c r="G446" i="12"/>
  <c r="M446" i="12" s="1"/>
  <c r="I446" i="12"/>
  <c r="K446" i="12"/>
  <c r="O446" i="12"/>
  <c r="Q446" i="12"/>
  <c r="V446" i="12"/>
  <c r="G447" i="12"/>
  <c r="M447" i="12" s="1"/>
  <c r="I447" i="12"/>
  <c r="K447" i="12"/>
  <c r="O447" i="12"/>
  <c r="Q447" i="12"/>
  <c r="V447" i="12"/>
  <c r="G448" i="12"/>
  <c r="I448" i="12"/>
  <c r="K448" i="12"/>
  <c r="M448" i="12"/>
  <c r="O448" i="12"/>
  <c r="Q448" i="12"/>
  <c r="V448" i="12"/>
  <c r="G449" i="12"/>
  <c r="I449" i="12"/>
  <c r="K449" i="12"/>
  <c r="M449" i="12"/>
  <c r="O449" i="12"/>
  <c r="Q449" i="12"/>
  <c r="V449" i="12"/>
  <c r="G450" i="12"/>
  <c r="M450" i="12" s="1"/>
  <c r="I450" i="12"/>
  <c r="K450" i="12"/>
  <c r="O450" i="12"/>
  <c r="Q450" i="12"/>
  <c r="V450" i="12"/>
  <c r="G451" i="12"/>
  <c r="M451" i="12" s="1"/>
  <c r="I451" i="12"/>
  <c r="K451" i="12"/>
  <c r="O451" i="12"/>
  <c r="Q451" i="12"/>
  <c r="V451" i="12"/>
  <c r="G452" i="12"/>
  <c r="I452" i="12"/>
  <c r="K452" i="12"/>
  <c r="M452" i="12"/>
  <c r="O452" i="12"/>
  <c r="Q452" i="12"/>
  <c r="V452" i="12"/>
  <c r="G453" i="12"/>
  <c r="M453" i="12" s="1"/>
  <c r="I453" i="12"/>
  <c r="K453" i="12"/>
  <c r="O453" i="12"/>
  <c r="Q453" i="12"/>
  <c r="V453" i="12"/>
  <c r="G454" i="12"/>
  <c r="M454" i="12" s="1"/>
  <c r="I454" i="12"/>
  <c r="K454" i="12"/>
  <c r="O454" i="12"/>
  <c r="Q454" i="12"/>
  <c r="V454" i="12"/>
  <c r="G455" i="12"/>
  <c r="M455" i="12" s="1"/>
  <c r="I455" i="12"/>
  <c r="K455" i="12"/>
  <c r="O455" i="12"/>
  <c r="Q455" i="12"/>
  <c r="V455" i="12"/>
  <c r="G456" i="12"/>
  <c r="M456" i="12" s="1"/>
  <c r="I456" i="12"/>
  <c r="K456" i="12"/>
  <c r="O456" i="12"/>
  <c r="Q456" i="12"/>
  <c r="V456" i="12"/>
  <c r="G457" i="12"/>
  <c r="M457" i="12" s="1"/>
  <c r="I457" i="12"/>
  <c r="K457" i="12"/>
  <c r="O457" i="12"/>
  <c r="Q457" i="12"/>
  <c r="V457" i="12"/>
  <c r="G458" i="12"/>
  <c r="M458" i="12" s="1"/>
  <c r="I458" i="12"/>
  <c r="K458" i="12"/>
  <c r="O458" i="12"/>
  <c r="Q458" i="12"/>
  <c r="V458" i="12"/>
  <c r="G459" i="12"/>
  <c r="I459" i="12"/>
  <c r="K459" i="12"/>
  <c r="M459" i="12"/>
  <c r="O459" i="12"/>
  <c r="Q459" i="12"/>
  <c r="V459" i="12"/>
  <c r="G460" i="12"/>
  <c r="I460" i="12"/>
  <c r="K460" i="12"/>
  <c r="M460" i="12"/>
  <c r="O460" i="12"/>
  <c r="Q460" i="12"/>
  <c r="V460" i="12"/>
  <c r="G461" i="12"/>
  <c r="I461" i="12"/>
  <c r="K461" i="12"/>
  <c r="M461" i="12"/>
  <c r="O461" i="12"/>
  <c r="Q461" i="12"/>
  <c r="V461" i="12"/>
  <c r="G462" i="12"/>
  <c r="M462" i="12" s="1"/>
  <c r="I462" i="12"/>
  <c r="K462" i="12"/>
  <c r="O462" i="12"/>
  <c r="Q462" i="12"/>
  <c r="V462" i="12"/>
  <c r="G463" i="12"/>
  <c r="M463" i="12" s="1"/>
  <c r="I463" i="12"/>
  <c r="K463" i="12"/>
  <c r="O463" i="12"/>
  <c r="Q463" i="12"/>
  <c r="V463" i="12"/>
  <c r="G464" i="12"/>
  <c r="M464" i="12" s="1"/>
  <c r="I464" i="12"/>
  <c r="K464" i="12"/>
  <c r="O464" i="12"/>
  <c r="Q464" i="12"/>
  <c r="V464" i="12"/>
  <c r="G465" i="12"/>
  <c r="M465" i="12" s="1"/>
  <c r="I465" i="12"/>
  <c r="K465" i="12"/>
  <c r="O465" i="12"/>
  <c r="Q465" i="12"/>
  <c r="V465" i="12"/>
  <c r="O466" i="12"/>
  <c r="G467" i="12"/>
  <c r="M467" i="12" s="1"/>
  <c r="M466" i="12" s="1"/>
  <c r="I467" i="12"/>
  <c r="I466" i="12" s="1"/>
  <c r="K467" i="12"/>
  <c r="K466" i="12" s="1"/>
  <c r="O467" i="12"/>
  <c r="Q467" i="12"/>
  <c r="Q466" i="12" s="1"/>
  <c r="V467" i="12"/>
  <c r="V466" i="12" s="1"/>
  <c r="G469" i="12"/>
  <c r="M469" i="12" s="1"/>
  <c r="I469" i="12"/>
  <c r="K469" i="12"/>
  <c r="O469" i="12"/>
  <c r="Q469" i="12"/>
  <c r="V469" i="12"/>
  <c r="G471" i="12"/>
  <c r="M471" i="12" s="1"/>
  <c r="I471" i="12"/>
  <c r="K471" i="12"/>
  <c r="O471" i="12"/>
  <c r="Q471" i="12"/>
  <c r="V471" i="12"/>
  <c r="G472" i="12"/>
  <c r="I472" i="12"/>
  <c r="K472" i="12"/>
  <c r="M472" i="12"/>
  <c r="O472" i="12"/>
  <c r="Q472" i="12"/>
  <c r="V472" i="12"/>
  <c r="G473" i="12"/>
  <c r="I473" i="12"/>
  <c r="K473" i="12"/>
  <c r="M473" i="12"/>
  <c r="O473" i="12"/>
  <c r="Q473" i="12"/>
  <c r="V473" i="12"/>
  <c r="G474" i="12"/>
  <c r="M474" i="12" s="1"/>
  <c r="I474" i="12"/>
  <c r="K474" i="12"/>
  <c r="O474" i="12"/>
  <c r="Q474" i="12"/>
  <c r="V474" i="12"/>
  <c r="G475" i="12"/>
  <c r="M475" i="12" s="1"/>
  <c r="I475" i="12"/>
  <c r="K475" i="12"/>
  <c r="O475" i="12"/>
  <c r="Q475" i="12"/>
  <c r="V475" i="12"/>
  <c r="G476" i="12"/>
  <c r="M476" i="12" s="1"/>
  <c r="I476" i="12"/>
  <c r="K476" i="12"/>
  <c r="O476" i="12"/>
  <c r="Q476" i="12"/>
  <c r="V476" i="12"/>
  <c r="G477" i="12"/>
  <c r="M477" i="12" s="1"/>
  <c r="I477" i="12"/>
  <c r="K477" i="12"/>
  <c r="O477" i="12"/>
  <c r="Q477" i="12"/>
  <c r="V477" i="12"/>
  <c r="G478" i="12"/>
  <c r="I478" i="12"/>
  <c r="K478" i="12"/>
  <c r="M478" i="12"/>
  <c r="O478" i="12"/>
  <c r="Q478" i="12"/>
  <c r="V478" i="12"/>
  <c r="G479" i="12"/>
  <c r="I479" i="12"/>
  <c r="K479" i="12"/>
  <c r="M479" i="12"/>
  <c r="O479" i="12"/>
  <c r="Q479" i="12"/>
  <c r="V479" i="12"/>
  <c r="G480" i="12"/>
  <c r="M480" i="12" s="1"/>
  <c r="I480" i="12"/>
  <c r="K480" i="12"/>
  <c r="O480" i="12"/>
  <c r="Q480" i="12"/>
  <c r="V480" i="12"/>
  <c r="G481" i="12"/>
  <c r="M481" i="12" s="1"/>
  <c r="I481" i="12"/>
  <c r="K481" i="12"/>
  <c r="O481" i="12"/>
  <c r="Q481" i="12"/>
  <c r="V481" i="12"/>
  <c r="G482" i="12"/>
  <c r="M482" i="12" s="1"/>
  <c r="I482" i="12"/>
  <c r="K482" i="12"/>
  <c r="O482" i="12"/>
  <c r="Q482" i="12"/>
  <c r="V482" i="12"/>
  <c r="G483" i="12"/>
  <c r="I483" i="12"/>
  <c r="K483" i="12"/>
  <c r="M483" i="12"/>
  <c r="O483" i="12"/>
  <c r="Q483" i="12"/>
  <c r="V483" i="12"/>
  <c r="G484" i="12"/>
  <c r="I484" i="12"/>
  <c r="K484" i="12"/>
  <c r="M484" i="12"/>
  <c r="O484" i="12"/>
  <c r="Q484" i="12"/>
  <c r="V484" i="12"/>
  <c r="G485" i="12"/>
  <c r="M485" i="12" s="1"/>
  <c r="I485" i="12"/>
  <c r="K485" i="12"/>
  <c r="O485" i="12"/>
  <c r="Q485" i="12"/>
  <c r="V485" i="12"/>
  <c r="G486" i="12"/>
  <c r="M486" i="12" s="1"/>
  <c r="I486" i="12"/>
  <c r="K486" i="12"/>
  <c r="O486" i="12"/>
  <c r="Q486" i="12"/>
  <c r="V486" i="12"/>
  <c r="G487" i="12"/>
  <c r="M487" i="12" s="1"/>
  <c r="I487" i="12"/>
  <c r="K487" i="12"/>
  <c r="O487" i="12"/>
  <c r="Q487" i="12"/>
  <c r="V487" i="12"/>
  <c r="G488" i="12"/>
  <c r="M488" i="12" s="1"/>
  <c r="I488" i="12"/>
  <c r="K488" i="12"/>
  <c r="O488" i="12"/>
  <c r="Q488" i="12"/>
  <c r="V488" i="12"/>
  <c r="G489" i="12"/>
  <c r="M489" i="12" s="1"/>
  <c r="I489" i="12"/>
  <c r="K489" i="12"/>
  <c r="O489" i="12"/>
  <c r="Q489" i="12"/>
  <c r="V489" i="12"/>
  <c r="G490" i="12"/>
  <c r="M490" i="12" s="1"/>
  <c r="I490" i="12"/>
  <c r="K490" i="12"/>
  <c r="O490" i="12"/>
  <c r="Q490" i="12"/>
  <c r="V490" i="12"/>
  <c r="G491" i="12"/>
  <c r="M491" i="12" s="1"/>
  <c r="I491" i="12"/>
  <c r="K491" i="12"/>
  <c r="O491" i="12"/>
  <c r="Q491" i="12"/>
  <c r="V491" i="12"/>
  <c r="G492" i="12"/>
  <c r="M492" i="12" s="1"/>
  <c r="I492" i="12"/>
  <c r="K492" i="12"/>
  <c r="O492" i="12"/>
  <c r="Q492" i="12"/>
  <c r="V492" i="12"/>
  <c r="G493" i="12"/>
  <c r="M493" i="12" s="1"/>
  <c r="I493" i="12"/>
  <c r="K493" i="12"/>
  <c r="O493" i="12"/>
  <c r="Q493" i="12"/>
  <c r="V493" i="12"/>
  <c r="G494" i="12"/>
  <c r="M494" i="12" s="1"/>
  <c r="I494" i="12"/>
  <c r="K494" i="12"/>
  <c r="O494" i="12"/>
  <c r="Q494" i="12"/>
  <c r="V494" i="12"/>
  <c r="G495" i="12"/>
  <c r="I495" i="12"/>
  <c r="K495" i="12"/>
  <c r="M495" i="12"/>
  <c r="O495" i="12"/>
  <c r="Q495" i="12"/>
  <c r="V495" i="12"/>
  <c r="AE497" i="12"/>
  <c r="F42" i="1" s="1"/>
  <c r="I20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V422" i="12" l="1"/>
  <c r="Q320" i="12"/>
  <c r="K468" i="12"/>
  <c r="O468" i="12"/>
  <c r="V468" i="12"/>
  <c r="I468" i="12"/>
  <c r="M417" i="12"/>
  <c r="O320" i="12"/>
  <c r="O223" i="12"/>
  <c r="K43" i="12"/>
  <c r="K422" i="12"/>
  <c r="Q174" i="12"/>
  <c r="V43" i="12"/>
  <c r="I43" i="12"/>
  <c r="I320" i="12"/>
  <c r="I223" i="12"/>
  <c r="K174" i="12"/>
  <c r="O174" i="12"/>
  <c r="Q43" i="12"/>
  <c r="V432" i="12"/>
  <c r="O43" i="12"/>
  <c r="K417" i="12"/>
  <c r="V174" i="12"/>
  <c r="I174" i="12"/>
  <c r="Q11" i="12"/>
  <c r="O432" i="12"/>
  <c r="I417" i="12"/>
  <c r="V320" i="12"/>
  <c r="V223" i="12"/>
  <c r="K11" i="12"/>
  <c r="O11" i="12"/>
  <c r="Q223" i="12"/>
  <c r="Q422" i="12"/>
  <c r="K223" i="12"/>
  <c r="O422" i="12"/>
  <c r="G43" i="12"/>
  <c r="I50" i="1" s="1"/>
  <c r="Q468" i="12"/>
  <c r="V11" i="12"/>
  <c r="I11" i="12"/>
  <c r="K320" i="12"/>
  <c r="Q432" i="12"/>
  <c r="I432" i="12"/>
  <c r="K432" i="12"/>
  <c r="I422" i="12"/>
  <c r="O417" i="12"/>
  <c r="F41" i="1"/>
  <c r="F39" i="1"/>
  <c r="F43" i="1" s="1"/>
  <c r="G23" i="1" s="1"/>
  <c r="M11" i="12"/>
  <c r="M320" i="12"/>
  <c r="M468" i="12"/>
  <c r="M422" i="12"/>
  <c r="M432" i="12"/>
  <c r="M43" i="12"/>
  <c r="M223" i="12"/>
  <c r="M174" i="12"/>
  <c r="G468" i="12"/>
  <c r="G432" i="12"/>
  <c r="I56" i="1" s="1"/>
  <c r="I18" i="1" s="1"/>
  <c r="G417" i="12"/>
  <c r="I54" i="1" s="1"/>
  <c r="G174" i="12"/>
  <c r="I51" i="1" s="1"/>
  <c r="G11" i="12"/>
  <c r="I49" i="1" s="1"/>
  <c r="G422" i="12"/>
  <c r="I55" i="1" s="1"/>
  <c r="G320" i="12"/>
  <c r="I53" i="1" s="1"/>
  <c r="G223" i="12"/>
  <c r="I52" i="1" s="1"/>
  <c r="AF497" i="12"/>
  <c r="G466" i="12"/>
  <c r="I57" i="1" s="1"/>
  <c r="G8" i="12"/>
  <c r="I48" i="1" s="1"/>
  <c r="I16" i="1" s="1"/>
  <c r="I17" i="1" l="1"/>
  <c r="G41" i="1"/>
  <c r="G42" i="1"/>
  <c r="I42" i="1" s="1"/>
  <c r="G39" i="1"/>
  <c r="I58" i="1"/>
  <c r="G497" i="12"/>
  <c r="I41" i="1"/>
  <c r="I39" i="1" l="1"/>
  <c r="I43" i="1" s="1"/>
  <c r="G43" i="1"/>
  <c r="G25" i="1" s="1"/>
  <c r="A27" i="1" s="1"/>
  <c r="I19" i="1"/>
  <c r="I21" i="1" s="1"/>
  <c r="I59" i="1"/>
  <c r="J56" i="1" l="1"/>
  <c r="J51" i="1"/>
  <c r="J49" i="1"/>
  <c r="J50" i="1"/>
  <c r="J57" i="1"/>
  <c r="J55" i="1"/>
  <c r="J52" i="1"/>
  <c r="J48" i="1"/>
  <c r="J53" i="1"/>
  <c r="J58" i="1"/>
  <c r="J54" i="1"/>
  <c r="G28" i="1"/>
  <c r="A28" i="1"/>
  <c r="J42" i="1"/>
  <c r="J39" i="1"/>
  <c r="J43" i="1" s="1"/>
  <c r="J41" i="1"/>
  <c r="J59" i="1" l="1"/>
  <c r="G27" i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<sst xmlns="http://schemas.openxmlformats.org/spreadsheetml/2006/main" count="3614" uniqueCount="943">
  <si>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</si>
  <si>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</si>
  <si>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</si>
  <si>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</si>
  <si>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</si>
  <si>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</si>
  <si>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</si>
  <si>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</si>
  <si>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</si>
  <si>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</si>
  <si>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</si>
  <si>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</si>
  <si>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</si>
  <si>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</si>
  <si>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</si>
  <si>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</si>
  <si>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</si>
  <si>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</si>
  <si>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</si>
  <si>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</si>
  <si>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</si>
  <si>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</si>
  <si>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</si>
  <si>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</si>
  <si>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</si>
  <si>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</si>
  <si>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</si>
  <si>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</si>
  <si>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</si>
  <si>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</si>
  <si>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</si>
  <si>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</si>
  <si>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</si>
  <si>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</si>
  <si>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</si>
  <si>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</si>
  <si>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</si>
  <si>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</si>
  <si>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</si>
  <si>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</si>
  <si>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</si>
  <si>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</si>
  <si>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</si>
  <si>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</si>
  <si>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tech</t>
  </si>
  <si>
    <t>G6_3</t>
  </si>
  <si>
    <t>PVS</t>
  </si>
  <si>
    <t>Stavba</t>
  </si>
  <si>
    <t>Stavební objekt</t>
  </si>
  <si>
    <t>Celkem za stavbu</t>
  </si>
  <si>
    <t>CZK</t>
  </si>
  <si>
    <t>Rekapitulace dílů</t>
  </si>
  <si>
    <t>Typ dílu</t>
  </si>
  <si>
    <t>2</t>
  </si>
  <si>
    <t>Základy,zvláštní zakládání</t>
  </si>
  <si>
    <t>713</t>
  </si>
  <si>
    <t>Izolace tepelné</t>
  </si>
  <si>
    <t>722</t>
  </si>
  <si>
    <t>Vnitřní vodovod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</si>
  <si>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</si>
  <si>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</si>
  <si>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</si>
  <si>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</si>
  <si>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</si>
  <si>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</si>
  <si>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</si>
  <si>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</si>
  <si>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</si>
  <si>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</si>
  <si>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M23</t>
  </si>
  <si>
    <t>Montáže potrubí</t>
  </si>
  <si>
    <t>M43</t>
  </si>
  <si>
    <t>Montáže ocelových konstrukcí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</si>
  <si>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</si>
  <si>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</si>
  <si>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</si>
  <si>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</si>
  <si>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</si>
  <si>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</si>
  <si>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</si>
  <si>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</si>
  <si>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</si>
  <si>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</si>
  <si>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</si>
  <si>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</si>
  <si>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</si>
  <si>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</si>
  <si>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</si>
  <si>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</si>
  <si>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</si>
  <si>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</si>
  <si>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</si>
  <si>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</si>
  <si>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</si>
  <si>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</si>
  <si>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</si>
  <si>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</si>
  <si>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</si>
  <si>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</si>
  <si>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</si>
  <si>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</si>
  <si>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</si>
  <si>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</si>
  <si>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</si>
  <si>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278320050RAA</t>
  </si>
  <si>
    <t>Základy pod stroje ze železobetonu včetně bednění kompletní provedení, z betonu C 25/30 (B 30), výztuž 120 kg/m3, objem 5 m3</t>
  </si>
  <si>
    <t>m3</t>
  </si>
  <si>
    <t>AP-HSV</t>
  </si>
  <si>
    <t>RTS 23/ I</t>
  </si>
  <si>
    <t>Indiv</t>
  </si>
  <si>
    <t>Běžná</t>
  </si>
  <si>
    <t>POL2_0</t>
  </si>
  <si>
    <t>výztuže, odbednění a podkladu ze štěrkopísku.</t>
  </si>
  <si>
    <t>SPI</t>
  </si>
  <si>
    <t>631547729R2</t>
  </si>
  <si>
    <t>Pouzdro potrubní izolační 219/100 mm, kamenná vlna s polepem Al fólií vyztuženou skleněnou mřížkou</t>
  </si>
  <si>
    <t>m</t>
  </si>
  <si>
    <t>Vlastní</t>
  </si>
  <si>
    <t>POL3_0</t>
  </si>
  <si>
    <t>631547729R1</t>
  </si>
  <si>
    <t>631547729R</t>
  </si>
  <si>
    <t>pouzdro potrubní řezané; minerální vlákno; povrchová úprava Al fólie se skelnou mřížkou; vnitřní průměr 169,0 mm; tl. izolace 100,0 mm; provozní teplota  do 250 °C; tepelná vodivost (10°C) 0,0330 W/mK; tepelná vodivost (50°C) 0,037 W/mK</t>
  </si>
  <si>
    <t>SPCM</t>
  </si>
  <si>
    <t>631547726R</t>
  </si>
  <si>
    <t>pouzdro potrubní řezané; minerální vlákno; povrchová úprava Al fólie se skelnou mřížkou; vnitřní průměr 133,0 mm; tl. izolace 100,0 mm; provozní teplota  do 250 °C; tepelná vodivost (10°C) 0,0330 W/mK; tepelná vodivost (50°C) 0,037 W/mK</t>
  </si>
  <si>
    <t>631547725R</t>
  </si>
  <si>
    <t>pouzdro potrubní řezané; minerální vlákno; povrchová úprava Al fólie se skelnou mřížkou; vnitřní průměr 114,0 mm; tl. izolace 100,0 mm; provozní teplota  do 250 °C; tepelná vodivost (10°C) 0,0330 W/mK; tepelná vodivost (50°C) 0,037 W/mK</t>
  </si>
  <si>
    <t>631547626R</t>
  </si>
  <si>
    <t>pouzdro potrubní řezané; minerální vlákno; povrchová úprava Al fólie se skelnou mřížkou; vnitřní průměr 133,0 mm; tl. izolace 80,0 mm; provozní teplota  do 250 °C; tepelná vodivost (10°C) 0,0330 W/mK; tepelná vodivost (50°C) 0,037 W/mK</t>
  </si>
  <si>
    <t>631547625R</t>
  </si>
  <si>
    <t>pouzdro potrubní řezané; minerální vlákno; povrchová úprava Al fólie se skelnou mřížkou; vnitřní průměr 114,0 mm; tl. izolace 80,0 mm; provozní teplota  do 250 °C; tepelná vodivost (10°C) 0,0330 W/mK; tepelná vodivost (50°C) 0,037 W/mK</t>
  </si>
  <si>
    <t>631547623R</t>
  </si>
  <si>
    <t>pouzdro potrubní řezané; minerální vlákno; povrchová úprava Al fólie se skelnou mřížkou; vnitřní průměr 89,0 mm; tl. izolace 80,0 mm; provozní teplota  do 250 °C; tepelná vodivost (10°C) 0,0330 W/mK; tepelná vodivost (50°C) 0,037 W/mK</t>
  </si>
  <si>
    <t>631547522R1</t>
  </si>
  <si>
    <t>Pouzdro potrubní izolační  76/80 mm, kamenná vlna s polepem Al fólií vyztuženou skleněnou mřížkou</t>
  </si>
  <si>
    <t>631547425R</t>
  </si>
  <si>
    <t>pouzdro potrubní řezané; minerální vlákno; povrchová úprava Al fólie se skelnou mřížkou; vnitřní průměr 114,0 mm; tl. izolace 60,0 mm; provozní teplota  do 250 °C; tepelná vodivost (10°C) 0,0330 W/mK; tepelná vodivost (50°C) 0,037 W/mK</t>
  </si>
  <si>
    <t>631547423R</t>
  </si>
  <si>
    <t>pouzdro potrubní řezané; minerální vlákno; povrchová úprava Al fólie se skelnou mřížkou; vnitřní průměr 89,0 mm; tl. izolace 60,0 mm; provozní teplota  do 250 °C; tepelná vodivost (10°C) 0,0330 W/mK; tepelná vodivost (50°C) 0,037 W/mK</t>
  </si>
  <si>
    <t>631547422R</t>
  </si>
  <si>
    <t>pouzdro potrubní řezané; minerální vlákno; povrchová úprava Al fólie se skelnou mřížkou; vnitřní průměr 76,0 mm; tl. izolace 60,0 mm; provozní teplota  do 250 °C; tepelná vodivost (10°C) 0,0330 W/mK; tepelná vodivost (50°C) 0,037 W/mK</t>
  </si>
  <si>
    <t>631547323R</t>
  </si>
  <si>
    <t>pouzdro potrubní řezané; minerální vlákno; povrchová úprava Al fólie se skelnou mřížkou; vnitřní průměr 89,0 mm; tl. izolace 50,0 mm; provozní teplota  do 250 °C; tepelná vodivost (10°C) 0,0330 W/mK; tepelná vodivost (50°C) 0,037 W/mK</t>
  </si>
  <si>
    <t>631547322R</t>
  </si>
  <si>
    <t>pouzdro potrubní řezané; minerální vlákno; povrchová úprava Al fólie se skelnou mřížkou; vnitřní průměr 76,0 mm; tl. izolace 50,0 mm; provozní teplota  do 250 °C; tepelná vodivost (10°C) 0,0330 W/mK; tepelná vodivost (50°C) 0,037 W/mK</t>
  </si>
  <si>
    <t>631547319R</t>
  </si>
  <si>
    <t>pouzdro potrubní řezané; minerální vlákno; povrchová úprava Al fólie se skelnou mřížkou; vnitřní průměr 60,0 mm; tl. izolace 50,0 mm; provozní teplota  do 250 °C; tepelná vodivost (10°C) 0,0330 W/mK; tepelná vodivost (50°C) 0,037 W/mK</t>
  </si>
  <si>
    <t>631547317R</t>
  </si>
  <si>
    <t>pouzdro potrubní řezané; minerální vlákno; povrchová úprava Al fólie se skelnou mřížkou; vnitřní průměr 48,0 mm; tl. izolace 50,0 mm; provozní teplota  do 250 °C; tepelná vodivost (10°C) 0,0330 W/mK; tepelná vodivost (50°C) 0,037 W/mK</t>
  </si>
  <si>
    <t>631547019R</t>
  </si>
  <si>
    <t>pouzdro potrubní řezané; minerální vlákno; povrchová úprava Al fólie se skelnou mřížkou; vnitřní průměr 60,0 mm; tl. izolace 20,0 mm; provozní teplota  do 250 °C; tepelná vodivost (10°C) 0,0330 W/mK; tepelná vodivost (50°C) 0,037 W/mK</t>
  </si>
  <si>
    <t>28378006R</t>
  </si>
  <si>
    <t>izolace armatur a zařízení pro uzavírací ventil; DN 50 mm; max. teplota izol. povrchu 150 °C; tepelná vodivost 0,0363 W/mK</t>
  </si>
  <si>
    <t>kus</t>
  </si>
  <si>
    <t>713400821R00</t>
  </si>
  <si>
    <t>Odstranění tepelné izolace potrubí pásy nebo foĺiemi  potrubí</t>
  </si>
  <si>
    <t>m2</t>
  </si>
  <si>
    <t>800-713</t>
  </si>
  <si>
    <t>POL1_0</t>
  </si>
  <si>
    <t>979081111RT2</t>
  </si>
  <si>
    <t>Odvoz suti a vybouraných hmot na skládku do 1 km</t>
  </si>
  <si>
    <t>t</t>
  </si>
  <si>
    <t>801-3</t>
  </si>
  <si>
    <t>979097011R00</t>
  </si>
  <si>
    <t>Odvoz suti a vybouraných hmot na skládku pronájem kontejneru na suť</t>
  </si>
  <si>
    <t xml:space="preserve">den   </t>
  </si>
  <si>
    <t>28378022R</t>
  </si>
  <si>
    <t>izolace armatur a zařízení pro redukční ventil; DN 20 mm; max. teplota izol. povrchu 150 °C; tepelná vodivost 0,0363 W/mK</t>
  </si>
  <si>
    <t>28378023R</t>
  </si>
  <si>
    <t>izolace armatur a zařízení pro redukční ventil; DN 25 mm; max. teplota izol. povrchu 150 °C; tepelná vodivost 0,0363 W/mK</t>
  </si>
  <si>
    <t>28378024R</t>
  </si>
  <si>
    <t>izolace armatur a zařízení pro redukční ventil; DN 32 mm; max. teplota izol. povrchu 150 °C; tepelná vodivost 0,0363 W/mK</t>
  </si>
  <si>
    <t>283780215R</t>
  </si>
  <si>
    <t>izolace armatur a zařízení pro trojcestný ventil; DN 40 mm; max. teplota izol. povrchu 150 °C; tepelná vodivost 0,0363 W/mK</t>
  </si>
  <si>
    <t>28378026R</t>
  </si>
  <si>
    <t>izolace armatur a zařízení pro redukční ventil; DN 50 mm; max. teplota izol. povrchu 150 °C; tepelná vodivost 0,0363 W/mK</t>
  </si>
  <si>
    <t>283780217R</t>
  </si>
  <si>
    <t>izolace armatur a zařízení pro trojcestný ventil; DN 65 mm; max. teplota izol. povrchu 150 °C; tepelná vodivost 0,0363 W/mK</t>
  </si>
  <si>
    <t>283780218R</t>
  </si>
  <si>
    <t>izolace armatur a zařízení pro trojcestný ventil; DN 80 mm; max. teplota izol. povrchu 150 °C; tepelná vodivost 0,0363 W/mK</t>
  </si>
  <si>
    <t>283780219R</t>
  </si>
  <si>
    <t>izolace armatur a zařízení pro trojcestný ventil; DN 100 mm; max. teplota izol. povrchu 150 °C; tepelná vodivost 0,0363 W/mK</t>
  </si>
  <si>
    <t>28378010R</t>
  </si>
  <si>
    <t>izolace armatur a zařízení pro uzavírací ventil; DN 125 mm; max. teplota izol. povrchu 150 °C; tepelná vodivost 0,0363 W/mK</t>
  </si>
  <si>
    <t>2837802192R</t>
  </si>
  <si>
    <t>izolace armatur a zařízení pro trojcestný ventil; DN 150 mm; max. teplota izol. povrchu 150 °C; tepelná vodivost 0,0363 W/mK</t>
  </si>
  <si>
    <t>722172318R00</t>
  </si>
  <si>
    <t>Potrubí z plastických hmot polypropylenové potrubí PP-R, D 90 mm, s 12,3 mm, PN 16, polyfúzně svařované, včetně zednických výpomocí</t>
  </si>
  <si>
    <t>800-721</t>
  </si>
  <si>
    <t>včetně tvarovek, bez zednických výpomocí</t>
  </si>
  <si>
    <t>722172317R00</t>
  </si>
  <si>
    <t>Potrubí z plastických hmot polypropylenové potrubí PP-R, D 75 mm, s 10,3 mm, PN 16, polyfúzně svařované, včetně zednických výpomocí</t>
  </si>
  <si>
    <t>722172316R00</t>
  </si>
  <si>
    <t>Potrubí z plastických hmot polypropylenové potrubí PP-R, D 63 mm, s 8,6 mm, PN 16, polyfúzně svařované, včetně zednických výpomocí</t>
  </si>
  <si>
    <t>722172315R00</t>
  </si>
  <si>
    <t>Potrubí z plastických hmot polypropylenové potrubí PP-R, D 50 mm, s 6,9 mm, PN 16, polyfúzně svařované, včetně zednických výpomocí</t>
  </si>
  <si>
    <t>722172313R00</t>
  </si>
  <si>
    <t>Potrubí z plastických hmot polypropylenové potrubí PP-R, D 32 mm, s 4,4 mm, PN 16, polyfúzně svařované, včetně zednických výpomocí</t>
  </si>
  <si>
    <t>722172312R00</t>
  </si>
  <si>
    <t>Potrubí z plastických hmot polypropylenové potrubí PP-R, D 25 mm, s 3,5 mm, PN 16, polyfúzně svařované, včetně zednických výpomocí</t>
  </si>
  <si>
    <t>722172311R00</t>
  </si>
  <si>
    <t>Potrubí z plastických hmot polypropylenové potrubí PP-R, D 20 mm, s 2,8 mm, PN 16, polyfúzně svařované, včetně zednických výpomocí</t>
  </si>
  <si>
    <t>722176117R00</t>
  </si>
  <si>
    <t>Montáž rozvodů vody podle technologie spojování svařovaných polyfuzně, D přes 50 do 63 mm</t>
  </si>
  <si>
    <t>722176116R00</t>
  </si>
  <si>
    <t>Montáž rozvodů vody podle technologie spojování svařovaných polyfuzně, D přes 40 do 50 mm</t>
  </si>
  <si>
    <t>722176114R00</t>
  </si>
  <si>
    <t>Montáž rozvodů vody podle technologie spojování svařovaných polyfuzně, D přes 25 do 32 mm</t>
  </si>
  <si>
    <t>722176113R00</t>
  </si>
  <si>
    <t>Montáž rozvodů vody podle technologie spojování svařovaných polyfuzně, D přes 20 do 25 mm</t>
  </si>
  <si>
    <t>722176112R00</t>
  </si>
  <si>
    <t>Montáž rozvodů vody podle technologie spojování svařovaných polyfuzně, D přes 16 do 20 mm</t>
  </si>
  <si>
    <t>R</t>
  </si>
  <si>
    <t>Koleno plastové O90x10.1, ČSN EN ISO 15874, mat. PPR</t>
  </si>
  <si>
    <t>ks</t>
  </si>
  <si>
    <t>Koleno plastové O75x8.4, ČSN EN ISO 15874, mat. PPR</t>
  </si>
  <si>
    <t>POL12_0</t>
  </si>
  <si>
    <t>Koleno plastové O63x7,1, ČSN EN ISO 15874, mat. PPR</t>
  </si>
  <si>
    <t>Koleno plastové O50x5.6, ČSN EN ISO 15874, mat. PPR</t>
  </si>
  <si>
    <t>Koleno plastové O40x4.5, ČSN EN ISO 15874, mat. PPR</t>
  </si>
  <si>
    <t>Koleno plastové O32x3.6, ČSN EN ISO 15874, mat. PPR</t>
  </si>
  <si>
    <t>Koleno plastové O25x2.8, ČSN EN ISO 15874, mat. PPR</t>
  </si>
  <si>
    <t>Koleno plastové O20x2.3, ČSN EN ISO 15874, mat. PPR</t>
  </si>
  <si>
    <t>T-kus plastový O20x20, ČSN EN ISO 15874, mat. PPR</t>
  </si>
  <si>
    <t>T-kus plastový O25x25, ČSN EN ISO 15874, mat. PPR</t>
  </si>
  <si>
    <t>T-kus plastový O40x40, ČSN EN ISO 15874, mat. PPR</t>
  </si>
  <si>
    <t>T-kus plastový O50x50, ČSN EN ISO 15874, mat. PPR</t>
  </si>
  <si>
    <t>T-kus plastový O63x63, ČSN EN ISO 15874, mat. PPR</t>
  </si>
  <si>
    <t>T-kus plastový O75x75, ČSN EN ISO 15874, mat. PPR</t>
  </si>
  <si>
    <t>T-kus plastový O90x90, ČSN EN ISO 15874, mat. PPR</t>
  </si>
  <si>
    <t>722202416R00</t>
  </si>
  <si>
    <t>Kohout kulový nerozebíratelný, spoj svařováním, D 50 mm, včetně dodávky materiálu</t>
  </si>
  <si>
    <t>722202413R00</t>
  </si>
  <si>
    <t>Kohout kulový nerozebíratelný, spoj svařováním, D 25 mm, včetně dodávky materiálu</t>
  </si>
  <si>
    <t>Redukce plastová O110/75, ČSN EN ISO 15874, mat. PPR</t>
  </si>
  <si>
    <t>Redukce plastová O90/63, ČSN EN ISO 15874, mat. PPR</t>
  </si>
  <si>
    <t>Redukce plastová O75/40, ČSN EN ISO 15874, mat. PPR</t>
  </si>
  <si>
    <t>Redukce plastová O63/25, ČSN EN ISO 15874, mat. PPR</t>
  </si>
  <si>
    <t>Redukce plastová O50/25, ČSN EN ISO 15874, mat. PPR</t>
  </si>
  <si>
    <t>Redukce plastová O32/20, ČSN EN ISO 15874, mat. PPR</t>
  </si>
  <si>
    <t>Redukce plastová O25/20, ČSN EN ISO 15874, mat. PPR</t>
  </si>
  <si>
    <t>Redukce plastová O20/16, ČSN EN ISO 15874, mat. PPR</t>
  </si>
  <si>
    <t>Spojka plastová PPR d90</t>
  </si>
  <si>
    <t>Spojka plastová PPR d75</t>
  </si>
  <si>
    <t>Spojka plastová PPR d63</t>
  </si>
  <si>
    <t>Spojka plastová PPR d50</t>
  </si>
  <si>
    <t>Spojka plastová PPR d40</t>
  </si>
  <si>
    <t>286543041R</t>
  </si>
  <si>
    <t>DG přechodka PPR; závit vnější; kovový; SDR 6,0; PN 20; DN 90 mm; G 3"; spoj svařovaný</t>
  </si>
  <si>
    <t>28654303R</t>
  </si>
  <si>
    <t>DG přechodka PPR; závit vnější; kovový; SDR 6,0; PN 20; DN 75 mm; G 2 1/2"; spoj svařovaný</t>
  </si>
  <si>
    <t>28654302R</t>
  </si>
  <si>
    <t>DG přechodka PPR; závit vnější; kovový; SDR 6,0; PN 20; DN 63 mm; G 2"; spoj svařovaný</t>
  </si>
  <si>
    <t>28654301R</t>
  </si>
  <si>
    <t>DG přechodka PPR; závit vnější; kovový; SDR 6,0; PN 20; DN 50 mm; G 6/4"; spoj svařovaný</t>
  </si>
  <si>
    <t>28654300R</t>
  </si>
  <si>
    <t>DG přechodka PPR; závit vnější; kovový; SDR 6,0; PN 20; DN 40 mm; G 5/4"; spoj svařovaný</t>
  </si>
  <si>
    <t>28654299R</t>
  </si>
  <si>
    <t>DG přechodka PPR; závit vnější; kovový; SDR 6,0; PN 20; DN 32 mm; G 1"; spoj svařovaný</t>
  </si>
  <si>
    <t>28654298R</t>
  </si>
  <si>
    <t>DG přechodka PPR; závit vnější; kovový; SDR 6,0; PN 20; DN 25 mm; G 3/4"; spoj svařovaný</t>
  </si>
  <si>
    <t>28654296R</t>
  </si>
  <si>
    <t>DG přechodka PPR; závit vnější; kovový; SDR 6,0; PN 20; DN 20 mm; G 1/2"; spoj svařovaný</t>
  </si>
  <si>
    <t>38833202R</t>
  </si>
  <si>
    <t>teploměr pro topný systém s jímkou; rozměr 1/2"; měřená teplota 0 až 120 °C; pr. 63 mm</t>
  </si>
  <si>
    <t>Teploměrová sestava</t>
  </si>
  <si>
    <t>POP</t>
  </si>
  <si>
    <t>0-80°C,  G1/2", Omin.80mm, pro sys. TV, vč. jímky a napojení na potrubí SS/PP	PN10</t>
  </si>
  <si>
    <t>722181243RW6</t>
  </si>
  <si>
    <t>Izolace vodovodního potrubí návleková z trubic z pěnového polyetylenu s povrchovou ochrannou polyetylenovou tkaninou, tloušťka stěny 13 mm, d 50 mm</t>
  </si>
  <si>
    <t>722181243RU1</t>
  </si>
  <si>
    <t>Izolace vodovodního potrubí návleková z trubic z pěnového polyetylenu s povrchovou ochrannou polyetylenovou tkaninou, tloušťka stěny 13 mm, d 32 mm</t>
  </si>
  <si>
    <t>722181244RY7</t>
  </si>
  <si>
    <t>Izolace vodovodního potrubí návleková z trubic z pěnového polyetylenu s povrchovou ochrannou polyetylenovou tkaninou, tloušťka stěny 20 mm, d 89 mm</t>
  </si>
  <si>
    <t>722181244RZ2</t>
  </si>
  <si>
    <t>Izolace vodovodního potrubí návleková z trubic z pěnového polyetylenu s povrchovou ochrannou polyetylenovou tkaninou, tloušťka stěny 20 mm, d 110 mm</t>
  </si>
  <si>
    <t>722181244RY3</t>
  </si>
  <si>
    <t>Izolace vodovodního potrubí návleková z trubic z pěnového polyetylenu s povrchovou ochrannou polyetylenovou tkaninou, tloušťka stěny 20 mm, d 63 mm</t>
  </si>
  <si>
    <t>722181244RW6</t>
  </si>
  <si>
    <t>Izolace vodovodního potrubí návleková z trubic z pěnového polyetylenu s povrchovou ochrannou polyetylenovou tkaninou, tloušťka stěny 20 mm, d 50 mm</t>
  </si>
  <si>
    <t>722181243RT7</t>
  </si>
  <si>
    <t>Izolace vodovodního potrubí návleková z trubic z pěnového polyetylenu s povrchovou ochrannou polyetylenovou tkaninou, tloušťka stěny 13 mm, d 22 mm</t>
  </si>
  <si>
    <t>722181242RT7</t>
  </si>
  <si>
    <t>Izolace vodovodního potrubí návleková z trubic z pěnového polyetylenu s povrchovou ochrannou polyetylenovou tkaninou, tloušťka stěny 9 mm, d 22 mm</t>
  </si>
  <si>
    <t>722181242RT8</t>
  </si>
  <si>
    <t>Izolace vodovodního potrubí návleková z trubic z pěnového polyetylenu s povrchovou ochrannou polyetylenovou tkaninou, tloušťka stěny 9 mm, d 25 mm</t>
  </si>
  <si>
    <t>998722101R00</t>
  </si>
  <si>
    <t>Přesun hmot pro vnitřní vodovod v objektech výšky do 6 m</t>
  </si>
  <si>
    <t>vodorovně do 50 m</t>
  </si>
  <si>
    <t>722179191R00</t>
  </si>
  <si>
    <t>Příplatky za malý rozsah za práce malého rozsahu na zakázce do 20 m rozvodu</t>
  </si>
  <si>
    <t>soubor</t>
  </si>
  <si>
    <t>55292335R</t>
  </si>
  <si>
    <t>žlab podpěrný pozink; d = 90 mm; l = 3 000 mm</t>
  </si>
  <si>
    <t>55292334R</t>
  </si>
  <si>
    <t>žlab podpěrný pozink; d = 75 mm; l = 3 000 mm</t>
  </si>
  <si>
    <t>55292333R</t>
  </si>
  <si>
    <t>žlab podpěrný pozink; d = 63 mm; l = 3 000 mm</t>
  </si>
  <si>
    <t>55292331R</t>
  </si>
  <si>
    <t>žlab podpěrný pozink; d = 50 mm; l = 3 000 mm</t>
  </si>
  <si>
    <t>55292330R</t>
  </si>
  <si>
    <t>žlab podpěrný pozink; d = 40 mm; l = 3 000 mm</t>
  </si>
  <si>
    <t>722266214R00</t>
  </si>
  <si>
    <t>Vodoměr průmyslový, přírubový, DN 65, pro teplotu vody do 50 °C, montáž horizontálně i vertikálně, jmenovitý průtok 20 m3/hod, PN 16, délka 300 mm</t>
  </si>
  <si>
    <t>Qp=25m3/h; 30°C, vč. připojovacího materiálu, impulzní výstup</t>
  </si>
  <si>
    <t>722266213R00</t>
  </si>
  <si>
    <t>Vodoměr průmyslový, přírubový, DN 50, pro teplotu vody do 50 °C, montáž horizontálně i vertikálně, jmenovitý průtok 15 m3/hod, PN 16, délka 300 mm</t>
  </si>
  <si>
    <t>Qp=16m3/h; 30°C, vč. připojovacího materiálu, impulzní výstup</t>
  </si>
  <si>
    <t>722265246R00</t>
  </si>
  <si>
    <t>Vodoměr domovní, závitový, vícevtokový, suchoběžný, DN 25, pro teplotu vody do 30°C, montáž horizontálně , jmenovitý průtok 4,0 m3/hod, PN 16, délka 260 mm</t>
  </si>
  <si>
    <t>Qp=4.0m3/h; 90°C, vč. připojovacího materiálu, impulzní výstup</t>
  </si>
  <si>
    <t>SO-15</t>
  </si>
  <si>
    <t>Systémový oddělovač DN15, PN10</t>
  </si>
  <si>
    <t>Zamezovač zpětného průtoku</t>
  </si>
  <si>
    <t>44981310R</t>
  </si>
  <si>
    <t>spojka tlaková, hadicová; typ 52; pracovní tlak 1,6 MPa</t>
  </si>
  <si>
    <t>722236517R00</t>
  </si>
  <si>
    <t>Filtr vodovodní, mosazný, vnitřní-vnitřní závit , DN 65, PN 10, včetně dodávky materiálu</t>
  </si>
  <si>
    <t>722236512R00</t>
  </si>
  <si>
    <t>Filtr vodovodní, mosazný, vnitřní-vnitřní závit , DN 20, PN 10, včetně dodávky materiálu</t>
  </si>
  <si>
    <t>722236516R00</t>
  </si>
  <si>
    <t>Filtr vodovodní, mosazný, vnitřní-vnitřní závit , DN 50, PN 10, včetně dodávky materiálu</t>
  </si>
  <si>
    <t>722236518R00</t>
  </si>
  <si>
    <t>Filtr vodovodní, mosazný, vnitřní-vnitřní závit , DN 80, PN 10, včetně dodávky materiálu</t>
  </si>
  <si>
    <t>42237530R</t>
  </si>
  <si>
    <t>kohout kulový dvoudílný, plný průtok; dvoucestný závitový; pro vodovod, pro vzduch, pro chemický a potravinářský průmysl; PN 70; 4 "; L = 226 mm; ovládání jednoramennou pákou; nevhodné k regulaci</t>
  </si>
  <si>
    <t>42237529R</t>
  </si>
  <si>
    <t>kohout kulový dvoudílný, plný průtok; dvoucestný závitový; pro vodovod, pro vzduch, pro chemický a potravinářský průmysl; PN 70; 3 "; L = 166 mm; ovládání jednoramennou pákou; nevhodné k regulaci</t>
  </si>
  <si>
    <t>42237528R</t>
  </si>
  <si>
    <t>kohout kulový dvoudílný, plný průtok; dvoucestný závitový; pro vodovod, pro vzduch, pro chemický a potravinářský průmysl; PN 70; 2 1/2 "; L = 145 mm; ovládání jednoramennou pákou; nevhodné k regulaci</t>
  </si>
  <si>
    <t>42237527R</t>
  </si>
  <si>
    <t>kohout kulový dvoudílný, plný průtok; dvoucestný závitový; pro vodovod, pro vzduch, pro chemický a potravinářský průmysl; PN 70; 2 "; L = 121 mm; ovládání jednoramennou pákou; nevhodné k regulaci</t>
  </si>
  <si>
    <t>42237526R</t>
  </si>
  <si>
    <t>kohout kulový dvoudílný, plný průtok; dvoucestný závitový; pro vodovod, pro vzduch, pro chemický a potravinářský průmysl; PN 70; 6/4 "; L = 98 mm; ovládání jednoramennou pákou; nevhodné k regulaci</t>
  </si>
  <si>
    <t>42237514R</t>
  </si>
  <si>
    <t>kohout kulový jednodílný, redukovaný průtok; dvoucestný závitový; pro vodovod, pro vzduch, pro chemický a potravinářský průmysl; PN 70; 1 "; L = 71 mm; ovládání jednoramennou pákou; nevhodné k regulaci</t>
  </si>
  <si>
    <t>42237523R</t>
  </si>
  <si>
    <t>kohout kulový dvoudílný, plný průtok; dvoucestný závitový; pro vodovod, pro vzduch, pro chemický a potravinářský průmysl; PN 70; 3/4 "; L = 65 mm; ovládání jednoramennou pákou; nevhodné k regulaci</t>
  </si>
  <si>
    <t>722231195R00</t>
  </si>
  <si>
    <t>Ventil vodovodní, pojistný, pružinový, litinový,  , DN 40, PN 16, včetně dodávky materiálu</t>
  </si>
  <si>
    <t>31946507R1</t>
  </si>
  <si>
    <t>Příruba přivařovací s krkem PN 40 DN 50, nerez EN 1092-1, mat 316</t>
  </si>
  <si>
    <t>31946507R2</t>
  </si>
  <si>
    <t>Příruba přivařovací s krkem PN 16 DN 40, nerez EN 1092-1, mat 316</t>
  </si>
  <si>
    <t>230032026R00</t>
  </si>
  <si>
    <t>Montáž přírubových spojů do PN 16, DN 40</t>
  </si>
  <si>
    <t>230033027R00</t>
  </si>
  <si>
    <t>Montáž přírubových spojů do PN 40, DN 50</t>
  </si>
  <si>
    <t>734173413R00</t>
  </si>
  <si>
    <t>Přírubový spoj PN 1,6/I MPa, DN 40, včetně dodávky materiálu</t>
  </si>
  <si>
    <t>800-731</t>
  </si>
  <si>
    <t>734173614R00</t>
  </si>
  <si>
    <t>Přírubový spoj PN 4,0/I MPa, DN 50, včetně dodávky materiálu</t>
  </si>
  <si>
    <t>Příruba s lemovým nákružkem plastovým, DN100, PN10, ČSN EN ISO 15874, mat. PPR</t>
  </si>
  <si>
    <t>Příruba s lemovým nákružkem plastovým, DN40, PN10, ČSN EN ISO 15874, mat. PPR</t>
  </si>
  <si>
    <t>POL12_1</t>
  </si>
  <si>
    <t>Redukce, EN 10253-4, mat. 316 DN65/50</t>
  </si>
  <si>
    <t>Redukce, EN 10253-4, mat. 316 DN65/40</t>
  </si>
  <si>
    <t>T-kus, EN 10253-4, mat. 316 DN65/65</t>
  </si>
  <si>
    <t>T-kus, EN 10253-4, mat. 316 DN50/50</t>
  </si>
  <si>
    <t>T-kus, redukovaný EN 10253-4, mat. 316 DN65/50</t>
  </si>
  <si>
    <t>T-kus, redukovaný EN 10253-4, mat. 316 DN50/40</t>
  </si>
  <si>
    <t>38841290R</t>
  </si>
  <si>
    <t>tlakoměr membránový vodotěsný s přední přírubou; d tlakoměru 80,0 mm; připojení zadní M20x1,5; třída přesnosti 2,5 %</t>
  </si>
  <si>
    <t>42277800R</t>
  </si>
  <si>
    <t>příslušenství tlakoměru přípojka tlakoměrová nátrubková; pro armaturu AN 137524; M 20x1,5; použití k připojení tl.armatur k tlak.zařízení do tlaku 63MPa pro vodu, vzduch vodní páru</t>
  </si>
  <si>
    <t>42234500R1</t>
  </si>
  <si>
    <t>Ventil tlakoměrový zkušební  M20 x 1,5 mm</t>
  </si>
  <si>
    <t>722151120R00</t>
  </si>
  <si>
    <t>Potrubí z trubek nerezových spojované lisováním D 89 mm, s 2,0 mm</t>
  </si>
  <si>
    <t>včetně tvarovek, bez zednických výpomocí,</t>
  </si>
  <si>
    <t>722151119R00</t>
  </si>
  <si>
    <t>Potrubí z trubek nerezových spojované lisováním D 76 mm, s 2,0 mm</t>
  </si>
  <si>
    <t>722151118R00</t>
  </si>
  <si>
    <t>Potrubí z trubek nerezových spojované lisováním D 54 mm, s 1,5 mm</t>
  </si>
  <si>
    <t>722151116R00</t>
  </si>
  <si>
    <t>Potrubí z trubek nerezových spojované lisováním D 35 mm, s 1,5 mm</t>
  </si>
  <si>
    <t>722151115R00</t>
  </si>
  <si>
    <t>Potrubí z trubek nerezových spojované lisováním D 28 mm, s 1,2 mm</t>
  </si>
  <si>
    <t>722235642R00</t>
  </si>
  <si>
    <t>Klapka vodovodní, zpětná, vodorovná, mosazná, vnitřní-vnitřní závit, DN 20, PN 10, včetně dodávky materiálu</t>
  </si>
  <si>
    <t>722235646R00</t>
  </si>
  <si>
    <t>Klapka vodovodní, zpětná, vodorovná, mosazná, vnitřní-vnitřní závit, DN 50, PN 10, včetně dodávky materiálu</t>
  </si>
  <si>
    <t>722235647R00</t>
  </si>
  <si>
    <t>Klapka vodovodní, zpětná, vodorovná, mosazná, vnitřní-vnitřní závit, DN 65, PN 10, včetně dodávky materiálu</t>
  </si>
  <si>
    <t>722235648R00</t>
  </si>
  <si>
    <t>Klapka vodovodní, zpětná, vodorovná, mosazná, vnitřní-vnitřní závit, DN 80, PN 10, včetně dodávky materiálu</t>
  </si>
  <si>
    <t>732199100RM1</t>
  </si>
  <si>
    <t>Montáž orientačních štítků s dodávkou orientačního štítku</t>
  </si>
  <si>
    <t>732212824R00</t>
  </si>
  <si>
    <t>Demontáž ohříváků zásobníkových stojatých  o obsahu přes 6 300  do 10 000 l</t>
  </si>
  <si>
    <t>JAD X 12.114</t>
  </si>
  <si>
    <t>Svařovaný trubkový nerezový výměník 2500kW</t>
  </si>
  <si>
    <t>42610657R1</t>
  </si>
  <si>
    <t>Čerpadlo pro výměníkové stanice PN16	DN80, Q=70m3/h - P=550kPa, 50 Hz - 3x 400V - 22 kW</t>
  </si>
  <si>
    <t>42610657R2</t>
  </si>
  <si>
    <t>Čerpadlo doplňovací přírubové  PN16 DN25, Q=2m3/h - P=850kPa, 50 Hz - 3x 400V - 1,5 kW</t>
  </si>
  <si>
    <t>48466215R</t>
  </si>
  <si>
    <t>nádrž tlaková expanzní membránová; pro topné a chladící soustavy; objem 800 l; d nádrže 740 mm; uložení: stojatý; max. přetlak do 6 bar; přetlak plynu 1,5 bar; prac. látka plyn; membrána pevná; prac. teplota do 70 °C; připojení R 1"; barva bílá, červená, šedá</t>
  </si>
  <si>
    <t>48466214R</t>
  </si>
  <si>
    <t>nádrž tlaková expanzní membránová; pro topné a chladící soustavy; objem 600 l; d nádrže 740 mm; uložení: stojatý; max. přetlak do 6 bar; přetlak plynu 1,5 bar; prac. látka plyn; membrána pevná; prac. teplota do 70 °C; připojení R 1"; barva bílá, červená, šedá</t>
  </si>
  <si>
    <t>48466212R</t>
  </si>
  <si>
    <t>nádrž tlaková expanzní membránová; pro topné a chladící soustavy; objem 400 l; d nádrže 740 mm; uložení: stojatý; max. přetlak do 6 bar; přetlak plynu 1,5 bar; prac. látka plyn; membrána pevná; prac. teplota do 70 °C; připojení R 1"; barva bílá, červená, šedá</t>
  </si>
  <si>
    <t>48466209R</t>
  </si>
  <si>
    <t>nádrž tlaková expanzní membránová; pro topné a chladící soustavy; objem 200 l; d nádrže 634 mm; uložení: stojatý; max. přetlak do 6 bar; přetlak plynu 1,5 bar; prac. látka plyn; membrána pevná; prac. teplota do 70 °C; připojení R 1"; barva bílá, červená, šedá</t>
  </si>
  <si>
    <t>Úpravna vody - stávající pro sytémy ÚT, kontrola stavu, doplnění regeneračních tablet</t>
  </si>
  <si>
    <t>hod</t>
  </si>
  <si>
    <t>Tabletová sůl - 3 pytle</t>
  </si>
  <si>
    <t>43632460R</t>
  </si>
  <si>
    <t>sůl tabletovaná regeneračníl, vhodná pro všechny typy změkčovačů, čištěna pomocí opakované krystalizace</t>
  </si>
  <si>
    <t>43632470R</t>
  </si>
  <si>
    <t>dávkovací čerpadlo digitální - speciální zařízení na úpravu vody, proporcionální dávkování pouze s impulsními vodoměry; hlava čerpadla PVDF, o-kroužky FPM; průtok 4 l/hod; součástí dodávky je sací koš, vstřik. tryska 1/2" a prop. hadičky 6x4 mm; přípojení standardní zásuvka 230 V</t>
  </si>
  <si>
    <t>Dávkovací komplet	pro úpravu vody ohřevu TV</t>
  </si>
  <si>
    <t>732311124R00</t>
  </si>
  <si>
    <t>Nádrže na kondenzát beztlaké čtyřhranné, obsah 2500 l</t>
  </si>
  <si>
    <t>732221813R00</t>
  </si>
  <si>
    <t>Demontáž výměníků tepla protiproudých s vložkami tvar U  o výhřevné ploše  přes 6,3 do 16 m2</t>
  </si>
  <si>
    <t>732292820R00</t>
  </si>
  <si>
    <t>Demontáž ostatní rozřezání podpěrných konstrukcí výměníků tepla</t>
  </si>
  <si>
    <t>732212823R00</t>
  </si>
  <si>
    <t>Demontáž ohříváků zásobníkových stojatých  o obsahu přes 2 500  do 6 300 l</t>
  </si>
  <si>
    <t>732211822R00</t>
  </si>
  <si>
    <t>Demontáž ohříváků zásobníkových ležatých  o obsahu přes 2 500 do 4 000 l</t>
  </si>
  <si>
    <t>732211821R00</t>
  </si>
  <si>
    <t>Demontáž ohříváků zásobníkových ležatých  o obsahu přes 1 600 do 2 500 l</t>
  </si>
  <si>
    <t>732211823R00</t>
  </si>
  <si>
    <t>Demontáž ohříváků zásobníkových ležatých  o obsahu přes 4 000 do 6 300 l</t>
  </si>
  <si>
    <t>732292810R00</t>
  </si>
  <si>
    <t>Demontáž ostatní rozřezání podpěrných konstrukcí ohříváků TUV</t>
  </si>
  <si>
    <t>732213815R00</t>
  </si>
  <si>
    <t>Demontáž ohříváků zásobníkových - rozřezání demontovaných zásobníků  o obsahu přes 1 600  do 2 500 l</t>
  </si>
  <si>
    <t>732213823R00</t>
  </si>
  <si>
    <t>Demontáž ohříváků zásobníkových - rozřezání demontovaných zásobníků  o obsahu přes 2 500  do 6 300 l</t>
  </si>
  <si>
    <t>732213824R00</t>
  </si>
  <si>
    <t>Demontáž ohříváků zásobníkových - rozřezání demontovaných zásobníků  o obsahu přes 6 300  do 10 000 l</t>
  </si>
  <si>
    <t>732214823R00</t>
  </si>
  <si>
    <t>Demontáž ohříváků zásobníkových - vypouštění vody z ohříváků  o obsahu přes 2 500  do 6 300 l</t>
  </si>
  <si>
    <t>732214824R00</t>
  </si>
  <si>
    <t>Demontáž ohříváků zásobníkových - vypouštění vody z ohříváků  o obsahu přes 6 300  do 10 000 l</t>
  </si>
  <si>
    <t>732320817R00</t>
  </si>
  <si>
    <t>Demontáž nádrží beztlakých nebo tlakových - odpojení od rozvodů potrubí  nádrží o obsahu přes 2 000 do 3 000 l</t>
  </si>
  <si>
    <t>732214821R00</t>
  </si>
  <si>
    <t>Demontáž ohříváků zásobníkových - vypouštění vody z ohříváků  o obsahu přes 1 600  do 2 500 l</t>
  </si>
  <si>
    <t>732324817R00</t>
  </si>
  <si>
    <t>Demontáž nádrží beztlakých nebo tlakových - vypuštění vody  z nádrží o obsahu přes 2 000 do 3 000 l</t>
  </si>
  <si>
    <t>732324818R00</t>
  </si>
  <si>
    <t>Demontáž nádrží beztlakých nebo tlakových - vypuštění vody  z nádrží o obsahu přes 3 000 do 5 000 l</t>
  </si>
  <si>
    <t>732320818R00</t>
  </si>
  <si>
    <t>Demontáž nádrží beztlakých nebo tlakových - odpojení od rozvodů potrubí  nádrží o obsahu přes 3 000 do 5 000 l</t>
  </si>
  <si>
    <t>732420816R00</t>
  </si>
  <si>
    <t>Demontáž čerpadel oběhových spirálních(do potrubí) DN 100</t>
  </si>
  <si>
    <t>732420814R00</t>
  </si>
  <si>
    <t>Demontáž čerpadel oběhových spirálních(do potrubí) DN 65</t>
  </si>
  <si>
    <t>732420813R00</t>
  </si>
  <si>
    <t>Demontáž čerpadel oběhových spirálních(do potrubí) DN 50</t>
  </si>
  <si>
    <t>998732101R00</t>
  </si>
  <si>
    <t>Přesun hmot pro strojovny v objektech výšky do 6 m</t>
  </si>
  <si>
    <t>998732194R00</t>
  </si>
  <si>
    <t>Přesun hmot pro strojovny příplatek k ceně za zvětšený přesun přes vymezenou největší dopravní vzdálenost  do 1000 m</t>
  </si>
  <si>
    <t>998732199R00</t>
  </si>
  <si>
    <t>Přesun hmot pro strojovny příplatek k ceně za zvětšený přesun přes vymezenou největší dopravní vzdálenost  za každých dalších i započatých 1000 m přes 1000 m</t>
  </si>
  <si>
    <t>EN-AUTOMAT 3</t>
  </si>
  <si>
    <t>Expanzní automat dvoučerpadlový</t>
  </si>
  <si>
    <t>kpl</t>
  </si>
  <si>
    <t>udržování tlaku, odplyňování a doplňování, systém vytápění 5400kW, mZákladní nádoba pro expanzní automaty	Membránová expanzní nádoba PN6	3 m3 / DN25	1	kpl</t>
  </si>
  <si>
    <t>Přídavná nádoba pro expanzní automaty</t>
  </si>
  <si>
    <t>Membránová expanzní nádoba PN6	3 m3 / DN25	1kpl</t>
  </si>
  <si>
    <t>Tlaková expanzní nádoba</t>
  </si>
  <si>
    <t>Pro uzavřené topné soustavy, s vyměnitelným vakem	PN16	0.4 m3 / DN40	1kpl</t>
  </si>
  <si>
    <t>Expanzní automat čerpadlový	čerpadlový pro vysoké teploty, pro systém 5400kW, 3x400V, 6kW, vč. připojovací soupravy			1	kpl</t>
  </si>
  <si>
    <t>31630538R</t>
  </si>
  <si>
    <t>POL3_</t>
  </si>
  <si>
    <t>31630535R</t>
  </si>
  <si>
    <t>31630535R1</t>
  </si>
  <si>
    <t>Oblouk K3 45° 11353.1 d 139 x 4,5 mm</t>
  </si>
  <si>
    <t>31630535R2</t>
  </si>
  <si>
    <t>Oblouk K3 35° 11353.1 d 139 x 4,5 mm</t>
  </si>
  <si>
    <t>31630532R</t>
  </si>
  <si>
    <t>31630532R1</t>
  </si>
  <si>
    <t>Oblouk K3 45° P235GH d 114 x 4 mm</t>
  </si>
  <si>
    <t>31630529R</t>
  </si>
  <si>
    <t>oblouk trubkový mat. ocel S 235; typ 3; úhel 90 °; DN 80 mm; vnější pr. 88,9 mm; síla stěny 3,2 mm</t>
  </si>
  <si>
    <t>31630525R</t>
  </si>
  <si>
    <t>oblouk trubkový mat. ocel S 235; typ 3; úhel 90 °; DN 65 mm; vnější pr. 76,1 mm; síla stěny 2,9 mm</t>
  </si>
  <si>
    <t>31630525R1</t>
  </si>
  <si>
    <t>Oblouk K3 35° P235GH d 76,1 x 2,9 mm</t>
  </si>
  <si>
    <t>31630519R</t>
  </si>
  <si>
    <t>oblouk trubkový mat. ocel S 235; typ 3; úhel 90 °; DN 50 mm; vnější pr. 60,3 mm; síla stěny 2,9 mm</t>
  </si>
  <si>
    <t>31630515.AR</t>
  </si>
  <si>
    <t>Oblouk K3 90° P235GH d 48,3 x 2,6 mm</t>
  </si>
  <si>
    <t>31630513R</t>
  </si>
  <si>
    <t>31630509R</t>
  </si>
  <si>
    <t>oblouk trubkový mat. ocel S 235; typ 3; úhel 90 °; DN 20 mm; vnější pr. 31,8 mm; síla stěny 2,6 mm</t>
  </si>
  <si>
    <t>316R40-20</t>
  </si>
  <si>
    <t>Redukce 40/20, EN 10253-2, materiál P235GH</t>
  </si>
  <si>
    <t>316R40-32</t>
  </si>
  <si>
    <t>Redukce 40/32, EN 10253-2, materiál P235GH</t>
  </si>
  <si>
    <t>316R</t>
  </si>
  <si>
    <t>Redukce 50/20, EN 10253-2, materiál P235GH</t>
  </si>
  <si>
    <t>Redukce 50/40, EN 10253-2, materiál P235GH</t>
  </si>
  <si>
    <t>Redukce 65/25, EN 10253-2, materiál P235GH</t>
  </si>
  <si>
    <t>Redukce 65/32, EN 10253-2, materiál P235GH</t>
  </si>
  <si>
    <t>Redukce 65/40, EN 10253-2, materiál P235GH</t>
  </si>
  <si>
    <t>Redukce 65/50, EN 10253-2, materiál P235GH</t>
  </si>
  <si>
    <t>Redukce 80/65, EN 10253-2, materiál P235GH</t>
  </si>
  <si>
    <t>Redukce 100/50, EN 10253-2, materiál P235GH</t>
  </si>
  <si>
    <t>Redukce 100/65, EN 10253-2, materiál P235GH</t>
  </si>
  <si>
    <t>Redukce 100/80, EN 10253-2, materiál P235GH</t>
  </si>
  <si>
    <t>316R125-65</t>
  </si>
  <si>
    <t>Redukce 125/65, EN 10253-2, materiál P235GH</t>
  </si>
  <si>
    <t>Redukce 150/100, EN 10253-2, materiál P235GH</t>
  </si>
  <si>
    <t>316R150-65</t>
  </si>
  <si>
    <t>Redukce 150/65, EN 10253-2, materiál P235GH</t>
  </si>
  <si>
    <t>316R150-80</t>
  </si>
  <si>
    <t>Redukce 150/80, EN 10253-2, materiál P235GH</t>
  </si>
  <si>
    <t>Redukce 200/150, EN 10253-2, materiál P235GH</t>
  </si>
  <si>
    <t>316RE100-80</t>
  </si>
  <si>
    <t>Redukce excentrická 100/80, EN 10253-2, materiál P235GH</t>
  </si>
  <si>
    <t>316RE125-100</t>
  </si>
  <si>
    <t>Redukce excentrická 125/100, EN 10253-2, materiál P235GH</t>
  </si>
  <si>
    <t>316T100-100</t>
  </si>
  <si>
    <t>T-kus 100/100, EN 10253-2, materiál P235GH</t>
  </si>
  <si>
    <t>316T150-150</t>
  </si>
  <si>
    <t>T-kus 150/150, EN 10253-2, materiál P235GH</t>
  </si>
  <si>
    <t>T-kus 80/80, EN 10253-2, materiál P235GH</t>
  </si>
  <si>
    <t>T-kus 65/65, EN 10253-2, materiál P235GH</t>
  </si>
  <si>
    <t>T-kus 50/50, EN 10253-2, materiál P235GH</t>
  </si>
  <si>
    <t>T-kus 40/40, EN 10253-2, materiál P235GH</t>
  </si>
  <si>
    <t>T-kus 32/32, EN 10253-2, materiál P235GH</t>
  </si>
  <si>
    <t>T-kus 25/25, EN 10253-2, materiál P235GH</t>
  </si>
  <si>
    <t>T-kus 20/20, EN 10253-2, materiál P235GH</t>
  </si>
  <si>
    <t>T-kus redukovaný 50/20, EN 10253-2, materiál P235GH</t>
  </si>
  <si>
    <t>T-kus redukovaný 50/25, EN 10253-2, materiál P235GH</t>
  </si>
  <si>
    <t>T-kus redukovaný 50/40, EN 10253-2, materiál P235GH</t>
  </si>
  <si>
    <t>T-kus redukovaný 65/50, EN 10253-2, materiál P235GH</t>
  </si>
  <si>
    <t>T-kus redukovaný 100/65, EN 10253-2, materiál P235GH</t>
  </si>
  <si>
    <t>T-kus redukovaný 100/50, EN 10253-2, materiál P235GH</t>
  </si>
  <si>
    <t>316R-T125-100</t>
  </si>
  <si>
    <t>T-kus redukovaný 125/100, EN 10253-2, materiál P235GH</t>
  </si>
  <si>
    <t>316R-T150-80</t>
  </si>
  <si>
    <t>T-kus redukovaný 150/80, EN 10253-2, materiál P235GH</t>
  </si>
  <si>
    <t>T-kus redukovaný 150/100, EN 10253-2, materiál P235GH</t>
  </si>
  <si>
    <t>316R-T150-125</t>
  </si>
  <si>
    <t>T-kus redukovaný 150/125, EN 10253-2, materiál P235GH</t>
  </si>
  <si>
    <t>316R-T200-150</t>
  </si>
  <si>
    <t>T-kus redukovaný 200/150, EN 10253-2, materiál P235GH</t>
  </si>
  <si>
    <t>31945309R1</t>
  </si>
  <si>
    <t>Oblouk 3D,EN 10253-4, mat. 316,o76.1x3.2 / 90°</t>
  </si>
  <si>
    <t>Oblouk 3D,EN 10253-4, mat. 316,o60.3x2.9 / 90°</t>
  </si>
  <si>
    <t>Oblouk 3D,EN 10253-4, mat. 316,o48.3x2.6 / 90°</t>
  </si>
  <si>
    <t>733121239R00</t>
  </si>
  <si>
    <t>Potrubí z trubek hladkých ocelových bezešvých tvářených za tepla  v kotelnách a strojovnách, D 219, tloušťka stěny 6,3 mm</t>
  </si>
  <si>
    <t>733121235R00</t>
  </si>
  <si>
    <t>733121232R00</t>
  </si>
  <si>
    <t>733121228R00</t>
  </si>
  <si>
    <t>733121225R00</t>
  </si>
  <si>
    <t>Potrubí z trubek hladkých ocelových bezešvých tvářených za tepla  v kotelnách a strojovnách, D 89, tloušťka stěny 3,6 mm</t>
  </si>
  <si>
    <t>733121222R00</t>
  </si>
  <si>
    <t>Potrubí z trubek hladkých ocelových bezešvých tvářených za tepla  v kotelnách a strojovnách, D 76, tloušťka stěny 3,2 mm</t>
  </si>
  <si>
    <t>733121218R00</t>
  </si>
  <si>
    <t>733121216R00</t>
  </si>
  <si>
    <t>733121156R00</t>
  </si>
  <si>
    <t>733121154R00</t>
  </si>
  <si>
    <t>Potrubí z trubek hladkých ocelových bezešvých tvářených za tepla  nízkotlaké a středotlaké, D 31,8 mm, tloušťka stěny 2,6 mm</t>
  </si>
  <si>
    <t>733121152R00</t>
  </si>
  <si>
    <t>Potrubí z trubek hladkých ocelových bezešvých tvářených za tepla  nízkotlaké a středotlaké, D 28 mm, tloušťka stěny 2,6 mm</t>
  </si>
  <si>
    <t>733121210R00</t>
  </si>
  <si>
    <t>Potrubí z trubek hladkých ocelových bezešvých tvářených za tepla  v kotelnách a strojovnách, D 22 mm, tloušťka stěny 2,6 mm</t>
  </si>
  <si>
    <t>733890801R00</t>
  </si>
  <si>
    <t>Vnitrostaveništní přemístění demontovaných hmot rozvodů potrubí vodorovně do 100 m  z objektů výšky do 6 m</t>
  </si>
  <si>
    <t>733123128R00</t>
  </si>
  <si>
    <t>733123118R00</t>
  </si>
  <si>
    <t>733123117R00</t>
  </si>
  <si>
    <t>733123116R00</t>
  </si>
  <si>
    <t>733123115R00</t>
  </si>
  <si>
    <t>Potrubí z trubek hladkých příplatek k ceně za zhotovení přípojky z trubek hladkých  D 38, tloušťka stěny 2,6 mm</t>
  </si>
  <si>
    <t>733123114R00</t>
  </si>
  <si>
    <t>Potrubí z trubek hladkých příplatek k ceně za zhotovení přípojky z trubek hladkých  D 31,8, tloušťka stěny 2,6 mm</t>
  </si>
  <si>
    <t>733123110R00</t>
  </si>
  <si>
    <t>Potrubí z trubek hladkých příplatek k ceně za zhotovení přípojky z trubek hladkých  D 22, tloušťka stěny 2,6 mm</t>
  </si>
  <si>
    <t>31960101R</t>
  </si>
  <si>
    <t>31960102R</t>
  </si>
  <si>
    <t>dno klenuté dle DIN 28011; Js (DN) 65 mm; jmen. tlak Jt 63; materiál ocel 11 416.1; vnější průměr 76,0 mm; tl. stěny 5,0 mm; celková výška 35,0 mm</t>
  </si>
  <si>
    <t>31960104R</t>
  </si>
  <si>
    <t>31960106R</t>
  </si>
  <si>
    <t>31960108R</t>
  </si>
  <si>
    <t>31960110R</t>
  </si>
  <si>
    <t>dno klenuté dle DIN 28011; Js (DN) 200 mm; jmen. tlak Jt 40; materiál ocel 11 416.1; vnější průměr 219,0 mm; tl. stěny 7,0 mm; celková výška 85,0 mm</t>
  </si>
  <si>
    <t>42272610R</t>
  </si>
  <si>
    <t>smyčka kondenzační druh zahnutá přivařovací; konstrukční ocel uhlíková; Tmax 300 °C; PN 250; připoj.rozměry M 20x1,5</t>
  </si>
  <si>
    <t>733120826R00</t>
  </si>
  <si>
    <t>Demontáž potrubí z ocelových trubek hladkých přes 60,3 do D 89</t>
  </si>
  <si>
    <t>733120832R00</t>
  </si>
  <si>
    <t>Demontáž potrubí z ocelových trubek hladkých přes 89 do D 133</t>
  </si>
  <si>
    <t>733120839R00</t>
  </si>
  <si>
    <t>Demontáž potrubí z ocelových trubek hladkých D 219</t>
  </si>
  <si>
    <t>40591012R1</t>
  </si>
  <si>
    <t>Jímka pro snímač teploty G1/2"</t>
  </si>
  <si>
    <t>40591012R2</t>
  </si>
  <si>
    <t>Jímka pro spínač teploty M27x2</t>
  </si>
  <si>
    <t>Příprava pro spínač teploty	M27x2, vč. jímky a napojení na potrubí</t>
  </si>
  <si>
    <t>998733101R00</t>
  </si>
  <si>
    <t>Přesun hmot pro rozvody potrubí v objektech výšky do 6 m</t>
  </si>
  <si>
    <t>RV-200-100</t>
  </si>
  <si>
    <t>Regulační ventil přírubový DN100/PN16, mat. EN-JS 1025, s pohonem s havarijní funkcí, vč.</t>
  </si>
  <si>
    <t>734109317R00</t>
  </si>
  <si>
    <t>Montáž přírubových armatur se dvěma přírubami, PN 2,5, PN 4,0, DN 100, bez dodávky materiálu</t>
  </si>
  <si>
    <t>Montáž stávajícího havarijního ventilu, dodávka TLI</t>
  </si>
  <si>
    <t>734109218R00</t>
  </si>
  <si>
    <t>Montáž přírubových armatur se dvěma přírubami, PN 1,6, DN 125, bez dodávky materiálu</t>
  </si>
  <si>
    <t>734109219R00</t>
  </si>
  <si>
    <t>Montáž přírubových armatur se dvěma přírubami, PN 1,6, DN 150, bez dodávky materiálu</t>
  </si>
  <si>
    <t>734109224R00</t>
  </si>
  <si>
    <t>Montáž přírubových armatur se dvěma přírubami, PN 1,6, DN 32, bez dodávky materiálu</t>
  </si>
  <si>
    <t>734109213R00</t>
  </si>
  <si>
    <t>Montáž přírubových armatur se dvěma přírubami, PN 1,6, DN 40, bez dodávky materiálu</t>
  </si>
  <si>
    <t>734109214R00</t>
  </si>
  <si>
    <t>Montáž přírubových armatur se dvěma přírubami, PN 1,6, DN 50, bez dodávky materiálu</t>
  </si>
  <si>
    <t>734109314R00</t>
  </si>
  <si>
    <t>Montáž přírubových armatur se dvěma přírubami, PN 2,5, PN 4,0, DN 50, bez dodávky materiálu</t>
  </si>
  <si>
    <t>MT25-65</t>
  </si>
  <si>
    <t xml:space="preserve">Měřič tepla DN 65, qp 25 m3/h, l=300 mm, PN25 </t>
  </si>
  <si>
    <t>MT40-80</t>
  </si>
  <si>
    <t xml:space="preserve">Měřič tepla DN 80, qp 40 m3/h, l=300 mm, PN25 </t>
  </si>
  <si>
    <t>MT60-100</t>
  </si>
  <si>
    <t xml:space="preserve">Měřič tepla DN 100, qp 60 m3/h, l=360 mm, PN25 </t>
  </si>
  <si>
    <t>734223713R00</t>
  </si>
  <si>
    <t>Kohout kulový s měřicími ventilky, přímý, mosazný, DN 20,  , PN 30, vnitřní-vnitřní, včetně dodávky materiálu</t>
  </si>
  <si>
    <t>Havarijní ventil přírubový</t>
  </si>
  <si>
    <t>PN40	DN100</t>
  </si>
  <si>
    <t>4223170202R</t>
  </si>
  <si>
    <t>kohout kulový uzavírací armatura pro výměníkové stanice; přivařovací; pro páru; PN 16/25/40; DN 15; L = 210 mm; ovládání jednoramennou pákou; průměr vrtání koule 10 mm; nevhodné k regulaci</t>
  </si>
  <si>
    <t>4223170203R</t>
  </si>
  <si>
    <t>kohout kulový uzavírací armatura pro výměníkové stanice; přivařovací; pro páru; PN 16/25/40; DN 20; L = 230 mm; ovládání jednoramennou pákou; průměr vrtání koule 15 mm; nevhodné k regulaci</t>
  </si>
  <si>
    <t>4223170204R</t>
  </si>
  <si>
    <t>kohout kulový uzavírací armatura pro výměníkové stanice; přivařovací; pro páru; PN 16/25/40; DN 25; L = 230 mm; ovládání jednoramennou pákou; průměr vrtání koule 20 mm; nevhodné k regulaci</t>
  </si>
  <si>
    <t>4223170205R</t>
  </si>
  <si>
    <t>kohout kulový uzavírací armatura pro výměníkové stanice; přivařovací; pro páru; PN 16/25/40; DN 32; L = 260 mm; ovládání jednoramennou pákou; průměr vrtání koule 25 mm; nevhodné k regulaci</t>
  </si>
  <si>
    <t>4223170206R</t>
  </si>
  <si>
    <t>kohout kulový uzavírací armatura pro výměníkové stanice; přivařovací; pro páru; PN 16/25/40; DN 40; L = 260 mm; ovládání jednoramennou pákou; průměr vrtání koule 32 mm; nevhodné k regulaci</t>
  </si>
  <si>
    <t>4223170207R</t>
  </si>
  <si>
    <t>kohout kulový uzavírací armatura pro výměníkové stanice; přivařovací; pro páru; PN 16/25/40; DN 50; L = 300 mm; ovládání jednoramennou pákou; průměr vrtání koule 40 mm; nevhodné k regulaci</t>
  </si>
  <si>
    <t>4223910131R</t>
  </si>
  <si>
    <t>kohout kulový uzavírací armatura pro výměníkové stanice; přivařovací; pro páru; PN 16/25; DN 65; L = 360 mm; ovládání jednoramennou pákou; průměr vrtání koule 50 mm; nevhodné k regulaci</t>
  </si>
  <si>
    <t>4223910132R</t>
  </si>
  <si>
    <t>kohout kulový uzavírací armatura pro výměníkové stanice; přivařovací; pro páru; PN 16/25; DN 80; L = 370 mm; ovládání jednoramennou pákou; průměr vrtání koule 65 mm; nevhodné k regulaci</t>
  </si>
  <si>
    <t>4223910133R</t>
  </si>
  <si>
    <t>kohout kulový uzavírací armatura pro výměníkové stanice; přivařovací; pro páru; PN 16/25; DN 100; L = 390 mm; ovládání jednoramennou pákou; průměr vrtání koule 80 mm; nevhodné k regulaci</t>
  </si>
  <si>
    <t>4223910134R</t>
  </si>
  <si>
    <t>kohout kulový uzavírací armatura pro výměníkové stanice; přivařovací; pro páru; PN 16/25; DN 125; L = 390 mm; ovládání jednoramennou pákou; průměr vrtání koule 100 mm; nevhodné k regulaci</t>
  </si>
  <si>
    <t>4223910105R</t>
  </si>
  <si>
    <t>kohout kulový uzavírací armatura; přivařovací; pro vodu; PN 25; DN 150; L = 390 mm; ovládání jednoramennou pákou; průměr vrtání koule 125 mm; nevhodné k regulaci</t>
  </si>
  <si>
    <t>734494213R00</t>
  </si>
  <si>
    <t>Návarek s trubkovým závitem G 1/2", včetně dodávky materiálu</t>
  </si>
  <si>
    <t>31946413R</t>
  </si>
  <si>
    <t>příruba přivařovací s krkem; mat. uhlík. ocel (11 416); Js (DN) 200 mm; 1,6 MPa; PN 16; vnitř.D = 200,0 mm; vnější D1= 340 mm; V = 32 mm; ČSN 13 1231</t>
  </si>
  <si>
    <t>31946412R</t>
  </si>
  <si>
    <t>příruba přivařovací s krkem; mat. uhlík. ocel (11 416); Js (DN) 150 mm; 1,6 MPa; PN 16; vnitř.D = 150,0 mm; vnější D1= 285 mm; V = 55 mm; ČSN 13 1231</t>
  </si>
  <si>
    <t>31946411R</t>
  </si>
  <si>
    <t>příruba přivařovací s krkem; mat. uhlík. ocel (11 416); Js (DN) 125 mm; 1,6 MPa; PN 16; vnitř.D = 125,0 mm; vnější D1= 245 mm; V = 55 mm; ČSN 13 1231</t>
  </si>
  <si>
    <t>31946410R</t>
  </si>
  <si>
    <t>příruba přivařovací s krkem; mat. uhlík. ocel (11 416); Js (DN) 100 mm; 1,6 MPa; PN 16; vnitř.D = 100,0 mm; vnější D1= 215 mm; V = 52 mm; ČSN 13 1231</t>
  </si>
  <si>
    <t>31946409R</t>
  </si>
  <si>
    <t>příruba přivařovací s krkem; mat. uhlík. ocel (11 416); Js (DN) 80 mm; 1,6 MPa; PN 16; vnitř.D = 80,0 mm; vnější D1= 200 mm; V = 50 mm; ČSN 13 1231</t>
  </si>
  <si>
    <t>31946408R</t>
  </si>
  <si>
    <t>příruba přivařovací s krkem; mat. uhlík. ocel (11 416); Js (DN) 65 mm; 1,6 MPa; PN 16; vnitř.D = 65,0 mm; vnější D1= 185 mm; V = 45 mm; ČSN 13 1231</t>
  </si>
  <si>
    <t>31946407R</t>
  </si>
  <si>
    <t>příruba přivařovací s krkem; mat. uhlík. ocel (11 416); Js (DN) 50 mm; 1,6 MPa; PN 16; vnitř.D = 51,0 mm; vnější D1= 160 mm; V = 45 mm; ČSN 13 1231</t>
  </si>
  <si>
    <t>31946406R</t>
  </si>
  <si>
    <t>příruba přivařovací s krkem; mat. uhlík. ocel (11 416); Js (DN) 40 mm; 1,6 MPa; PN 16; vnitř.D = 39,5 mm; vnější D1= 145 mm; V = 44 mm; ČSN 13 1231</t>
  </si>
  <si>
    <t>31946405R</t>
  </si>
  <si>
    <t>příruba přivařovací s krkem; mat. uhlík. ocel (11 416); Js (DN) 32 mm; 1,6 MPa; PN 16; vnitř.D = 33,0 mm; vnější D1= 135 mm; V = 44 mm; ČSN 13 1231</t>
  </si>
  <si>
    <t>31946403R</t>
  </si>
  <si>
    <t>příruba přivařovací s krkem; mat. uhlík. ocel (11 416); Js (DN) 20 mm; 1,6 MPa; PN 16; vnitř.D = 23,0 mm; vnější D1= 105 mm; V = 38 mm; ČSN 13 1231</t>
  </si>
  <si>
    <t>31946510R</t>
  </si>
  <si>
    <t>příruba přivařovací s krkem; mat. uhlík. ocel (11 416); Js (DN) 100 mm; 4 MPa; PN 40; vnitř.D = 100,0 mm; vnější D1= 230 mm; V = 65 mm; ČSN 13 1233</t>
  </si>
  <si>
    <t>31946509R</t>
  </si>
  <si>
    <t>příruba přivařovací s krkem; mat. uhlík. ocel (11 416); Js (DN) 80 mm; 4 MPa; PN 40; vnitř.D = 80,0 mm; vnější D1= 200 mm; V = 58 mm; ČSN 13 1233</t>
  </si>
  <si>
    <t>31946508R</t>
  </si>
  <si>
    <t>příruba přivařovací s krkem; mat. uhlík. ocel (11 416); Js (DN) 65 mm; 4 MPa; PN 40; vnitř.D = 65,0 mm; vnější D1= 185 mm; V = 52 mm; ČSN 13 1233</t>
  </si>
  <si>
    <t>31946507R</t>
  </si>
  <si>
    <t>příruba přivařovací s krkem; mat. uhlík. ocel (11 416); Js (DN) 50 mm; 4 MPa; PN 40; vnitř.D = 51,0 mm; vnější D1= 160 mm; V = 48 mm; ČSN 13 1233</t>
  </si>
  <si>
    <t>734173423R00</t>
  </si>
  <si>
    <t>Přírubový spoj PN 1,6/I MPa, DN 200, včetně dodávky materiálu</t>
  </si>
  <si>
    <t>734173422R00</t>
  </si>
  <si>
    <t>Přírubový spoj PN 1,6/I MPa, DN 150, včetně dodávky materiálu</t>
  </si>
  <si>
    <t>734173421R00</t>
  </si>
  <si>
    <t>Přírubový spoj PN 1,6/I MPa, DN 125, včetně dodávky materiálu</t>
  </si>
  <si>
    <t>734173418R00</t>
  </si>
  <si>
    <t>Přírubový spoj PN 1,6/I MPa, DN 100, včetně dodávky materiálu</t>
  </si>
  <si>
    <t>734173417R00</t>
  </si>
  <si>
    <t>Přírubový spoj PN 1,6/I MPa, DN 80, včetně dodávky materiálu</t>
  </si>
  <si>
    <t>734173416R00</t>
  </si>
  <si>
    <t>Přírubový spoj PN 1,6/I MPa, DN 65, včetně dodávky materiálu</t>
  </si>
  <si>
    <t>734173414R00</t>
  </si>
  <si>
    <t>Přírubový spoj PN 1,6/I MPa, DN 50, včetně dodávky materiálu</t>
  </si>
  <si>
    <t>734173613R00</t>
  </si>
  <si>
    <t>Přírubový spoj PN 4,0/I MPa, DN 40, včetně dodávky materiálu</t>
  </si>
  <si>
    <t>734173412R00</t>
  </si>
  <si>
    <t>Přírubový spoj PN 1,6/I MPa, DN 25, včetně dodávky materiálu</t>
  </si>
  <si>
    <t>734173618R00</t>
  </si>
  <si>
    <t>Přírubový spoj PN 4,0/I MPa, DN 100, včetně dodávky materiálu</t>
  </si>
  <si>
    <t>734173617R00</t>
  </si>
  <si>
    <t>Přírubový spoj PN 4,0/I MPa, DN 80, včetně dodávky materiálu</t>
  </si>
  <si>
    <t>734173616R00</t>
  </si>
  <si>
    <t>Přírubový spoj PN 4,0/I MPa, DN 65, včetně dodávky materiálu</t>
  </si>
  <si>
    <t>734890801R00</t>
  </si>
  <si>
    <t>Vnitrostaveništní přemístění demontovaných hmot armatur vodorovně do 100 m  z objektů výšky do 6 m</t>
  </si>
  <si>
    <t>734163119R00</t>
  </si>
  <si>
    <t>Filtr přírubový, litinový, DN 100, PN 16, spoj s navařením přírub, včetně dodávky materiálu</t>
  </si>
  <si>
    <t>734163122R00</t>
  </si>
  <si>
    <t>Filtr přírubový, litinový, DN 150, PN 16, spoj s navařením přírub, včetně dodávky materiálu</t>
  </si>
  <si>
    <t>734194319R00</t>
  </si>
  <si>
    <t>Klapka mezipřírubová uzavírací a regulační, litinová, PN 16, spoj bez navaření přírub, DN 100, včetně dodávky materiálu</t>
  </si>
  <si>
    <t>734194322R00</t>
  </si>
  <si>
    <t>Klapka mezipřírubová uzavírací a regulační, litinová, PN 16, spoj bez navaření přírub, DN 150, včetně dodávky materiálu</t>
  </si>
  <si>
    <t>734194321R00</t>
  </si>
  <si>
    <t>Klapka mezipřírubová uzavírací a regulační, litinová, PN 16, spoj bez navaření přírub, DN 125, včetně dodávky materiálu</t>
  </si>
  <si>
    <t>734193242R00</t>
  </si>
  <si>
    <t>Klapka mezipřírubová, motýlová, zpětná , litinová, PN 16, spoj bez navaření přírub, DN 150, včetně dodávky materiálu</t>
  </si>
  <si>
    <t>734233214R00</t>
  </si>
  <si>
    <t>Kohout kulový, mosazný, DN 20, PN 40, vnitřní-vnitřní, včetně dodávky materiálu</t>
  </si>
  <si>
    <t>POL1_</t>
  </si>
  <si>
    <t>734233215R00</t>
  </si>
  <si>
    <t>Kohout kulový, mosazný, DN 25, PN 30, vnitřní-vnitřní, včetně dodávky materiálu</t>
  </si>
  <si>
    <t>734233218R00</t>
  </si>
  <si>
    <t>Kohout kulový, mosazný, DN 50, PN 20, vnitřní-vnitřní, včetně dodávky materiálu</t>
  </si>
  <si>
    <t>PV32-50</t>
  </si>
  <si>
    <t>Pojistný ventil přírubový PN16, DN32/50</t>
  </si>
  <si>
    <t>PV40-65</t>
  </si>
  <si>
    <t>Pojistný ventil přírubový PN16, DN40/65</t>
  </si>
  <si>
    <t>734263314R00</t>
  </si>
  <si>
    <t>Šroubení topenářské, přímé, mosazné, DN 25, PN 10, včetně dodávky materiálu</t>
  </si>
  <si>
    <t>734411144R00</t>
  </si>
  <si>
    <t>Teploměr dvoukovový s pevným stonkem a jímkou rozsah do 200° C DTR, pevný stonek 250 mm, včetně dodávky materiálu</t>
  </si>
  <si>
    <t>0-160°C, G1/2", Omin.80mm, pro sys. HV, vč. jímky a napojení na potrubí CS</t>
  </si>
  <si>
    <t>0-120°C, G1/2", Omin.80mm, pro sys. HV, vč. jímky a napojení na potrubí CS</t>
  </si>
  <si>
    <t>38832943R</t>
  </si>
  <si>
    <t>jímka teploměrová závit M20x1,5; délka stonku do 400 mm; délka jímky 165 mm; chrom; montáž závit</t>
  </si>
  <si>
    <t>734223812R00</t>
  </si>
  <si>
    <t>Ventil vyvažovací (regulační), bez měřících ventilků, šikmý, mosazný, DN 20,  , PN 20, vnitřní-vnitřní, včetně dodávky materiálu</t>
  </si>
  <si>
    <t>734100811R00</t>
  </si>
  <si>
    <t>Demontáž přírubových armatur se dvěma přírubami, do DN 50</t>
  </si>
  <si>
    <t>734100812R00</t>
  </si>
  <si>
    <t>Demontáž přírubových armatur se dvěma přírubami, přes 50 do DN 100</t>
  </si>
  <si>
    <t>734100813R00</t>
  </si>
  <si>
    <t>Demontáž přírubových armatur se dvěma přírubami, přes 100 do DN 150</t>
  </si>
  <si>
    <t>734100814R00</t>
  </si>
  <si>
    <t>Demontáž přírubových armatur se dvěma přírubami, přes 150 do DN 200</t>
  </si>
  <si>
    <t>734391114R00</t>
  </si>
  <si>
    <t>Kondenzační smyčka k přivaření zahnutá, včetně dodávky materiálu</t>
  </si>
  <si>
    <t>734494111R00</t>
  </si>
  <si>
    <t>Návarek s metrickým závitem M 12 x 1,5, délka do 220 mm, včetně dodávky materiálu</t>
  </si>
  <si>
    <t>734499211R00</t>
  </si>
  <si>
    <t>Montáž návarku M 20 x 1,5, bez dodávky materiálu</t>
  </si>
  <si>
    <t>734169414R00</t>
  </si>
  <si>
    <t>Montáž odvaděčů kondenzátu přírubových, DN 50, bez dodávky materiálu</t>
  </si>
  <si>
    <t>42265560R</t>
  </si>
  <si>
    <t>odvaděč kondenzátu plovákový; umístění svisle; DN 50,0 mm; PN 40 bar; T 300 °C; připojení přírubové</t>
  </si>
  <si>
    <t>734-PVAKUA-15</t>
  </si>
  <si>
    <t>Přerušovač vakua parní, mat. SS, PN25; DN15</t>
  </si>
  <si>
    <t>734209102R00</t>
  </si>
  <si>
    <t>Montáž závitové armatury s jedním závitem, G 3/8", bez dodávky materiálu</t>
  </si>
  <si>
    <t>734111414R00</t>
  </si>
  <si>
    <t>Ventil uzavírací, litinový, DN 50, PN 16, spoj s navařením přírub, včetně dodávky materiálu</t>
  </si>
  <si>
    <t>734111621R00</t>
  </si>
  <si>
    <t>Ventil uzavírací, ocelový, DN 125, PN 40, spoj s navařením přírub, včetně dodávky materiálu</t>
  </si>
  <si>
    <t>734111622R00</t>
  </si>
  <si>
    <t>Ventil uzavírací, ocelový, DN 150, PN 40, spoj s navařením přírub, včetně dodávky materiálu</t>
  </si>
  <si>
    <t>42216018R</t>
  </si>
  <si>
    <t>ventil zpětný PN 40; víkový; DN 50 mm; V při max.zdv.= 113 mm; L = 230 mm; těleso legovaná ocel; ovládání samočinné</t>
  </si>
  <si>
    <t>998734101R00</t>
  </si>
  <si>
    <t>Přesun hmot pro armatury v objektech výšky do 6 m</t>
  </si>
  <si>
    <t>767995103R00</t>
  </si>
  <si>
    <t>Výroba a montáž atypických kovovových doplňků staveb hmotnosti přes 10 do 20 kg</t>
  </si>
  <si>
    <t>kg</t>
  </si>
  <si>
    <t>800-767</t>
  </si>
  <si>
    <t>13890201R</t>
  </si>
  <si>
    <t>příplatek pozinkování drobných dílů, zámečnických prvků nebo konstrukcí do 50 kg</t>
  </si>
  <si>
    <t>Uložení potrubí</t>
  </si>
  <si>
    <t>783122711R00</t>
  </si>
  <si>
    <t>Nátěr syntetický OK "A" základní, Paulín, (potrubí)</t>
  </si>
  <si>
    <t>783122210R00</t>
  </si>
  <si>
    <t>Nátěry ocelových konstrukcí syntetické A - ocelová konstrukce těžká, jednonásobné + 2x email</t>
  </si>
  <si>
    <t>800-783</t>
  </si>
  <si>
    <t>na vzduchu schnoucí</t>
  </si>
  <si>
    <t>24621591R</t>
  </si>
  <si>
    <t>Hmota nátěrová alkydová (AK); funkce: protikorozní; barva: šedá</t>
  </si>
  <si>
    <t>l</t>
  </si>
  <si>
    <t>24621554R</t>
  </si>
  <si>
    <t>Hmota nátěrová alkydová (AK); typ: email; funkce: dekorační; barva: červeň rumělková; lesk: lesklý (G1)</t>
  </si>
  <si>
    <t>783424140R00</t>
  </si>
  <si>
    <t>Nátěry potrubí a armatur syntetické potrubí, do DN 50 mm, dvojnásobné se základním nátěrem</t>
  </si>
  <si>
    <t>783426160R00</t>
  </si>
  <si>
    <t>Nátěry potrubí a armatur syntetické potrubí, do DN 150 mm, dvojnásobné se základním nátěrem</t>
  </si>
  <si>
    <t>230023101R00</t>
  </si>
  <si>
    <t>Montáž trub.dílů přivař.do 10 kg tř.11-13, 219 x 6,3</t>
  </si>
  <si>
    <t>230023088R00</t>
  </si>
  <si>
    <t>230023077R00</t>
  </si>
  <si>
    <t>230023067R00</t>
  </si>
  <si>
    <t>230023058R00</t>
  </si>
  <si>
    <t>Montáž trub.dílů přivař.do 10 kg tř.11-13, 89 x 4</t>
  </si>
  <si>
    <t>230023048R00</t>
  </si>
  <si>
    <t>Montáž trub.dílů přivař.do 10 kg tř.11-13, 76 x 3,6</t>
  </si>
  <si>
    <t>230023045R00</t>
  </si>
  <si>
    <t>Montáž trub.dílů přivař.do 10 kg tř.11-13, 60,3 x 2,9</t>
  </si>
  <si>
    <t>230023037R00</t>
  </si>
  <si>
    <t>230023027R00</t>
  </si>
  <si>
    <t>Montáž trub.dílů přivař.do 10 kg tř.11-13, 38 x 2,9</t>
  </si>
  <si>
    <t>230023021R00</t>
  </si>
  <si>
    <t>Montáž trub.dílů přivař.do 10 kg tř.11-13, 31,8 x 2,9</t>
  </si>
  <si>
    <t>230023015R00</t>
  </si>
  <si>
    <t>Montáž trub.dílů přivař.do 10 kg tř.11-13, 25 x 3,2</t>
  </si>
  <si>
    <t>230023008R00</t>
  </si>
  <si>
    <t>Montáž trub.dílů přivař.do 10 kg tř.11-13, 22 x 2,6</t>
  </si>
  <si>
    <t>230140172R00</t>
  </si>
  <si>
    <t>Montáž trubních dílů přivařovacích tř. 17, 76 x 3</t>
  </si>
  <si>
    <t>230140166R00</t>
  </si>
  <si>
    <t>230140160R00</t>
  </si>
  <si>
    <t>230032033R00</t>
  </si>
  <si>
    <t>Montáž přírubových spojů do PN 16, DN 200</t>
  </si>
  <si>
    <t>230032032R00</t>
  </si>
  <si>
    <t>Montáž přírubových spojů do PN 16, DN 150</t>
  </si>
  <si>
    <t>230032031R00</t>
  </si>
  <si>
    <t>Montáž přírubových spojů do PN 16, DN 125</t>
  </si>
  <si>
    <t>230032030R00</t>
  </si>
  <si>
    <t>Montáž přírubových spojů do PN 16, DN 100</t>
  </si>
  <si>
    <t>230032029R00</t>
  </si>
  <si>
    <t>Montáž přírubových spojů do PN 16, DN 80</t>
  </si>
  <si>
    <t>230032028R00</t>
  </si>
  <si>
    <t>Montáž přírubových spojů do PN 16, DN 65</t>
  </si>
  <si>
    <t>230032027R00</t>
  </si>
  <si>
    <t>Montáž přírubových spojů do PN 16, DN 50</t>
  </si>
  <si>
    <t>230032025R00</t>
  </si>
  <si>
    <t>Montáž přírubových spojů do PN 16, DN 32</t>
  </si>
  <si>
    <t>230032023R00</t>
  </si>
  <si>
    <t>Montáž přírubových spojů do PN 16, DN 20</t>
  </si>
  <si>
    <t>230033030R00</t>
  </si>
  <si>
    <t>Montáž přírubových spojů do PN 40, DN 100</t>
  </si>
  <si>
    <t>230033029R00</t>
  </si>
  <si>
    <t>Montáž přírubových spojů do PN 40, DN 80</t>
  </si>
  <si>
    <t>230033028R00</t>
  </si>
  <si>
    <t>Montáž přírubových spojů do PN 40, DN 65</t>
  </si>
  <si>
    <t>230140042R00</t>
  </si>
  <si>
    <t>Montáž trubek z nerez.oceli tř.17, 76 x 3</t>
  </si>
  <si>
    <t>230140036R00</t>
  </si>
  <si>
    <t>Montáž trubek z nerez.oceli tř.17, 57 x 2</t>
  </si>
  <si>
    <t>230140020R00</t>
  </si>
  <si>
    <t>Montáž trubek z nerez.oceli tř.17, 32 x 2</t>
  </si>
  <si>
    <t>230140010R00</t>
  </si>
  <si>
    <t>Montáž trubek z nerez.oceli tř.17, 25 x 2</t>
  </si>
  <si>
    <t>13380515R</t>
  </si>
  <si>
    <t>Tyč ocelová válcovaná za tepla průřez: I; značka: S235JR (1.0038); h = 100 mm; b = 50 mm; s = 4,5 mm; t = 6,8 mm</t>
  </si>
  <si>
    <t>004111020R</t>
  </si>
  <si>
    <t>Soubor</t>
  </si>
  <si>
    <t>POL99_</t>
  </si>
  <si>
    <t>005124010R</t>
  </si>
  <si>
    <t>Koordinační činnost</t>
  </si>
  <si>
    <t>005-AD</t>
  </si>
  <si>
    <t>Autorský dozor, KD na stavbě</t>
  </si>
  <si>
    <t>dny</t>
  </si>
  <si>
    <t>005-PP</t>
  </si>
  <si>
    <t>Proplach potrubí</t>
  </si>
  <si>
    <t>005-PZ</t>
  </si>
  <si>
    <t>Provozní zkoušky 24hod</t>
  </si>
  <si>
    <t>005-PTZT</t>
  </si>
  <si>
    <t>Příprava pro tlakovou zkoušku těsnosti</t>
  </si>
  <si>
    <t>005-TZ</t>
  </si>
  <si>
    <t>Tlaková zkouška</t>
  </si>
  <si>
    <t>230VODA</t>
  </si>
  <si>
    <t>Napuštění horkovodu vodou</t>
  </si>
  <si>
    <t>230VODA-UPR</t>
  </si>
  <si>
    <t>Úprava vody inhybitorem koroze, cca 5l/m3</t>
  </si>
  <si>
    <t>MT15-100</t>
  </si>
  <si>
    <t>Kontrola svarů MT dle ČSN EN  ISO 17 638 st., DN15-DN100</t>
  </si>
  <si>
    <t>MT100</t>
  </si>
  <si>
    <t>Kontrola svarů MT dle ČSN EN  ISO 17 638 st., DN100</t>
  </si>
  <si>
    <t>MT125</t>
  </si>
  <si>
    <t>Kontrola svarů MT dle ČSN EN  ISO 17 638 st., DN125</t>
  </si>
  <si>
    <t>MT150</t>
  </si>
  <si>
    <t>Kontrola svarů MT dle ČSN EN  ISO 17 638 st., DN150</t>
  </si>
  <si>
    <t>UT-PA15-100</t>
  </si>
  <si>
    <t>Kontrola svarů UT-PA,  dle ČSN ISO 17 640 st. , DN15-100</t>
  </si>
  <si>
    <t>UT-PA100</t>
  </si>
  <si>
    <t>Kontrola svarů UT-PA,  dle ČSN ISO 17 640 st. ., DN100</t>
  </si>
  <si>
    <t>UT-PA125</t>
  </si>
  <si>
    <t>Kontrola svarů UT-PA,  dle ČSN ISO 17 640 st. , DN125</t>
  </si>
  <si>
    <t>UT-PA150</t>
  </si>
  <si>
    <t>Kontrola svarů UT-PA,  dle ČSN ISO 17 640 st. , DN150</t>
  </si>
  <si>
    <t>VT15-100</t>
  </si>
  <si>
    <t>Vizuální kontrola (NT) do DN100)</t>
  </si>
  <si>
    <t>VT100</t>
  </si>
  <si>
    <t>Vizuální kontrola (NT) DN100</t>
  </si>
  <si>
    <t>VT125</t>
  </si>
  <si>
    <t>Vizuální kontrola (NT) DN125</t>
  </si>
  <si>
    <t>VT150</t>
  </si>
  <si>
    <t>Vizuální kontrola (NT) DN150</t>
  </si>
  <si>
    <t>Vizuální kontrola 100%</t>
  </si>
  <si>
    <t>Kontrola svarů MT dle ČSN EN  ISO 17 638 st., příp. 2x dle  ČSN EN ISO 23 278</t>
  </si>
  <si>
    <t>Kontrola svarů UT-PA,  dle ČSN ISO 17 640 st. , příp. 2 dle ČSN EN ISO 11666</t>
  </si>
  <si>
    <t>220890202R00</t>
  </si>
  <si>
    <t>Revize</t>
  </si>
  <si>
    <t>005231040R</t>
  </si>
  <si>
    <t>Provozní řády</t>
  </si>
  <si>
    <t>SUM</t>
  </si>
  <si>
    <t>END</t>
  </si>
  <si>
    <t>Revitalizace CZT Liberec - GreenNet III
G6 - Cihlářská - Vesec</t>
  </si>
  <si>
    <t>G6.3 - Cihlářská - Vesec - PVS</t>
  </si>
  <si>
    <t>G6.3.1 - Cihlářská - Vesec - PVS - Technologie</t>
  </si>
  <si>
    <t>Teplárna Liberec, a.s.</t>
  </si>
  <si>
    <t>Dr. Milady Horákové 641/34a</t>
  </si>
  <si>
    <t xml:space="preserve">460 01  </t>
  </si>
  <si>
    <t>Liberec</t>
  </si>
  <si>
    <t>SITEZ s.r.o.</t>
  </si>
  <si>
    <t>Technologie</t>
  </si>
  <si>
    <t>G6.3</t>
  </si>
  <si>
    <t>G6.3.1</t>
  </si>
  <si>
    <t>oblouk trubkový mat. ocel S 235; typ 3; úhel 90 °; DN 150 mm; vnější pr. 160,3 mm; síla stěny 4,5 mm</t>
  </si>
  <si>
    <t>oblouk trubkový mat. ocel S 235; typ 3; úhel 90 °; DN 100 mm; vnější pr. 139,7 mm; síla stěny 4,0 mm</t>
  </si>
  <si>
    <t>oblouk trubkový mat. ocel S 235; typ 3; úhel 90 °; DN 80 mm; vnější pr. 114,3 mm; síla stěny 3,6 mm</t>
  </si>
  <si>
    <t>oblouk trubkový mat. ocel S 235; typ 3; úhel 90 °; DN 40 mm; vnější pr. 48,3 mm; síla stěny 2,6 mm</t>
  </si>
  <si>
    <t>Potrubí z trubek hladkých ocelových bezešvých tvářených za tepla  v kotelnách a strojovnách, D 160,3, tloušťka stěny 4,5 mm</t>
  </si>
  <si>
    <t>Potrubí z trubek hladkých ocelových bezešvých tvářených za tepla  v kotelnách a strojovnách, D 139,7, tloušťka stěny 4,5 mm</t>
  </si>
  <si>
    <t>Potrubí z trubek hladkých ocelových bezešvých tvářených za tepla  v kotelnách a strojovnách, D 114,3, tloušťka stěny 4 mm</t>
  </si>
  <si>
    <t>Potrubí z trubek hladkých ocelových bezešvých tvářených za tepla  v kotelnách a strojovnách, D 60,3 mm, tloušťka stěny 2,9 mm</t>
  </si>
  <si>
    <t>Potrubí z trubek hladkých ocelových bezešvých tvářených za tepla  v kotelnách a strojovnách, D 48,3 mm, tloušťka stěny 2,6 mm</t>
  </si>
  <si>
    <t>Potrubí z trubek hladkých ocelových bezešvých tvářených za tepla  nízkotlaké a středotlaké, D 48,3 mm, tloušťka stěny 2,6 mm</t>
  </si>
  <si>
    <t>Potrubí z trubek hladkých příplatek k ceně za zhotovení přípojky z trubek hladkých  D 114,3, tloušťka stěny 4,0 mm</t>
  </si>
  <si>
    <t>Potrubí z trubek hladkých příplatek k ceně za zhotovení přípojky z trubek hladkých  D 60,3, tloušťka stěny 2,9 mm</t>
  </si>
  <si>
    <t>Potrubí z trubek hladkých příplatek k ceně za zhotovení přípojky z trubek hladkých  D 48,3, tloušťka stěny 2,6 mm</t>
  </si>
  <si>
    <t>dno klenuté dle DIN 28011; Js (DN) 50 mm; jmen. tlak Jt 100; materiál ocel 11 416.1; vnější průměr 60,3 mm; tl. stěny 5,0 mm; celková výška 30,0 mm</t>
  </si>
  <si>
    <t>dno klenuté dle DIN 28011; Js (DN) 100 mm; jmen. tlak Jt 63; materiál ocel 11 416.1; vnější průměr 114,3 mm; tl. stěny 6,0 mm; celková výška 50,0 mm</t>
  </si>
  <si>
    <t>dno klenuté dle DIN 28011; Js (DN) 125 mm; jmen. tlak Jt 40; materiál ocel 11 416.1; vnější průměr 139,7 mm; tl. stěny 5,0 mm; celková výška 60,0 mm</t>
  </si>
  <si>
    <t>dno klenuté dle DIN 28011; Js (DN) 150 mm; jmen. tlak Jt 40; materiál ocel 11 416.1; vnější průměr 160,3 mm; tl. stěny 6,0 mm; celková výška 65,0 mm</t>
  </si>
  <si>
    <t>Montáž trub.dílů přivař.do 10 kg tř.11-13, 160,3 x 4,5</t>
  </si>
  <si>
    <t>Montáž trub.dílů přivař.do 10 kg tř.11-13, 139,7 x 4,5</t>
  </si>
  <si>
    <t>Montáž trub.dílů přivař.do 10 kg tř.11-13, 114,3 x 4</t>
  </si>
  <si>
    <t>Montáž trub.dílů přivař.do 10 kg tř.11-13, 48,3 x 2,6</t>
  </si>
  <si>
    <t>Montáž trubních dílů přivařovacích tř. 17, 60,3 x 2</t>
  </si>
  <si>
    <t>Montáž trubních dílů přivařovacích tř.17, 48,3 x 2</t>
  </si>
  <si>
    <t>Vypracování realizační projektové dokumentace (dle podmínek dotační výzvy - Modernizace distribuce tepla v systémech dálkového vytápění - I.výzva)</t>
  </si>
  <si>
    <t>005241010R</t>
  </si>
  <si>
    <t>Dokumentace skutečného provedení (dle vyhl.499/2006 ve znění pozdějších předpisů příloha 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</si>
</sst>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56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4" xfId="0" applyNumberFormat="1" applyFont="1" applyBorder="1" applyAlignment="1">
      <alignment horizontal="right" vertical="center" wrapText="1" shrinkToFit="1"/>
    </xf>
    <xf numFmtId="4" fontId="4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6" fillId="0" borderId="33" xfId="0" applyNumberFormat="1" applyFont="1" applyBorder="1" applyAlignment="1">
      <alignment vertical="center"/>
    </xf>
    <xf numFmtId="4" fontId="6" fillId="0" borderId="34" xfId="0" applyNumberFormat="1" applyFont="1" applyBorder="1" applyAlignment="1">
      <alignment vertical="center" wrapText="1" shrinkToFit="1"/>
    </xf>
    <xf numFmtId="4" fontId="6" fillId="0" borderId="34" xfId="0" applyNumberFormat="1" applyFont="1" applyBorder="1" applyAlignment="1">
      <alignment vertical="center" shrinkToFit="1"/>
    </xf>
    <xf numFmtId="4" fontId="6" fillId="0" borderId="35" xfId="0" applyNumberFormat="1" applyFont="1" applyBorder="1" applyAlignment="1">
      <alignment vertical="center" shrinkToFit="1"/>
    </xf>
    <xf numFmtId="3" fontId="6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0" fontId="4" fillId="0" borderId="26" xfId="0" applyFont="1" applyBorder="1"/>
    <xf numFmtId="0" fontId="17" fillId="5" borderId="30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49" fontId="4" fillId="0" borderId="33" xfId="0" applyNumberFormat="1" applyFont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 wrapText="1"/>
    </xf>
    <xf numFmtId="0" fontId="4" fillId="3" borderId="37" xfId="0" applyFont="1" applyFill="1" applyBorder="1" applyAlignment="1">
      <alignment vertical="center" wrapText="1"/>
    </xf>
    <xf numFmtId="164" fontId="4" fillId="0" borderId="35" xfId="0" applyNumberFormat="1" applyFont="1" applyBorder="1" applyAlignment="1">
      <alignment vertical="center"/>
    </xf>
    <xf numFmtId="164" fontId="4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5" xfId="0" applyNumberFormat="1" applyFont="1" applyBorder="1" applyAlignment="1">
      <alignment horizontal="center" vertical="center"/>
    </xf>
    <xf numFmtId="4" fontId="4" fillId="0" borderId="35" xfId="0" applyNumberFormat="1" applyFont="1" applyBorder="1" applyAlignment="1">
      <alignment vertical="center"/>
    </xf>
    <xf numFmtId="4" fontId="4" fillId="3" borderId="38" xfId="0" applyNumberFormat="1" applyFont="1" applyFill="1" applyBorder="1" applyAlignment="1">
      <alignment horizontal="center" vertical="center"/>
    </xf>
    <xf numFmtId="4" fontId="4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4" fontId="6" fillId="3" borderId="0" xfId="0" applyNumberFormat="1" applyFont="1" applyFill="1" applyAlignment="1">
      <alignment vertical="top" shrinkToFit="1"/>
    </xf>
    <xf numFmtId="0" fontId="6" fillId="3" borderId="29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9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0" fontId="18" fillId="0" borderId="40" xfId="0" applyFont="1" applyBorder="1" applyAlignment="1">
      <alignment vertical="top"/>
    </xf>
    <xf numFmtId="49" fontId="18" fillId="0" borderId="41" xfId="0" applyNumberFormat="1" applyFont="1" applyBorder="1" applyAlignment="1">
      <alignment vertical="top"/>
    </xf>
    <xf numFmtId="0" fontId="18" fillId="0" borderId="41" xfId="0" applyFont="1" applyBorder="1" applyAlignment="1">
      <alignment horizontal="center" vertical="top" shrinkToFit="1"/>
    </xf>
    <xf numFmtId="165" fontId="18" fillId="0" borderId="41" xfId="0" applyNumberFormat="1" applyFont="1" applyBorder="1" applyAlignment="1">
      <alignment vertical="top" shrinkToFit="1"/>
    </xf>
    <xf numFmtId="4" fontId="18" fillId="4" borderId="41" xfId="0" applyNumberFormat="1" applyFont="1" applyFill="1" applyBorder="1" applyAlignment="1" applyProtection="1">
      <alignment vertical="top" shrinkToFit="1"/>
      <protection locked="0"/>
    </xf>
    <xf numFmtId="4" fontId="18" fillId="0" borderId="41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0" fontId="18" fillId="0" borderId="43" xfId="0" applyFont="1" applyBorder="1" applyAlignment="1">
      <alignment vertical="top"/>
    </xf>
    <xf numFmtId="49" fontId="18" fillId="0" borderId="44" xfId="0" applyNumberFormat="1" applyFont="1" applyBorder="1" applyAlignment="1">
      <alignment vertical="top"/>
    </xf>
    <xf numFmtId="0" fontId="18" fillId="0" borderId="44" xfId="0" applyFont="1" applyBorder="1" applyAlignment="1">
      <alignment horizontal="center" vertical="top" shrinkToFit="1"/>
    </xf>
    <xf numFmtId="165" fontId="18" fillId="0" borderId="44" xfId="0" applyNumberFormat="1" applyFont="1" applyBorder="1" applyAlignment="1">
      <alignment vertical="top" shrinkToFit="1"/>
    </xf>
    <xf numFmtId="4" fontId="18" fillId="4" borderId="44" xfId="0" applyNumberFormat="1" applyFont="1" applyFill="1" applyBorder="1" applyAlignment="1" applyProtection="1">
      <alignment vertical="top" shrinkToFit="1"/>
      <protection locked="0"/>
    </xf>
    <xf numFmtId="4" fontId="18" fillId="0" borderId="44" xfId="0" applyNumberFormat="1" applyFont="1" applyBorder="1" applyAlignment="1">
      <alignment vertical="top" shrinkToFit="1"/>
    </xf>
    <xf numFmtId="4" fontId="18" fillId="0" borderId="45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41" xfId="0" applyNumberFormat="1" applyFont="1" applyBorder="1" applyAlignment="1">
      <alignment horizontal="left" vertical="top" wrapText="1"/>
    </xf>
    <xf numFmtId="49" fontId="18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9" fillId="0" borderId="18" xfId="0" applyFont="1" applyBorder="1" applyAlignment="1">
      <alignment horizontal="left" vertical="top" wrapText="1"/>
    </xf>
    <xf numFmtId="49" fontId="0" fillId="3" borderId="12" xfId="0" applyNumberFormat="1" applyFill="1" applyBorder="1" applyAlignment="1">
      <alignment vertical="center"/>
    </xf>
    <xf numFmtId="0" fontId="4" fillId="2" borderId="0" xfId="0" applyFont="1" applyFill="1" applyAlignment="1">
      <alignment horizontal="left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4" fillId="0" borderId="33" xfId="0" applyNumberFormat="1" applyFont="1" applyBorder="1" applyAlignment="1">
      <alignment vertical="center" wrapText="1"/>
    </xf>
    <xf numFmtId="49" fontId="4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6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9" fontId="7" fillId="3" borderId="18" xfId="0" applyNumberFormat="1" applyFont="1" applyFill="1" applyBorder="1" applyAlignment="1">
      <alignment horizontal="left" vertical="center" wrapText="1"/>
    </xf>
    <xf numFmtId="49" fontId="7" fillId="3" borderId="39" xfId="0" applyNumberFormat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28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27" xfId="0" applyFont="1" applyFill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5" fillId="0" borderId="0" xfId="0" applyFont="1" applyAlignment="1">
      <alignment horizontal="center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</cellXfs>
  <cellStyles count="3">
    <cellStyle name="Normální" xfId="0" builtinId="0"/>
    <cellStyle name="normální 2" xfId="1" xr:uid="{00000000-0005-0000-0000-000001000000}"/>
    <cellStyle name="Normální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9" t="s">
        <v>39</v>
      </c>
      <c r="B2" s="189"/>
      <c r="C2" s="189"/>
      <c r="D2" s="189"/>
      <c r="E2" s="189"/>
      <c r="F2" s="189"/>
      <c r="G2" s="189"/>
    </row>
  </sheetData>
  <sheetProtection algorithmName="SHA-512" hashValue="9YRFR3ZVyrPOL2okd9rfhiI/5x2CtpwNRWZzBvr/XXVvFNWjpgxFkd6yKvUlTwYnkgMrvjoBiiElMBdtUIFi1w==" saltValue="3ggWZn1E4XYr0DfG0leUp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E17" sqref="E17:F1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0" t="s">
        <v>41</v>
      </c>
      <c r="C1" s="191"/>
      <c r="D1" s="191"/>
      <c r="E1" s="191"/>
      <c r="F1" s="191"/>
      <c r="G1" s="191"/>
      <c r="H1" s="191"/>
      <c r="I1" s="191"/>
      <c r="J1" s="192"/>
    </row>
    <row r="2" spans="1:15" ht="36" customHeight="1" x14ac:dyDescent="0.2">
      <c r="A2" s="2"/>
      <c r="B2" s="76" t="s">
        <v>22</v>
      </c>
      <c r="C2" s="77"/>
      <c r="D2" s="226" t="s">
        <v>906</v>
      </c>
      <c r="E2" s="226"/>
      <c r="F2" s="226"/>
      <c r="G2" s="226"/>
      <c r="H2" s="226"/>
      <c r="I2" s="226"/>
      <c r="J2" s="227"/>
      <c r="O2" s="1"/>
    </row>
    <row r="3" spans="1:15" ht="27" customHeight="1" x14ac:dyDescent="0.2">
      <c r="A3" s="2"/>
      <c r="B3" s="78"/>
      <c r="C3" s="77"/>
      <c r="D3" s="230" t="s">
        <v>907</v>
      </c>
      <c r="E3" s="230"/>
      <c r="F3" s="230"/>
      <c r="G3" s="230"/>
      <c r="H3" s="230"/>
      <c r="I3" s="230"/>
      <c r="J3" s="231"/>
    </row>
    <row r="4" spans="1:15" ht="23.25" customHeight="1" x14ac:dyDescent="0.2">
      <c r="A4" s="75">
        <v>367</v>
      </c>
      <c r="B4" s="79"/>
      <c r="C4" s="80"/>
      <c r="D4" s="228" t="s">
        <v>908</v>
      </c>
      <c r="E4" s="228"/>
      <c r="F4" s="228"/>
      <c r="G4" s="228"/>
      <c r="H4" s="228"/>
      <c r="I4" s="228"/>
      <c r="J4" s="229"/>
    </row>
    <row r="5" spans="1:15" ht="24" customHeight="1" x14ac:dyDescent="0.2">
      <c r="A5" s="2"/>
      <c r="B5" s="31" t="s">
        <v>42</v>
      </c>
      <c r="D5" s="232" t="s">
        <v>909</v>
      </c>
      <c r="E5" s="233"/>
      <c r="F5" s="233"/>
      <c r="G5" s="233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234" t="s">
        <v>910</v>
      </c>
      <c r="E6" s="235"/>
      <c r="F6" s="235"/>
      <c r="G6" s="235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911</v>
      </c>
      <c r="E7" s="236" t="s">
        <v>912</v>
      </c>
      <c r="F7" s="237"/>
      <c r="G7" s="23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0"/>
      <c r="E11" s="200"/>
      <c r="F11" s="200"/>
      <c r="G11" s="200"/>
      <c r="H11" s="18" t="s">
        <v>40</v>
      </c>
      <c r="I11" s="82"/>
      <c r="J11" s="8"/>
    </row>
    <row r="12" spans="1:15" ht="15.75" customHeight="1" x14ac:dyDescent="0.2">
      <c r="A12" s="2"/>
      <c r="B12" s="28"/>
      <c r="C12" s="55"/>
      <c r="D12" s="205"/>
      <c r="E12" s="205"/>
      <c r="F12" s="205"/>
      <c r="G12" s="205"/>
      <c r="H12" s="18" t="s">
        <v>34</v>
      </c>
      <c r="I12" s="82"/>
      <c r="J12" s="8"/>
    </row>
    <row r="13" spans="1:15" ht="15.75" customHeight="1" x14ac:dyDescent="0.2">
      <c r="A13" s="2"/>
      <c r="B13" s="29"/>
      <c r="C13" s="56"/>
      <c r="D13" s="81"/>
      <c r="E13" s="206"/>
      <c r="F13" s="207"/>
      <c r="G13" s="207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7" t="s">
        <v>913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199"/>
      <c r="F15" s="199"/>
      <c r="G15" s="201"/>
      <c r="H15" s="201"/>
      <c r="I15" s="201" t="s">
        <v>29</v>
      </c>
      <c r="J15" s="202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196"/>
      <c r="F16" s="197"/>
      <c r="G16" s="196"/>
      <c r="H16" s="197"/>
      <c r="I16" s="196">
        <f>SUMIF(F48:F58,A16,I48:I58)+SUMIF(F48:F58,"PSU",I48:I58)</f>
        <v>0</v>
      </c>
      <c r="J16" s="198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196"/>
      <c r="F17" s="197"/>
      <c r="G17" s="196"/>
      <c r="H17" s="197"/>
      <c r="I17" s="196">
        <f>SUMIF(F48:F58,A17,I48:I58)</f>
        <v>0</v>
      </c>
      <c r="J17" s="198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196"/>
      <c r="F18" s="197"/>
      <c r="G18" s="196"/>
      <c r="H18" s="197"/>
      <c r="I18" s="196">
        <f>SUMIF(F48:F58,A18,I48:I58)</f>
        <v>0</v>
      </c>
      <c r="J18" s="198"/>
    </row>
    <row r="19" spans="1:10" ht="23.25" customHeight="1" x14ac:dyDescent="0.2">
      <c r="A19" s="139" t="s">
        <v>73</v>
      </c>
      <c r="B19" s="38" t="s">
        <v>27</v>
      </c>
      <c r="C19" s="61"/>
      <c r="D19" s="62"/>
      <c r="E19" s="196"/>
      <c r="F19" s="197"/>
      <c r="G19" s="196"/>
      <c r="H19" s="197"/>
      <c r="I19" s="196">
        <f>SUMIF(F48:F58,A19,I48:I58)</f>
        <v>0</v>
      </c>
      <c r="J19" s="198"/>
    </row>
    <row r="20" spans="1:10" ht="23.25" customHeight="1" x14ac:dyDescent="0.2">
      <c r="A20" s="139" t="s">
        <v>74</v>
      </c>
      <c r="B20" s="38" t="s">
        <v>28</v>
      </c>
      <c r="C20" s="61"/>
      <c r="D20" s="62"/>
      <c r="E20" s="196"/>
      <c r="F20" s="197"/>
      <c r="G20" s="196"/>
      <c r="H20" s="197"/>
      <c r="I20" s="196">
        <f>SUMIF(F48:F58,A20,I48:I58)</f>
        <v>0</v>
      </c>
      <c r="J20" s="198"/>
    </row>
    <row r="21" spans="1:10" ht="23.25" customHeight="1" x14ac:dyDescent="0.2">
      <c r="A21" s="2"/>
      <c r="B21" s="48" t="s">
        <v>29</v>
      </c>
      <c r="C21" s="63"/>
      <c r="D21" s="64"/>
      <c r="E21" s="203"/>
      <c r="F21" s="204"/>
      <c r="G21" s="203"/>
      <c r="H21" s="204"/>
      <c r="I21" s="203">
        <f>SUM(I16:J20)</f>
        <v>0</v>
      </c>
      <c r="J21" s="213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11">
        <f>ZakladDPHSniVypocet</f>
        <v>0</v>
      </c>
      <c r="H23" s="212"/>
      <c r="I23" s="212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09">
        <f>I23*E23/100</f>
        <v>0</v>
      </c>
      <c r="H24" s="210"/>
      <c r="I24" s="210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11">
        <f>ZakladDPHZaklVypocet</f>
        <v>0</v>
      </c>
      <c r="H25" s="212"/>
      <c r="I25" s="212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193">
        <f>I25*E25/100</f>
        <v>0</v>
      </c>
      <c r="H26" s="194"/>
      <c r="I26" s="194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195">
        <f>CenaCelkemBezDPH-(ZakladDPHSni+ZakladDPHZakl)</f>
        <v>0</v>
      </c>
      <c r="H27" s="195"/>
      <c r="I27" s="195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15">
        <f>A27</f>
        <v>0</v>
      </c>
      <c r="H28" s="215"/>
      <c r="I28" s="215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14">
        <f>ZakladDPHSni+DPHSni+ZakladDPHZakl+DPHZakl+Zaokrouhleni</f>
        <v>0</v>
      </c>
      <c r="H29" s="214"/>
      <c r="I29" s="214"/>
      <c r="J29" s="119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16"/>
      <c r="E34" s="217"/>
      <c r="G34" s="218"/>
      <c r="H34" s="219"/>
      <c r="I34" s="219"/>
      <c r="J34" s="25"/>
    </row>
    <row r="35" spans="1:10" ht="12.75" customHeight="1" x14ac:dyDescent="0.2">
      <c r="A35" s="2"/>
      <c r="B35" s="2"/>
      <c r="D35" s="208" t="s">
        <v>2</v>
      </c>
      <c r="E35" s="208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47</v>
      </c>
      <c r="C39" s="222"/>
      <c r="D39" s="222"/>
      <c r="E39" s="222"/>
      <c r="F39" s="96">
        <f>'G6.3.1 - PVS - Technologie'!AE497</f>
        <v>0</v>
      </c>
      <c r="G39" s="97">
        <f>'G6.3.1 - PVS - Technologie'!AF497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223" t="s">
        <v>48</v>
      </c>
      <c r="D40" s="223"/>
      <c r="E40" s="223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45</v>
      </c>
      <c r="C41" s="223" t="s">
        <v>46</v>
      </c>
      <c r="D41" s="223"/>
      <c r="E41" s="223"/>
      <c r="F41" s="102">
        <f>'G6.3.1 - PVS - Technologie'!AE497</f>
        <v>0</v>
      </c>
      <c r="G41" s="103">
        <f>'G6.3.1 - PVS - Technologie'!AF497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222" t="s">
        <v>44</v>
      </c>
      <c r="D42" s="222"/>
      <c r="E42" s="222"/>
      <c r="F42" s="107">
        <f>'G6.3.1 - PVS - Technologie'!AE497</f>
        <v>0</v>
      </c>
      <c r="G42" s="98">
        <f>'G6.3.1 - PVS - Technologie'!AF497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24" t="s">
        <v>49</v>
      </c>
      <c r="C43" s="225"/>
      <c r="D43" s="225"/>
      <c r="E43" s="225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51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52</v>
      </c>
      <c r="G47" s="127"/>
      <c r="H47" s="127"/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53</v>
      </c>
      <c r="C48" s="220" t="s">
        <v>54</v>
      </c>
      <c r="D48" s="221"/>
      <c r="E48" s="221"/>
      <c r="F48" s="135" t="s">
        <v>24</v>
      </c>
      <c r="G48" s="136"/>
      <c r="H48" s="136"/>
      <c r="I48" s="136">
        <f>'G6.3.1 - PVS - Technologie'!G8</f>
        <v>0</v>
      </c>
      <c r="J48" s="132" t="str">
        <f>IF(I59=0,"",I48/I59*100)</f>
        <v/>
      </c>
    </row>
    <row r="49" spans="1:10" ht="36.75" customHeight="1" x14ac:dyDescent="0.2">
      <c r="A49" s="123"/>
      <c r="B49" s="128" t="s">
        <v>55</v>
      </c>
      <c r="C49" s="220" t="s">
        <v>56</v>
      </c>
      <c r="D49" s="221"/>
      <c r="E49" s="221"/>
      <c r="F49" s="135" t="s">
        <v>25</v>
      </c>
      <c r="G49" s="136"/>
      <c r="H49" s="136"/>
      <c r="I49" s="136">
        <f>'G6.3.1 - PVS - Technologie'!G11</f>
        <v>0</v>
      </c>
      <c r="J49" s="132" t="str">
        <f>IF(I59=0,"",I49/I59*100)</f>
        <v/>
      </c>
    </row>
    <row r="50" spans="1:10" ht="36.75" customHeight="1" x14ac:dyDescent="0.2">
      <c r="A50" s="123"/>
      <c r="B50" s="128" t="s">
        <v>57</v>
      </c>
      <c r="C50" s="220" t="s">
        <v>58</v>
      </c>
      <c r="D50" s="221"/>
      <c r="E50" s="221"/>
      <c r="F50" s="135" t="s">
        <v>25</v>
      </c>
      <c r="G50" s="136"/>
      <c r="H50" s="136"/>
      <c r="I50" s="136">
        <f>'G6.3.1 - PVS - Technologie'!G43</f>
        <v>0</v>
      </c>
      <c r="J50" s="132" t="str">
        <f>IF(I59=0,"",I50/I59*100)</f>
        <v/>
      </c>
    </row>
    <row r="51" spans="1:10" ht="36.75" customHeight="1" x14ac:dyDescent="0.2">
      <c r="A51" s="123"/>
      <c r="B51" s="128" t="s">
        <v>59</v>
      </c>
      <c r="C51" s="220" t="s">
        <v>60</v>
      </c>
      <c r="D51" s="221"/>
      <c r="E51" s="221"/>
      <c r="F51" s="135" t="s">
        <v>25</v>
      </c>
      <c r="G51" s="136"/>
      <c r="H51" s="136"/>
      <c r="I51" s="136">
        <f>'G6.3.1 - PVS - Technologie'!G174</f>
        <v>0</v>
      </c>
      <c r="J51" s="132" t="str">
        <f>IF(I59=0,"",I51/I59*100)</f>
        <v/>
      </c>
    </row>
    <row r="52" spans="1:10" ht="36.75" customHeight="1" x14ac:dyDescent="0.2">
      <c r="A52" s="123"/>
      <c r="B52" s="128" t="s">
        <v>61</v>
      </c>
      <c r="C52" s="220" t="s">
        <v>62</v>
      </c>
      <c r="D52" s="221"/>
      <c r="E52" s="221"/>
      <c r="F52" s="135" t="s">
        <v>25</v>
      </c>
      <c r="G52" s="136"/>
      <c r="H52" s="136"/>
      <c r="I52" s="136">
        <f>'G6.3.1 - PVS - Technologie'!G223</f>
        <v>0</v>
      </c>
      <c r="J52" s="132" t="str">
        <f>IF(I59=0,"",I52/I59*100)</f>
        <v/>
      </c>
    </row>
    <row r="53" spans="1:10" ht="36.75" customHeight="1" x14ac:dyDescent="0.2">
      <c r="A53" s="123"/>
      <c r="B53" s="128" t="s">
        <v>63</v>
      </c>
      <c r="C53" s="220" t="s">
        <v>64</v>
      </c>
      <c r="D53" s="221"/>
      <c r="E53" s="221"/>
      <c r="F53" s="135" t="s">
        <v>25</v>
      </c>
      <c r="G53" s="136"/>
      <c r="H53" s="136"/>
      <c r="I53" s="136">
        <f>'G6.3.1 - PVS - Technologie'!G320</f>
        <v>0</v>
      </c>
      <c r="J53" s="132" t="str">
        <f>IF(I59=0,"",I53/I59*100)</f>
        <v/>
      </c>
    </row>
    <row r="54" spans="1:10" ht="36.75" customHeight="1" x14ac:dyDescent="0.2">
      <c r="A54" s="123"/>
      <c r="B54" s="128" t="s">
        <v>65</v>
      </c>
      <c r="C54" s="220" t="s">
        <v>66</v>
      </c>
      <c r="D54" s="221"/>
      <c r="E54" s="221"/>
      <c r="F54" s="135" t="s">
        <v>25</v>
      </c>
      <c r="G54" s="136"/>
      <c r="H54" s="136"/>
      <c r="I54" s="136">
        <f>'G6.3.1 - PVS - Technologie'!G417</f>
        <v>0</v>
      </c>
      <c r="J54" s="132" t="str">
        <f>IF(I59=0,"",I54/I59*100)</f>
        <v/>
      </c>
    </row>
    <row r="55" spans="1:10" ht="36.75" customHeight="1" x14ac:dyDescent="0.2">
      <c r="A55" s="123"/>
      <c r="B55" s="128" t="s">
        <v>67</v>
      </c>
      <c r="C55" s="220" t="s">
        <v>68</v>
      </c>
      <c r="D55" s="221"/>
      <c r="E55" s="221"/>
      <c r="F55" s="135" t="s">
        <v>25</v>
      </c>
      <c r="G55" s="136"/>
      <c r="H55" s="136"/>
      <c r="I55" s="136">
        <f>'G6.3.1 - PVS - Technologie'!G422</f>
        <v>0</v>
      </c>
      <c r="J55" s="132" t="str">
        <f>IF(I59=0,"",I55/I59*100)</f>
        <v/>
      </c>
    </row>
    <row r="56" spans="1:10" ht="36.75" customHeight="1" x14ac:dyDescent="0.2">
      <c r="A56" s="123"/>
      <c r="B56" s="128" t="s">
        <v>69</v>
      </c>
      <c r="C56" s="220" t="s">
        <v>70</v>
      </c>
      <c r="D56" s="221"/>
      <c r="E56" s="221"/>
      <c r="F56" s="135" t="s">
        <v>26</v>
      </c>
      <c r="G56" s="136"/>
      <c r="H56" s="136"/>
      <c r="I56" s="136">
        <f>'G6.3.1 - PVS - Technologie'!G432</f>
        <v>0</v>
      </c>
      <c r="J56" s="132" t="str">
        <f>IF(I59=0,"",I56/I59*100)</f>
        <v/>
      </c>
    </row>
    <row r="57" spans="1:10" ht="36.75" customHeight="1" x14ac:dyDescent="0.2">
      <c r="A57" s="123"/>
      <c r="B57" s="128" t="s">
        <v>71</v>
      </c>
      <c r="C57" s="220" t="s">
        <v>72</v>
      </c>
      <c r="D57" s="221"/>
      <c r="E57" s="221"/>
      <c r="F57" s="135" t="s">
        <v>26</v>
      </c>
      <c r="G57" s="136"/>
      <c r="H57" s="136"/>
      <c r="I57" s="136">
        <f>'G6.3.1 - PVS - Technologie'!G466</f>
        <v>0</v>
      </c>
      <c r="J57" s="132" t="str">
        <f>IF(I59=0,"",I57/I59*100)</f>
        <v/>
      </c>
    </row>
    <row r="58" spans="1:10" ht="36.75" customHeight="1" x14ac:dyDescent="0.2">
      <c r="A58" s="123"/>
      <c r="B58" s="128" t="s">
        <v>73</v>
      </c>
      <c r="C58" s="220" t="s">
        <v>27</v>
      </c>
      <c r="D58" s="221"/>
      <c r="E58" s="221"/>
      <c r="F58" s="135" t="s">
        <v>73</v>
      </c>
      <c r="G58" s="136"/>
      <c r="H58" s="136"/>
      <c r="I58" s="136">
        <f>'G6.3.1 - PVS - Technologie'!G468</f>
        <v>0</v>
      </c>
      <c r="J58" s="132" t="str">
        <f>IF(I59=0,"",I58/I59*100)</f>
        <v/>
      </c>
    </row>
    <row r="59" spans="1:10" ht="25.5" customHeight="1" x14ac:dyDescent="0.2">
      <c r="A59" s="124"/>
      <c r="B59" s="129" t="s">
        <v>1</v>
      </c>
      <c r="C59" s="130"/>
      <c r="D59" s="131"/>
      <c r="E59" s="131"/>
      <c r="F59" s="137"/>
      <c r="G59" s="138"/>
      <c r="H59" s="138"/>
      <c r="I59" s="138">
        <f>SUM(I48:I58)</f>
        <v>0</v>
      </c>
      <c r="J59" s="133">
        <f>SUM(J48:J58)</f>
        <v>0</v>
      </c>
    </row>
    <row r="60" spans="1:10" x14ac:dyDescent="0.2">
      <c r="F60" s="83"/>
      <c r="G60" s="83"/>
      <c r="H60" s="83"/>
      <c r="I60" s="83"/>
      <c r="J60" s="134"/>
    </row>
    <row r="61" spans="1:10" x14ac:dyDescent="0.2">
      <c r="F61" s="83"/>
      <c r="G61" s="83"/>
      <c r="H61" s="83"/>
      <c r="I61" s="83"/>
      <c r="J61" s="134"/>
    </row>
    <row r="62" spans="1:10" x14ac:dyDescent="0.2">
      <c r="F62" s="83"/>
      <c r="G62" s="83"/>
      <c r="H62" s="83"/>
      <c r="I62" s="83"/>
      <c r="J62" s="134"/>
    </row>
  </sheetData>
  <sheetProtection algorithmName="SHA-512" hashValue="HUQt8jS3AuqX/JuZqfVBMLfzuiW9KjOLbzQe2GzotctN9qE6zMWOmkLpSpuHg79zI939yy9mWaOW/+GiOZT+xA==" saltValue="hpzQFYvjupG8Hvpn/8LQa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58:E58"/>
    <mergeCell ref="D2:J2"/>
    <mergeCell ref="D4:J4"/>
    <mergeCell ref="D3:J3"/>
    <mergeCell ref="D5:G5"/>
    <mergeCell ref="D6:G6"/>
    <mergeCell ref="E7:G7"/>
    <mergeCell ref="C53:E53"/>
    <mergeCell ref="C54:E54"/>
    <mergeCell ref="C55:E55"/>
    <mergeCell ref="C56:E56"/>
    <mergeCell ref="C57:E57"/>
    <mergeCell ref="C48:E48"/>
    <mergeCell ref="C49:E49"/>
    <mergeCell ref="C50:E50"/>
    <mergeCell ref="C51:E51"/>
    <mergeCell ref="G28:I28"/>
    <mergeCell ref="D34:E34"/>
    <mergeCell ref="G34:I34"/>
    <mergeCell ref="C52:E52"/>
    <mergeCell ref="C39:E39"/>
    <mergeCell ref="C40:E40"/>
    <mergeCell ref="C41:E41"/>
    <mergeCell ref="C42:E42"/>
    <mergeCell ref="B43:E43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50" t="s">
        <v>7</v>
      </c>
      <c r="B2" s="49"/>
      <c r="C2" s="240"/>
      <c r="D2" s="240"/>
      <c r="E2" s="240"/>
      <c r="F2" s="240"/>
      <c r="G2" s="241"/>
    </row>
    <row r="3" spans="1:7" ht="24.95" customHeight="1" x14ac:dyDescent="0.2">
      <c r="A3" s="50" t="s">
        <v>8</v>
      </c>
      <c r="B3" s="49"/>
      <c r="C3" s="240"/>
      <c r="D3" s="240"/>
      <c r="E3" s="240"/>
      <c r="F3" s="240"/>
      <c r="G3" s="241"/>
    </row>
    <row r="4" spans="1:7" ht="24.95" customHeight="1" x14ac:dyDescent="0.2">
      <c r="A4" s="50" t="s">
        <v>9</v>
      </c>
      <c r="B4" s="49"/>
      <c r="C4" s="240"/>
      <c r="D4" s="240"/>
      <c r="E4" s="240"/>
      <c r="F4" s="240"/>
      <c r="G4" s="241"/>
    </row>
    <row r="5" spans="1:7" x14ac:dyDescent="0.2">
      <c r="B5" s="4"/>
      <c r="C5" s="5"/>
      <c r="D5" s="6"/>
    </row>
  </sheetData>
  <sheetProtection algorithmName="SHA-512" hashValue="OcB8LcalU+YS4ks/9NaRHAPLjlOu5ZGlKO44CoirxxZ9pxtlrHTCwgfgDqJZoylEhAdsMicmOirlvQdN/gwWPw==" saltValue="sMC2nSezs7zqbs8Xv5ayr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1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2" t="s">
        <v>75</v>
      </c>
      <c r="B1" s="242"/>
      <c r="C1" s="242"/>
      <c r="D1" s="242"/>
      <c r="E1" s="242"/>
      <c r="F1" s="242"/>
      <c r="G1" s="242"/>
      <c r="AG1" t="s">
        <v>76</v>
      </c>
    </row>
    <row r="2" spans="1:60" ht="24.95" customHeight="1" x14ac:dyDescent="0.2">
      <c r="A2" s="140" t="s">
        <v>7</v>
      </c>
      <c r="B2" s="49"/>
      <c r="C2" s="245" t="s">
        <v>906</v>
      </c>
      <c r="D2" s="246"/>
      <c r="E2" s="246"/>
      <c r="F2" s="246"/>
      <c r="G2" s="247"/>
      <c r="AG2" t="s">
        <v>77</v>
      </c>
    </row>
    <row r="3" spans="1:60" ht="24.95" customHeight="1" x14ac:dyDescent="0.2">
      <c r="A3" s="140" t="s">
        <v>8</v>
      </c>
      <c r="B3" s="49" t="s">
        <v>915</v>
      </c>
      <c r="C3" s="248" t="s">
        <v>46</v>
      </c>
      <c r="D3" s="246"/>
      <c r="E3" s="246"/>
      <c r="F3" s="246"/>
      <c r="G3" s="247"/>
      <c r="AC3" s="121" t="s">
        <v>77</v>
      </c>
      <c r="AG3" t="s">
        <v>78</v>
      </c>
    </row>
    <row r="4" spans="1:60" ht="24.95" customHeight="1" x14ac:dyDescent="0.2">
      <c r="A4" s="141" t="s">
        <v>9</v>
      </c>
      <c r="B4" s="188" t="s">
        <v>916</v>
      </c>
      <c r="C4" s="249" t="s">
        <v>914</v>
      </c>
      <c r="D4" s="250"/>
      <c r="E4" s="250"/>
      <c r="F4" s="250"/>
      <c r="G4" s="251"/>
      <c r="AG4" t="s">
        <v>79</v>
      </c>
    </row>
    <row r="5" spans="1:60" x14ac:dyDescent="0.2">
      <c r="D5" s="10"/>
    </row>
    <row r="6" spans="1:60" ht="38.25" x14ac:dyDescent="0.2">
      <c r="A6" s="143" t="s">
        <v>80</v>
      </c>
      <c r="B6" s="145" t="s">
        <v>81</v>
      </c>
      <c r="C6" s="145" t="s">
        <v>82</v>
      </c>
      <c r="D6" s="144" t="s">
        <v>83</v>
      </c>
      <c r="E6" s="143" t="s">
        <v>84</v>
      </c>
      <c r="F6" s="142" t="s">
        <v>85</v>
      </c>
      <c r="G6" s="143" t="s">
        <v>29</v>
      </c>
      <c r="H6" s="146" t="s">
        <v>30</v>
      </c>
      <c r="I6" s="146" t="s">
        <v>86</v>
      </c>
      <c r="J6" s="146" t="s">
        <v>31</v>
      </c>
      <c r="K6" s="146" t="s">
        <v>87</v>
      </c>
      <c r="L6" s="146" t="s">
        <v>88</v>
      </c>
      <c r="M6" s="146" t="s">
        <v>89</v>
      </c>
      <c r="N6" s="146" t="s">
        <v>90</v>
      </c>
      <c r="O6" s="146" t="s">
        <v>91</v>
      </c>
      <c r="P6" s="146" t="s">
        <v>92</v>
      </c>
      <c r="Q6" s="146" t="s">
        <v>93</v>
      </c>
      <c r="R6" s="146" t="s">
        <v>94</v>
      </c>
      <c r="S6" s="146" t="s">
        <v>95</v>
      </c>
      <c r="T6" s="146" t="s">
        <v>96</v>
      </c>
      <c r="U6" s="146" t="s">
        <v>97</v>
      </c>
      <c r="V6" s="146" t="s">
        <v>98</v>
      </c>
      <c r="W6" s="146" t="s">
        <v>99</v>
      </c>
      <c r="X6" s="146" t="s">
        <v>100</v>
      </c>
      <c r="Y6" s="146" t="s">
        <v>101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59" t="s">
        <v>102</v>
      </c>
      <c r="B8" s="160" t="s">
        <v>53</v>
      </c>
      <c r="C8" s="181" t="s">
        <v>54</v>
      </c>
      <c r="D8" s="161"/>
      <c r="E8" s="162"/>
      <c r="F8" s="163"/>
      <c r="G8" s="163">
        <f>SUMIF(AG9:AG10,"&lt;&gt;NOR",G9:G10)</f>
        <v>0</v>
      </c>
      <c r="H8" s="163"/>
      <c r="I8" s="163">
        <f>SUM(I9:I10)</f>
        <v>0</v>
      </c>
      <c r="J8" s="163"/>
      <c r="K8" s="163">
        <f>SUM(K9:K10)</f>
        <v>0</v>
      </c>
      <c r="L8" s="163"/>
      <c r="M8" s="163">
        <f>SUM(M9:M10)</f>
        <v>0</v>
      </c>
      <c r="N8" s="162"/>
      <c r="O8" s="162">
        <f>SUM(O9:O10)</f>
        <v>0.94</v>
      </c>
      <c r="P8" s="162"/>
      <c r="Q8" s="162">
        <f>SUM(Q9:Q10)</f>
        <v>0</v>
      </c>
      <c r="R8" s="163"/>
      <c r="S8" s="163"/>
      <c r="T8" s="164"/>
      <c r="U8" s="158"/>
      <c r="V8" s="158">
        <f>SUM(V9:V10)</f>
        <v>3.24</v>
      </c>
      <c r="W8" s="158"/>
      <c r="X8" s="158"/>
      <c r="Y8" s="158"/>
      <c r="AG8" t="s">
        <v>103</v>
      </c>
    </row>
    <row r="9" spans="1:60" ht="22.5" outlineLevel="1" x14ac:dyDescent="0.2">
      <c r="A9" s="166">
        <v>1</v>
      </c>
      <c r="B9" s="167" t="s">
        <v>104</v>
      </c>
      <c r="C9" s="182" t="s">
        <v>105</v>
      </c>
      <c r="D9" s="168" t="s">
        <v>106</v>
      </c>
      <c r="E9" s="169">
        <v>0.3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9">
        <v>3.12982</v>
      </c>
      <c r="O9" s="169">
        <f>ROUND(E9*N9,2)</f>
        <v>0.94</v>
      </c>
      <c r="P9" s="169">
        <v>0</v>
      </c>
      <c r="Q9" s="169">
        <f>ROUND(E9*P9,2)</f>
        <v>0</v>
      </c>
      <c r="R9" s="171" t="s">
        <v>107</v>
      </c>
      <c r="S9" s="171" t="s">
        <v>108</v>
      </c>
      <c r="T9" s="172" t="s">
        <v>109</v>
      </c>
      <c r="U9" s="157">
        <v>10.81157</v>
      </c>
      <c r="V9" s="157">
        <f>ROUND(E9*U9,2)</f>
        <v>3.24</v>
      </c>
      <c r="W9" s="157"/>
      <c r="X9" s="157"/>
      <c r="Y9" s="157" t="s">
        <v>110</v>
      </c>
      <c r="Z9" s="147"/>
      <c r="AA9" s="147"/>
      <c r="AB9" s="147"/>
      <c r="AC9" s="147"/>
      <c r="AD9" s="147"/>
      <c r="AE9" s="147"/>
      <c r="AF9" s="147"/>
      <c r="AG9" s="147" t="s">
        <v>111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243" t="s">
        <v>112</v>
      </c>
      <c r="D10" s="244"/>
      <c r="E10" s="244"/>
      <c r="F10" s="244"/>
      <c r="G10" s="244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113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x14ac:dyDescent="0.2">
      <c r="A11" s="159" t="s">
        <v>102</v>
      </c>
      <c r="B11" s="160" t="s">
        <v>55</v>
      </c>
      <c r="C11" s="181" t="s">
        <v>56</v>
      </c>
      <c r="D11" s="161"/>
      <c r="E11" s="162"/>
      <c r="F11" s="163"/>
      <c r="G11" s="163">
        <f>SUMIF(AG12:AG42,"&lt;&gt;NOR",G12:G42)</f>
        <v>0</v>
      </c>
      <c r="H11" s="163"/>
      <c r="I11" s="163">
        <f>SUM(I12:I42)</f>
        <v>0</v>
      </c>
      <c r="J11" s="163"/>
      <c r="K11" s="163">
        <f>SUM(K12:K42)</f>
        <v>0</v>
      </c>
      <c r="L11" s="163"/>
      <c r="M11" s="163">
        <f>SUM(M12:M42)</f>
        <v>0</v>
      </c>
      <c r="N11" s="162"/>
      <c r="O11" s="162">
        <f>SUM(O12:O42)</f>
        <v>0.26000000000000006</v>
      </c>
      <c r="P11" s="162"/>
      <c r="Q11" s="162">
        <f>SUM(Q12:Q42)</f>
        <v>0</v>
      </c>
      <c r="R11" s="163"/>
      <c r="S11" s="163"/>
      <c r="T11" s="164"/>
      <c r="U11" s="158"/>
      <c r="V11" s="158">
        <f>SUM(V12:V42)</f>
        <v>0</v>
      </c>
      <c r="W11" s="158"/>
      <c r="X11" s="158"/>
      <c r="Y11" s="158"/>
      <c r="AG11" t="s">
        <v>103</v>
      </c>
    </row>
    <row r="12" spans="1:60" ht="22.5" outlineLevel="1" x14ac:dyDescent="0.2">
      <c r="A12" s="173">
        <v>2</v>
      </c>
      <c r="B12" s="174" t="s">
        <v>114</v>
      </c>
      <c r="C12" s="183" t="s">
        <v>115</v>
      </c>
      <c r="D12" s="175" t="s">
        <v>116</v>
      </c>
      <c r="E12" s="176">
        <v>0</v>
      </c>
      <c r="F12" s="177"/>
      <c r="G12" s="178">
        <f t="shared" ref="G12:G42" si="0">ROUND(E12*F12,2)</f>
        <v>0</v>
      </c>
      <c r="H12" s="177"/>
      <c r="I12" s="178">
        <f t="shared" ref="I12:I42" si="1">ROUND(E12*H12,2)</f>
        <v>0</v>
      </c>
      <c r="J12" s="177"/>
      <c r="K12" s="178">
        <f t="shared" ref="K12:K42" si="2">ROUND(E12*J12,2)</f>
        <v>0</v>
      </c>
      <c r="L12" s="178">
        <v>21</v>
      </c>
      <c r="M12" s="178">
        <f t="shared" ref="M12:M42" si="3">G12*(1+L12/100)</f>
        <v>0</v>
      </c>
      <c r="N12" s="176">
        <v>5.7999999999999996E-3</v>
      </c>
      <c r="O12" s="176">
        <f t="shared" ref="O12:O42" si="4">ROUND(E12*N12,2)</f>
        <v>0</v>
      </c>
      <c r="P12" s="176">
        <v>0</v>
      </c>
      <c r="Q12" s="176">
        <f t="shared" ref="Q12:Q42" si="5">ROUND(E12*P12,2)</f>
        <v>0</v>
      </c>
      <c r="R12" s="178"/>
      <c r="S12" s="178" t="s">
        <v>117</v>
      </c>
      <c r="T12" s="179" t="s">
        <v>109</v>
      </c>
      <c r="U12" s="157">
        <v>0</v>
      </c>
      <c r="V12" s="157">
        <f t="shared" ref="V12:V42" si="6">ROUND(E12*U12,2)</f>
        <v>0</v>
      </c>
      <c r="W12" s="157"/>
      <c r="X12" s="157"/>
      <c r="Y12" s="157" t="s">
        <v>110</v>
      </c>
      <c r="Z12" s="147"/>
      <c r="AA12" s="147"/>
      <c r="AB12" s="147"/>
      <c r="AC12" s="147"/>
      <c r="AD12" s="147"/>
      <c r="AE12" s="147"/>
      <c r="AF12" s="147"/>
      <c r="AG12" s="147" t="s">
        <v>118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2.5" outlineLevel="1" x14ac:dyDescent="0.2">
      <c r="A13" s="173">
        <v>3</v>
      </c>
      <c r="B13" s="174" t="s">
        <v>119</v>
      </c>
      <c r="C13" s="183" t="s">
        <v>115</v>
      </c>
      <c r="D13" s="175" t="s">
        <v>116</v>
      </c>
      <c r="E13" s="176">
        <v>0</v>
      </c>
      <c r="F13" s="177"/>
      <c r="G13" s="178">
        <f t="shared" si="0"/>
        <v>0</v>
      </c>
      <c r="H13" s="177"/>
      <c r="I13" s="178">
        <f t="shared" si="1"/>
        <v>0</v>
      </c>
      <c r="J13" s="177"/>
      <c r="K13" s="178">
        <f t="shared" si="2"/>
        <v>0</v>
      </c>
      <c r="L13" s="178">
        <v>21</v>
      </c>
      <c r="M13" s="178">
        <f t="shared" si="3"/>
        <v>0</v>
      </c>
      <c r="N13" s="176">
        <v>5.7999999999999996E-3</v>
      </c>
      <c r="O13" s="176">
        <f t="shared" si="4"/>
        <v>0</v>
      </c>
      <c r="P13" s="176">
        <v>0</v>
      </c>
      <c r="Q13" s="176">
        <f t="shared" si="5"/>
        <v>0</v>
      </c>
      <c r="R13" s="178"/>
      <c r="S13" s="178" t="s">
        <v>117</v>
      </c>
      <c r="T13" s="179" t="s">
        <v>109</v>
      </c>
      <c r="U13" s="157">
        <v>0</v>
      </c>
      <c r="V13" s="157">
        <f t="shared" si="6"/>
        <v>0</v>
      </c>
      <c r="W13" s="157"/>
      <c r="X13" s="157"/>
      <c r="Y13" s="157" t="s">
        <v>110</v>
      </c>
      <c r="Z13" s="147"/>
      <c r="AA13" s="147"/>
      <c r="AB13" s="147"/>
      <c r="AC13" s="147"/>
      <c r="AD13" s="147"/>
      <c r="AE13" s="147"/>
      <c r="AF13" s="147"/>
      <c r="AG13" s="147" t="s">
        <v>118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33.75" outlineLevel="1" x14ac:dyDescent="0.2">
      <c r="A14" s="173">
        <v>4</v>
      </c>
      <c r="B14" s="174" t="s">
        <v>120</v>
      </c>
      <c r="C14" s="183" t="s">
        <v>121</v>
      </c>
      <c r="D14" s="175" t="s">
        <v>116</v>
      </c>
      <c r="E14" s="176">
        <v>16</v>
      </c>
      <c r="F14" s="177"/>
      <c r="G14" s="178">
        <f t="shared" si="0"/>
        <v>0</v>
      </c>
      <c r="H14" s="177"/>
      <c r="I14" s="178">
        <f t="shared" si="1"/>
        <v>0</v>
      </c>
      <c r="J14" s="177"/>
      <c r="K14" s="178">
        <f t="shared" si="2"/>
        <v>0</v>
      </c>
      <c r="L14" s="178">
        <v>21</v>
      </c>
      <c r="M14" s="178">
        <f t="shared" si="3"/>
        <v>0</v>
      </c>
      <c r="N14" s="176">
        <v>5.7999999999999996E-3</v>
      </c>
      <c r="O14" s="176">
        <f t="shared" si="4"/>
        <v>0.09</v>
      </c>
      <c r="P14" s="176">
        <v>0</v>
      </c>
      <c r="Q14" s="176">
        <f t="shared" si="5"/>
        <v>0</v>
      </c>
      <c r="R14" s="178" t="s">
        <v>122</v>
      </c>
      <c r="S14" s="178" t="s">
        <v>108</v>
      </c>
      <c r="T14" s="179" t="s">
        <v>108</v>
      </c>
      <c r="U14" s="157">
        <v>0</v>
      </c>
      <c r="V14" s="157">
        <f t="shared" si="6"/>
        <v>0</v>
      </c>
      <c r="W14" s="157"/>
      <c r="X14" s="157"/>
      <c r="Y14" s="157" t="s">
        <v>110</v>
      </c>
      <c r="Z14" s="147"/>
      <c r="AA14" s="147"/>
      <c r="AB14" s="147"/>
      <c r="AC14" s="147"/>
      <c r="AD14" s="147"/>
      <c r="AE14" s="147"/>
      <c r="AF14" s="147"/>
      <c r="AG14" s="147" t="s">
        <v>118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33.75" outlineLevel="1" x14ac:dyDescent="0.2">
      <c r="A15" s="173">
        <v>5</v>
      </c>
      <c r="B15" s="174" t="s">
        <v>123</v>
      </c>
      <c r="C15" s="183" t="s">
        <v>124</v>
      </c>
      <c r="D15" s="175" t="s">
        <v>116</v>
      </c>
      <c r="E15" s="176">
        <v>8</v>
      </c>
      <c r="F15" s="177"/>
      <c r="G15" s="178">
        <f t="shared" si="0"/>
        <v>0</v>
      </c>
      <c r="H15" s="177"/>
      <c r="I15" s="178">
        <f t="shared" si="1"/>
        <v>0</v>
      </c>
      <c r="J15" s="177"/>
      <c r="K15" s="178">
        <f t="shared" si="2"/>
        <v>0</v>
      </c>
      <c r="L15" s="178">
        <v>21</v>
      </c>
      <c r="M15" s="178">
        <f t="shared" si="3"/>
        <v>0</v>
      </c>
      <c r="N15" s="176">
        <v>5.2500000000000003E-3</v>
      </c>
      <c r="O15" s="176">
        <f t="shared" si="4"/>
        <v>0.04</v>
      </c>
      <c r="P15" s="176">
        <v>0</v>
      </c>
      <c r="Q15" s="176">
        <f t="shared" si="5"/>
        <v>0</v>
      </c>
      <c r="R15" s="178" t="s">
        <v>122</v>
      </c>
      <c r="S15" s="178" t="s">
        <v>108</v>
      </c>
      <c r="T15" s="179" t="s">
        <v>108</v>
      </c>
      <c r="U15" s="157">
        <v>0</v>
      </c>
      <c r="V15" s="157">
        <f t="shared" si="6"/>
        <v>0</v>
      </c>
      <c r="W15" s="157"/>
      <c r="X15" s="157"/>
      <c r="Y15" s="157" t="s">
        <v>110</v>
      </c>
      <c r="Z15" s="147"/>
      <c r="AA15" s="147"/>
      <c r="AB15" s="147"/>
      <c r="AC15" s="147"/>
      <c r="AD15" s="147"/>
      <c r="AE15" s="147"/>
      <c r="AF15" s="147"/>
      <c r="AG15" s="147" t="s">
        <v>118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33.75" outlineLevel="1" x14ac:dyDescent="0.2">
      <c r="A16" s="173">
        <v>6</v>
      </c>
      <c r="B16" s="174" t="s">
        <v>125</v>
      </c>
      <c r="C16" s="183" t="s">
        <v>126</v>
      </c>
      <c r="D16" s="175" t="s">
        <v>116</v>
      </c>
      <c r="E16" s="176">
        <v>2</v>
      </c>
      <c r="F16" s="177"/>
      <c r="G16" s="178">
        <f t="shared" si="0"/>
        <v>0</v>
      </c>
      <c r="H16" s="177"/>
      <c r="I16" s="178">
        <f t="shared" si="1"/>
        <v>0</v>
      </c>
      <c r="J16" s="177"/>
      <c r="K16" s="178">
        <f t="shared" si="2"/>
        <v>0</v>
      </c>
      <c r="L16" s="178">
        <v>21</v>
      </c>
      <c r="M16" s="178">
        <f t="shared" si="3"/>
        <v>0</v>
      </c>
      <c r="N16" s="176">
        <v>4.9500000000000004E-3</v>
      </c>
      <c r="O16" s="176">
        <f t="shared" si="4"/>
        <v>0.01</v>
      </c>
      <c r="P16" s="176">
        <v>0</v>
      </c>
      <c r="Q16" s="176">
        <f t="shared" si="5"/>
        <v>0</v>
      </c>
      <c r="R16" s="178" t="s">
        <v>122</v>
      </c>
      <c r="S16" s="178" t="s">
        <v>108</v>
      </c>
      <c r="T16" s="179" t="s">
        <v>108</v>
      </c>
      <c r="U16" s="157">
        <v>0</v>
      </c>
      <c r="V16" s="157">
        <f t="shared" si="6"/>
        <v>0</v>
      </c>
      <c r="W16" s="157"/>
      <c r="X16" s="157"/>
      <c r="Y16" s="157" t="s">
        <v>110</v>
      </c>
      <c r="Z16" s="147"/>
      <c r="AA16" s="147"/>
      <c r="AB16" s="147"/>
      <c r="AC16" s="147"/>
      <c r="AD16" s="147"/>
      <c r="AE16" s="147"/>
      <c r="AF16" s="147"/>
      <c r="AG16" s="147" t="s">
        <v>118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33.75" outlineLevel="1" x14ac:dyDescent="0.2">
      <c r="A17" s="173">
        <v>7</v>
      </c>
      <c r="B17" s="174" t="s">
        <v>127</v>
      </c>
      <c r="C17" s="183" t="s">
        <v>128</v>
      </c>
      <c r="D17" s="175" t="s">
        <v>116</v>
      </c>
      <c r="E17" s="176">
        <v>0</v>
      </c>
      <c r="F17" s="177"/>
      <c r="G17" s="178">
        <f t="shared" si="0"/>
        <v>0</v>
      </c>
      <c r="H17" s="177"/>
      <c r="I17" s="178">
        <f t="shared" si="1"/>
        <v>0</v>
      </c>
      <c r="J17" s="177"/>
      <c r="K17" s="178">
        <f t="shared" si="2"/>
        <v>0</v>
      </c>
      <c r="L17" s="178">
        <v>21</v>
      </c>
      <c r="M17" s="178">
        <f t="shared" si="3"/>
        <v>0</v>
      </c>
      <c r="N17" s="176">
        <v>3.7000000000000002E-3</v>
      </c>
      <c r="O17" s="176">
        <f t="shared" si="4"/>
        <v>0</v>
      </c>
      <c r="P17" s="176">
        <v>0</v>
      </c>
      <c r="Q17" s="176">
        <f t="shared" si="5"/>
        <v>0</v>
      </c>
      <c r="R17" s="178" t="s">
        <v>122</v>
      </c>
      <c r="S17" s="178" t="s">
        <v>108</v>
      </c>
      <c r="T17" s="179" t="s">
        <v>108</v>
      </c>
      <c r="U17" s="157">
        <v>0</v>
      </c>
      <c r="V17" s="157">
        <f t="shared" si="6"/>
        <v>0</v>
      </c>
      <c r="W17" s="157"/>
      <c r="X17" s="157"/>
      <c r="Y17" s="157" t="s">
        <v>110</v>
      </c>
      <c r="Z17" s="147"/>
      <c r="AA17" s="147"/>
      <c r="AB17" s="147"/>
      <c r="AC17" s="147"/>
      <c r="AD17" s="147"/>
      <c r="AE17" s="147"/>
      <c r="AF17" s="147"/>
      <c r="AG17" s="147" t="s">
        <v>118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33.75" outlineLevel="1" x14ac:dyDescent="0.2">
      <c r="A18" s="173">
        <v>8</v>
      </c>
      <c r="B18" s="174" t="s">
        <v>129</v>
      </c>
      <c r="C18" s="183" t="s">
        <v>130</v>
      </c>
      <c r="D18" s="175" t="s">
        <v>116</v>
      </c>
      <c r="E18" s="176">
        <v>2</v>
      </c>
      <c r="F18" s="177"/>
      <c r="G18" s="178">
        <f t="shared" si="0"/>
        <v>0</v>
      </c>
      <c r="H18" s="177"/>
      <c r="I18" s="178">
        <f t="shared" si="1"/>
        <v>0</v>
      </c>
      <c r="J18" s="177"/>
      <c r="K18" s="178">
        <f t="shared" si="2"/>
        <v>0</v>
      </c>
      <c r="L18" s="178">
        <v>21</v>
      </c>
      <c r="M18" s="178">
        <f t="shared" si="3"/>
        <v>0</v>
      </c>
      <c r="N18" s="176">
        <v>3.46E-3</v>
      </c>
      <c r="O18" s="176">
        <f t="shared" si="4"/>
        <v>0.01</v>
      </c>
      <c r="P18" s="176">
        <v>0</v>
      </c>
      <c r="Q18" s="176">
        <f t="shared" si="5"/>
        <v>0</v>
      </c>
      <c r="R18" s="178" t="s">
        <v>122</v>
      </c>
      <c r="S18" s="178" t="s">
        <v>108</v>
      </c>
      <c r="T18" s="179" t="s">
        <v>108</v>
      </c>
      <c r="U18" s="157">
        <v>0</v>
      </c>
      <c r="V18" s="157">
        <f t="shared" si="6"/>
        <v>0</v>
      </c>
      <c r="W18" s="157"/>
      <c r="X18" s="157"/>
      <c r="Y18" s="157" t="s">
        <v>110</v>
      </c>
      <c r="Z18" s="147"/>
      <c r="AA18" s="147"/>
      <c r="AB18" s="147"/>
      <c r="AC18" s="147"/>
      <c r="AD18" s="147"/>
      <c r="AE18" s="147"/>
      <c r="AF18" s="147"/>
      <c r="AG18" s="147" t="s">
        <v>118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33.75" outlineLevel="1" x14ac:dyDescent="0.2">
      <c r="A19" s="173">
        <v>9</v>
      </c>
      <c r="B19" s="174" t="s">
        <v>131</v>
      </c>
      <c r="C19" s="183" t="s">
        <v>132</v>
      </c>
      <c r="D19" s="175" t="s">
        <v>116</v>
      </c>
      <c r="E19" s="176">
        <v>3</v>
      </c>
      <c r="F19" s="177"/>
      <c r="G19" s="178">
        <f t="shared" si="0"/>
        <v>0</v>
      </c>
      <c r="H19" s="177"/>
      <c r="I19" s="178">
        <f t="shared" si="1"/>
        <v>0</v>
      </c>
      <c r="J19" s="177"/>
      <c r="K19" s="178">
        <f t="shared" si="2"/>
        <v>0</v>
      </c>
      <c r="L19" s="178">
        <v>21</v>
      </c>
      <c r="M19" s="178">
        <f t="shared" si="3"/>
        <v>0</v>
      </c>
      <c r="N19" s="176">
        <v>3.15E-3</v>
      </c>
      <c r="O19" s="176">
        <f t="shared" si="4"/>
        <v>0.01</v>
      </c>
      <c r="P19" s="176">
        <v>0</v>
      </c>
      <c r="Q19" s="176">
        <f t="shared" si="5"/>
        <v>0</v>
      </c>
      <c r="R19" s="178" t="s">
        <v>122</v>
      </c>
      <c r="S19" s="178" t="s">
        <v>108</v>
      </c>
      <c r="T19" s="179" t="s">
        <v>108</v>
      </c>
      <c r="U19" s="157">
        <v>0</v>
      </c>
      <c r="V19" s="157">
        <f t="shared" si="6"/>
        <v>0</v>
      </c>
      <c r="W19" s="157"/>
      <c r="X19" s="157"/>
      <c r="Y19" s="157" t="s">
        <v>110</v>
      </c>
      <c r="Z19" s="147"/>
      <c r="AA19" s="147"/>
      <c r="AB19" s="147"/>
      <c r="AC19" s="147"/>
      <c r="AD19" s="147"/>
      <c r="AE19" s="147"/>
      <c r="AF19" s="147"/>
      <c r="AG19" s="147" t="s">
        <v>118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22.5" outlineLevel="1" x14ac:dyDescent="0.2">
      <c r="A20" s="173">
        <v>10</v>
      </c>
      <c r="B20" s="174" t="s">
        <v>133</v>
      </c>
      <c r="C20" s="183" t="s">
        <v>134</v>
      </c>
      <c r="D20" s="175" t="s">
        <v>116</v>
      </c>
      <c r="E20" s="176">
        <v>6</v>
      </c>
      <c r="F20" s="177"/>
      <c r="G20" s="178">
        <f t="shared" si="0"/>
        <v>0</v>
      </c>
      <c r="H20" s="177"/>
      <c r="I20" s="178">
        <f t="shared" si="1"/>
        <v>0</v>
      </c>
      <c r="J20" s="177"/>
      <c r="K20" s="178">
        <f t="shared" si="2"/>
        <v>0</v>
      </c>
      <c r="L20" s="178">
        <v>21</v>
      </c>
      <c r="M20" s="178">
        <f t="shared" si="3"/>
        <v>0</v>
      </c>
      <c r="N20" s="176">
        <v>2.3999999999999998E-3</v>
      </c>
      <c r="O20" s="176">
        <f t="shared" si="4"/>
        <v>0.01</v>
      </c>
      <c r="P20" s="176">
        <v>0</v>
      </c>
      <c r="Q20" s="176">
        <f t="shared" si="5"/>
        <v>0</v>
      </c>
      <c r="R20" s="178"/>
      <c r="S20" s="178" t="s">
        <v>117</v>
      </c>
      <c r="T20" s="179" t="s">
        <v>109</v>
      </c>
      <c r="U20" s="157">
        <v>0</v>
      </c>
      <c r="V20" s="157">
        <f t="shared" si="6"/>
        <v>0</v>
      </c>
      <c r="W20" s="157"/>
      <c r="X20" s="157"/>
      <c r="Y20" s="157" t="s">
        <v>110</v>
      </c>
      <c r="Z20" s="147"/>
      <c r="AA20" s="147"/>
      <c r="AB20" s="147"/>
      <c r="AC20" s="147"/>
      <c r="AD20" s="147"/>
      <c r="AE20" s="147"/>
      <c r="AF20" s="147"/>
      <c r="AG20" s="147" t="s">
        <v>118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33.75" outlineLevel="1" x14ac:dyDescent="0.2">
      <c r="A21" s="173">
        <v>11</v>
      </c>
      <c r="B21" s="174" t="s">
        <v>135</v>
      </c>
      <c r="C21" s="183" t="s">
        <v>136</v>
      </c>
      <c r="D21" s="175" t="s">
        <v>116</v>
      </c>
      <c r="E21" s="176">
        <v>0</v>
      </c>
      <c r="F21" s="177"/>
      <c r="G21" s="178">
        <f t="shared" si="0"/>
        <v>0</v>
      </c>
      <c r="H21" s="177"/>
      <c r="I21" s="178">
        <f t="shared" si="1"/>
        <v>0</v>
      </c>
      <c r="J21" s="177"/>
      <c r="K21" s="178">
        <f t="shared" si="2"/>
        <v>0</v>
      </c>
      <c r="L21" s="178">
        <v>21</v>
      </c>
      <c r="M21" s="178">
        <f t="shared" si="3"/>
        <v>0</v>
      </c>
      <c r="N21" s="176">
        <v>2.2200000000000002E-3</v>
      </c>
      <c r="O21" s="176">
        <f t="shared" si="4"/>
        <v>0</v>
      </c>
      <c r="P21" s="176">
        <v>0</v>
      </c>
      <c r="Q21" s="176">
        <f t="shared" si="5"/>
        <v>0</v>
      </c>
      <c r="R21" s="178" t="s">
        <v>122</v>
      </c>
      <c r="S21" s="178" t="s">
        <v>108</v>
      </c>
      <c r="T21" s="179" t="s">
        <v>108</v>
      </c>
      <c r="U21" s="157">
        <v>0</v>
      </c>
      <c r="V21" s="157">
        <f t="shared" si="6"/>
        <v>0</v>
      </c>
      <c r="W21" s="157"/>
      <c r="X21" s="157"/>
      <c r="Y21" s="157" t="s">
        <v>110</v>
      </c>
      <c r="Z21" s="147"/>
      <c r="AA21" s="147"/>
      <c r="AB21" s="147"/>
      <c r="AC21" s="147"/>
      <c r="AD21" s="147"/>
      <c r="AE21" s="147"/>
      <c r="AF21" s="147"/>
      <c r="AG21" s="147" t="s">
        <v>118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33.75" outlineLevel="1" x14ac:dyDescent="0.2">
      <c r="A22" s="173">
        <v>12</v>
      </c>
      <c r="B22" s="174" t="s">
        <v>137</v>
      </c>
      <c r="C22" s="183" t="s">
        <v>138</v>
      </c>
      <c r="D22" s="175" t="s">
        <v>116</v>
      </c>
      <c r="E22" s="176">
        <v>3</v>
      </c>
      <c r="F22" s="177"/>
      <c r="G22" s="178">
        <f t="shared" si="0"/>
        <v>0</v>
      </c>
      <c r="H22" s="177"/>
      <c r="I22" s="178">
        <f t="shared" si="1"/>
        <v>0</v>
      </c>
      <c r="J22" s="177"/>
      <c r="K22" s="178">
        <f t="shared" si="2"/>
        <v>0</v>
      </c>
      <c r="L22" s="178">
        <v>21</v>
      </c>
      <c r="M22" s="178">
        <f t="shared" si="3"/>
        <v>0</v>
      </c>
      <c r="N22" s="176">
        <v>1.99E-3</v>
      </c>
      <c r="O22" s="176">
        <f t="shared" si="4"/>
        <v>0.01</v>
      </c>
      <c r="P22" s="176">
        <v>0</v>
      </c>
      <c r="Q22" s="176">
        <f t="shared" si="5"/>
        <v>0</v>
      </c>
      <c r="R22" s="178" t="s">
        <v>122</v>
      </c>
      <c r="S22" s="178" t="s">
        <v>108</v>
      </c>
      <c r="T22" s="179" t="s">
        <v>108</v>
      </c>
      <c r="U22" s="157">
        <v>0</v>
      </c>
      <c r="V22" s="157">
        <f t="shared" si="6"/>
        <v>0</v>
      </c>
      <c r="W22" s="157"/>
      <c r="X22" s="157"/>
      <c r="Y22" s="157" t="s">
        <v>110</v>
      </c>
      <c r="Z22" s="147"/>
      <c r="AA22" s="147"/>
      <c r="AB22" s="147"/>
      <c r="AC22" s="147"/>
      <c r="AD22" s="147"/>
      <c r="AE22" s="147"/>
      <c r="AF22" s="147"/>
      <c r="AG22" s="147" t="s">
        <v>118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33.75" outlineLevel="1" x14ac:dyDescent="0.2">
      <c r="A23" s="173">
        <v>13</v>
      </c>
      <c r="B23" s="174" t="s">
        <v>139</v>
      </c>
      <c r="C23" s="183" t="s">
        <v>140</v>
      </c>
      <c r="D23" s="175" t="s">
        <v>116</v>
      </c>
      <c r="E23" s="176">
        <v>3</v>
      </c>
      <c r="F23" s="177"/>
      <c r="G23" s="178">
        <f t="shared" si="0"/>
        <v>0</v>
      </c>
      <c r="H23" s="177"/>
      <c r="I23" s="178">
        <f t="shared" si="1"/>
        <v>0</v>
      </c>
      <c r="J23" s="177"/>
      <c r="K23" s="178">
        <f t="shared" si="2"/>
        <v>0</v>
      </c>
      <c r="L23" s="178">
        <v>21</v>
      </c>
      <c r="M23" s="178">
        <f t="shared" si="3"/>
        <v>0</v>
      </c>
      <c r="N23" s="176">
        <v>1.8699999999999999E-3</v>
      </c>
      <c r="O23" s="176">
        <f t="shared" si="4"/>
        <v>0.01</v>
      </c>
      <c r="P23" s="176">
        <v>0</v>
      </c>
      <c r="Q23" s="176">
        <f t="shared" si="5"/>
        <v>0</v>
      </c>
      <c r="R23" s="178" t="s">
        <v>122</v>
      </c>
      <c r="S23" s="178" t="s">
        <v>108</v>
      </c>
      <c r="T23" s="179" t="s">
        <v>108</v>
      </c>
      <c r="U23" s="157">
        <v>0</v>
      </c>
      <c r="V23" s="157">
        <f t="shared" si="6"/>
        <v>0</v>
      </c>
      <c r="W23" s="157"/>
      <c r="X23" s="157"/>
      <c r="Y23" s="157" t="s">
        <v>110</v>
      </c>
      <c r="Z23" s="147"/>
      <c r="AA23" s="147"/>
      <c r="AB23" s="147"/>
      <c r="AC23" s="147"/>
      <c r="AD23" s="147"/>
      <c r="AE23" s="147"/>
      <c r="AF23" s="147"/>
      <c r="AG23" s="147" t="s">
        <v>118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33.75" outlineLevel="1" x14ac:dyDescent="0.2">
      <c r="A24" s="173">
        <v>14</v>
      </c>
      <c r="B24" s="174" t="s">
        <v>141</v>
      </c>
      <c r="C24" s="183" t="s">
        <v>142</v>
      </c>
      <c r="D24" s="175" t="s">
        <v>116</v>
      </c>
      <c r="E24" s="176">
        <v>12</v>
      </c>
      <c r="F24" s="177"/>
      <c r="G24" s="178">
        <f t="shared" si="0"/>
        <v>0</v>
      </c>
      <c r="H24" s="177"/>
      <c r="I24" s="178">
        <f t="shared" si="1"/>
        <v>0</v>
      </c>
      <c r="J24" s="177"/>
      <c r="K24" s="178">
        <f t="shared" si="2"/>
        <v>0</v>
      </c>
      <c r="L24" s="178">
        <v>21</v>
      </c>
      <c r="M24" s="178">
        <f t="shared" si="3"/>
        <v>0</v>
      </c>
      <c r="N24" s="176">
        <v>1.5299999999999999E-3</v>
      </c>
      <c r="O24" s="176">
        <f t="shared" si="4"/>
        <v>0.02</v>
      </c>
      <c r="P24" s="176">
        <v>0</v>
      </c>
      <c r="Q24" s="176">
        <f t="shared" si="5"/>
        <v>0</v>
      </c>
      <c r="R24" s="178" t="s">
        <v>122</v>
      </c>
      <c r="S24" s="178" t="s">
        <v>108</v>
      </c>
      <c r="T24" s="179" t="s">
        <v>108</v>
      </c>
      <c r="U24" s="157">
        <v>0</v>
      </c>
      <c r="V24" s="157">
        <f t="shared" si="6"/>
        <v>0</v>
      </c>
      <c r="W24" s="157"/>
      <c r="X24" s="157"/>
      <c r="Y24" s="157" t="s">
        <v>110</v>
      </c>
      <c r="Z24" s="147"/>
      <c r="AA24" s="147"/>
      <c r="AB24" s="147"/>
      <c r="AC24" s="147"/>
      <c r="AD24" s="147"/>
      <c r="AE24" s="147"/>
      <c r="AF24" s="147"/>
      <c r="AG24" s="147" t="s">
        <v>118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33.75" outlineLevel="1" x14ac:dyDescent="0.2">
      <c r="A25" s="173">
        <v>15</v>
      </c>
      <c r="B25" s="174" t="s">
        <v>143</v>
      </c>
      <c r="C25" s="183" t="s">
        <v>144</v>
      </c>
      <c r="D25" s="175" t="s">
        <v>116</v>
      </c>
      <c r="E25" s="176">
        <v>8</v>
      </c>
      <c r="F25" s="177"/>
      <c r="G25" s="178">
        <f t="shared" si="0"/>
        <v>0</v>
      </c>
      <c r="H25" s="177"/>
      <c r="I25" s="178">
        <f t="shared" si="1"/>
        <v>0</v>
      </c>
      <c r="J25" s="177"/>
      <c r="K25" s="178">
        <f t="shared" si="2"/>
        <v>0</v>
      </c>
      <c r="L25" s="178">
        <v>21</v>
      </c>
      <c r="M25" s="178">
        <f t="shared" si="3"/>
        <v>0</v>
      </c>
      <c r="N25" s="176">
        <v>1.41E-3</v>
      </c>
      <c r="O25" s="176">
        <f t="shared" si="4"/>
        <v>0.01</v>
      </c>
      <c r="P25" s="176">
        <v>0</v>
      </c>
      <c r="Q25" s="176">
        <f t="shared" si="5"/>
        <v>0</v>
      </c>
      <c r="R25" s="178" t="s">
        <v>122</v>
      </c>
      <c r="S25" s="178" t="s">
        <v>108</v>
      </c>
      <c r="T25" s="179" t="s">
        <v>108</v>
      </c>
      <c r="U25" s="157">
        <v>0</v>
      </c>
      <c r="V25" s="157">
        <f t="shared" si="6"/>
        <v>0</v>
      </c>
      <c r="W25" s="157"/>
      <c r="X25" s="157"/>
      <c r="Y25" s="157" t="s">
        <v>110</v>
      </c>
      <c r="Z25" s="147"/>
      <c r="AA25" s="147"/>
      <c r="AB25" s="147"/>
      <c r="AC25" s="147"/>
      <c r="AD25" s="147"/>
      <c r="AE25" s="147"/>
      <c r="AF25" s="147"/>
      <c r="AG25" s="147" t="s">
        <v>118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ht="33.75" outlineLevel="1" x14ac:dyDescent="0.2">
      <c r="A26" s="173">
        <v>16</v>
      </c>
      <c r="B26" s="174" t="s">
        <v>145</v>
      </c>
      <c r="C26" s="183" t="s">
        <v>146</v>
      </c>
      <c r="D26" s="175" t="s">
        <v>116</v>
      </c>
      <c r="E26" s="176">
        <v>0</v>
      </c>
      <c r="F26" s="177"/>
      <c r="G26" s="178">
        <f t="shared" si="0"/>
        <v>0</v>
      </c>
      <c r="H26" s="177"/>
      <c r="I26" s="178">
        <f t="shared" si="1"/>
        <v>0</v>
      </c>
      <c r="J26" s="177"/>
      <c r="K26" s="178">
        <f t="shared" si="2"/>
        <v>0</v>
      </c>
      <c r="L26" s="178">
        <v>21</v>
      </c>
      <c r="M26" s="178">
        <f t="shared" si="3"/>
        <v>0</v>
      </c>
      <c r="N26" s="176">
        <v>1.23E-3</v>
      </c>
      <c r="O26" s="176">
        <f t="shared" si="4"/>
        <v>0</v>
      </c>
      <c r="P26" s="176">
        <v>0</v>
      </c>
      <c r="Q26" s="176">
        <f t="shared" si="5"/>
        <v>0</v>
      </c>
      <c r="R26" s="178" t="s">
        <v>122</v>
      </c>
      <c r="S26" s="178" t="s">
        <v>108</v>
      </c>
      <c r="T26" s="179" t="s">
        <v>108</v>
      </c>
      <c r="U26" s="157">
        <v>0</v>
      </c>
      <c r="V26" s="157">
        <f t="shared" si="6"/>
        <v>0</v>
      </c>
      <c r="W26" s="157"/>
      <c r="X26" s="157"/>
      <c r="Y26" s="157" t="s">
        <v>110</v>
      </c>
      <c r="Z26" s="147"/>
      <c r="AA26" s="147"/>
      <c r="AB26" s="147"/>
      <c r="AC26" s="147"/>
      <c r="AD26" s="147"/>
      <c r="AE26" s="147"/>
      <c r="AF26" s="147"/>
      <c r="AG26" s="147" t="s">
        <v>118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33.75" outlineLevel="1" x14ac:dyDescent="0.2">
      <c r="A27" s="173">
        <v>17</v>
      </c>
      <c r="B27" s="174" t="s">
        <v>147</v>
      </c>
      <c r="C27" s="183" t="s">
        <v>148</v>
      </c>
      <c r="D27" s="175" t="s">
        <v>116</v>
      </c>
      <c r="E27" s="176">
        <v>0</v>
      </c>
      <c r="F27" s="177"/>
      <c r="G27" s="178">
        <f t="shared" si="0"/>
        <v>0</v>
      </c>
      <c r="H27" s="177"/>
      <c r="I27" s="178">
        <f t="shared" si="1"/>
        <v>0</v>
      </c>
      <c r="J27" s="177"/>
      <c r="K27" s="178">
        <f t="shared" si="2"/>
        <v>0</v>
      </c>
      <c r="L27" s="178">
        <v>21</v>
      </c>
      <c r="M27" s="178">
        <f t="shared" si="3"/>
        <v>0</v>
      </c>
      <c r="N27" s="176">
        <v>1.1100000000000001E-3</v>
      </c>
      <c r="O27" s="176">
        <f t="shared" si="4"/>
        <v>0</v>
      </c>
      <c r="P27" s="176">
        <v>0</v>
      </c>
      <c r="Q27" s="176">
        <f t="shared" si="5"/>
        <v>0</v>
      </c>
      <c r="R27" s="178" t="s">
        <v>122</v>
      </c>
      <c r="S27" s="178" t="s">
        <v>108</v>
      </c>
      <c r="T27" s="179" t="s">
        <v>108</v>
      </c>
      <c r="U27" s="157">
        <v>0</v>
      </c>
      <c r="V27" s="157">
        <f t="shared" si="6"/>
        <v>0</v>
      </c>
      <c r="W27" s="157"/>
      <c r="X27" s="157"/>
      <c r="Y27" s="157" t="s">
        <v>110</v>
      </c>
      <c r="Z27" s="147"/>
      <c r="AA27" s="147"/>
      <c r="AB27" s="147"/>
      <c r="AC27" s="147"/>
      <c r="AD27" s="147"/>
      <c r="AE27" s="147"/>
      <c r="AF27" s="147"/>
      <c r="AG27" s="147" t="s">
        <v>118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33.75" outlineLevel="1" x14ac:dyDescent="0.2">
      <c r="A28" s="173">
        <v>18</v>
      </c>
      <c r="B28" s="174" t="s">
        <v>149</v>
      </c>
      <c r="C28" s="183" t="s">
        <v>150</v>
      </c>
      <c r="D28" s="175" t="s">
        <v>116</v>
      </c>
      <c r="E28" s="176">
        <v>0</v>
      </c>
      <c r="F28" s="177"/>
      <c r="G28" s="178">
        <f t="shared" si="0"/>
        <v>0</v>
      </c>
      <c r="H28" s="177"/>
      <c r="I28" s="178">
        <f t="shared" si="1"/>
        <v>0</v>
      </c>
      <c r="J28" s="177"/>
      <c r="K28" s="178">
        <f t="shared" si="2"/>
        <v>0</v>
      </c>
      <c r="L28" s="178">
        <v>21</v>
      </c>
      <c r="M28" s="178">
        <f t="shared" si="3"/>
        <v>0</v>
      </c>
      <c r="N28" s="176">
        <v>2.0000000000000001E-4</v>
      </c>
      <c r="O28" s="176">
        <f t="shared" si="4"/>
        <v>0</v>
      </c>
      <c r="P28" s="176">
        <v>0</v>
      </c>
      <c r="Q28" s="176">
        <f t="shared" si="5"/>
        <v>0</v>
      </c>
      <c r="R28" s="178" t="s">
        <v>122</v>
      </c>
      <c r="S28" s="178" t="s">
        <v>108</v>
      </c>
      <c r="T28" s="179" t="s">
        <v>108</v>
      </c>
      <c r="U28" s="157">
        <v>0</v>
      </c>
      <c r="V28" s="157">
        <f t="shared" si="6"/>
        <v>0</v>
      </c>
      <c r="W28" s="157"/>
      <c r="X28" s="157"/>
      <c r="Y28" s="157" t="s">
        <v>110</v>
      </c>
      <c r="Z28" s="147"/>
      <c r="AA28" s="147"/>
      <c r="AB28" s="147"/>
      <c r="AC28" s="147"/>
      <c r="AD28" s="147"/>
      <c r="AE28" s="147"/>
      <c r="AF28" s="147"/>
      <c r="AG28" s="147" t="s">
        <v>118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ht="22.5" outlineLevel="1" x14ac:dyDescent="0.2">
      <c r="A29" s="173">
        <v>19</v>
      </c>
      <c r="B29" s="174" t="s">
        <v>151</v>
      </c>
      <c r="C29" s="183" t="s">
        <v>152</v>
      </c>
      <c r="D29" s="175" t="s">
        <v>153</v>
      </c>
      <c r="E29" s="176">
        <v>0</v>
      </c>
      <c r="F29" s="177"/>
      <c r="G29" s="178">
        <f t="shared" si="0"/>
        <v>0</v>
      </c>
      <c r="H29" s="177"/>
      <c r="I29" s="178">
        <f t="shared" si="1"/>
        <v>0</v>
      </c>
      <c r="J29" s="177"/>
      <c r="K29" s="178">
        <f t="shared" si="2"/>
        <v>0</v>
      </c>
      <c r="L29" s="178">
        <v>21</v>
      </c>
      <c r="M29" s="178">
        <f t="shared" si="3"/>
        <v>0</v>
      </c>
      <c r="N29" s="176">
        <v>8.0000000000000004E-4</v>
      </c>
      <c r="O29" s="176">
        <f t="shared" si="4"/>
        <v>0</v>
      </c>
      <c r="P29" s="176">
        <v>0</v>
      </c>
      <c r="Q29" s="176">
        <f t="shared" si="5"/>
        <v>0</v>
      </c>
      <c r="R29" s="178" t="s">
        <v>122</v>
      </c>
      <c r="S29" s="178" t="s">
        <v>108</v>
      </c>
      <c r="T29" s="179" t="s">
        <v>108</v>
      </c>
      <c r="U29" s="157">
        <v>0</v>
      </c>
      <c r="V29" s="157">
        <f t="shared" si="6"/>
        <v>0</v>
      </c>
      <c r="W29" s="157"/>
      <c r="X29" s="157"/>
      <c r="Y29" s="157" t="s">
        <v>110</v>
      </c>
      <c r="Z29" s="147"/>
      <c r="AA29" s="147"/>
      <c r="AB29" s="147"/>
      <c r="AC29" s="147"/>
      <c r="AD29" s="147"/>
      <c r="AE29" s="147"/>
      <c r="AF29" s="147"/>
      <c r="AG29" s="147" t="s">
        <v>118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73">
        <v>20</v>
      </c>
      <c r="B30" s="174" t="s">
        <v>154</v>
      </c>
      <c r="C30" s="183" t="s">
        <v>155</v>
      </c>
      <c r="D30" s="175" t="s">
        <v>156</v>
      </c>
      <c r="E30" s="176">
        <v>0</v>
      </c>
      <c r="F30" s="177"/>
      <c r="G30" s="178">
        <f t="shared" si="0"/>
        <v>0</v>
      </c>
      <c r="H30" s="177"/>
      <c r="I30" s="178">
        <f t="shared" si="1"/>
        <v>0</v>
      </c>
      <c r="J30" s="177"/>
      <c r="K30" s="178">
        <f t="shared" si="2"/>
        <v>0</v>
      </c>
      <c r="L30" s="178">
        <v>21</v>
      </c>
      <c r="M30" s="178">
        <f t="shared" si="3"/>
        <v>0</v>
      </c>
      <c r="N30" s="176">
        <v>0</v>
      </c>
      <c r="O30" s="176">
        <f t="shared" si="4"/>
        <v>0</v>
      </c>
      <c r="P30" s="176">
        <v>2.0999999999999999E-3</v>
      </c>
      <c r="Q30" s="176">
        <f t="shared" si="5"/>
        <v>0</v>
      </c>
      <c r="R30" s="178" t="s">
        <v>157</v>
      </c>
      <c r="S30" s="178" t="s">
        <v>108</v>
      </c>
      <c r="T30" s="179" t="s">
        <v>109</v>
      </c>
      <c r="U30" s="157">
        <v>0.2</v>
      </c>
      <c r="V30" s="157">
        <f t="shared" si="6"/>
        <v>0</v>
      </c>
      <c r="W30" s="157"/>
      <c r="X30" s="157"/>
      <c r="Y30" s="157" t="s">
        <v>110</v>
      </c>
      <c r="Z30" s="147"/>
      <c r="AA30" s="147"/>
      <c r="AB30" s="147"/>
      <c r="AC30" s="147"/>
      <c r="AD30" s="147"/>
      <c r="AE30" s="147"/>
      <c r="AF30" s="147"/>
      <c r="AG30" s="147" t="s">
        <v>158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73">
        <v>21</v>
      </c>
      <c r="B31" s="174" t="s">
        <v>159</v>
      </c>
      <c r="C31" s="183" t="s">
        <v>160</v>
      </c>
      <c r="D31" s="175" t="s">
        <v>161</v>
      </c>
      <c r="E31" s="176">
        <v>0</v>
      </c>
      <c r="F31" s="177"/>
      <c r="G31" s="178">
        <f t="shared" si="0"/>
        <v>0</v>
      </c>
      <c r="H31" s="177"/>
      <c r="I31" s="178">
        <f t="shared" si="1"/>
        <v>0</v>
      </c>
      <c r="J31" s="177"/>
      <c r="K31" s="178">
        <f t="shared" si="2"/>
        <v>0</v>
      </c>
      <c r="L31" s="178">
        <v>21</v>
      </c>
      <c r="M31" s="178">
        <f t="shared" si="3"/>
        <v>0</v>
      </c>
      <c r="N31" s="176">
        <v>0</v>
      </c>
      <c r="O31" s="176">
        <f t="shared" si="4"/>
        <v>0</v>
      </c>
      <c r="P31" s="176">
        <v>0</v>
      </c>
      <c r="Q31" s="176">
        <f t="shared" si="5"/>
        <v>0</v>
      </c>
      <c r="R31" s="178" t="s">
        <v>162</v>
      </c>
      <c r="S31" s="178" t="s">
        <v>108</v>
      </c>
      <c r="T31" s="179" t="s">
        <v>108</v>
      </c>
      <c r="U31" s="157">
        <v>0.49</v>
      </c>
      <c r="V31" s="157">
        <f t="shared" si="6"/>
        <v>0</v>
      </c>
      <c r="W31" s="157"/>
      <c r="X31" s="157"/>
      <c r="Y31" s="157" t="s">
        <v>110</v>
      </c>
      <c r="Z31" s="147"/>
      <c r="AA31" s="147"/>
      <c r="AB31" s="147"/>
      <c r="AC31" s="147"/>
      <c r="AD31" s="147"/>
      <c r="AE31" s="147"/>
      <c r="AF31" s="147"/>
      <c r="AG31" s="147" t="s">
        <v>158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73">
        <v>22</v>
      </c>
      <c r="B32" s="174" t="s">
        <v>163</v>
      </c>
      <c r="C32" s="183" t="s">
        <v>164</v>
      </c>
      <c r="D32" s="175" t="s">
        <v>165</v>
      </c>
      <c r="E32" s="176">
        <v>0</v>
      </c>
      <c r="F32" s="177"/>
      <c r="G32" s="178">
        <f t="shared" si="0"/>
        <v>0</v>
      </c>
      <c r="H32" s="177"/>
      <c r="I32" s="178">
        <f t="shared" si="1"/>
        <v>0</v>
      </c>
      <c r="J32" s="177"/>
      <c r="K32" s="178">
        <f t="shared" si="2"/>
        <v>0</v>
      </c>
      <c r="L32" s="178">
        <v>21</v>
      </c>
      <c r="M32" s="178">
        <f t="shared" si="3"/>
        <v>0</v>
      </c>
      <c r="N32" s="176">
        <v>0</v>
      </c>
      <c r="O32" s="176">
        <f t="shared" si="4"/>
        <v>0</v>
      </c>
      <c r="P32" s="176">
        <v>0</v>
      </c>
      <c r="Q32" s="176">
        <f t="shared" si="5"/>
        <v>0</v>
      </c>
      <c r="R32" s="178" t="s">
        <v>162</v>
      </c>
      <c r="S32" s="178" t="s">
        <v>108</v>
      </c>
      <c r="T32" s="179" t="s">
        <v>109</v>
      </c>
      <c r="U32" s="157">
        <v>0</v>
      </c>
      <c r="V32" s="157">
        <f t="shared" si="6"/>
        <v>0</v>
      </c>
      <c r="W32" s="157"/>
      <c r="X32" s="157"/>
      <c r="Y32" s="157" t="s">
        <v>110</v>
      </c>
      <c r="Z32" s="147"/>
      <c r="AA32" s="147"/>
      <c r="AB32" s="147"/>
      <c r="AC32" s="147"/>
      <c r="AD32" s="147"/>
      <c r="AE32" s="147"/>
      <c r="AF32" s="147"/>
      <c r="AG32" s="147" t="s">
        <v>158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2.5" outlineLevel="1" x14ac:dyDescent="0.2">
      <c r="A33" s="173">
        <v>23</v>
      </c>
      <c r="B33" s="174" t="s">
        <v>166</v>
      </c>
      <c r="C33" s="183" t="s">
        <v>167</v>
      </c>
      <c r="D33" s="175" t="s">
        <v>153</v>
      </c>
      <c r="E33" s="176">
        <v>5</v>
      </c>
      <c r="F33" s="177"/>
      <c r="G33" s="178">
        <f t="shared" si="0"/>
        <v>0</v>
      </c>
      <c r="H33" s="177"/>
      <c r="I33" s="178">
        <f t="shared" si="1"/>
        <v>0</v>
      </c>
      <c r="J33" s="177"/>
      <c r="K33" s="178">
        <f t="shared" si="2"/>
        <v>0</v>
      </c>
      <c r="L33" s="178">
        <v>21</v>
      </c>
      <c r="M33" s="178">
        <f t="shared" si="3"/>
        <v>0</v>
      </c>
      <c r="N33" s="176">
        <v>4.4999999999999999E-4</v>
      </c>
      <c r="O33" s="176">
        <f t="shared" si="4"/>
        <v>0</v>
      </c>
      <c r="P33" s="176">
        <v>0</v>
      </c>
      <c r="Q33" s="176">
        <f t="shared" si="5"/>
        <v>0</v>
      </c>
      <c r="R33" s="178" t="s">
        <v>122</v>
      </c>
      <c r="S33" s="178" t="s">
        <v>108</v>
      </c>
      <c r="T33" s="179" t="s">
        <v>108</v>
      </c>
      <c r="U33" s="157">
        <v>0</v>
      </c>
      <c r="V33" s="157">
        <f t="shared" si="6"/>
        <v>0</v>
      </c>
      <c r="W33" s="157"/>
      <c r="X33" s="157"/>
      <c r="Y33" s="157" t="s">
        <v>110</v>
      </c>
      <c r="Z33" s="147"/>
      <c r="AA33" s="147"/>
      <c r="AB33" s="147"/>
      <c r="AC33" s="147"/>
      <c r="AD33" s="147"/>
      <c r="AE33" s="147"/>
      <c r="AF33" s="147"/>
      <c r="AG33" s="147" t="s">
        <v>118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22.5" outlineLevel="1" x14ac:dyDescent="0.2">
      <c r="A34" s="173">
        <v>24</v>
      </c>
      <c r="B34" s="174" t="s">
        <v>168</v>
      </c>
      <c r="C34" s="183" t="s">
        <v>169</v>
      </c>
      <c r="D34" s="175" t="s">
        <v>153</v>
      </c>
      <c r="E34" s="176">
        <v>3</v>
      </c>
      <c r="F34" s="177"/>
      <c r="G34" s="178">
        <f t="shared" si="0"/>
        <v>0</v>
      </c>
      <c r="H34" s="177"/>
      <c r="I34" s="178">
        <f t="shared" si="1"/>
        <v>0</v>
      </c>
      <c r="J34" s="177"/>
      <c r="K34" s="178">
        <f t="shared" si="2"/>
        <v>0</v>
      </c>
      <c r="L34" s="178">
        <v>21</v>
      </c>
      <c r="M34" s="178">
        <f t="shared" si="3"/>
        <v>0</v>
      </c>
      <c r="N34" s="176">
        <v>5.5000000000000003E-4</v>
      </c>
      <c r="O34" s="176">
        <f t="shared" si="4"/>
        <v>0</v>
      </c>
      <c r="P34" s="176">
        <v>0</v>
      </c>
      <c r="Q34" s="176">
        <f t="shared" si="5"/>
        <v>0</v>
      </c>
      <c r="R34" s="178" t="s">
        <v>122</v>
      </c>
      <c r="S34" s="178" t="s">
        <v>108</v>
      </c>
      <c r="T34" s="179" t="s">
        <v>108</v>
      </c>
      <c r="U34" s="157">
        <v>0</v>
      </c>
      <c r="V34" s="157">
        <f t="shared" si="6"/>
        <v>0</v>
      </c>
      <c r="W34" s="157"/>
      <c r="X34" s="157"/>
      <c r="Y34" s="157" t="s">
        <v>110</v>
      </c>
      <c r="Z34" s="147"/>
      <c r="AA34" s="147"/>
      <c r="AB34" s="147"/>
      <c r="AC34" s="147"/>
      <c r="AD34" s="147"/>
      <c r="AE34" s="147"/>
      <c r="AF34" s="147"/>
      <c r="AG34" s="147" t="s">
        <v>118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22.5" outlineLevel="1" x14ac:dyDescent="0.2">
      <c r="A35" s="173">
        <v>25</v>
      </c>
      <c r="B35" s="174" t="s">
        <v>170</v>
      </c>
      <c r="C35" s="183" t="s">
        <v>171</v>
      </c>
      <c r="D35" s="175" t="s">
        <v>153</v>
      </c>
      <c r="E35" s="176">
        <v>0</v>
      </c>
      <c r="F35" s="177"/>
      <c r="G35" s="178">
        <f t="shared" si="0"/>
        <v>0</v>
      </c>
      <c r="H35" s="177"/>
      <c r="I35" s="178">
        <f t="shared" si="1"/>
        <v>0</v>
      </c>
      <c r="J35" s="177"/>
      <c r="K35" s="178">
        <f t="shared" si="2"/>
        <v>0</v>
      </c>
      <c r="L35" s="178">
        <v>21</v>
      </c>
      <c r="M35" s="178">
        <f t="shared" si="3"/>
        <v>0</v>
      </c>
      <c r="N35" s="176">
        <v>6.4999999999999997E-4</v>
      </c>
      <c r="O35" s="176">
        <f t="shared" si="4"/>
        <v>0</v>
      </c>
      <c r="P35" s="176">
        <v>0</v>
      </c>
      <c r="Q35" s="176">
        <f t="shared" si="5"/>
        <v>0</v>
      </c>
      <c r="R35" s="178" t="s">
        <v>122</v>
      </c>
      <c r="S35" s="178" t="s">
        <v>108</v>
      </c>
      <c r="T35" s="179" t="s">
        <v>108</v>
      </c>
      <c r="U35" s="157">
        <v>0</v>
      </c>
      <c r="V35" s="157">
        <f t="shared" si="6"/>
        <v>0</v>
      </c>
      <c r="W35" s="157"/>
      <c r="X35" s="157"/>
      <c r="Y35" s="157" t="s">
        <v>110</v>
      </c>
      <c r="Z35" s="147"/>
      <c r="AA35" s="147"/>
      <c r="AB35" s="147"/>
      <c r="AC35" s="147"/>
      <c r="AD35" s="147"/>
      <c r="AE35" s="147"/>
      <c r="AF35" s="147"/>
      <c r="AG35" s="147" t="s">
        <v>118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2.5" outlineLevel="1" x14ac:dyDescent="0.2">
      <c r="A36" s="173">
        <v>26</v>
      </c>
      <c r="B36" s="174" t="s">
        <v>172</v>
      </c>
      <c r="C36" s="183" t="s">
        <v>173</v>
      </c>
      <c r="D36" s="175" t="s">
        <v>153</v>
      </c>
      <c r="E36" s="176">
        <v>0</v>
      </c>
      <c r="F36" s="177"/>
      <c r="G36" s="178">
        <f t="shared" si="0"/>
        <v>0</v>
      </c>
      <c r="H36" s="177"/>
      <c r="I36" s="178">
        <f t="shared" si="1"/>
        <v>0</v>
      </c>
      <c r="J36" s="177"/>
      <c r="K36" s="178">
        <f t="shared" si="2"/>
        <v>0</v>
      </c>
      <c r="L36" s="178">
        <v>21</v>
      </c>
      <c r="M36" s="178">
        <f t="shared" si="3"/>
        <v>0</v>
      </c>
      <c r="N36" s="176">
        <v>7.5000000000000002E-4</v>
      </c>
      <c r="O36" s="176">
        <f t="shared" si="4"/>
        <v>0</v>
      </c>
      <c r="P36" s="176">
        <v>0</v>
      </c>
      <c r="Q36" s="176">
        <f t="shared" si="5"/>
        <v>0</v>
      </c>
      <c r="R36" s="178" t="s">
        <v>122</v>
      </c>
      <c r="S36" s="178" t="s">
        <v>108</v>
      </c>
      <c r="T36" s="179" t="s">
        <v>108</v>
      </c>
      <c r="U36" s="157">
        <v>0</v>
      </c>
      <c r="V36" s="157">
        <f t="shared" si="6"/>
        <v>0</v>
      </c>
      <c r="W36" s="157"/>
      <c r="X36" s="157"/>
      <c r="Y36" s="157" t="s">
        <v>110</v>
      </c>
      <c r="Z36" s="147"/>
      <c r="AA36" s="147"/>
      <c r="AB36" s="147"/>
      <c r="AC36" s="147"/>
      <c r="AD36" s="147"/>
      <c r="AE36" s="147"/>
      <c r="AF36" s="147"/>
      <c r="AG36" s="147" t="s">
        <v>118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ht="22.5" outlineLevel="1" x14ac:dyDescent="0.2">
      <c r="A37" s="173">
        <v>27</v>
      </c>
      <c r="B37" s="174" t="s">
        <v>174</v>
      </c>
      <c r="C37" s="183" t="s">
        <v>175</v>
      </c>
      <c r="D37" s="175" t="s">
        <v>153</v>
      </c>
      <c r="E37" s="176">
        <v>6</v>
      </c>
      <c r="F37" s="177"/>
      <c r="G37" s="178">
        <f t="shared" si="0"/>
        <v>0</v>
      </c>
      <c r="H37" s="177"/>
      <c r="I37" s="178">
        <f t="shared" si="1"/>
        <v>0</v>
      </c>
      <c r="J37" s="177"/>
      <c r="K37" s="178">
        <f t="shared" si="2"/>
        <v>0</v>
      </c>
      <c r="L37" s="178">
        <v>21</v>
      </c>
      <c r="M37" s="178">
        <f t="shared" si="3"/>
        <v>0</v>
      </c>
      <c r="N37" s="176">
        <v>8.4999999999999995E-4</v>
      </c>
      <c r="O37" s="176">
        <f t="shared" si="4"/>
        <v>0.01</v>
      </c>
      <c r="P37" s="176">
        <v>0</v>
      </c>
      <c r="Q37" s="176">
        <f t="shared" si="5"/>
        <v>0</v>
      </c>
      <c r="R37" s="178" t="s">
        <v>122</v>
      </c>
      <c r="S37" s="178" t="s">
        <v>108</v>
      </c>
      <c r="T37" s="179" t="s">
        <v>108</v>
      </c>
      <c r="U37" s="157">
        <v>0</v>
      </c>
      <c r="V37" s="157">
        <f t="shared" si="6"/>
        <v>0</v>
      </c>
      <c r="W37" s="157"/>
      <c r="X37" s="157"/>
      <c r="Y37" s="157" t="s">
        <v>110</v>
      </c>
      <c r="Z37" s="147"/>
      <c r="AA37" s="147"/>
      <c r="AB37" s="147"/>
      <c r="AC37" s="147"/>
      <c r="AD37" s="147"/>
      <c r="AE37" s="147"/>
      <c r="AF37" s="147"/>
      <c r="AG37" s="147" t="s">
        <v>118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22.5" outlineLevel="1" x14ac:dyDescent="0.2">
      <c r="A38" s="173">
        <v>28</v>
      </c>
      <c r="B38" s="174" t="s">
        <v>176</v>
      </c>
      <c r="C38" s="183" t="s">
        <v>177</v>
      </c>
      <c r="D38" s="175" t="s">
        <v>153</v>
      </c>
      <c r="E38" s="176">
        <v>0</v>
      </c>
      <c r="F38" s="177"/>
      <c r="G38" s="178">
        <f t="shared" si="0"/>
        <v>0</v>
      </c>
      <c r="H38" s="177"/>
      <c r="I38" s="178">
        <f t="shared" si="1"/>
        <v>0</v>
      </c>
      <c r="J38" s="177"/>
      <c r="K38" s="178">
        <f t="shared" si="2"/>
        <v>0</v>
      </c>
      <c r="L38" s="178">
        <v>21</v>
      </c>
      <c r="M38" s="178">
        <f t="shared" si="3"/>
        <v>0</v>
      </c>
      <c r="N38" s="176">
        <v>1.0499999999999999E-3</v>
      </c>
      <c r="O38" s="176">
        <f t="shared" si="4"/>
        <v>0</v>
      </c>
      <c r="P38" s="176">
        <v>0</v>
      </c>
      <c r="Q38" s="176">
        <f t="shared" si="5"/>
        <v>0</v>
      </c>
      <c r="R38" s="178" t="s">
        <v>122</v>
      </c>
      <c r="S38" s="178" t="s">
        <v>108</v>
      </c>
      <c r="T38" s="179" t="s">
        <v>108</v>
      </c>
      <c r="U38" s="157">
        <v>0</v>
      </c>
      <c r="V38" s="157">
        <f t="shared" si="6"/>
        <v>0</v>
      </c>
      <c r="W38" s="157"/>
      <c r="X38" s="157"/>
      <c r="Y38" s="157" t="s">
        <v>110</v>
      </c>
      <c r="Z38" s="147"/>
      <c r="AA38" s="147"/>
      <c r="AB38" s="147"/>
      <c r="AC38" s="147"/>
      <c r="AD38" s="147"/>
      <c r="AE38" s="147"/>
      <c r="AF38" s="147"/>
      <c r="AG38" s="147" t="s">
        <v>118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ht="22.5" outlineLevel="1" x14ac:dyDescent="0.2">
      <c r="A39" s="173">
        <v>29</v>
      </c>
      <c r="B39" s="174" t="s">
        <v>178</v>
      </c>
      <c r="C39" s="183" t="s">
        <v>179</v>
      </c>
      <c r="D39" s="175" t="s">
        <v>153</v>
      </c>
      <c r="E39" s="176">
        <v>0</v>
      </c>
      <c r="F39" s="177"/>
      <c r="G39" s="178">
        <f t="shared" si="0"/>
        <v>0</v>
      </c>
      <c r="H39" s="177"/>
      <c r="I39" s="178">
        <f t="shared" si="1"/>
        <v>0</v>
      </c>
      <c r="J39" s="177"/>
      <c r="K39" s="178">
        <f t="shared" si="2"/>
        <v>0</v>
      </c>
      <c r="L39" s="178">
        <v>21</v>
      </c>
      <c r="M39" s="178">
        <f t="shared" si="3"/>
        <v>0</v>
      </c>
      <c r="N39" s="176">
        <v>1.15E-3</v>
      </c>
      <c r="O39" s="176">
        <f t="shared" si="4"/>
        <v>0</v>
      </c>
      <c r="P39" s="176">
        <v>0</v>
      </c>
      <c r="Q39" s="176">
        <f t="shared" si="5"/>
        <v>0</v>
      </c>
      <c r="R39" s="178" t="s">
        <v>122</v>
      </c>
      <c r="S39" s="178" t="s">
        <v>108</v>
      </c>
      <c r="T39" s="179" t="s">
        <v>108</v>
      </c>
      <c r="U39" s="157">
        <v>0</v>
      </c>
      <c r="V39" s="157">
        <f t="shared" si="6"/>
        <v>0</v>
      </c>
      <c r="W39" s="157"/>
      <c r="X39" s="157"/>
      <c r="Y39" s="157" t="s">
        <v>110</v>
      </c>
      <c r="Z39" s="147"/>
      <c r="AA39" s="147"/>
      <c r="AB39" s="147"/>
      <c r="AC39" s="147"/>
      <c r="AD39" s="147"/>
      <c r="AE39" s="147"/>
      <c r="AF39" s="147"/>
      <c r="AG39" s="147" t="s">
        <v>118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ht="22.5" outlineLevel="1" x14ac:dyDescent="0.2">
      <c r="A40" s="173">
        <v>30</v>
      </c>
      <c r="B40" s="174" t="s">
        <v>180</v>
      </c>
      <c r="C40" s="183" t="s">
        <v>181</v>
      </c>
      <c r="D40" s="175" t="s">
        <v>153</v>
      </c>
      <c r="E40" s="176">
        <v>0</v>
      </c>
      <c r="F40" s="177"/>
      <c r="G40" s="178">
        <f t="shared" si="0"/>
        <v>0</v>
      </c>
      <c r="H40" s="177"/>
      <c r="I40" s="178">
        <f t="shared" si="1"/>
        <v>0</v>
      </c>
      <c r="J40" s="177"/>
      <c r="K40" s="178">
        <f t="shared" si="2"/>
        <v>0</v>
      </c>
      <c r="L40" s="178">
        <v>21</v>
      </c>
      <c r="M40" s="178">
        <f t="shared" si="3"/>
        <v>0</v>
      </c>
      <c r="N40" s="176">
        <v>1.25E-3</v>
      </c>
      <c r="O40" s="176">
        <f t="shared" si="4"/>
        <v>0</v>
      </c>
      <c r="P40" s="176">
        <v>0</v>
      </c>
      <c r="Q40" s="176">
        <f t="shared" si="5"/>
        <v>0</v>
      </c>
      <c r="R40" s="178" t="s">
        <v>122</v>
      </c>
      <c r="S40" s="178" t="s">
        <v>108</v>
      </c>
      <c r="T40" s="179" t="s">
        <v>108</v>
      </c>
      <c r="U40" s="157">
        <v>0</v>
      </c>
      <c r="V40" s="157">
        <f t="shared" si="6"/>
        <v>0</v>
      </c>
      <c r="W40" s="157"/>
      <c r="X40" s="157"/>
      <c r="Y40" s="157" t="s">
        <v>110</v>
      </c>
      <c r="Z40" s="147"/>
      <c r="AA40" s="147"/>
      <c r="AB40" s="147"/>
      <c r="AC40" s="147"/>
      <c r="AD40" s="147"/>
      <c r="AE40" s="147"/>
      <c r="AF40" s="147"/>
      <c r="AG40" s="147" t="s">
        <v>118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22.5" outlineLevel="1" x14ac:dyDescent="0.2">
      <c r="A41" s="173">
        <v>31</v>
      </c>
      <c r="B41" s="174" t="s">
        <v>182</v>
      </c>
      <c r="C41" s="183" t="s">
        <v>183</v>
      </c>
      <c r="D41" s="175" t="s">
        <v>153</v>
      </c>
      <c r="E41" s="176">
        <v>6</v>
      </c>
      <c r="F41" s="177"/>
      <c r="G41" s="178">
        <f t="shared" si="0"/>
        <v>0</v>
      </c>
      <c r="H41" s="177"/>
      <c r="I41" s="178">
        <f t="shared" si="1"/>
        <v>0</v>
      </c>
      <c r="J41" s="177"/>
      <c r="K41" s="178">
        <f t="shared" si="2"/>
        <v>0</v>
      </c>
      <c r="L41" s="178">
        <v>21</v>
      </c>
      <c r="M41" s="178">
        <f t="shared" si="3"/>
        <v>0</v>
      </c>
      <c r="N41" s="176">
        <v>1.6999999999999999E-3</v>
      </c>
      <c r="O41" s="176">
        <f t="shared" si="4"/>
        <v>0.01</v>
      </c>
      <c r="P41" s="176">
        <v>0</v>
      </c>
      <c r="Q41" s="176">
        <f t="shared" si="5"/>
        <v>0</v>
      </c>
      <c r="R41" s="178" t="s">
        <v>122</v>
      </c>
      <c r="S41" s="178" t="s">
        <v>108</v>
      </c>
      <c r="T41" s="179" t="s">
        <v>108</v>
      </c>
      <c r="U41" s="157">
        <v>0</v>
      </c>
      <c r="V41" s="157">
        <f t="shared" si="6"/>
        <v>0</v>
      </c>
      <c r="W41" s="157"/>
      <c r="X41" s="157"/>
      <c r="Y41" s="157" t="s">
        <v>110</v>
      </c>
      <c r="Z41" s="147"/>
      <c r="AA41" s="147"/>
      <c r="AB41" s="147"/>
      <c r="AC41" s="147"/>
      <c r="AD41" s="147"/>
      <c r="AE41" s="147"/>
      <c r="AF41" s="147"/>
      <c r="AG41" s="147" t="s">
        <v>118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ht="22.5" outlineLevel="1" x14ac:dyDescent="0.2">
      <c r="A42" s="173">
        <v>32</v>
      </c>
      <c r="B42" s="174" t="s">
        <v>184</v>
      </c>
      <c r="C42" s="183" t="s">
        <v>185</v>
      </c>
      <c r="D42" s="175" t="s">
        <v>153</v>
      </c>
      <c r="E42" s="176">
        <v>7</v>
      </c>
      <c r="F42" s="177"/>
      <c r="G42" s="178">
        <f t="shared" si="0"/>
        <v>0</v>
      </c>
      <c r="H42" s="177"/>
      <c r="I42" s="178">
        <f t="shared" si="1"/>
        <v>0</v>
      </c>
      <c r="J42" s="177"/>
      <c r="K42" s="178">
        <f t="shared" si="2"/>
        <v>0</v>
      </c>
      <c r="L42" s="178">
        <v>21</v>
      </c>
      <c r="M42" s="178">
        <f t="shared" si="3"/>
        <v>0</v>
      </c>
      <c r="N42" s="176">
        <v>2.15E-3</v>
      </c>
      <c r="O42" s="176">
        <f t="shared" si="4"/>
        <v>0.02</v>
      </c>
      <c r="P42" s="176">
        <v>0</v>
      </c>
      <c r="Q42" s="176">
        <f t="shared" si="5"/>
        <v>0</v>
      </c>
      <c r="R42" s="178" t="s">
        <v>122</v>
      </c>
      <c r="S42" s="178" t="s">
        <v>108</v>
      </c>
      <c r="T42" s="179" t="s">
        <v>108</v>
      </c>
      <c r="U42" s="157">
        <v>0</v>
      </c>
      <c r="V42" s="157">
        <f t="shared" si="6"/>
        <v>0</v>
      </c>
      <c r="W42" s="157"/>
      <c r="X42" s="157"/>
      <c r="Y42" s="157" t="s">
        <v>110</v>
      </c>
      <c r="Z42" s="147"/>
      <c r="AA42" s="147"/>
      <c r="AB42" s="147"/>
      <c r="AC42" s="147"/>
      <c r="AD42" s="147"/>
      <c r="AE42" s="147"/>
      <c r="AF42" s="147"/>
      <c r="AG42" s="147" t="s">
        <v>118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x14ac:dyDescent="0.2">
      <c r="A43" s="159" t="s">
        <v>102</v>
      </c>
      <c r="B43" s="160" t="s">
        <v>57</v>
      </c>
      <c r="C43" s="181" t="s">
        <v>58</v>
      </c>
      <c r="D43" s="161"/>
      <c r="E43" s="162"/>
      <c r="F43" s="163"/>
      <c r="G43" s="163">
        <f>SUMIF(AG44:AG173,"&lt;&gt;NOR",G44:G173)</f>
        <v>0</v>
      </c>
      <c r="H43" s="163"/>
      <c r="I43" s="163">
        <f>SUM(I44:I173)</f>
        <v>0</v>
      </c>
      <c r="J43" s="163"/>
      <c r="K43" s="163">
        <f>SUM(K44:K173)</f>
        <v>0</v>
      </c>
      <c r="L43" s="163"/>
      <c r="M43" s="163">
        <f>SUM(M44:M173)</f>
        <v>0</v>
      </c>
      <c r="N43" s="162"/>
      <c r="O43" s="162">
        <f>SUM(O44:O173)</f>
        <v>0.18000000000000002</v>
      </c>
      <c r="P43" s="162"/>
      <c r="Q43" s="162">
        <f>SUM(Q44:Q173)</f>
        <v>0</v>
      </c>
      <c r="R43" s="163"/>
      <c r="S43" s="163"/>
      <c r="T43" s="164"/>
      <c r="U43" s="158"/>
      <c r="V43" s="158">
        <f>SUM(V44:V173)</f>
        <v>41.9</v>
      </c>
      <c r="W43" s="158"/>
      <c r="X43" s="158"/>
      <c r="Y43" s="158"/>
      <c r="AG43" t="s">
        <v>103</v>
      </c>
    </row>
    <row r="44" spans="1:60" ht="22.5" outlineLevel="1" x14ac:dyDescent="0.2">
      <c r="A44" s="166">
        <v>33</v>
      </c>
      <c r="B44" s="167" t="s">
        <v>186</v>
      </c>
      <c r="C44" s="182" t="s">
        <v>187</v>
      </c>
      <c r="D44" s="168" t="s">
        <v>116</v>
      </c>
      <c r="E44" s="169">
        <v>0</v>
      </c>
      <c r="F44" s="170"/>
      <c r="G44" s="171">
        <f>ROUND(E44*F44,2)</f>
        <v>0</v>
      </c>
      <c r="H44" s="170"/>
      <c r="I44" s="171">
        <f>ROUND(E44*H44,2)</f>
        <v>0</v>
      </c>
      <c r="J44" s="170"/>
      <c r="K44" s="171">
        <f>ROUND(E44*J44,2)</f>
        <v>0</v>
      </c>
      <c r="L44" s="171">
        <v>21</v>
      </c>
      <c r="M44" s="171">
        <f>G44*(1+L44/100)</f>
        <v>0</v>
      </c>
      <c r="N44" s="169">
        <v>5.62E-3</v>
      </c>
      <c r="O44" s="169">
        <f>ROUND(E44*N44,2)</f>
        <v>0</v>
      </c>
      <c r="P44" s="169">
        <v>0</v>
      </c>
      <c r="Q44" s="169">
        <f>ROUND(E44*P44,2)</f>
        <v>0</v>
      </c>
      <c r="R44" s="171" t="s">
        <v>188</v>
      </c>
      <c r="S44" s="171" t="s">
        <v>108</v>
      </c>
      <c r="T44" s="172" t="s">
        <v>108</v>
      </c>
      <c r="U44" s="157">
        <v>0.96850000000000003</v>
      </c>
      <c r="V44" s="157">
        <f>ROUND(E44*U44,2)</f>
        <v>0</v>
      </c>
      <c r="W44" s="157"/>
      <c r="X44" s="157"/>
      <c r="Y44" s="157" t="s">
        <v>110</v>
      </c>
      <c r="Z44" s="147"/>
      <c r="AA44" s="147"/>
      <c r="AB44" s="147"/>
      <c r="AC44" s="147"/>
      <c r="AD44" s="147"/>
      <c r="AE44" s="147"/>
      <c r="AF44" s="147"/>
      <c r="AG44" s="147" t="s">
        <v>158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2" x14ac:dyDescent="0.2">
      <c r="A45" s="154"/>
      <c r="B45" s="155"/>
      <c r="C45" s="243" t="s">
        <v>189</v>
      </c>
      <c r="D45" s="244"/>
      <c r="E45" s="244"/>
      <c r="F45" s="244"/>
      <c r="G45" s="244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57"/>
      <c r="Z45" s="147"/>
      <c r="AA45" s="147"/>
      <c r="AB45" s="147"/>
      <c r="AC45" s="147"/>
      <c r="AD45" s="147"/>
      <c r="AE45" s="147"/>
      <c r="AF45" s="147"/>
      <c r="AG45" s="147" t="s">
        <v>113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2.5" outlineLevel="1" x14ac:dyDescent="0.2">
      <c r="A46" s="166">
        <v>34</v>
      </c>
      <c r="B46" s="167" t="s">
        <v>190</v>
      </c>
      <c r="C46" s="182" t="s">
        <v>191</v>
      </c>
      <c r="D46" s="168" t="s">
        <v>116</v>
      </c>
      <c r="E46" s="169">
        <v>0</v>
      </c>
      <c r="F46" s="170"/>
      <c r="G46" s="171">
        <f>ROUND(E46*F46,2)</f>
        <v>0</v>
      </c>
      <c r="H46" s="170"/>
      <c r="I46" s="171">
        <f>ROUND(E46*H46,2)</f>
        <v>0</v>
      </c>
      <c r="J46" s="170"/>
      <c r="K46" s="171">
        <f>ROUND(E46*J46,2)</f>
        <v>0</v>
      </c>
      <c r="L46" s="171">
        <v>21</v>
      </c>
      <c r="M46" s="171">
        <f>G46*(1+L46/100)</f>
        <v>0</v>
      </c>
      <c r="N46" s="169">
        <v>4.79E-3</v>
      </c>
      <c r="O46" s="169">
        <f>ROUND(E46*N46,2)</f>
        <v>0</v>
      </c>
      <c r="P46" s="169">
        <v>0</v>
      </c>
      <c r="Q46" s="169">
        <f>ROUND(E46*P46,2)</f>
        <v>0</v>
      </c>
      <c r="R46" s="171" t="s">
        <v>188</v>
      </c>
      <c r="S46" s="171" t="s">
        <v>108</v>
      </c>
      <c r="T46" s="172" t="s">
        <v>108</v>
      </c>
      <c r="U46" s="157">
        <v>1.038</v>
      </c>
      <c r="V46" s="157">
        <f>ROUND(E46*U46,2)</f>
        <v>0</v>
      </c>
      <c r="W46" s="157"/>
      <c r="X46" s="157"/>
      <c r="Y46" s="157" t="s">
        <v>110</v>
      </c>
      <c r="Z46" s="147"/>
      <c r="AA46" s="147"/>
      <c r="AB46" s="147"/>
      <c r="AC46" s="147"/>
      <c r="AD46" s="147"/>
      <c r="AE46" s="147"/>
      <c r="AF46" s="147"/>
      <c r="AG46" s="147" t="s">
        <v>158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2" x14ac:dyDescent="0.2">
      <c r="A47" s="154"/>
      <c r="B47" s="155"/>
      <c r="C47" s="243" t="s">
        <v>189</v>
      </c>
      <c r="D47" s="244"/>
      <c r="E47" s="244"/>
      <c r="F47" s="244"/>
      <c r="G47" s="244"/>
      <c r="H47" s="157"/>
      <c r="I47" s="157"/>
      <c r="J47" s="157"/>
      <c r="K47" s="157"/>
      <c r="L47" s="157"/>
      <c r="M47" s="157"/>
      <c r="N47" s="156"/>
      <c r="O47" s="156"/>
      <c r="P47" s="156"/>
      <c r="Q47" s="156"/>
      <c r="R47" s="157"/>
      <c r="S47" s="157"/>
      <c r="T47" s="157"/>
      <c r="U47" s="157"/>
      <c r="V47" s="157"/>
      <c r="W47" s="157"/>
      <c r="X47" s="157"/>
      <c r="Y47" s="157"/>
      <c r="Z47" s="147"/>
      <c r="AA47" s="147"/>
      <c r="AB47" s="147"/>
      <c r="AC47" s="147"/>
      <c r="AD47" s="147"/>
      <c r="AE47" s="147"/>
      <c r="AF47" s="147"/>
      <c r="AG47" s="147" t="s">
        <v>113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ht="22.5" outlineLevel="1" x14ac:dyDescent="0.2">
      <c r="A48" s="166">
        <v>35</v>
      </c>
      <c r="B48" s="167" t="s">
        <v>192</v>
      </c>
      <c r="C48" s="182" t="s">
        <v>193</v>
      </c>
      <c r="D48" s="168" t="s">
        <v>116</v>
      </c>
      <c r="E48" s="169">
        <v>2</v>
      </c>
      <c r="F48" s="170"/>
      <c r="G48" s="171">
        <f>ROUND(E48*F48,2)</f>
        <v>0</v>
      </c>
      <c r="H48" s="170"/>
      <c r="I48" s="171">
        <f>ROUND(E48*H48,2)</f>
        <v>0</v>
      </c>
      <c r="J48" s="170"/>
      <c r="K48" s="171">
        <f>ROUND(E48*J48,2)</f>
        <v>0</v>
      </c>
      <c r="L48" s="171">
        <v>21</v>
      </c>
      <c r="M48" s="171">
        <f>G48*(1+L48/100)</f>
        <v>0</v>
      </c>
      <c r="N48" s="169">
        <v>6.5399999999999998E-3</v>
      </c>
      <c r="O48" s="169">
        <f>ROUND(E48*N48,2)</f>
        <v>0.01</v>
      </c>
      <c r="P48" s="169">
        <v>0</v>
      </c>
      <c r="Q48" s="169">
        <f>ROUND(E48*P48,2)</f>
        <v>0</v>
      </c>
      <c r="R48" s="171" t="s">
        <v>188</v>
      </c>
      <c r="S48" s="171" t="s">
        <v>108</v>
      </c>
      <c r="T48" s="172" t="s">
        <v>108</v>
      </c>
      <c r="U48" s="157">
        <v>1.0047999999999999</v>
      </c>
      <c r="V48" s="157">
        <f>ROUND(E48*U48,2)</f>
        <v>2.0099999999999998</v>
      </c>
      <c r="W48" s="157"/>
      <c r="X48" s="157"/>
      <c r="Y48" s="157" t="s">
        <v>110</v>
      </c>
      <c r="Z48" s="147"/>
      <c r="AA48" s="147"/>
      <c r="AB48" s="147"/>
      <c r="AC48" s="147"/>
      <c r="AD48" s="147"/>
      <c r="AE48" s="147"/>
      <c r="AF48" s="147"/>
      <c r="AG48" s="147" t="s">
        <v>158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2" x14ac:dyDescent="0.2">
      <c r="A49" s="154"/>
      <c r="B49" s="155"/>
      <c r="C49" s="243" t="s">
        <v>189</v>
      </c>
      <c r="D49" s="244"/>
      <c r="E49" s="244"/>
      <c r="F49" s="244"/>
      <c r="G49" s="244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7"/>
      <c r="AA49" s="147"/>
      <c r="AB49" s="147"/>
      <c r="AC49" s="147"/>
      <c r="AD49" s="147"/>
      <c r="AE49" s="147"/>
      <c r="AF49" s="147"/>
      <c r="AG49" s="147" t="s">
        <v>113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ht="22.5" outlineLevel="1" x14ac:dyDescent="0.2">
      <c r="A50" s="166">
        <v>36</v>
      </c>
      <c r="B50" s="167" t="s">
        <v>194</v>
      </c>
      <c r="C50" s="182" t="s">
        <v>195</v>
      </c>
      <c r="D50" s="168" t="s">
        <v>116</v>
      </c>
      <c r="E50" s="169">
        <v>0</v>
      </c>
      <c r="F50" s="170"/>
      <c r="G50" s="171">
        <f>ROUND(E50*F50,2)</f>
        <v>0</v>
      </c>
      <c r="H50" s="170"/>
      <c r="I50" s="171">
        <f>ROUND(E50*H50,2)</f>
        <v>0</v>
      </c>
      <c r="J50" s="170"/>
      <c r="K50" s="171">
        <f>ROUND(E50*J50,2)</f>
        <v>0</v>
      </c>
      <c r="L50" s="171">
        <v>21</v>
      </c>
      <c r="M50" s="171">
        <f>G50*(1+L50/100)</f>
        <v>0</v>
      </c>
      <c r="N50" s="169">
        <v>5.94E-3</v>
      </c>
      <c r="O50" s="169">
        <f>ROUND(E50*N50,2)</f>
        <v>0</v>
      </c>
      <c r="P50" s="169">
        <v>0</v>
      </c>
      <c r="Q50" s="169">
        <f>ROUND(E50*P50,2)</f>
        <v>0</v>
      </c>
      <c r="R50" s="171" t="s">
        <v>188</v>
      </c>
      <c r="S50" s="171" t="s">
        <v>108</v>
      </c>
      <c r="T50" s="172" t="s">
        <v>108</v>
      </c>
      <c r="U50" s="157">
        <v>0.92569999999999997</v>
      </c>
      <c r="V50" s="157">
        <f>ROUND(E50*U50,2)</f>
        <v>0</v>
      </c>
      <c r="W50" s="157"/>
      <c r="X50" s="157"/>
      <c r="Y50" s="157" t="s">
        <v>110</v>
      </c>
      <c r="Z50" s="147"/>
      <c r="AA50" s="147"/>
      <c r="AB50" s="147"/>
      <c r="AC50" s="147"/>
      <c r="AD50" s="147"/>
      <c r="AE50" s="147"/>
      <c r="AF50" s="147"/>
      <c r="AG50" s="147" t="s">
        <v>158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2" x14ac:dyDescent="0.2">
      <c r="A51" s="154"/>
      <c r="B51" s="155"/>
      <c r="C51" s="243" t="s">
        <v>189</v>
      </c>
      <c r="D51" s="244"/>
      <c r="E51" s="244"/>
      <c r="F51" s="244"/>
      <c r="G51" s="244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7"/>
      <c r="AA51" s="147"/>
      <c r="AB51" s="147"/>
      <c r="AC51" s="147"/>
      <c r="AD51" s="147"/>
      <c r="AE51" s="147"/>
      <c r="AF51" s="147"/>
      <c r="AG51" s="147" t="s">
        <v>113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ht="22.5" outlineLevel="1" x14ac:dyDescent="0.2">
      <c r="A52" s="166">
        <v>37</v>
      </c>
      <c r="B52" s="167" t="s">
        <v>196</v>
      </c>
      <c r="C52" s="182" t="s">
        <v>197</v>
      </c>
      <c r="D52" s="168" t="s">
        <v>116</v>
      </c>
      <c r="E52" s="169">
        <v>26</v>
      </c>
      <c r="F52" s="170"/>
      <c r="G52" s="171">
        <f>ROUND(E52*F52,2)</f>
        <v>0</v>
      </c>
      <c r="H52" s="170"/>
      <c r="I52" s="171">
        <f>ROUND(E52*H52,2)</f>
        <v>0</v>
      </c>
      <c r="J52" s="170"/>
      <c r="K52" s="171">
        <f>ROUND(E52*J52,2)</f>
        <v>0</v>
      </c>
      <c r="L52" s="171">
        <v>21</v>
      </c>
      <c r="M52" s="171">
        <f>G52*(1+L52/100)</f>
        <v>0</v>
      </c>
      <c r="N52" s="169">
        <v>5.3499999999999997E-3</v>
      </c>
      <c r="O52" s="169">
        <f>ROUND(E52*N52,2)</f>
        <v>0.14000000000000001</v>
      </c>
      <c r="P52" s="169">
        <v>0</v>
      </c>
      <c r="Q52" s="169">
        <f>ROUND(E52*P52,2)</f>
        <v>0</v>
      </c>
      <c r="R52" s="171" t="s">
        <v>188</v>
      </c>
      <c r="S52" s="171" t="s">
        <v>108</v>
      </c>
      <c r="T52" s="172" t="s">
        <v>108</v>
      </c>
      <c r="U52" s="157">
        <v>0.68279999999999996</v>
      </c>
      <c r="V52" s="157">
        <f>ROUND(E52*U52,2)</f>
        <v>17.75</v>
      </c>
      <c r="W52" s="157"/>
      <c r="X52" s="157"/>
      <c r="Y52" s="157" t="s">
        <v>110</v>
      </c>
      <c r="Z52" s="147"/>
      <c r="AA52" s="147"/>
      <c r="AB52" s="147"/>
      <c r="AC52" s="147"/>
      <c r="AD52" s="147"/>
      <c r="AE52" s="147"/>
      <c r="AF52" s="147"/>
      <c r="AG52" s="147" t="s">
        <v>158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2" x14ac:dyDescent="0.2">
      <c r="A53" s="154"/>
      <c r="B53" s="155"/>
      <c r="C53" s="243" t="s">
        <v>189</v>
      </c>
      <c r="D53" s="244"/>
      <c r="E53" s="244"/>
      <c r="F53" s="244"/>
      <c r="G53" s="244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7"/>
      <c r="AA53" s="147"/>
      <c r="AB53" s="147"/>
      <c r="AC53" s="147"/>
      <c r="AD53" s="147"/>
      <c r="AE53" s="147"/>
      <c r="AF53" s="147"/>
      <c r="AG53" s="147" t="s">
        <v>113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ht="22.5" outlineLevel="1" x14ac:dyDescent="0.2">
      <c r="A54" s="166">
        <v>38</v>
      </c>
      <c r="B54" s="167" t="s">
        <v>198</v>
      </c>
      <c r="C54" s="182" t="s">
        <v>199</v>
      </c>
      <c r="D54" s="168" t="s">
        <v>116</v>
      </c>
      <c r="E54" s="169">
        <v>3</v>
      </c>
      <c r="F54" s="170"/>
      <c r="G54" s="171">
        <f>ROUND(E54*F54,2)</f>
        <v>0</v>
      </c>
      <c r="H54" s="170"/>
      <c r="I54" s="171">
        <f>ROUND(E54*H54,2)</f>
        <v>0</v>
      </c>
      <c r="J54" s="170"/>
      <c r="K54" s="171">
        <f>ROUND(E54*J54,2)</f>
        <v>0</v>
      </c>
      <c r="L54" s="171">
        <v>21</v>
      </c>
      <c r="M54" s="171">
        <f>G54*(1+L54/100)</f>
        <v>0</v>
      </c>
      <c r="N54" s="169">
        <v>5.1799999999999997E-3</v>
      </c>
      <c r="O54" s="169">
        <f>ROUND(E54*N54,2)</f>
        <v>0.02</v>
      </c>
      <c r="P54" s="169">
        <v>0</v>
      </c>
      <c r="Q54" s="169">
        <f>ROUND(E54*P54,2)</f>
        <v>0</v>
      </c>
      <c r="R54" s="171" t="s">
        <v>188</v>
      </c>
      <c r="S54" s="171" t="s">
        <v>108</v>
      </c>
      <c r="T54" s="172" t="s">
        <v>108</v>
      </c>
      <c r="U54" s="157">
        <v>0.63429999999999997</v>
      </c>
      <c r="V54" s="157">
        <f>ROUND(E54*U54,2)</f>
        <v>1.9</v>
      </c>
      <c r="W54" s="157"/>
      <c r="X54" s="157"/>
      <c r="Y54" s="157" t="s">
        <v>110</v>
      </c>
      <c r="Z54" s="147"/>
      <c r="AA54" s="147"/>
      <c r="AB54" s="147"/>
      <c r="AC54" s="147"/>
      <c r="AD54" s="147"/>
      <c r="AE54" s="147"/>
      <c r="AF54" s="147"/>
      <c r="AG54" s="147" t="s">
        <v>158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2" x14ac:dyDescent="0.2">
      <c r="A55" s="154"/>
      <c r="B55" s="155"/>
      <c r="C55" s="243" t="s">
        <v>189</v>
      </c>
      <c r="D55" s="244"/>
      <c r="E55" s="244"/>
      <c r="F55" s="244"/>
      <c r="G55" s="244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7"/>
      <c r="AA55" s="147"/>
      <c r="AB55" s="147"/>
      <c r="AC55" s="147"/>
      <c r="AD55" s="147"/>
      <c r="AE55" s="147"/>
      <c r="AF55" s="147"/>
      <c r="AG55" s="147" t="s">
        <v>113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ht="22.5" outlineLevel="1" x14ac:dyDescent="0.2">
      <c r="A56" s="166">
        <v>39</v>
      </c>
      <c r="B56" s="167" t="s">
        <v>200</v>
      </c>
      <c r="C56" s="182" t="s">
        <v>201</v>
      </c>
      <c r="D56" s="168" t="s">
        <v>116</v>
      </c>
      <c r="E56" s="169">
        <v>0</v>
      </c>
      <c r="F56" s="170"/>
      <c r="G56" s="171">
        <f>ROUND(E56*F56,2)</f>
        <v>0</v>
      </c>
      <c r="H56" s="170"/>
      <c r="I56" s="171">
        <f>ROUND(E56*H56,2)</f>
        <v>0</v>
      </c>
      <c r="J56" s="170"/>
      <c r="K56" s="171">
        <f>ROUND(E56*J56,2)</f>
        <v>0</v>
      </c>
      <c r="L56" s="171">
        <v>21</v>
      </c>
      <c r="M56" s="171">
        <f>G56*(1+L56/100)</f>
        <v>0</v>
      </c>
      <c r="N56" s="169">
        <v>3.9899999999999996E-3</v>
      </c>
      <c r="O56" s="169">
        <f>ROUND(E56*N56,2)</f>
        <v>0</v>
      </c>
      <c r="P56" s="169">
        <v>0</v>
      </c>
      <c r="Q56" s="169">
        <f>ROUND(E56*P56,2)</f>
        <v>0</v>
      </c>
      <c r="R56" s="171" t="s">
        <v>188</v>
      </c>
      <c r="S56" s="171" t="s">
        <v>108</v>
      </c>
      <c r="T56" s="172" t="s">
        <v>108</v>
      </c>
      <c r="U56" s="157">
        <v>0.54290000000000005</v>
      </c>
      <c r="V56" s="157">
        <f>ROUND(E56*U56,2)</f>
        <v>0</v>
      </c>
      <c r="W56" s="157"/>
      <c r="X56" s="157"/>
      <c r="Y56" s="157" t="s">
        <v>110</v>
      </c>
      <c r="Z56" s="147"/>
      <c r="AA56" s="147"/>
      <c r="AB56" s="147"/>
      <c r="AC56" s="147"/>
      <c r="AD56" s="147"/>
      <c r="AE56" s="147"/>
      <c r="AF56" s="147"/>
      <c r="AG56" s="147" t="s">
        <v>158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2" x14ac:dyDescent="0.2">
      <c r="A57" s="154"/>
      <c r="B57" s="155"/>
      <c r="C57" s="243" t="s">
        <v>189</v>
      </c>
      <c r="D57" s="244"/>
      <c r="E57" s="244"/>
      <c r="F57" s="244"/>
      <c r="G57" s="244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7"/>
      <c r="AA57" s="147"/>
      <c r="AB57" s="147"/>
      <c r="AC57" s="147"/>
      <c r="AD57" s="147"/>
      <c r="AE57" s="147"/>
      <c r="AF57" s="147"/>
      <c r="AG57" s="147" t="s">
        <v>113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ht="22.5" outlineLevel="1" x14ac:dyDescent="0.2">
      <c r="A58" s="173">
        <v>40</v>
      </c>
      <c r="B58" s="174" t="s">
        <v>202</v>
      </c>
      <c r="C58" s="183" t="s">
        <v>203</v>
      </c>
      <c r="D58" s="175" t="s">
        <v>116</v>
      </c>
      <c r="E58" s="176">
        <v>2</v>
      </c>
      <c r="F58" s="177"/>
      <c r="G58" s="178">
        <f t="shared" ref="G58:G101" si="7">ROUND(E58*F58,2)</f>
        <v>0</v>
      </c>
      <c r="H58" s="177"/>
      <c r="I58" s="178">
        <f t="shared" ref="I58:I101" si="8">ROUND(E58*H58,2)</f>
        <v>0</v>
      </c>
      <c r="J58" s="177"/>
      <c r="K58" s="178">
        <f t="shared" ref="K58:K101" si="9">ROUND(E58*J58,2)</f>
        <v>0</v>
      </c>
      <c r="L58" s="178">
        <v>21</v>
      </c>
      <c r="M58" s="178">
        <f t="shared" ref="M58:M101" si="10">G58*(1+L58/100)</f>
        <v>0</v>
      </c>
      <c r="N58" s="176">
        <v>2.9999999999999997E-4</v>
      </c>
      <c r="O58" s="176">
        <f t="shared" ref="O58:O101" si="11">ROUND(E58*N58,2)</f>
        <v>0</v>
      </c>
      <c r="P58" s="176">
        <v>0</v>
      </c>
      <c r="Q58" s="176">
        <f t="shared" ref="Q58:Q101" si="12">ROUND(E58*P58,2)</f>
        <v>0</v>
      </c>
      <c r="R58" s="178" t="s">
        <v>188</v>
      </c>
      <c r="S58" s="178" t="s">
        <v>108</v>
      </c>
      <c r="T58" s="179" t="s">
        <v>108</v>
      </c>
      <c r="U58" s="157">
        <v>0.74919999999999998</v>
      </c>
      <c r="V58" s="157">
        <f t="shared" ref="V58:V101" si="13">ROUND(E58*U58,2)</f>
        <v>1.5</v>
      </c>
      <c r="W58" s="157"/>
      <c r="X58" s="157"/>
      <c r="Y58" s="157" t="s">
        <v>110</v>
      </c>
      <c r="Z58" s="147"/>
      <c r="AA58" s="147"/>
      <c r="AB58" s="147"/>
      <c r="AC58" s="147"/>
      <c r="AD58" s="147"/>
      <c r="AE58" s="147"/>
      <c r="AF58" s="147"/>
      <c r="AG58" s="147" t="s">
        <v>158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ht="22.5" outlineLevel="1" x14ac:dyDescent="0.2">
      <c r="A59" s="173">
        <v>41</v>
      </c>
      <c r="B59" s="174" t="s">
        <v>204</v>
      </c>
      <c r="C59" s="183" t="s">
        <v>205</v>
      </c>
      <c r="D59" s="175" t="s">
        <v>116</v>
      </c>
      <c r="E59" s="176">
        <v>0</v>
      </c>
      <c r="F59" s="177"/>
      <c r="G59" s="178">
        <f t="shared" si="7"/>
        <v>0</v>
      </c>
      <c r="H59" s="177"/>
      <c r="I59" s="178">
        <f t="shared" si="8"/>
        <v>0</v>
      </c>
      <c r="J59" s="177"/>
      <c r="K59" s="178">
        <f t="shared" si="9"/>
        <v>0</v>
      </c>
      <c r="L59" s="178">
        <v>21</v>
      </c>
      <c r="M59" s="178">
        <f t="shared" si="10"/>
        <v>0</v>
      </c>
      <c r="N59" s="176">
        <v>2.9999999999999997E-4</v>
      </c>
      <c r="O59" s="176">
        <f t="shared" si="11"/>
        <v>0</v>
      </c>
      <c r="P59" s="176">
        <v>0</v>
      </c>
      <c r="Q59" s="176">
        <f t="shared" si="12"/>
        <v>0</v>
      </c>
      <c r="R59" s="178" t="s">
        <v>188</v>
      </c>
      <c r="S59" s="178" t="s">
        <v>108</v>
      </c>
      <c r="T59" s="179" t="s">
        <v>108</v>
      </c>
      <c r="U59" s="157">
        <v>0.65447</v>
      </c>
      <c r="V59" s="157">
        <f t="shared" si="13"/>
        <v>0</v>
      </c>
      <c r="W59" s="157"/>
      <c r="X59" s="157"/>
      <c r="Y59" s="157" t="s">
        <v>110</v>
      </c>
      <c r="Z59" s="147"/>
      <c r="AA59" s="147"/>
      <c r="AB59" s="147"/>
      <c r="AC59" s="147"/>
      <c r="AD59" s="147"/>
      <c r="AE59" s="147"/>
      <c r="AF59" s="147"/>
      <c r="AG59" s="147" t="s">
        <v>158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ht="22.5" outlineLevel="1" x14ac:dyDescent="0.2">
      <c r="A60" s="173">
        <v>42</v>
      </c>
      <c r="B60" s="174" t="s">
        <v>206</v>
      </c>
      <c r="C60" s="183" t="s">
        <v>207</v>
      </c>
      <c r="D60" s="175" t="s">
        <v>116</v>
      </c>
      <c r="E60" s="176">
        <v>26</v>
      </c>
      <c r="F60" s="177"/>
      <c r="G60" s="178">
        <f t="shared" si="7"/>
        <v>0</v>
      </c>
      <c r="H60" s="177"/>
      <c r="I60" s="178">
        <f t="shared" si="8"/>
        <v>0</v>
      </c>
      <c r="J60" s="177"/>
      <c r="K60" s="178">
        <f t="shared" si="9"/>
        <v>0</v>
      </c>
      <c r="L60" s="178">
        <v>21</v>
      </c>
      <c r="M60" s="178">
        <f t="shared" si="10"/>
        <v>0</v>
      </c>
      <c r="N60" s="176">
        <v>2.7999999999999998E-4</v>
      </c>
      <c r="O60" s="176">
        <f t="shared" si="11"/>
        <v>0.01</v>
      </c>
      <c r="P60" s="176">
        <v>0</v>
      </c>
      <c r="Q60" s="176">
        <f t="shared" si="12"/>
        <v>0</v>
      </c>
      <c r="R60" s="178" t="s">
        <v>188</v>
      </c>
      <c r="S60" s="178" t="s">
        <v>108</v>
      </c>
      <c r="T60" s="179" t="s">
        <v>108</v>
      </c>
      <c r="U60" s="157">
        <v>0.47626000000000002</v>
      </c>
      <c r="V60" s="157">
        <f t="shared" si="13"/>
        <v>12.38</v>
      </c>
      <c r="W60" s="157"/>
      <c r="X60" s="157"/>
      <c r="Y60" s="157" t="s">
        <v>110</v>
      </c>
      <c r="Z60" s="147"/>
      <c r="AA60" s="147"/>
      <c r="AB60" s="147"/>
      <c r="AC60" s="147"/>
      <c r="AD60" s="147"/>
      <c r="AE60" s="147"/>
      <c r="AF60" s="147"/>
      <c r="AG60" s="147" t="s">
        <v>158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ht="22.5" outlineLevel="1" x14ac:dyDescent="0.2">
      <c r="A61" s="173">
        <v>43</v>
      </c>
      <c r="B61" s="174" t="s">
        <v>208</v>
      </c>
      <c r="C61" s="183" t="s">
        <v>209</v>
      </c>
      <c r="D61" s="175" t="s">
        <v>116</v>
      </c>
      <c r="E61" s="176">
        <v>3</v>
      </c>
      <c r="F61" s="177"/>
      <c r="G61" s="178">
        <f t="shared" si="7"/>
        <v>0</v>
      </c>
      <c r="H61" s="177"/>
      <c r="I61" s="178">
        <f t="shared" si="8"/>
        <v>0</v>
      </c>
      <c r="J61" s="177"/>
      <c r="K61" s="178">
        <f t="shared" si="9"/>
        <v>0</v>
      </c>
      <c r="L61" s="178">
        <v>21</v>
      </c>
      <c r="M61" s="178">
        <f t="shared" si="10"/>
        <v>0</v>
      </c>
      <c r="N61" s="176">
        <v>2.7999999999999998E-4</v>
      </c>
      <c r="O61" s="176">
        <f t="shared" si="11"/>
        <v>0</v>
      </c>
      <c r="P61" s="176">
        <v>0</v>
      </c>
      <c r="Q61" s="176">
        <f t="shared" si="12"/>
        <v>0</v>
      </c>
      <c r="R61" s="178" t="s">
        <v>188</v>
      </c>
      <c r="S61" s="178" t="s">
        <v>108</v>
      </c>
      <c r="T61" s="179" t="s">
        <v>108</v>
      </c>
      <c r="U61" s="157">
        <v>0.40018999999999999</v>
      </c>
      <c r="V61" s="157">
        <f t="shared" si="13"/>
        <v>1.2</v>
      </c>
      <c r="W61" s="157"/>
      <c r="X61" s="157"/>
      <c r="Y61" s="157" t="s">
        <v>110</v>
      </c>
      <c r="Z61" s="147"/>
      <c r="AA61" s="147"/>
      <c r="AB61" s="147"/>
      <c r="AC61" s="147"/>
      <c r="AD61" s="147"/>
      <c r="AE61" s="147"/>
      <c r="AF61" s="147"/>
      <c r="AG61" s="147" t="s">
        <v>158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ht="22.5" outlineLevel="1" x14ac:dyDescent="0.2">
      <c r="A62" s="173">
        <v>44</v>
      </c>
      <c r="B62" s="174" t="s">
        <v>210</v>
      </c>
      <c r="C62" s="183" t="s">
        <v>211</v>
      </c>
      <c r="D62" s="175" t="s">
        <v>116</v>
      </c>
      <c r="E62" s="176">
        <v>0</v>
      </c>
      <c r="F62" s="177"/>
      <c r="G62" s="178">
        <f t="shared" si="7"/>
        <v>0</v>
      </c>
      <c r="H62" s="177"/>
      <c r="I62" s="178">
        <f t="shared" si="8"/>
        <v>0</v>
      </c>
      <c r="J62" s="177"/>
      <c r="K62" s="178">
        <f t="shared" si="9"/>
        <v>0</v>
      </c>
      <c r="L62" s="178">
        <v>21</v>
      </c>
      <c r="M62" s="178">
        <f t="shared" si="10"/>
        <v>0</v>
      </c>
      <c r="N62" s="176">
        <v>2.7999999999999998E-4</v>
      </c>
      <c r="O62" s="176">
        <f t="shared" si="11"/>
        <v>0</v>
      </c>
      <c r="P62" s="176">
        <v>0</v>
      </c>
      <c r="Q62" s="176">
        <f t="shared" si="12"/>
        <v>0</v>
      </c>
      <c r="R62" s="178" t="s">
        <v>188</v>
      </c>
      <c r="S62" s="178" t="s">
        <v>108</v>
      </c>
      <c r="T62" s="179" t="s">
        <v>108</v>
      </c>
      <c r="U62" s="157">
        <v>0.36516999999999999</v>
      </c>
      <c r="V62" s="157">
        <f t="shared" si="13"/>
        <v>0</v>
      </c>
      <c r="W62" s="157"/>
      <c r="X62" s="157"/>
      <c r="Y62" s="157" t="s">
        <v>110</v>
      </c>
      <c r="Z62" s="147"/>
      <c r="AA62" s="147"/>
      <c r="AB62" s="147"/>
      <c r="AC62" s="147"/>
      <c r="AD62" s="147"/>
      <c r="AE62" s="147"/>
      <c r="AF62" s="147"/>
      <c r="AG62" s="147" t="s">
        <v>158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73">
        <v>45</v>
      </c>
      <c r="B63" s="174" t="s">
        <v>212</v>
      </c>
      <c r="C63" s="183" t="s">
        <v>213</v>
      </c>
      <c r="D63" s="175" t="s">
        <v>214</v>
      </c>
      <c r="E63" s="176">
        <v>0</v>
      </c>
      <c r="F63" s="177"/>
      <c r="G63" s="178">
        <f t="shared" si="7"/>
        <v>0</v>
      </c>
      <c r="H63" s="177"/>
      <c r="I63" s="178">
        <f t="shared" si="8"/>
        <v>0</v>
      </c>
      <c r="J63" s="177"/>
      <c r="K63" s="178">
        <f t="shared" si="9"/>
        <v>0</v>
      </c>
      <c r="L63" s="178">
        <v>21</v>
      </c>
      <c r="M63" s="178">
        <f t="shared" si="10"/>
        <v>0</v>
      </c>
      <c r="N63" s="176">
        <v>0</v>
      </c>
      <c r="O63" s="176">
        <f t="shared" si="11"/>
        <v>0</v>
      </c>
      <c r="P63" s="176">
        <v>0</v>
      </c>
      <c r="Q63" s="176">
        <f t="shared" si="12"/>
        <v>0</v>
      </c>
      <c r="R63" s="178"/>
      <c r="S63" s="178" t="s">
        <v>117</v>
      </c>
      <c r="T63" s="179" t="s">
        <v>109</v>
      </c>
      <c r="U63" s="157">
        <v>0</v>
      </c>
      <c r="V63" s="157">
        <f t="shared" si="13"/>
        <v>0</v>
      </c>
      <c r="W63" s="157"/>
      <c r="X63" s="157"/>
      <c r="Y63" s="157" t="s">
        <v>110</v>
      </c>
      <c r="Z63" s="147"/>
      <c r="AA63" s="147"/>
      <c r="AB63" s="147"/>
      <c r="AC63" s="147"/>
      <c r="AD63" s="147"/>
      <c r="AE63" s="147"/>
      <c r="AF63" s="147"/>
      <c r="AG63" s="147" t="s">
        <v>118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73">
        <v>46</v>
      </c>
      <c r="B64" s="174" t="s">
        <v>212</v>
      </c>
      <c r="C64" s="183" t="s">
        <v>215</v>
      </c>
      <c r="D64" s="175" t="s">
        <v>214</v>
      </c>
      <c r="E64" s="176">
        <v>0</v>
      </c>
      <c r="F64" s="177"/>
      <c r="G64" s="178">
        <f t="shared" si="7"/>
        <v>0</v>
      </c>
      <c r="H64" s="177"/>
      <c r="I64" s="178">
        <f t="shared" si="8"/>
        <v>0</v>
      </c>
      <c r="J64" s="177"/>
      <c r="K64" s="178">
        <f t="shared" si="9"/>
        <v>0</v>
      </c>
      <c r="L64" s="178">
        <v>21</v>
      </c>
      <c r="M64" s="178">
        <f t="shared" si="10"/>
        <v>0</v>
      </c>
      <c r="N64" s="176">
        <v>0</v>
      </c>
      <c r="O64" s="176">
        <f t="shared" si="11"/>
        <v>0</v>
      </c>
      <c r="P64" s="176">
        <v>0</v>
      </c>
      <c r="Q64" s="176">
        <f t="shared" si="12"/>
        <v>0</v>
      </c>
      <c r="R64" s="178"/>
      <c r="S64" s="178" t="s">
        <v>117</v>
      </c>
      <c r="T64" s="179" t="s">
        <v>109</v>
      </c>
      <c r="U64" s="157">
        <v>0</v>
      </c>
      <c r="V64" s="157">
        <f t="shared" si="13"/>
        <v>0</v>
      </c>
      <c r="W64" s="157"/>
      <c r="X64" s="157"/>
      <c r="Y64" s="157" t="s">
        <v>110</v>
      </c>
      <c r="Z64" s="147"/>
      <c r="AA64" s="147"/>
      <c r="AB64" s="147"/>
      <c r="AC64" s="147"/>
      <c r="AD64" s="147"/>
      <c r="AE64" s="147"/>
      <c r="AF64" s="147"/>
      <c r="AG64" s="147" t="s">
        <v>216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73">
        <v>47</v>
      </c>
      <c r="B65" s="174" t="s">
        <v>212</v>
      </c>
      <c r="C65" s="183" t="s">
        <v>217</v>
      </c>
      <c r="D65" s="175" t="s">
        <v>214</v>
      </c>
      <c r="E65" s="176">
        <v>0</v>
      </c>
      <c r="F65" s="177"/>
      <c r="G65" s="178">
        <f t="shared" si="7"/>
        <v>0</v>
      </c>
      <c r="H65" s="177"/>
      <c r="I65" s="178">
        <f t="shared" si="8"/>
        <v>0</v>
      </c>
      <c r="J65" s="177"/>
      <c r="K65" s="178">
        <f t="shared" si="9"/>
        <v>0</v>
      </c>
      <c r="L65" s="178">
        <v>21</v>
      </c>
      <c r="M65" s="178">
        <f t="shared" si="10"/>
        <v>0</v>
      </c>
      <c r="N65" s="176">
        <v>0</v>
      </c>
      <c r="O65" s="176">
        <f t="shared" si="11"/>
        <v>0</v>
      </c>
      <c r="P65" s="176">
        <v>0</v>
      </c>
      <c r="Q65" s="176">
        <f t="shared" si="12"/>
        <v>0</v>
      </c>
      <c r="R65" s="178"/>
      <c r="S65" s="178" t="s">
        <v>117</v>
      </c>
      <c r="T65" s="179" t="s">
        <v>109</v>
      </c>
      <c r="U65" s="157">
        <v>0</v>
      </c>
      <c r="V65" s="157">
        <f t="shared" si="13"/>
        <v>0</v>
      </c>
      <c r="W65" s="157"/>
      <c r="X65" s="157"/>
      <c r="Y65" s="157" t="s">
        <v>110</v>
      </c>
      <c r="Z65" s="147"/>
      <c r="AA65" s="147"/>
      <c r="AB65" s="147"/>
      <c r="AC65" s="147"/>
      <c r="AD65" s="147"/>
      <c r="AE65" s="147"/>
      <c r="AF65" s="147"/>
      <c r="AG65" s="147" t="s">
        <v>216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73">
        <v>48</v>
      </c>
      <c r="B66" s="174" t="s">
        <v>212</v>
      </c>
      <c r="C66" s="183" t="s">
        <v>218</v>
      </c>
      <c r="D66" s="175" t="s">
        <v>214</v>
      </c>
      <c r="E66" s="176">
        <v>0</v>
      </c>
      <c r="F66" s="177"/>
      <c r="G66" s="178">
        <f t="shared" si="7"/>
        <v>0</v>
      </c>
      <c r="H66" s="177"/>
      <c r="I66" s="178">
        <f t="shared" si="8"/>
        <v>0</v>
      </c>
      <c r="J66" s="177"/>
      <c r="K66" s="178">
        <f t="shared" si="9"/>
        <v>0</v>
      </c>
      <c r="L66" s="178">
        <v>21</v>
      </c>
      <c r="M66" s="178">
        <f t="shared" si="10"/>
        <v>0</v>
      </c>
      <c r="N66" s="176">
        <v>0</v>
      </c>
      <c r="O66" s="176">
        <f t="shared" si="11"/>
        <v>0</v>
      </c>
      <c r="P66" s="176">
        <v>0</v>
      </c>
      <c r="Q66" s="176">
        <f t="shared" si="12"/>
        <v>0</v>
      </c>
      <c r="R66" s="178"/>
      <c r="S66" s="178" t="s">
        <v>117</v>
      </c>
      <c r="T66" s="179" t="s">
        <v>109</v>
      </c>
      <c r="U66" s="157">
        <v>0</v>
      </c>
      <c r="V66" s="157">
        <f t="shared" si="13"/>
        <v>0</v>
      </c>
      <c r="W66" s="157"/>
      <c r="X66" s="157"/>
      <c r="Y66" s="157" t="s">
        <v>110</v>
      </c>
      <c r="Z66" s="147"/>
      <c r="AA66" s="147"/>
      <c r="AB66" s="147"/>
      <c r="AC66" s="147"/>
      <c r="AD66" s="147"/>
      <c r="AE66" s="147"/>
      <c r="AF66" s="147"/>
      <c r="AG66" s="147" t="s">
        <v>216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73">
        <v>49</v>
      </c>
      <c r="B67" s="174" t="s">
        <v>212</v>
      </c>
      <c r="C67" s="183" t="s">
        <v>219</v>
      </c>
      <c r="D67" s="175" t="s">
        <v>214</v>
      </c>
      <c r="E67" s="176">
        <v>0</v>
      </c>
      <c r="F67" s="177"/>
      <c r="G67" s="178">
        <f t="shared" si="7"/>
        <v>0</v>
      </c>
      <c r="H67" s="177"/>
      <c r="I67" s="178">
        <f t="shared" si="8"/>
        <v>0</v>
      </c>
      <c r="J67" s="177"/>
      <c r="K67" s="178">
        <f t="shared" si="9"/>
        <v>0</v>
      </c>
      <c r="L67" s="178">
        <v>21</v>
      </c>
      <c r="M67" s="178">
        <f t="shared" si="10"/>
        <v>0</v>
      </c>
      <c r="N67" s="176">
        <v>0</v>
      </c>
      <c r="O67" s="176">
        <f t="shared" si="11"/>
        <v>0</v>
      </c>
      <c r="P67" s="176">
        <v>0</v>
      </c>
      <c r="Q67" s="176">
        <f t="shared" si="12"/>
        <v>0</v>
      </c>
      <c r="R67" s="178"/>
      <c r="S67" s="178" t="s">
        <v>117</v>
      </c>
      <c r="T67" s="179" t="s">
        <v>109</v>
      </c>
      <c r="U67" s="157">
        <v>0</v>
      </c>
      <c r="V67" s="157">
        <f t="shared" si="13"/>
        <v>0</v>
      </c>
      <c r="W67" s="157"/>
      <c r="X67" s="157"/>
      <c r="Y67" s="157" t="s">
        <v>110</v>
      </c>
      <c r="Z67" s="147"/>
      <c r="AA67" s="147"/>
      <c r="AB67" s="147"/>
      <c r="AC67" s="147"/>
      <c r="AD67" s="147"/>
      <c r="AE67" s="147"/>
      <c r="AF67" s="147"/>
      <c r="AG67" s="147" t="s">
        <v>216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73">
        <v>50</v>
      </c>
      <c r="B68" s="174" t="s">
        <v>212</v>
      </c>
      <c r="C68" s="183" t="s">
        <v>220</v>
      </c>
      <c r="D68" s="175" t="s">
        <v>214</v>
      </c>
      <c r="E68" s="176">
        <v>30</v>
      </c>
      <c r="F68" s="177"/>
      <c r="G68" s="178">
        <f t="shared" si="7"/>
        <v>0</v>
      </c>
      <c r="H68" s="177"/>
      <c r="I68" s="178">
        <f t="shared" si="8"/>
        <v>0</v>
      </c>
      <c r="J68" s="177"/>
      <c r="K68" s="178">
        <f t="shared" si="9"/>
        <v>0</v>
      </c>
      <c r="L68" s="178">
        <v>21</v>
      </c>
      <c r="M68" s="178">
        <f t="shared" si="10"/>
        <v>0</v>
      </c>
      <c r="N68" s="176">
        <v>0</v>
      </c>
      <c r="O68" s="176">
        <f t="shared" si="11"/>
        <v>0</v>
      </c>
      <c r="P68" s="176">
        <v>0</v>
      </c>
      <c r="Q68" s="176">
        <f t="shared" si="12"/>
        <v>0</v>
      </c>
      <c r="R68" s="178"/>
      <c r="S68" s="178" t="s">
        <v>117</v>
      </c>
      <c r="T68" s="179" t="s">
        <v>109</v>
      </c>
      <c r="U68" s="157">
        <v>0</v>
      </c>
      <c r="V68" s="157">
        <f t="shared" si="13"/>
        <v>0</v>
      </c>
      <c r="W68" s="157"/>
      <c r="X68" s="157"/>
      <c r="Y68" s="157" t="s">
        <v>110</v>
      </c>
      <c r="Z68" s="147"/>
      <c r="AA68" s="147"/>
      <c r="AB68" s="147"/>
      <c r="AC68" s="147"/>
      <c r="AD68" s="147"/>
      <c r="AE68" s="147"/>
      <c r="AF68" s="147"/>
      <c r="AG68" s="147" t="s">
        <v>216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73">
        <v>51</v>
      </c>
      <c r="B69" s="174" t="s">
        <v>212</v>
      </c>
      <c r="C69" s="183" t="s">
        <v>221</v>
      </c>
      <c r="D69" s="175" t="s">
        <v>214</v>
      </c>
      <c r="E69" s="176">
        <v>3</v>
      </c>
      <c r="F69" s="177"/>
      <c r="G69" s="178">
        <f t="shared" si="7"/>
        <v>0</v>
      </c>
      <c r="H69" s="177"/>
      <c r="I69" s="178">
        <f t="shared" si="8"/>
        <v>0</v>
      </c>
      <c r="J69" s="177"/>
      <c r="K69" s="178">
        <f t="shared" si="9"/>
        <v>0</v>
      </c>
      <c r="L69" s="178">
        <v>21</v>
      </c>
      <c r="M69" s="178">
        <f t="shared" si="10"/>
        <v>0</v>
      </c>
      <c r="N69" s="176">
        <v>0</v>
      </c>
      <c r="O69" s="176">
        <f t="shared" si="11"/>
        <v>0</v>
      </c>
      <c r="P69" s="176">
        <v>0</v>
      </c>
      <c r="Q69" s="176">
        <f t="shared" si="12"/>
        <v>0</v>
      </c>
      <c r="R69" s="178"/>
      <c r="S69" s="178" t="s">
        <v>117</v>
      </c>
      <c r="T69" s="179" t="s">
        <v>109</v>
      </c>
      <c r="U69" s="157">
        <v>0</v>
      </c>
      <c r="V69" s="157">
        <f t="shared" si="13"/>
        <v>0</v>
      </c>
      <c r="W69" s="157"/>
      <c r="X69" s="157"/>
      <c r="Y69" s="157" t="s">
        <v>110</v>
      </c>
      <c r="Z69" s="147"/>
      <c r="AA69" s="147"/>
      <c r="AB69" s="147"/>
      <c r="AC69" s="147"/>
      <c r="AD69" s="147"/>
      <c r="AE69" s="147"/>
      <c r="AF69" s="147"/>
      <c r="AG69" s="147" t="s">
        <v>216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73">
        <v>52</v>
      </c>
      <c r="B70" s="174" t="s">
        <v>212</v>
      </c>
      <c r="C70" s="183" t="s">
        <v>222</v>
      </c>
      <c r="D70" s="175" t="s">
        <v>214</v>
      </c>
      <c r="E70" s="176">
        <v>0</v>
      </c>
      <c r="F70" s="177"/>
      <c r="G70" s="178">
        <f t="shared" si="7"/>
        <v>0</v>
      </c>
      <c r="H70" s="177"/>
      <c r="I70" s="178">
        <f t="shared" si="8"/>
        <v>0</v>
      </c>
      <c r="J70" s="177"/>
      <c r="K70" s="178">
        <f t="shared" si="9"/>
        <v>0</v>
      </c>
      <c r="L70" s="178">
        <v>21</v>
      </c>
      <c r="M70" s="178">
        <f t="shared" si="10"/>
        <v>0</v>
      </c>
      <c r="N70" s="176">
        <v>0</v>
      </c>
      <c r="O70" s="176">
        <f t="shared" si="11"/>
        <v>0</v>
      </c>
      <c r="P70" s="176">
        <v>0</v>
      </c>
      <c r="Q70" s="176">
        <f t="shared" si="12"/>
        <v>0</v>
      </c>
      <c r="R70" s="178"/>
      <c r="S70" s="178" t="s">
        <v>117</v>
      </c>
      <c r="T70" s="179" t="s">
        <v>109</v>
      </c>
      <c r="U70" s="157">
        <v>0</v>
      </c>
      <c r="V70" s="157">
        <f t="shared" si="13"/>
        <v>0</v>
      </c>
      <c r="W70" s="157"/>
      <c r="X70" s="157"/>
      <c r="Y70" s="157" t="s">
        <v>110</v>
      </c>
      <c r="Z70" s="147"/>
      <c r="AA70" s="147"/>
      <c r="AB70" s="147"/>
      <c r="AC70" s="147"/>
      <c r="AD70" s="147"/>
      <c r="AE70" s="147"/>
      <c r="AF70" s="147"/>
      <c r="AG70" s="147" t="s">
        <v>216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73">
        <v>53</v>
      </c>
      <c r="B71" s="174" t="s">
        <v>212</v>
      </c>
      <c r="C71" s="183" t="s">
        <v>223</v>
      </c>
      <c r="D71" s="175" t="s">
        <v>214</v>
      </c>
      <c r="E71" s="176">
        <v>0</v>
      </c>
      <c r="F71" s="177"/>
      <c r="G71" s="178">
        <f t="shared" si="7"/>
        <v>0</v>
      </c>
      <c r="H71" s="177"/>
      <c r="I71" s="178">
        <f t="shared" si="8"/>
        <v>0</v>
      </c>
      <c r="J71" s="177"/>
      <c r="K71" s="178">
        <f t="shared" si="9"/>
        <v>0</v>
      </c>
      <c r="L71" s="178">
        <v>21</v>
      </c>
      <c r="M71" s="178">
        <f t="shared" si="10"/>
        <v>0</v>
      </c>
      <c r="N71" s="176">
        <v>0</v>
      </c>
      <c r="O71" s="176">
        <f t="shared" si="11"/>
        <v>0</v>
      </c>
      <c r="P71" s="176">
        <v>0</v>
      </c>
      <c r="Q71" s="176">
        <f t="shared" si="12"/>
        <v>0</v>
      </c>
      <c r="R71" s="178"/>
      <c r="S71" s="178" t="s">
        <v>117</v>
      </c>
      <c r="T71" s="179" t="s">
        <v>109</v>
      </c>
      <c r="U71" s="157">
        <v>0</v>
      </c>
      <c r="V71" s="157">
        <f t="shared" si="13"/>
        <v>0</v>
      </c>
      <c r="W71" s="157"/>
      <c r="X71" s="157"/>
      <c r="Y71" s="157" t="s">
        <v>110</v>
      </c>
      <c r="Z71" s="147"/>
      <c r="AA71" s="147"/>
      <c r="AB71" s="147"/>
      <c r="AC71" s="147"/>
      <c r="AD71" s="147"/>
      <c r="AE71" s="147"/>
      <c r="AF71" s="147"/>
      <c r="AG71" s="147" t="s">
        <v>216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73">
        <v>54</v>
      </c>
      <c r="B72" s="174" t="s">
        <v>212</v>
      </c>
      <c r="C72" s="183" t="s">
        <v>224</v>
      </c>
      <c r="D72" s="175" t="s">
        <v>214</v>
      </c>
      <c r="E72" s="176">
        <v>2</v>
      </c>
      <c r="F72" s="177"/>
      <c r="G72" s="178">
        <f t="shared" si="7"/>
        <v>0</v>
      </c>
      <c r="H72" s="177"/>
      <c r="I72" s="178">
        <f t="shared" si="8"/>
        <v>0</v>
      </c>
      <c r="J72" s="177"/>
      <c r="K72" s="178">
        <f t="shared" si="9"/>
        <v>0</v>
      </c>
      <c r="L72" s="178">
        <v>21</v>
      </c>
      <c r="M72" s="178">
        <f t="shared" si="10"/>
        <v>0</v>
      </c>
      <c r="N72" s="176">
        <v>0</v>
      </c>
      <c r="O72" s="176">
        <f t="shared" si="11"/>
        <v>0</v>
      </c>
      <c r="P72" s="176">
        <v>0</v>
      </c>
      <c r="Q72" s="176">
        <f t="shared" si="12"/>
        <v>0</v>
      </c>
      <c r="R72" s="178"/>
      <c r="S72" s="178" t="s">
        <v>117</v>
      </c>
      <c r="T72" s="179" t="s">
        <v>109</v>
      </c>
      <c r="U72" s="157">
        <v>0</v>
      </c>
      <c r="V72" s="157">
        <f t="shared" si="13"/>
        <v>0</v>
      </c>
      <c r="W72" s="157"/>
      <c r="X72" s="157"/>
      <c r="Y72" s="157" t="s">
        <v>110</v>
      </c>
      <c r="Z72" s="147"/>
      <c r="AA72" s="147"/>
      <c r="AB72" s="147"/>
      <c r="AC72" s="147"/>
      <c r="AD72" s="147"/>
      <c r="AE72" s="147"/>
      <c r="AF72" s="147"/>
      <c r="AG72" s="147" t="s">
        <v>216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73">
        <v>55</v>
      </c>
      <c r="B73" s="174" t="s">
        <v>212</v>
      </c>
      <c r="C73" s="183" t="s">
        <v>225</v>
      </c>
      <c r="D73" s="175" t="s">
        <v>214</v>
      </c>
      <c r="E73" s="176">
        <v>0</v>
      </c>
      <c r="F73" s="177"/>
      <c r="G73" s="178">
        <f t="shared" si="7"/>
        <v>0</v>
      </c>
      <c r="H73" s="177"/>
      <c r="I73" s="178">
        <f t="shared" si="8"/>
        <v>0</v>
      </c>
      <c r="J73" s="177"/>
      <c r="K73" s="178">
        <f t="shared" si="9"/>
        <v>0</v>
      </c>
      <c r="L73" s="178">
        <v>21</v>
      </c>
      <c r="M73" s="178">
        <f t="shared" si="10"/>
        <v>0</v>
      </c>
      <c r="N73" s="176">
        <v>0</v>
      </c>
      <c r="O73" s="176">
        <f t="shared" si="11"/>
        <v>0</v>
      </c>
      <c r="P73" s="176">
        <v>0</v>
      </c>
      <c r="Q73" s="176">
        <f t="shared" si="12"/>
        <v>0</v>
      </c>
      <c r="R73" s="178"/>
      <c r="S73" s="178" t="s">
        <v>117</v>
      </c>
      <c r="T73" s="179" t="s">
        <v>109</v>
      </c>
      <c r="U73" s="157">
        <v>0</v>
      </c>
      <c r="V73" s="157">
        <f t="shared" si="13"/>
        <v>0</v>
      </c>
      <c r="W73" s="157"/>
      <c r="X73" s="157"/>
      <c r="Y73" s="157" t="s">
        <v>110</v>
      </c>
      <c r="Z73" s="147"/>
      <c r="AA73" s="147"/>
      <c r="AB73" s="147"/>
      <c r="AC73" s="147"/>
      <c r="AD73" s="147"/>
      <c r="AE73" s="147"/>
      <c r="AF73" s="147"/>
      <c r="AG73" s="147" t="s">
        <v>216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73">
        <v>56</v>
      </c>
      <c r="B74" s="174" t="s">
        <v>212</v>
      </c>
      <c r="C74" s="183" t="s">
        <v>226</v>
      </c>
      <c r="D74" s="175" t="s">
        <v>214</v>
      </c>
      <c r="E74" s="176">
        <v>0</v>
      </c>
      <c r="F74" s="177"/>
      <c r="G74" s="178">
        <f t="shared" si="7"/>
        <v>0</v>
      </c>
      <c r="H74" s="177"/>
      <c r="I74" s="178">
        <f t="shared" si="8"/>
        <v>0</v>
      </c>
      <c r="J74" s="177"/>
      <c r="K74" s="178">
        <f t="shared" si="9"/>
        <v>0</v>
      </c>
      <c r="L74" s="178">
        <v>21</v>
      </c>
      <c r="M74" s="178">
        <f t="shared" si="10"/>
        <v>0</v>
      </c>
      <c r="N74" s="176">
        <v>0</v>
      </c>
      <c r="O74" s="176">
        <f t="shared" si="11"/>
        <v>0</v>
      </c>
      <c r="P74" s="176">
        <v>0</v>
      </c>
      <c r="Q74" s="176">
        <f t="shared" si="12"/>
        <v>0</v>
      </c>
      <c r="R74" s="178"/>
      <c r="S74" s="178" t="s">
        <v>117</v>
      </c>
      <c r="T74" s="179" t="s">
        <v>109</v>
      </c>
      <c r="U74" s="157">
        <v>0</v>
      </c>
      <c r="V74" s="157">
        <f t="shared" si="13"/>
        <v>0</v>
      </c>
      <c r="W74" s="157"/>
      <c r="X74" s="157"/>
      <c r="Y74" s="157" t="s">
        <v>110</v>
      </c>
      <c r="Z74" s="147"/>
      <c r="AA74" s="147"/>
      <c r="AB74" s="147"/>
      <c r="AC74" s="147"/>
      <c r="AD74" s="147"/>
      <c r="AE74" s="147"/>
      <c r="AF74" s="147"/>
      <c r="AG74" s="147" t="s">
        <v>216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73">
        <v>57</v>
      </c>
      <c r="B75" s="174" t="s">
        <v>212</v>
      </c>
      <c r="C75" s="183" t="s">
        <v>227</v>
      </c>
      <c r="D75" s="175" t="s">
        <v>214</v>
      </c>
      <c r="E75" s="176">
        <v>0</v>
      </c>
      <c r="F75" s="177"/>
      <c r="G75" s="178">
        <f t="shared" si="7"/>
        <v>0</v>
      </c>
      <c r="H75" s="177"/>
      <c r="I75" s="178">
        <f t="shared" si="8"/>
        <v>0</v>
      </c>
      <c r="J75" s="177"/>
      <c r="K75" s="178">
        <f t="shared" si="9"/>
        <v>0</v>
      </c>
      <c r="L75" s="178">
        <v>21</v>
      </c>
      <c r="M75" s="178">
        <f t="shared" si="10"/>
        <v>0</v>
      </c>
      <c r="N75" s="176">
        <v>0</v>
      </c>
      <c r="O75" s="176">
        <f t="shared" si="11"/>
        <v>0</v>
      </c>
      <c r="P75" s="176">
        <v>0</v>
      </c>
      <c r="Q75" s="176">
        <f t="shared" si="12"/>
        <v>0</v>
      </c>
      <c r="R75" s="178"/>
      <c r="S75" s="178" t="s">
        <v>117</v>
      </c>
      <c r="T75" s="179" t="s">
        <v>109</v>
      </c>
      <c r="U75" s="157">
        <v>0</v>
      </c>
      <c r="V75" s="157">
        <f t="shared" si="13"/>
        <v>0</v>
      </c>
      <c r="W75" s="157"/>
      <c r="X75" s="157"/>
      <c r="Y75" s="157" t="s">
        <v>110</v>
      </c>
      <c r="Z75" s="147"/>
      <c r="AA75" s="147"/>
      <c r="AB75" s="147"/>
      <c r="AC75" s="147"/>
      <c r="AD75" s="147"/>
      <c r="AE75" s="147"/>
      <c r="AF75" s="147"/>
      <c r="AG75" s="147" t="s">
        <v>216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73">
        <v>58</v>
      </c>
      <c r="B76" s="174" t="s">
        <v>212</v>
      </c>
      <c r="C76" s="183" t="s">
        <v>228</v>
      </c>
      <c r="D76" s="175" t="s">
        <v>214</v>
      </c>
      <c r="E76" s="176">
        <v>0</v>
      </c>
      <c r="F76" s="177"/>
      <c r="G76" s="178">
        <f t="shared" si="7"/>
        <v>0</v>
      </c>
      <c r="H76" s="177"/>
      <c r="I76" s="178">
        <f t="shared" si="8"/>
        <v>0</v>
      </c>
      <c r="J76" s="177"/>
      <c r="K76" s="178">
        <f t="shared" si="9"/>
        <v>0</v>
      </c>
      <c r="L76" s="178">
        <v>21</v>
      </c>
      <c r="M76" s="178">
        <f t="shared" si="10"/>
        <v>0</v>
      </c>
      <c r="N76" s="176">
        <v>0</v>
      </c>
      <c r="O76" s="176">
        <f t="shared" si="11"/>
        <v>0</v>
      </c>
      <c r="P76" s="176">
        <v>0</v>
      </c>
      <c r="Q76" s="176">
        <f t="shared" si="12"/>
        <v>0</v>
      </c>
      <c r="R76" s="178"/>
      <c r="S76" s="178" t="s">
        <v>117</v>
      </c>
      <c r="T76" s="179" t="s">
        <v>109</v>
      </c>
      <c r="U76" s="157">
        <v>0</v>
      </c>
      <c r="V76" s="157">
        <f t="shared" si="13"/>
        <v>0</v>
      </c>
      <c r="W76" s="157"/>
      <c r="X76" s="157"/>
      <c r="Y76" s="157" t="s">
        <v>110</v>
      </c>
      <c r="Z76" s="147"/>
      <c r="AA76" s="147"/>
      <c r="AB76" s="147"/>
      <c r="AC76" s="147"/>
      <c r="AD76" s="147"/>
      <c r="AE76" s="147"/>
      <c r="AF76" s="147"/>
      <c r="AG76" s="147" t="s">
        <v>216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73">
        <v>59</v>
      </c>
      <c r="B77" s="174" t="s">
        <v>212</v>
      </c>
      <c r="C77" s="183" t="s">
        <v>229</v>
      </c>
      <c r="D77" s="175" t="s">
        <v>214</v>
      </c>
      <c r="E77" s="176">
        <v>0</v>
      </c>
      <c r="F77" s="177"/>
      <c r="G77" s="178">
        <f t="shared" si="7"/>
        <v>0</v>
      </c>
      <c r="H77" s="177"/>
      <c r="I77" s="178">
        <f t="shared" si="8"/>
        <v>0</v>
      </c>
      <c r="J77" s="177"/>
      <c r="K77" s="178">
        <f t="shared" si="9"/>
        <v>0</v>
      </c>
      <c r="L77" s="178">
        <v>21</v>
      </c>
      <c r="M77" s="178">
        <f t="shared" si="10"/>
        <v>0</v>
      </c>
      <c r="N77" s="176">
        <v>0</v>
      </c>
      <c r="O77" s="176">
        <f t="shared" si="11"/>
        <v>0</v>
      </c>
      <c r="P77" s="176">
        <v>0</v>
      </c>
      <c r="Q77" s="176">
        <f t="shared" si="12"/>
        <v>0</v>
      </c>
      <c r="R77" s="178"/>
      <c r="S77" s="178" t="s">
        <v>117</v>
      </c>
      <c r="T77" s="179" t="s">
        <v>109</v>
      </c>
      <c r="U77" s="157">
        <v>0</v>
      </c>
      <c r="V77" s="157">
        <f t="shared" si="13"/>
        <v>0</v>
      </c>
      <c r="W77" s="157"/>
      <c r="X77" s="157"/>
      <c r="Y77" s="157" t="s">
        <v>110</v>
      </c>
      <c r="Z77" s="147"/>
      <c r="AA77" s="147"/>
      <c r="AB77" s="147"/>
      <c r="AC77" s="147"/>
      <c r="AD77" s="147"/>
      <c r="AE77" s="147"/>
      <c r="AF77" s="147"/>
      <c r="AG77" s="147" t="s">
        <v>216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73">
        <v>60</v>
      </c>
      <c r="B78" s="174" t="s">
        <v>230</v>
      </c>
      <c r="C78" s="183" t="s">
        <v>231</v>
      </c>
      <c r="D78" s="175" t="s">
        <v>153</v>
      </c>
      <c r="E78" s="176">
        <v>0</v>
      </c>
      <c r="F78" s="177"/>
      <c r="G78" s="178">
        <f t="shared" si="7"/>
        <v>0</v>
      </c>
      <c r="H78" s="177"/>
      <c r="I78" s="178">
        <f t="shared" si="8"/>
        <v>0</v>
      </c>
      <c r="J78" s="177"/>
      <c r="K78" s="178">
        <f t="shared" si="9"/>
        <v>0</v>
      </c>
      <c r="L78" s="178">
        <v>21</v>
      </c>
      <c r="M78" s="178">
        <f t="shared" si="10"/>
        <v>0</v>
      </c>
      <c r="N78" s="176">
        <v>6.0999999999999997E-4</v>
      </c>
      <c r="O78" s="176">
        <f t="shared" si="11"/>
        <v>0</v>
      </c>
      <c r="P78" s="176">
        <v>0</v>
      </c>
      <c r="Q78" s="176">
        <f t="shared" si="12"/>
        <v>0</v>
      </c>
      <c r="R78" s="178" t="s">
        <v>188</v>
      </c>
      <c r="S78" s="178" t="s">
        <v>108</v>
      </c>
      <c r="T78" s="179" t="s">
        <v>108</v>
      </c>
      <c r="U78" s="157">
        <v>0.35375000000000001</v>
      </c>
      <c r="V78" s="157">
        <f t="shared" si="13"/>
        <v>0</v>
      </c>
      <c r="W78" s="157"/>
      <c r="X78" s="157"/>
      <c r="Y78" s="157" t="s">
        <v>110</v>
      </c>
      <c r="Z78" s="147"/>
      <c r="AA78" s="147"/>
      <c r="AB78" s="147"/>
      <c r="AC78" s="147"/>
      <c r="AD78" s="147"/>
      <c r="AE78" s="147"/>
      <c r="AF78" s="147"/>
      <c r="AG78" s="147" t="s">
        <v>158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73">
        <v>61</v>
      </c>
      <c r="B79" s="174" t="s">
        <v>232</v>
      </c>
      <c r="C79" s="183" t="s">
        <v>233</v>
      </c>
      <c r="D79" s="175" t="s">
        <v>153</v>
      </c>
      <c r="E79" s="176">
        <v>0</v>
      </c>
      <c r="F79" s="177"/>
      <c r="G79" s="178">
        <f t="shared" si="7"/>
        <v>0</v>
      </c>
      <c r="H79" s="177"/>
      <c r="I79" s="178">
        <f t="shared" si="8"/>
        <v>0</v>
      </c>
      <c r="J79" s="177"/>
      <c r="K79" s="178">
        <f t="shared" si="9"/>
        <v>0</v>
      </c>
      <c r="L79" s="178">
        <v>21</v>
      </c>
      <c r="M79" s="178">
        <f t="shared" si="10"/>
        <v>0</v>
      </c>
      <c r="N79" s="176">
        <v>1.2999999999999999E-4</v>
      </c>
      <c r="O79" s="176">
        <f t="shared" si="11"/>
        <v>0</v>
      </c>
      <c r="P79" s="176">
        <v>0</v>
      </c>
      <c r="Q79" s="176">
        <f t="shared" si="12"/>
        <v>0</v>
      </c>
      <c r="R79" s="178" t="s">
        <v>188</v>
      </c>
      <c r="S79" s="178" t="s">
        <v>108</v>
      </c>
      <c r="T79" s="179" t="s">
        <v>108</v>
      </c>
      <c r="U79" s="157">
        <v>0.20269000000000001</v>
      </c>
      <c r="V79" s="157">
        <f t="shared" si="13"/>
        <v>0</v>
      </c>
      <c r="W79" s="157"/>
      <c r="X79" s="157"/>
      <c r="Y79" s="157" t="s">
        <v>110</v>
      </c>
      <c r="Z79" s="147"/>
      <c r="AA79" s="147"/>
      <c r="AB79" s="147"/>
      <c r="AC79" s="147"/>
      <c r="AD79" s="147"/>
      <c r="AE79" s="147"/>
      <c r="AF79" s="147"/>
      <c r="AG79" s="147" t="s">
        <v>158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73">
        <v>62</v>
      </c>
      <c r="B80" s="174" t="s">
        <v>212</v>
      </c>
      <c r="C80" s="183" t="s">
        <v>234</v>
      </c>
      <c r="D80" s="175" t="s">
        <v>214</v>
      </c>
      <c r="E80" s="176">
        <v>0</v>
      </c>
      <c r="F80" s="177"/>
      <c r="G80" s="178">
        <f t="shared" si="7"/>
        <v>0</v>
      </c>
      <c r="H80" s="177"/>
      <c r="I80" s="178">
        <f t="shared" si="8"/>
        <v>0</v>
      </c>
      <c r="J80" s="177"/>
      <c r="K80" s="178">
        <f t="shared" si="9"/>
        <v>0</v>
      </c>
      <c r="L80" s="178">
        <v>21</v>
      </c>
      <c r="M80" s="178">
        <f t="shared" si="10"/>
        <v>0</v>
      </c>
      <c r="N80" s="176">
        <v>0</v>
      </c>
      <c r="O80" s="176">
        <f t="shared" si="11"/>
        <v>0</v>
      </c>
      <c r="P80" s="176">
        <v>0</v>
      </c>
      <c r="Q80" s="176">
        <f t="shared" si="12"/>
        <v>0</v>
      </c>
      <c r="R80" s="178"/>
      <c r="S80" s="178" t="s">
        <v>117</v>
      </c>
      <c r="T80" s="179" t="s">
        <v>109</v>
      </c>
      <c r="U80" s="157">
        <v>0</v>
      </c>
      <c r="V80" s="157">
        <f t="shared" si="13"/>
        <v>0</v>
      </c>
      <c r="W80" s="157"/>
      <c r="X80" s="157"/>
      <c r="Y80" s="157" t="s">
        <v>110</v>
      </c>
      <c r="Z80" s="147"/>
      <c r="AA80" s="147"/>
      <c r="AB80" s="147"/>
      <c r="AC80" s="147"/>
      <c r="AD80" s="147"/>
      <c r="AE80" s="147"/>
      <c r="AF80" s="147"/>
      <c r="AG80" s="147" t="s">
        <v>216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73">
        <v>63</v>
      </c>
      <c r="B81" s="174" t="s">
        <v>212</v>
      </c>
      <c r="C81" s="183" t="s">
        <v>235</v>
      </c>
      <c r="D81" s="175" t="s">
        <v>214</v>
      </c>
      <c r="E81" s="176">
        <v>0</v>
      </c>
      <c r="F81" s="177"/>
      <c r="G81" s="178">
        <f t="shared" si="7"/>
        <v>0</v>
      </c>
      <c r="H81" s="177"/>
      <c r="I81" s="178">
        <f t="shared" si="8"/>
        <v>0</v>
      </c>
      <c r="J81" s="177"/>
      <c r="K81" s="178">
        <f t="shared" si="9"/>
        <v>0</v>
      </c>
      <c r="L81" s="178">
        <v>21</v>
      </c>
      <c r="M81" s="178">
        <f t="shared" si="10"/>
        <v>0</v>
      </c>
      <c r="N81" s="176">
        <v>0</v>
      </c>
      <c r="O81" s="176">
        <f t="shared" si="11"/>
        <v>0</v>
      </c>
      <c r="P81" s="176">
        <v>0</v>
      </c>
      <c r="Q81" s="176">
        <f t="shared" si="12"/>
        <v>0</v>
      </c>
      <c r="R81" s="178"/>
      <c r="S81" s="178" t="s">
        <v>117</v>
      </c>
      <c r="T81" s="179" t="s">
        <v>109</v>
      </c>
      <c r="U81" s="157">
        <v>0</v>
      </c>
      <c r="V81" s="157">
        <f t="shared" si="13"/>
        <v>0</v>
      </c>
      <c r="W81" s="157"/>
      <c r="X81" s="157"/>
      <c r="Y81" s="157" t="s">
        <v>110</v>
      </c>
      <c r="Z81" s="147"/>
      <c r="AA81" s="147"/>
      <c r="AB81" s="147"/>
      <c r="AC81" s="147"/>
      <c r="AD81" s="147"/>
      <c r="AE81" s="147"/>
      <c r="AF81" s="147"/>
      <c r="AG81" s="147" t="s">
        <v>216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73">
        <v>64</v>
      </c>
      <c r="B82" s="174" t="s">
        <v>212</v>
      </c>
      <c r="C82" s="183" t="s">
        <v>236</v>
      </c>
      <c r="D82" s="175" t="s">
        <v>214</v>
      </c>
      <c r="E82" s="176">
        <v>0</v>
      </c>
      <c r="F82" s="177"/>
      <c r="G82" s="178">
        <f t="shared" si="7"/>
        <v>0</v>
      </c>
      <c r="H82" s="177"/>
      <c r="I82" s="178">
        <f t="shared" si="8"/>
        <v>0</v>
      </c>
      <c r="J82" s="177"/>
      <c r="K82" s="178">
        <f t="shared" si="9"/>
        <v>0</v>
      </c>
      <c r="L82" s="178">
        <v>21</v>
      </c>
      <c r="M82" s="178">
        <f t="shared" si="10"/>
        <v>0</v>
      </c>
      <c r="N82" s="176">
        <v>0</v>
      </c>
      <c r="O82" s="176">
        <f t="shared" si="11"/>
        <v>0</v>
      </c>
      <c r="P82" s="176">
        <v>0</v>
      </c>
      <c r="Q82" s="176">
        <f t="shared" si="12"/>
        <v>0</v>
      </c>
      <c r="R82" s="178"/>
      <c r="S82" s="178" t="s">
        <v>117</v>
      </c>
      <c r="T82" s="179" t="s">
        <v>109</v>
      </c>
      <c r="U82" s="157">
        <v>0</v>
      </c>
      <c r="V82" s="157">
        <f t="shared" si="13"/>
        <v>0</v>
      </c>
      <c r="W82" s="157"/>
      <c r="X82" s="157"/>
      <c r="Y82" s="157" t="s">
        <v>110</v>
      </c>
      <c r="Z82" s="147"/>
      <c r="AA82" s="147"/>
      <c r="AB82" s="147"/>
      <c r="AC82" s="147"/>
      <c r="AD82" s="147"/>
      <c r="AE82" s="147"/>
      <c r="AF82" s="147"/>
      <c r="AG82" s="147" t="s">
        <v>216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73">
        <v>65</v>
      </c>
      <c r="B83" s="174" t="s">
        <v>212</v>
      </c>
      <c r="C83" s="183" t="s">
        <v>237</v>
      </c>
      <c r="D83" s="175" t="s">
        <v>214</v>
      </c>
      <c r="E83" s="176">
        <v>0</v>
      </c>
      <c r="F83" s="177"/>
      <c r="G83" s="178">
        <f t="shared" si="7"/>
        <v>0</v>
      </c>
      <c r="H83" s="177"/>
      <c r="I83" s="178">
        <f t="shared" si="8"/>
        <v>0</v>
      </c>
      <c r="J83" s="177"/>
      <c r="K83" s="178">
        <f t="shared" si="9"/>
        <v>0</v>
      </c>
      <c r="L83" s="178">
        <v>21</v>
      </c>
      <c r="M83" s="178">
        <f t="shared" si="10"/>
        <v>0</v>
      </c>
      <c r="N83" s="176">
        <v>0</v>
      </c>
      <c r="O83" s="176">
        <f t="shared" si="11"/>
        <v>0</v>
      </c>
      <c r="P83" s="176">
        <v>0</v>
      </c>
      <c r="Q83" s="176">
        <f t="shared" si="12"/>
        <v>0</v>
      </c>
      <c r="R83" s="178"/>
      <c r="S83" s="178" t="s">
        <v>117</v>
      </c>
      <c r="T83" s="179" t="s">
        <v>109</v>
      </c>
      <c r="U83" s="157">
        <v>0</v>
      </c>
      <c r="V83" s="157">
        <f t="shared" si="13"/>
        <v>0</v>
      </c>
      <c r="W83" s="157"/>
      <c r="X83" s="157"/>
      <c r="Y83" s="157" t="s">
        <v>110</v>
      </c>
      <c r="Z83" s="147"/>
      <c r="AA83" s="147"/>
      <c r="AB83" s="147"/>
      <c r="AC83" s="147"/>
      <c r="AD83" s="147"/>
      <c r="AE83" s="147"/>
      <c r="AF83" s="147"/>
      <c r="AG83" s="147" t="s">
        <v>216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73">
        <v>66</v>
      </c>
      <c r="B84" s="174" t="s">
        <v>212</v>
      </c>
      <c r="C84" s="183" t="s">
        <v>238</v>
      </c>
      <c r="D84" s="175" t="s">
        <v>214</v>
      </c>
      <c r="E84" s="176">
        <v>0</v>
      </c>
      <c r="F84" s="177"/>
      <c r="G84" s="178">
        <f t="shared" si="7"/>
        <v>0</v>
      </c>
      <c r="H84" s="177"/>
      <c r="I84" s="178">
        <f t="shared" si="8"/>
        <v>0</v>
      </c>
      <c r="J84" s="177"/>
      <c r="K84" s="178">
        <f t="shared" si="9"/>
        <v>0</v>
      </c>
      <c r="L84" s="178">
        <v>21</v>
      </c>
      <c r="M84" s="178">
        <f t="shared" si="10"/>
        <v>0</v>
      </c>
      <c r="N84" s="176">
        <v>0</v>
      </c>
      <c r="O84" s="176">
        <f t="shared" si="11"/>
        <v>0</v>
      </c>
      <c r="P84" s="176">
        <v>0</v>
      </c>
      <c r="Q84" s="176">
        <f t="shared" si="12"/>
        <v>0</v>
      </c>
      <c r="R84" s="178"/>
      <c r="S84" s="178" t="s">
        <v>117</v>
      </c>
      <c r="T84" s="179" t="s">
        <v>109</v>
      </c>
      <c r="U84" s="157">
        <v>0</v>
      </c>
      <c r="V84" s="157">
        <f t="shared" si="13"/>
        <v>0</v>
      </c>
      <c r="W84" s="157"/>
      <c r="X84" s="157"/>
      <c r="Y84" s="157" t="s">
        <v>110</v>
      </c>
      <c r="Z84" s="147"/>
      <c r="AA84" s="147"/>
      <c r="AB84" s="147"/>
      <c r="AC84" s="147"/>
      <c r="AD84" s="147"/>
      <c r="AE84" s="147"/>
      <c r="AF84" s="147"/>
      <c r="AG84" s="147" t="s">
        <v>216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73">
        <v>67</v>
      </c>
      <c r="B85" s="174" t="s">
        <v>212</v>
      </c>
      <c r="C85" s="183" t="s">
        <v>239</v>
      </c>
      <c r="D85" s="175" t="s">
        <v>214</v>
      </c>
      <c r="E85" s="176">
        <v>2</v>
      </c>
      <c r="F85" s="177"/>
      <c r="G85" s="178">
        <f t="shared" si="7"/>
        <v>0</v>
      </c>
      <c r="H85" s="177"/>
      <c r="I85" s="178">
        <f t="shared" si="8"/>
        <v>0</v>
      </c>
      <c r="J85" s="177"/>
      <c r="K85" s="178">
        <f t="shared" si="9"/>
        <v>0</v>
      </c>
      <c r="L85" s="178">
        <v>21</v>
      </c>
      <c r="M85" s="178">
        <f t="shared" si="10"/>
        <v>0</v>
      </c>
      <c r="N85" s="176">
        <v>0</v>
      </c>
      <c r="O85" s="176">
        <f t="shared" si="11"/>
        <v>0</v>
      </c>
      <c r="P85" s="176">
        <v>0</v>
      </c>
      <c r="Q85" s="176">
        <f t="shared" si="12"/>
        <v>0</v>
      </c>
      <c r="R85" s="178"/>
      <c r="S85" s="178" t="s">
        <v>117</v>
      </c>
      <c r="T85" s="179" t="s">
        <v>109</v>
      </c>
      <c r="U85" s="157">
        <v>0</v>
      </c>
      <c r="V85" s="157">
        <f t="shared" si="13"/>
        <v>0</v>
      </c>
      <c r="W85" s="157"/>
      <c r="X85" s="157"/>
      <c r="Y85" s="157" t="s">
        <v>110</v>
      </c>
      <c r="Z85" s="147"/>
      <c r="AA85" s="147"/>
      <c r="AB85" s="147"/>
      <c r="AC85" s="147"/>
      <c r="AD85" s="147"/>
      <c r="AE85" s="147"/>
      <c r="AF85" s="147"/>
      <c r="AG85" s="147" t="s">
        <v>216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73">
        <v>68</v>
      </c>
      <c r="B86" s="174" t="s">
        <v>212</v>
      </c>
      <c r="C86" s="183" t="s">
        <v>240</v>
      </c>
      <c r="D86" s="175" t="s">
        <v>214</v>
      </c>
      <c r="E86" s="176">
        <v>1</v>
      </c>
      <c r="F86" s="177"/>
      <c r="G86" s="178">
        <f t="shared" si="7"/>
        <v>0</v>
      </c>
      <c r="H86" s="177"/>
      <c r="I86" s="178">
        <f t="shared" si="8"/>
        <v>0</v>
      </c>
      <c r="J86" s="177"/>
      <c r="K86" s="178">
        <f t="shared" si="9"/>
        <v>0</v>
      </c>
      <c r="L86" s="178">
        <v>21</v>
      </c>
      <c r="M86" s="178">
        <f t="shared" si="10"/>
        <v>0</v>
      </c>
      <c r="N86" s="176">
        <v>0</v>
      </c>
      <c r="O86" s="176">
        <f t="shared" si="11"/>
        <v>0</v>
      </c>
      <c r="P86" s="176">
        <v>0</v>
      </c>
      <c r="Q86" s="176">
        <f t="shared" si="12"/>
        <v>0</v>
      </c>
      <c r="R86" s="178"/>
      <c r="S86" s="178" t="s">
        <v>117</v>
      </c>
      <c r="T86" s="179" t="s">
        <v>109</v>
      </c>
      <c r="U86" s="157">
        <v>0</v>
      </c>
      <c r="V86" s="157">
        <f t="shared" si="13"/>
        <v>0</v>
      </c>
      <c r="W86" s="157"/>
      <c r="X86" s="157"/>
      <c r="Y86" s="157" t="s">
        <v>110</v>
      </c>
      <c r="Z86" s="147"/>
      <c r="AA86" s="147"/>
      <c r="AB86" s="147"/>
      <c r="AC86" s="147"/>
      <c r="AD86" s="147"/>
      <c r="AE86" s="147"/>
      <c r="AF86" s="147"/>
      <c r="AG86" s="147" t="s">
        <v>216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73">
        <v>69</v>
      </c>
      <c r="B87" s="174" t="s">
        <v>212</v>
      </c>
      <c r="C87" s="183" t="s">
        <v>241</v>
      </c>
      <c r="D87" s="175" t="s">
        <v>214</v>
      </c>
      <c r="E87" s="176">
        <v>1</v>
      </c>
      <c r="F87" s="177"/>
      <c r="G87" s="178">
        <f t="shared" si="7"/>
        <v>0</v>
      </c>
      <c r="H87" s="177"/>
      <c r="I87" s="178">
        <f t="shared" si="8"/>
        <v>0</v>
      </c>
      <c r="J87" s="177"/>
      <c r="K87" s="178">
        <f t="shared" si="9"/>
        <v>0</v>
      </c>
      <c r="L87" s="178">
        <v>21</v>
      </c>
      <c r="M87" s="178">
        <f t="shared" si="10"/>
        <v>0</v>
      </c>
      <c r="N87" s="176">
        <v>0</v>
      </c>
      <c r="O87" s="176">
        <f t="shared" si="11"/>
        <v>0</v>
      </c>
      <c r="P87" s="176">
        <v>0</v>
      </c>
      <c r="Q87" s="176">
        <f t="shared" si="12"/>
        <v>0</v>
      </c>
      <c r="R87" s="178"/>
      <c r="S87" s="178" t="s">
        <v>117</v>
      </c>
      <c r="T87" s="179" t="s">
        <v>109</v>
      </c>
      <c r="U87" s="157">
        <v>0</v>
      </c>
      <c r="V87" s="157">
        <f t="shared" si="13"/>
        <v>0</v>
      </c>
      <c r="W87" s="157"/>
      <c r="X87" s="157"/>
      <c r="Y87" s="157" t="s">
        <v>110</v>
      </c>
      <c r="Z87" s="147"/>
      <c r="AA87" s="147"/>
      <c r="AB87" s="147"/>
      <c r="AC87" s="147"/>
      <c r="AD87" s="147"/>
      <c r="AE87" s="147"/>
      <c r="AF87" s="147"/>
      <c r="AG87" s="147" t="s">
        <v>216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73">
        <v>70</v>
      </c>
      <c r="B88" s="174" t="s">
        <v>212</v>
      </c>
      <c r="C88" s="183" t="s">
        <v>242</v>
      </c>
      <c r="D88" s="175" t="s">
        <v>214</v>
      </c>
      <c r="E88" s="176">
        <v>0</v>
      </c>
      <c r="F88" s="177"/>
      <c r="G88" s="178">
        <f t="shared" si="7"/>
        <v>0</v>
      </c>
      <c r="H88" s="177"/>
      <c r="I88" s="178">
        <f t="shared" si="8"/>
        <v>0</v>
      </c>
      <c r="J88" s="177"/>
      <c r="K88" s="178">
        <f t="shared" si="9"/>
        <v>0</v>
      </c>
      <c r="L88" s="178">
        <v>21</v>
      </c>
      <c r="M88" s="178">
        <f t="shared" si="10"/>
        <v>0</v>
      </c>
      <c r="N88" s="176">
        <v>0</v>
      </c>
      <c r="O88" s="176">
        <f t="shared" si="11"/>
        <v>0</v>
      </c>
      <c r="P88" s="176">
        <v>0</v>
      </c>
      <c r="Q88" s="176">
        <f t="shared" si="12"/>
        <v>0</v>
      </c>
      <c r="R88" s="178"/>
      <c r="S88" s="178" t="s">
        <v>117</v>
      </c>
      <c r="T88" s="179" t="s">
        <v>109</v>
      </c>
      <c r="U88" s="157">
        <v>0</v>
      </c>
      <c r="V88" s="157">
        <f t="shared" si="13"/>
        <v>0</v>
      </c>
      <c r="W88" s="157"/>
      <c r="X88" s="157"/>
      <c r="Y88" s="157" t="s">
        <v>110</v>
      </c>
      <c r="Z88" s="147"/>
      <c r="AA88" s="147"/>
      <c r="AB88" s="147"/>
      <c r="AC88" s="147"/>
      <c r="AD88" s="147"/>
      <c r="AE88" s="147"/>
      <c r="AF88" s="147"/>
      <c r="AG88" s="147" t="s">
        <v>216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73">
        <v>71</v>
      </c>
      <c r="B89" s="174" t="s">
        <v>212</v>
      </c>
      <c r="C89" s="183" t="s">
        <v>243</v>
      </c>
      <c r="D89" s="175" t="s">
        <v>214</v>
      </c>
      <c r="E89" s="176">
        <v>0</v>
      </c>
      <c r="F89" s="177"/>
      <c r="G89" s="178">
        <f t="shared" si="7"/>
        <v>0</v>
      </c>
      <c r="H89" s="177"/>
      <c r="I89" s="178">
        <f t="shared" si="8"/>
        <v>0</v>
      </c>
      <c r="J89" s="177"/>
      <c r="K89" s="178">
        <f t="shared" si="9"/>
        <v>0</v>
      </c>
      <c r="L89" s="178">
        <v>21</v>
      </c>
      <c r="M89" s="178">
        <f t="shared" si="10"/>
        <v>0</v>
      </c>
      <c r="N89" s="176">
        <v>0</v>
      </c>
      <c r="O89" s="176">
        <f t="shared" si="11"/>
        <v>0</v>
      </c>
      <c r="P89" s="176">
        <v>0</v>
      </c>
      <c r="Q89" s="176">
        <f t="shared" si="12"/>
        <v>0</v>
      </c>
      <c r="R89" s="178"/>
      <c r="S89" s="178" t="s">
        <v>117</v>
      </c>
      <c r="T89" s="179" t="s">
        <v>109</v>
      </c>
      <c r="U89" s="157">
        <v>0</v>
      </c>
      <c r="V89" s="157">
        <f t="shared" si="13"/>
        <v>0</v>
      </c>
      <c r="W89" s="157"/>
      <c r="X89" s="157"/>
      <c r="Y89" s="157" t="s">
        <v>110</v>
      </c>
      <c r="Z89" s="147"/>
      <c r="AA89" s="147"/>
      <c r="AB89" s="147"/>
      <c r="AC89" s="147"/>
      <c r="AD89" s="147"/>
      <c r="AE89" s="147"/>
      <c r="AF89" s="147"/>
      <c r="AG89" s="147" t="s">
        <v>216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73">
        <v>72</v>
      </c>
      <c r="B90" s="174" t="s">
        <v>212</v>
      </c>
      <c r="C90" s="183" t="s">
        <v>244</v>
      </c>
      <c r="D90" s="175" t="s">
        <v>214</v>
      </c>
      <c r="E90" s="176">
        <v>0</v>
      </c>
      <c r="F90" s="177"/>
      <c r="G90" s="178">
        <f t="shared" si="7"/>
        <v>0</v>
      </c>
      <c r="H90" s="177"/>
      <c r="I90" s="178">
        <f t="shared" si="8"/>
        <v>0</v>
      </c>
      <c r="J90" s="177"/>
      <c r="K90" s="178">
        <f t="shared" si="9"/>
        <v>0</v>
      </c>
      <c r="L90" s="178">
        <v>21</v>
      </c>
      <c r="M90" s="178">
        <f t="shared" si="10"/>
        <v>0</v>
      </c>
      <c r="N90" s="176">
        <v>0</v>
      </c>
      <c r="O90" s="176">
        <f t="shared" si="11"/>
        <v>0</v>
      </c>
      <c r="P90" s="176">
        <v>0</v>
      </c>
      <c r="Q90" s="176">
        <f t="shared" si="12"/>
        <v>0</v>
      </c>
      <c r="R90" s="178"/>
      <c r="S90" s="178" t="s">
        <v>117</v>
      </c>
      <c r="T90" s="179" t="s">
        <v>109</v>
      </c>
      <c r="U90" s="157">
        <v>0</v>
      </c>
      <c r="V90" s="157">
        <f t="shared" si="13"/>
        <v>0</v>
      </c>
      <c r="W90" s="157"/>
      <c r="X90" s="157"/>
      <c r="Y90" s="157" t="s">
        <v>110</v>
      </c>
      <c r="Z90" s="147"/>
      <c r="AA90" s="147"/>
      <c r="AB90" s="147"/>
      <c r="AC90" s="147"/>
      <c r="AD90" s="147"/>
      <c r="AE90" s="147"/>
      <c r="AF90" s="147"/>
      <c r="AG90" s="147" t="s">
        <v>216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73">
        <v>73</v>
      </c>
      <c r="B91" s="174" t="s">
        <v>212</v>
      </c>
      <c r="C91" s="183" t="s">
        <v>245</v>
      </c>
      <c r="D91" s="175" t="s">
        <v>214</v>
      </c>
      <c r="E91" s="176">
        <v>0</v>
      </c>
      <c r="F91" s="177"/>
      <c r="G91" s="178">
        <f t="shared" si="7"/>
        <v>0</v>
      </c>
      <c r="H91" s="177"/>
      <c r="I91" s="178">
        <f t="shared" si="8"/>
        <v>0</v>
      </c>
      <c r="J91" s="177"/>
      <c r="K91" s="178">
        <f t="shared" si="9"/>
        <v>0</v>
      </c>
      <c r="L91" s="178">
        <v>21</v>
      </c>
      <c r="M91" s="178">
        <f t="shared" si="10"/>
        <v>0</v>
      </c>
      <c r="N91" s="176">
        <v>0</v>
      </c>
      <c r="O91" s="176">
        <f t="shared" si="11"/>
        <v>0</v>
      </c>
      <c r="P91" s="176">
        <v>0</v>
      </c>
      <c r="Q91" s="176">
        <f t="shared" si="12"/>
        <v>0</v>
      </c>
      <c r="R91" s="178"/>
      <c r="S91" s="178" t="s">
        <v>117</v>
      </c>
      <c r="T91" s="179" t="s">
        <v>109</v>
      </c>
      <c r="U91" s="157">
        <v>0</v>
      </c>
      <c r="V91" s="157">
        <f t="shared" si="13"/>
        <v>0</v>
      </c>
      <c r="W91" s="157"/>
      <c r="X91" s="157"/>
      <c r="Y91" s="157" t="s">
        <v>110</v>
      </c>
      <c r="Z91" s="147"/>
      <c r="AA91" s="147"/>
      <c r="AB91" s="147"/>
      <c r="AC91" s="147"/>
      <c r="AD91" s="147"/>
      <c r="AE91" s="147"/>
      <c r="AF91" s="147"/>
      <c r="AG91" s="147" t="s">
        <v>216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73">
        <v>74</v>
      </c>
      <c r="B92" s="174" t="s">
        <v>212</v>
      </c>
      <c r="C92" s="183" t="s">
        <v>246</v>
      </c>
      <c r="D92" s="175" t="s">
        <v>214</v>
      </c>
      <c r="E92" s="176">
        <v>0</v>
      </c>
      <c r="F92" s="177"/>
      <c r="G92" s="178">
        <f t="shared" si="7"/>
        <v>0</v>
      </c>
      <c r="H92" s="177"/>
      <c r="I92" s="178">
        <f t="shared" si="8"/>
        <v>0</v>
      </c>
      <c r="J92" s="177"/>
      <c r="K92" s="178">
        <f t="shared" si="9"/>
        <v>0</v>
      </c>
      <c r="L92" s="178">
        <v>21</v>
      </c>
      <c r="M92" s="178">
        <f t="shared" si="10"/>
        <v>0</v>
      </c>
      <c r="N92" s="176">
        <v>0</v>
      </c>
      <c r="O92" s="176">
        <f t="shared" si="11"/>
        <v>0</v>
      </c>
      <c r="P92" s="176">
        <v>0</v>
      </c>
      <c r="Q92" s="176">
        <f t="shared" si="12"/>
        <v>0</v>
      </c>
      <c r="R92" s="178"/>
      <c r="S92" s="178" t="s">
        <v>117</v>
      </c>
      <c r="T92" s="179" t="s">
        <v>109</v>
      </c>
      <c r="U92" s="157">
        <v>0</v>
      </c>
      <c r="V92" s="157">
        <f t="shared" si="13"/>
        <v>0</v>
      </c>
      <c r="W92" s="157"/>
      <c r="X92" s="157"/>
      <c r="Y92" s="157" t="s">
        <v>110</v>
      </c>
      <c r="Z92" s="147"/>
      <c r="AA92" s="147"/>
      <c r="AB92" s="147"/>
      <c r="AC92" s="147"/>
      <c r="AD92" s="147"/>
      <c r="AE92" s="147"/>
      <c r="AF92" s="147"/>
      <c r="AG92" s="147" t="s">
        <v>216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ht="22.5" outlineLevel="1" x14ac:dyDescent="0.2">
      <c r="A93" s="173">
        <v>75</v>
      </c>
      <c r="B93" s="174" t="s">
        <v>247</v>
      </c>
      <c r="C93" s="183" t="s">
        <v>248</v>
      </c>
      <c r="D93" s="175" t="s">
        <v>153</v>
      </c>
      <c r="E93" s="176">
        <v>0</v>
      </c>
      <c r="F93" s="177"/>
      <c r="G93" s="178">
        <f t="shared" si="7"/>
        <v>0</v>
      </c>
      <c r="H93" s="177"/>
      <c r="I93" s="178">
        <f t="shared" si="8"/>
        <v>0</v>
      </c>
      <c r="J93" s="177"/>
      <c r="K93" s="178">
        <f t="shared" si="9"/>
        <v>0</v>
      </c>
      <c r="L93" s="178">
        <v>21</v>
      </c>
      <c r="M93" s="178">
        <f t="shared" si="10"/>
        <v>0</v>
      </c>
      <c r="N93" s="176">
        <v>1.9300000000000001E-3</v>
      </c>
      <c r="O93" s="176">
        <f t="shared" si="11"/>
        <v>0</v>
      </c>
      <c r="P93" s="176">
        <v>0</v>
      </c>
      <c r="Q93" s="176">
        <f t="shared" si="12"/>
        <v>0</v>
      </c>
      <c r="R93" s="178" t="s">
        <v>122</v>
      </c>
      <c r="S93" s="178" t="s">
        <v>108</v>
      </c>
      <c r="T93" s="179" t="s">
        <v>108</v>
      </c>
      <c r="U93" s="157">
        <v>0</v>
      </c>
      <c r="V93" s="157">
        <f t="shared" si="13"/>
        <v>0</v>
      </c>
      <c r="W93" s="157"/>
      <c r="X93" s="157"/>
      <c r="Y93" s="157" t="s">
        <v>110</v>
      </c>
      <c r="Z93" s="147"/>
      <c r="AA93" s="147"/>
      <c r="AB93" s="147"/>
      <c r="AC93" s="147"/>
      <c r="AD93" s="147"/>
      <c r="AE93" s="147"/>
      <c r="AF93" s="147"/>
      <c r="AG93" s="147" t="s">
        <v>118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ht="22.5" outlineLevel="1" x14ac:dyDescent="0.2">
      <c r="A94" s="173">
        <v>76</v>
      </c>
      <c r="B94" s="174" t="s">
        <v>249</v>
      </c>
      <c r="C94" s="183" t="s">
        <v>250</v>
      </c>
      <c r="D94" s="175" t="s">
        <v>153</v>
      </c>
      <c r="E94" s="176">
        <v>0</v>
      </c>
      <c r="F94" s="177"/>
      <c r="G94" s="178">
        <f t="shared" si="7"/>
        <v>0</v>
      </c>
      <c r="H94" s="177"/>
      <c r="I94" s="178">
        <f t="shared" si="8"/>
        <v>0</v>
      </c>
      <c r="J94" s="177"/>
      <c r="K94" s="178">
        <f t="shared" si="9"/>
        <v>0</v>
      </c>
      <c r="L94" s="178">
        <v>21</v>
      </c>
      <c r="M94" s="178">
        <f t="shared" si="10"/>
        <v>0</v>
      </c>
      <c r="N94" s="176">
        <v>1.2700000000000001E-3</v>
      </c>
      <c r="O94" s="176">
        <f t="shared" si="11"/>
        <v>0</v>
      </c>
      <c r="P94" s="176">
        <v>0</v>
      </c>
      <c r="Q94" s="176">
        <f t="shared" si="12"/>
        <v>0</v>
      </c>
      <c r="R94" s="178" t="s">
        <v>122</v>
      </c>
      <c r="S94" s="178" t="s">
        <v>108</v>
      </c>
      <c r="T94" s="179" t="s">
        <v>108</v>
      </c>
      <c r="U94" s="157">
        <v>0</v>
      </c>
      <c r="V94" s="157">
        <f t="shared" si="13"/>
        <v>0</v>
      </c>
      <c r="W94" s="157"/>
      <c r="X94" s="157"/>
      <c r="Y94" s="157" t="s">
        <v>110</v>
      </c>
      <c r="Z94" s="147"/>
      <c r="AA94" s="147"/>
      <c r="AB94" s="147"/>
      <c r="AC94" s="147"/>
      <c r="AD94" s="147"/>
      <c r="AE94" s="147"/>
      <c r="AF94" s="147"/>
      <c r="AG94" s="147" t="s">
        <v>118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ht="22.5" outlineLevel="1" x14ac:dyDescent="0.2">
      <c r="A95" s="173">
        <v>77</v>
      </c>
      <c r="B95" s="174" t="s">
        <v>251</v>
      </c>
      <c r="C95" s="183" t="s">
        <v>252</v>
      </c>
      <c r="D95" s="175" t="s">
        <v>153</v>
      </c>
      <c r="E95" s="176">
        <v>0</v>
      </c>
      <c r="F95" s="177"/>
      <c r="G95" s="178">
        <f t="shared" si="7"/>
        <v>0</v>
      </c>
      <c r="H95" s="177"/>
      <c r="I95" s="178">
        <f t="shared" si="8"/>
        <v>0</v>
      </c>
      <c r="J95" s="177"/>
      <c r="K95" s="178">
        <f t="shared" si="9"/>
        <v>0</v>
      </c>
      <c r="L95" s="178">
        <v>21</v>
      </c>
      <c r="M95" s="178">
        <f t="shared" si="10"/>
        <v>0</v>
      </c>
      <c r="N95" s="176">
        <v>7.5000000000000002E-4</v>
      </c>
      <c r="O95" s="176">
        <f t="shared" si="11"/>
        <v>0</v>
      </c>
      <c r="P95" s="176">
        <v>0</v>
      </c>
      <c r="Q95" s="176">
        <f t="shared" si="12"/>
        <v>0</v>
      </c>
      <c r="R95" s="178" t="s">
        <v>122</v>
      </c>
      <c r="S95" s="178" t="s">
        <v>108</v>
      </c>
      <c r="T95" s="179" t="s">
        <v>108</v>
      </c>
      <c r="U95" s="157">
        <v>0</v>
      </c>
      <c r="V95" s="157">
        <f t="shared" si="13"/>
        <v>0</v>
      </c>
      <c r="W95" s="157"/>
      <c r="X95" s="157"/>
      <c r="Y95" s="157" t="s">
        <v>110</v>
      </c>
      <c r="Z95" s="147"/>
      <c r="AA95" s="147"/>
      <c r="AB95" s="147"/>
      <c r="AC95" s="147"/>
      <c r="AD95" s="147"/>
      <c r="AE95" s="147"/>
      <c r="AF95" s="147"/>
      <c r="AG95" s="147" t="s">
        <v>118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ht="22.5" outlineLevel="1" x14ac:dyDescent="0.2">
      <c r="A96" s="173">
        <v>78</v>
      </c>
      <c r="B96" s="174" t="s">
        <v>253</v>
      </c>
      <c r="C96" s="183" t="s">
        <v>254</v>
      </c>
      <c r="D96" s="175" t="s">
        <v>153</v>
      </c>
      <c r="E96" s="176">
        <v>0</v>
      </c>
      <c r="F96" s="177"/>
      <c r="G96" s="178">
        <f t="shared" si="7"/>
        <v>0</v>
      </c>
      <c r="H96" s="177"/>
      <c r="I96" s="178">
        <f t="shared" si="8"/>
        <v>0</v>
      </c>
      <c r="J96" s="177"/>
      <c r="K96" s="178">
        <f t="shared" si="9"/>
        <v>0</v>
      </c>
      <c r="L96" s="178">
        <v>21</v>
      </c>
      <c r="M96" s="178">
        <f t="shared" si="10"/>
        <v>0</v>
      </c>
      <c r="N96" s="176">
        <v>4.4000000000000002E-4</v>
      </c>
      <c r="O96" s="176">
        <f t="shared" si="11"/>
        <v>0</v>
      </c>
      <c r="P96" s="176">
        <v>0</v>
      </c>
      <c r="Q96" s="176">
        <f t="shared" si="12"/>
        <v>0</v>
      </c>
      <c r="R96" s="178" t="s">
        <v>122</v>
      </c>
      <c r="S96" s="178" t="s">
        <v>108</v>
      </c>
      <c r="T96" s="179" t="s">
        <v>108</v>
      </c>
      <c r="U96" s="157">
        <v>0</v>
      </c>
      <c r="V96" s="157">
        <f t="shared" si="13"/>
        <v>0</v>
      </c>
      <c r="W96" s="157"/>
      <c r="X96" s="157"/>
      <c r="Y96" s="157" t="s">
        <v>110</v>
      </c>
      <c r="Z96" s="147"/>
      <c r="AA96" s="147"/>
      <c r="AB96" s="147"/>
      <c r="AC96" s="147"/>
      <c r="AD96" s="147"/>
      <c r="AE96" s="147"/>
      <c r="AF96" s="147"/>
      <c r="AG96" s="147" t="s">
        <v>118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ht="22.5" outlineLevel="1" x14ac:dyDescent="0.2">
      <c r="A97" s="173">
        <v>79</v>
      </c>
      <c r="B97" s="174" t="s">
        <v>255</v>
      </c>
      <c r="C97" s="183" t="s">
        <v>256</v>
      </c>
      <c r="D97" s="175" t="s">
        <v>153</v>
      </c>
      <c r="E97" s="176">
        <v>0</v>
      </c>
      <c r="F97" s="177"/>
      <c r="G97" s="178">
        <f t="shared" si="7"/>
        <v>0</v>
      </c>
      <c r="H97" s="177"/>
      <c r="I97" s="178">
        <f t="shared" si="8"/>
        <v>0</v>
      </c>
      <c r="J97" s="177"/>
      <c r="K97" s="178">
        <f t="shared" si="9"/>
        <v>0</v>
      </c>
      <c r="L97" s="178">
        <v>21</v>
      </c>
      <c r="M97" s="178">
        <f t="shared" si="10"/>
        <v>0</v>
      </c>
      <c r="N97" s="176">
        <v>3.4000000000000002E-4</v>
      </c>
      <c r="O97" s="176">
        <f t="shared" si="11"/>
        <v>0</v>
      </c>
      <c r="P97" s="176">
        <v>0</v>
      </c>
      <c r="Q97" s="176">
        <f t="shared" si="12"/>
        <v>0</v>
      </c>
      <c r="R97" s="178" t="s">
        <v>122</v>
      </c>
      <c r="S97" s="178" t="s">
        <v>108</v>
      </c>
      <c r="T97" s="179" t="s">
        <v>108</v>
      </c>
      <c r="U97" s="157">
        <v>0</v>
      </c>
      <c r="V97" s="157">
        <f t="shared" si="13"/>
        <v>0</v>
      </c>
      <c r="W97" s="157"/>
      <c r="X97" s="157"/>
      <c r="Y97" s="157" t="s">
        <v>110</v>
      </c>
      <c r="Z97" s="147"/>
      <c r="AA97" s="147"/>
      <c r="AB97" s="147"/>
      <c r="AC97" s="147"/>
      <c r="AD97" s="147"/>
      <c r="AE97" s="147"/>
      <c r="AF97" s="147"/>
      <c r="AG97" s="147" t="s">
        <v>118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ht="22.5" outlineLevel="1" x14ac:dyDescent="0.2">
      <c r="A98" s="173">
        <v>80</v>
      </c>
      <c r="B98" s="174" t="s">
        <v>257</v>
      </c>
      <c r="C98" s="183" t="s">
        <v>258</v>
      </c>
      <c r="D98" s="175" t="s">
        <v>153</v>
      </c>
      <c r="E98" s="176">
        <v>4</v>
      </c>
      <c r="F98" s="177"/>
      <c r="G98" s="178">
        <f t="shared" si="7"/>
        <v>0</v>
      </c>
      <c r="H98" s="177"/>
      <c r="I98" s="178">
        <f t="shared" si="8"/>
        <v>0</v>
      </c>
      <c r="J98" s="177"/>
      <c r="K98" s="178">
        <f t="shared" si="9"/>
        <v>0</v>
      </c>
      <c r="L98" s="178">
        <v>21</v>
      </c>
      <c r="M98" s="178">
        <f t="shared" si="10"/>
        <v>0</v>
      </c>
      <c r="N98" s="176">
        <v>1.8000000000000001E-4</v>
      </c>
      <c r="O98" s="176">
        <f t="shared" si="11"/>
        <v>0</v>
      </c>
      <c r="P98" s="176">
        <v>0</v>
      </c>
      <c r="Q98" s="176">
        <f t="shared" si="12"/>
        <v>0</v>
      </c>
      <c r="R98" s="178" t="s">
        <v>122</v>
      </c>
      <c r="S98" s="178" t="s">
        <v>108</v>
      </c>
      <c r="T98" s="179" t="s">
        <v>108</v>
      </c>
      <c r="U98" s="157">
        <v>0</v>
      </c>
      <c r="V98" s="157">
        <f t="shared" si="13"/>
        <v>0</v>
      </c>
      <c r="W98" s="157"/>
      <c r="X98" s="157"/>
      <c r="Y98" s="157" t="s">
        <v>110</v>
      </c>
      <c r="Z98" s="147"/>
      <c r="AA98" s="147"/>
      <c r="AB98" s="147"/>
      <c r="AC98" s="147"/>
      <c r="AD98" s="147"/>
      <c r="AE98" s="147"/>
      <c r="AF98" s="147"/>
      <c r="AG98" s="147" t="s">
        <v>118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ht="22.5" outlineLevel="1" x14ac:dyDescent="0.2">
      <c r="A99" s="173">
        <v>81</v>
      </c>
      <c r="B99" s="174" t="s">
        <v>259</v>
      </c>
      <c r="C99" s="183" t="s">
        <v>260</v>
      </c>
      <c r="D99" s="175" t="s">
        <v>153</v>
      </c>
      <c r="E99" s="176">
        <v>25</v>
      </c>
      <c r="F99" s="177"/>
      <c r="G99" s="178">
        <f t="shared" si="7"/>
        <v>0</v>
      </c>
      <c r="H99" s="177"/>
      <c r="I99" s="178">
        <f t="shared" si="8"/>
        <v>0</v>
      </c>
      <c r="J99" s="177"/>
      <c r="K99" s="178">
        <f t="shared" si="9"/>
        <v>0</v>
      </c>
      <c r="L99" s="178">
        <v>21</v>
      </c>
      <c r="M99" s="178">
        <f t="shared" si="10"/>
        <v>0</v>
      </c>
      <c r="N99" s="176">
        <v>1.2E-4</v>
      </c>
      <c r="O99" s="176">
        <f t="shared" si="11"/>
        <v>0</v>
      </c>
      <c r="P99" s="176">
        <v>0</v>
      </c>
      <c r="Q99" s="176">
        <f t="shared" si="12"/>
        <v>0</v>
      </c>
      <c r="R99" s="178" t="s">
        <v>122</v>
      </c>
      <c r="S99" s="178" t="s">
        <v>108</v>
      </c>
      <c r="T99" s="179" t="s">
        <v>108</v>
      </c>
      <c r="U99" s="157">
        <v>0</v>
      </c>
      <c r="V99" s="157">
        <f t="shared" si="13"/>
        <v>0</v>
      </c>
      <c r="W99" s="157"/>
      <c r="X99" s="157"/>
      <c r="Y99" s="157" t="s">
        <v>110</v>
      </c>
      <c r="Z99" s="147"/>
      <c r="AA99" s="147"/>
      <c r="AB99" s="147"/>
      <c r="AC99" s="147"/>
      <c r="AD99" s="147"/>
      <c r="AE99" s="147"/>
      <c r="AF99" s="147"/>
      <c r="AG99" s="147" t="s">
        <v>118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ht="22.5" outlineLevel="1" x14ac:dyDescent="0.2">
      <c r="A100" s="173">
        <v>82</v>
      </c>
      <c r="B100" s="174" t="s">
        <v>261</v>
      </c>
      <c r="C100" s="183" t="s">
        <v>262</v>
      </c>
      <c r="D100" s="175" t="s">
        <v>153</v>
      </c>
      <c r="E100" s="176">
        <v>5</v>
      </c>
      <c r="F100" s="177"/>
      <c r="G100" s="178">
        <f t="shared" si="7"/>
        <v>0</v>
      </c>
      <c r="H100" s="177"/>
      <c r="I100" s="178">
        <f t="shared" si="8"/>
        <v>0</v>
      </c>
      <c r="J100" s="177"/>
      <c r="K100" s="178">
        <f t="shared" si="9"/>
        <v>0</v>
      </c>
      <c r="L100" s="178">
        <v>21</v>
      </c>
      <c r="M100" s="178">
        <f t="shared" si="10"/>
        <v>0</v>
      </c>
      <c r="N100" s="176">
        <v>8.0000000000000007E-5</v>
      </c>
      <c r="O100" s="176">
        <f t="shared" si="11"/>
        <v>0</v>
      </c>
      <c r="P100" s="176">
        <v>0</v>
      </c>
      <c r="Q100" s="176">
        <f t="shared" si="12"/>
        <v>0</v>
      </c>
      <c r="R100" s="178" t="s">
        <v>122</v>
      </c>
      <c r="S100" s="178" t="s">
        <v>108</v>
      </c>
      <c r="T100" s="179" t="s">
        <v>108</v>
      </c>
      <c r="U100" s="157">
        <v>0</v>
      </c>
      <c r="V100" s="157">
        <f t="shared" si="13"/>
        <v>0</v>
      </c>
      <c r="W100" s="157"/>
      <c r="X100" s="157"/>
      <c r="Y100" s="157" t="s">
        <v>110</v>
      </c>
      <c r="Z100" s="147"/>
      <c r="AA100" s="147"/>
      <c r="AB100" s="147"/>
      <c r="AC100" s="147"/>
      <c r="AD100" s="147"/>
      <c r="AE100" s="147"/>
      <c r="AF100" s="147"/>
      <c r="AG100" s="147" t="s">
        <v>118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66">
        <v>83</v>
      </c>
      <c r="B101" s="167" t="s">
        <v>263</v>
      </c>
      <c r="C101" s="182" t="s">
        <v>264</v>
      </c>
      <c r="D101" s="168" t="s">
        <v>153</v>
      </c>
      <c r="E101" s="169">
        <v>0</v>
      </c>
      <c r="F101" s="170"/>
      <c r="G101" s="171">
        <f t="shared" si="7"/>
        <v>0</v>
      </c>
      <c r="H101" s="170"/>
      <c r="I101" s="171">
        <f t="shared" si="8"/>
        <v>0</v>
      </c>
      <c r="J101" s="170"/>
      <c r="K101" s="171">
        <f t="shared" si="9"/>
        <v>0</v>
      </c>
      <c r="L101" s="171">
        <v>21</v>
      </c>
      <c r="M101" s="171">
        <f t="shared" si="10"/>
        <v>0</v>
      </c>
      <c r="N101" s="169">
        <v>1E-4</v>
      </c>
      <c r="O101" s="169">
        <f t="shared" si="11"/>
        <v>0</v>
      </c>
      <c r="P101" s="169">
        <v>0</v>
      </c>
      <c r="Q101" s="169">
        <f t="shared" si="12"/>
        <v>0</v>
      </c>
      <c r="R101" s="171" t="s">
        <v>122</v>
      </c>
      <c r="S101" s="171" t="s">
        <v>108</v>
      </c>
      <c r="T101" s="172" t="s">
        <v>108</v>
      </c>
      <c r="U101" s="157">
        <v>0</v>
      </c>
      <c r="V101" s="157">
        <f t="shared" si="13"/>
        <v>0</v>
      </c>
      <c r="W101" s="157"/>
      <c r="X101" s="157"/>
      <c r="Y101" s="157" t="s">
        <v>110</v>
      </c>
      <c r="Z101" s="147"/>
      <c r="AA101" s="147"/>
      <c r="AB101" s="147"/>
      <c r="AC101" s="147"/>
      <c r="AD101" s="147"/>
      <c r="AE101" s="147"/>
      <c r="AF101" s="147"/>
      <c r="AG101" s="147" t="s">
        <v>118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2" x14ac:dyDescent="0.2">
      <c r="A102" s="154"/>
      <c r="B102" s="155"/>
      <c r="C102" s="252" t="s">
        <v>265</v>
      </c>
      <c r="D102" s="253"/>
      <c r="E102" s="253"/>
      <c r="F102" s="253"/>
      <c r="G102" s="253"/>
      <c r="H102" s="157"/>
      <c r="I102" s="157"/>
      <c r="J102" s="157"/>
      <c r="K102" s="157"/>
      <c r="L102" s="157"/>
      <c r="M102" s="157"/>
      <c r="N102" s="156"/>
      <c r="O102" s="156"/>
      <c r="P102" s="156"/>
      <c r="Q102" s="156"/>
      <c r="R102" s="157"/>
      <c r="S102" s="157"/>
      <c r="T102" s="157"/>
      <c r="U102" s="157"/>
      <c r="V102" s="157"/>
      <c r="W102" s="157"/>
      <c r="X102" s="157"/>
      <c r="Y102" s="157"/>
      <c r="Z102" s="147"/>
      <c r="AA102" s="147"/>
      <c r="AB102" s="147"/>
      <c r="AC102" s="147"/>
      <c r="AD102" s="147"/>
      <c r="AE102" s="147"/>
      <c r="AF102" s="147"/>
      <c r="AG102" s="147" t="s">
        <v>266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3" x14ac:dyDescent="0.2">
      <c r="A103" s="154"/>
      <c r="B103" s="155"/>
      <c r="C103" s="254" t="s">
        <v>267</v>
      </c>
      <c r="D103" s="255"/>
      <c r="E103" s="255"/>
      <c r="F103" s="255"/>
      <c r="G103" s="255"/>
      <c r="H103" s="157"/>
      <c r="I103" s="157"/>
      <c r="J103" s="157"/>
      <c r="K103" s="157"/>
      <c r="L103" s="157"/>
      <c r="M103" s="157"/>
      <c r="N103" s="156"/>
      <c r="O103" s="156"/>
      <c r="P103" s="156"/>
      <c r="Q103" s="156"/>
      <c r="R103" s="157"/>
      <c r="S103" s="157"/>
      <c r="T103" s="157"/>
      <c r="U103" s="157"/>
      <c r="V103" s="157"/>
      <c r="W103" s="157"/>
      <c r="X103" s="157"/>
      <c r="Y103" s="157"/>
      <c r="Z103" s="147"/>
      <c r="AA103" s="147"/>
      <c r="AB103" s="147"/>
      <c r="AC103" s="147"/>
      <c r="AD103" s="147"/>
      <c r="AE103" s="147"/>
      <c r="AF103" s="147"/>
      <c r="AG103" s="147" t="s">
        <v>266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ht="22.5" outlineLevel="1" x14ac:dyDescent="0.2">
      <c r="A104" s="173">
        <v>84</v>
      </c>
      <c r="B104" s="174" t="s">
        <v>268</v>
      </c>
      <c r="C104" s="183" t="s">
        <v>269</v>
      </c>
      <c r="D104" s="175" t="s">
        <v>116</v>
      </c>
      <c r="E104" s="176">
        <v>0</v>
      </c>
      <c r="F104" s="177"/>
      <c r="G104" s="178">
        <f t="shared" ref="G104:G113" si="14">ROUND(E104*F104,2)</f>
        <v>0</v>
      </c>
      <c r="H104" s="177"/>
      <c r="I104" s="178">
        <f t="shared" ref="I104:I113" si="15">ROUND(E104*H104,2)</f>
        <v>0</v>
      </c>
      <c r="J104" s="177"/>
      <c r="K104" s="178">
        <f t="shared" ref="K104:K113" si="16">ROUND(E104*J104,2)</f>
        <v>0</v>
      </c>
      <c r="L104" s="178">
        <v>21</v>
      </c>
      <c r="M104" s="178">
        <f t="shared" ref="M104:M113" si="17">G104*(1+L104/100)</f>
        <v>0</v>
      </c>
      <c r="N104" s="176">
        <v>1.3999999999999999E-4</v>
      </c>
      <c r="O104" s="176">
        <f t="shared" ref="O104:O113" si="18">ROUND(E104*N104,2)</f>
        <v>0</v>
      </c>
      <c r="P104" s="176">
        <v>0</v>
      </c>
      <c r="Q104" s="176">
        <f t="shared" ref="Q104:Q113" si="19">ROUND(E104*P104,2)</f>
        <v>0</v>
      </c>
      <c r="R104" s="178" t="s">
        <v>188</v>
      </c>
      <c r="S104" s="178" t="s">
        <v>108</v>
      </c>
      <c r="T104" s="179" t="s">
        <v>108</v>
      </c>
      <c r="U104" s="157">
        <v>0.17199999999999999</v>
      </c>
      <c r="V104" s="157">
        <f t="shared" ref="V104:V113" si="20">ROUND(E104*U104,2)</f>
        <v>0</v>
      </c>
      <c r="W104" s="157"/>
      <c r="X104" s="157"/>
      <c r="Y104" s="157" t="s">
        <v>110</v>
      </c>
      <c r="Z104" s="147"/>
      <c r="AA104" s="147"/>
      <c r="AB104" s="147"/>
      <c r="AC104" s="147"/>
      <c r="AD104" s="147"/>
      <c r="AE104" s="147"/>
      <c r="AF104" s="147"/>
      <c r="AG104" s="147" t="s">
        <v>158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ht="22.5" outlineLevel="1" x14ac:dyDescent="0.2">
      <c r="A105" s="173">
        <v>85</v>
      </c>
      <c r="B105" s="174" t="s">
        <v>270</v>
      </c>
      <c r="C105" s="183" t="s">
        <v>271</v>
      </c>
      <c r="D105" s="175" t="s">
        <v>116</v>
      </c>
      <c r="E105" s="176">
        <v>0</v>
      </c>
      <c r="F105" s="177"/>
      <c r="G105" s="178">
        <f t="shared" si="14"/>
        <v>0</v>
      </c>
      <c r="H105" s="177"/>
      <c r="I105" s="178">
        <f t="shared" si="15"/>
        <v>0</v>
      </c>
      <c r="J105" s="177"/>
      <c r="K105" s="178">
        <f t="shared" si="16"/>
        <v>0</v>
      </c>
      <c r="L105" s="178">
        <v>21</v>
      </c>
      <c r="M105" s="178">
        <f t="shared" si="17"/>
        <v>0</v>
      </c>
      <c r="N105" s="176">
        <v>5.0000000000000002E-5</v>
      </c>
      <c r="O105" s="176">
        <f t="shared" si="18"/>
        <v>0</v>
      </c>
      <c r="P105" s="176">
        <v>0</v>
      </c>
      <c r="Q105" s="176">
        <f t="shared" si="19"/>
        <v>0</v>
      </c>
      <c r="R105" s="178" t="s">
        <v>188</v>
      </c>
      <c r="S105" s="178" t="s">
        <v>108</v>
      </c>
      <c r="T105" s="179" t="s">
        <v>108</v>
      </c>
      <c r="U105" s="157">
        <v>0.14199999999999999</v>
      </c>
      <c r="V105" s="157">
        <f t="shared" si="20"/>
        <v>0</v>
      </c>
      <c r="W105" s="157"/>
      <c r="X105" s="157"/>
      <c r="Y105" s="157" t="s">
        <v>110</v>
      </c>
      <c r="Z105" s="147"/>
      <c r="AA105" s="147"/>
      <c r="AB105" s="147"/>
      <c r="AC105" s="147"/>
      <c r="AD105" s="147"/>
      <c r="AE105" s="147"/>
      <c r="AF105" s="147"/>
      <c r="AG105" s="147" t="s">
        <v>158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ht="22.5" outlineLevel="1" x14ac:dyDescent="0.2">
      <c r="A106" s="173">
        <v>86</v>
      </c>
      <c r="B106" s="174" t="s">
        <v>272</v>
      </c>
      <c r="C106" s="183" t="s">
        <v>273</v>
      </c>
      <c r="D106" s="175" t="s">
        <v>116</v>
      </c>
      <c r="E106" s="176">
        <v>0</v>
      </c>
      <c r="F106" s="177"/>
      <c r="G106" s="178">
        <f t="shared" si="14"/>
        <v>0</v>
      </c>
      <c r="H106" s="177"/>
      <c r="I106" s="178">
        <f t="shared" si="15"/>
        <v>0</v>
      </c>
      <c r="J106" s="177"/>
      <c r="K106" s="178">
        <f t="shared" si="16"/>
        <v>0</v>
      </c>
      <c r="L106" s="178">
        <v>21</v>
      </c>
      <c r="M106" s="178">
        <f t="shared" si="17"/>
        <v>0</v>
      </c>
      <c r="N106" s="176">
        <v>2.5999999999999998E-4</v>
      </c>
      <c r="O106" s="176">
        <f t="shared" si="18"/>
        <v>0</v>
      </c>
      <c r="P106" s="176">
        <v>0</v>
      </c>
      <c r="Q106" s="176">
        <f t="shared" si="19"/>
        <v>0</v>
      </c>
      <c r="R106" s="178" t="s">
        <v>188</v>
      </c>
      <c r="S106" s="178" t="s">
        <v>108</v>
      </c>
      <c r="T106" s="179" t="s">
        <v>108</v>
      </c>
      <c r="U106" s="157">
        <v>0.22700000000000001</v>
      </c>
      <c r="V106" s="157">
        <f t="shared" si="20"/>
        <v>0</v>
      </c>
      <c r="W106" s="157"/>
      <c r="X106" s="157"/>
      <c r="Y106" s="157" t="s">
        <v>110</v>
      </c>
      <c r="Z106" s="147"/>
      <c r="AA106" s="147"/>
      <c r="AB106" s="147"/>
      <c r="AC106" s="147"/>
      <c r="AD106" s="147"/>
      <c r="AE106" s="147"/>
      <c r="AF106" s="147"/>
      <c r="AG106" s="147" t="s">
        <v>158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ht="22.5" outlineLevel="1" x14ac:dyDescent="0.2">
      <c r="A107" s="173">
        <v>87</v>
      </c>
      <c r="B107" s="174" t="s">
        <v>274</v>
      </c>
      <c r="C107" s="183" t="s">
        <v>275</v>
      </c>
      <c r="D107" s="175" t="s">
        <v>116</v>
      </c>
      <c r="E107" s="176">
        <v>0</v>
      </c>
      <c r="F107" s="177"/>
      <c r="G107" s="178">
        <f t="shared" si="14"/>
        <v>0</v>
      </c>
      <c r="H107" s="177"/>
      <c r="I107" s="178">
        <f t="shared" si="15"/>
        <v>0</v>
      </c>
      <c r="J107" s="177"/>
      <c r="K107" s="178">
        <f t="shared" si="16"/>
        <v>0</v>
      </c>
      <c r="L107" s="178">
        <v>21</v>
      </c>
      <c r="M107" s="178">
        <f t="shared" si="17"/>
        <v>0</v>
      </c>
      <c r="N107" s="176">
        <v>3.1E-4</v>
      </c>
      <c r="O107" s="176">
        <f t="shared" si="18"/>
        <v>0</v>
      </c>
      <c r="P107" s="176">
        <v>0</v>
      </c>
      <c r="Q107" s="176">
        <f t="shared" si="19"/>
        <v>0</v>
      </c>
      <c r="R107" s="178" t="s">
        <v>188</v>
      </c>
      <c r="S107" s="178" t="s">
        <v>108</v>
      </c>
      <c r="T107" s="179" t="s">
        <v>108</v>
      </c>
      <c r="U107" s="157">
        <v>0.247</v>
      </c>
      <c r="V107" s="157">
        <f t="shared" si="20"/>
        <v>0</v>
      </c>
      <c r="W107" s="157"/>
      <c r="X107" s="157"/>
      <c r="Y107" s="157" t="s">
        <v>110</v>
      </c>
      <c r="Z107" s="147"/>
      <c r="AA107" s="147"/>
      <c r="AB107" s="147"/>
      <c r="AC107" s="147"/>
      <c r="AD107" s="147"/>
      <c r="AE107" s="147"/>
      <c r="AF107" s="147"/>
      <c r="AG107" s="147" t="s">
        <v>158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ht="22.5" outlineLevel="1" x14ac:dyDescent="0.2">
      <c r="A108" s="173">
        <v>88</v>
      </c>
      <c r="B108" s="174" t="s">
        <v>276</v>
      </c>
      <c r="C108" s="183" t="s">
        <v>277</v>
      </c>
      <c r="D108" s="175" t="s">
        <v>116</v>
      </c>
      <c r="E108" s="176">
        <v>0</v>
      </c>
      <c r="F108" s="177"/>
      <c r="G108" s="178">
        <f t="shared" si="14"/>
        <v>0</v>
      </c>
      <c r="H108" s="177"/>
      <c r="I108" s="178">
        <f t="shared" si="15"/>
        <v>0</v>
      </c>
      <c r="J108" s="177"/>
      <c r="K108" s="178">
        <f t="shared" si="16"/>
        <v>0</v>
      </c>
      <c r="L108" s="178">
        <v>21</v>
      </c>
      <c r="M108" s="178">
        <f t="shared" si="17"/>
        <v>0</v>
      </c>
      <c r="N108" s="176">
        <v>2.0000000000000001E-4</v>
      </c>
      <c r="O108" s="176">
        <f t="shared" si="18"/>
        <v>0</v>
      </c>
      <c r="P108" s="176">
        <v>0</v>
      </c>
      <c r="Q108" s="176">
        <f t="shared" si="19"/>
        <v>0</v>
      </c>
      <c r="R108" s="178" t="s">
        <v>188</v>
      </c>
      <c r="S108" s="178" t="s">
        <v>108</v>
      </c>
      <c r="T108" s="179" t="s">
        <v>108</v>
      </c>
      <c r="U108" s="157">
        <v>0.20200000000000001</v>
      </c>
      <c r="V108" s="157">
        <f t="shared" si="20"/>
        <v>0</v>
      </c>
      <c r="W108" s="157"/>
      <c r="X108" s="157"/>
      <c r="Y108" s="157" t="s">
        <v>110</v>
      </c>
      <c r="Z108" s="147"/>
      <c r="AA108" s="147"/>
      <c r="AB108" s="147"/>
      <c r="AC108" s="147"/>
      <c r="AD108" s="147"/>
      <c r="AE108" s="147"/>
      <c r="AF108" s="147"/>
      <c r="AG108" s="147" t="s">
        <v>158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ht="22.5" outlineLevel="1" x14ac:dyDescent="0.2">
      <c r="A109" s="173">
        <v>89</v>
      </c>
      <c r="B109" s="174" t="s">
        <v>278</v>
      </c>
      <c r="C109" s="183" t="s">
        <v>279</v>
      </c>
      <c r="D109" s="175" t="s">
        <v>116</v>
      </c>
      <c r="E109" s="176">
        <v>2</v>
      </c>
      <c r="F109" s="177"/>
      <c r="G109" s="178">
        <f t="shared" si="14"/>
        <v>0</v>
      </c>
      <c r="H109" s="177"/>
      <c r="I109" s="178">
        <f t="shared" si="15"/>
        <v>0</v>
      </c>
      <c r="J109" s="177"/>
      <c r="K109" s="178">
        <f t="shared" si="16"/>
        <v>0</v>
      </c>
      <c r="L109" s="178">
        <v>21</v>
      </c>
      <c r="M109" s="178">
        <f t="shared" si="17"/>
        <v>0</v>
      </c>
      <c r="N109" s="176">
        <v>1.4999999999999999E-4</v>
      </c>
      <c r="O109" s="176">
        <f t="shared" si="18"/>
        <v>0</v>
      </c>
      <c r="P109" s="176">
        <v>0</v>
      </c>
      <c r="Q109" s="176">
        <f t="shared" si="19"/>
        <v>0</v>
      </c>
      <c r="R109" s="178" t="s">
        <v>188</v>
      </c>
      <c r="S109" s="178" t="s">
        <v>108</v>
      </c>
      <c r="T109" s="179" t="s">
        <v>108</v>
      </c>
      <c r="U109" s="157">
        <v>0.17199999999999999</v>
      </c>
      <c r="V109" s="157">
        <f t="shared" si="20"/>
        <v>0.34</v>
      </c>
      <c r="W109" s="157"/>
      <c r="X109" s="157"/>
      <c r="Y109" s="157" t="s">
        <v>110</v>
      </c>
      <c r="Z109" s="147"/>
      <c r="AA109" s="147"/>
      <c r="AB109" s="147"/>
      <c r="AC109" s="147"/>
      <c r="AD109" s="147"/>
      <c r="AE109" s="147"/>
      <c r="AF109" s="147"/>
      <c r="AG109" s="147" t="s">
        <v>158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ht="22.5" outlineLevel="1" x14ac:dyDescent="0.2">
      <c r="A110" s="173">
        <v>90</v>
      </c>
      <c r="B110" s="174" t="s">
        <v>280</v>
      </c>
      <c r="C110" s="183" t="s">
        <v>281</v>
      </c>
      <c r="D110" s="175" t="s">
        <v>116</v>
      </c>
      <c r="E110" s="176">
        <v>2</v>
      </c>
      <c r="F110" s="177"/>
      <c r="G110" s="178">
        <f t="shared" si="14"/>
        <v>0</v>
      </c>
      <c r="H110" s="177"/>
      <c r="I110" s="178">
        <f t="shared" si="15"/>
        <v>0</v>
      </c>
      <c r="J110" s="177"/>
      <c r="K110" s="178">
        <f t="shared" si="16"/>
        <v>0</v>
      </c>
      <c r="L110" s="178">
        <v>21</v>
      </c>
      <c r="M110" s="178">
        <f t="shared" si="17"/>
        <v>0</v>
      </c>
      <c r="N110" s="176">
        <v>3.0000000000000001E-5</v>
      </c>
      <c r="O110" s="176">
        <f t="shared" si="18"/>
        <v>0</v>
      </c>
      <c r="P110" s="176">
        <v>0</v>
      </c>
      <c r="Q110" s="176">
        <f t="shared" si="19"/>
        <v>0</v>
      </c>
      <c r="R110" s="178" t="s">
        <v>188</v>
      </c>
      <c r="S110" s="178" t="s">
        <v>108</v>
      </c>
      <c r="T110" s="179" t="s">
        <v>108</v>
      </c>
      <c r="U110" s="157">
        <v>0.129</v>
      </c>
      <c r="V110" s="157">
        <f t="shared" si="20"/>
        <v>0.26</v>
      </c>
      <c r="W110" s="157"/>
      <c r="X110" s="157"/>
      <c r="Y110" s="157" t="s">
        <v>110</v>
      </c>
      <c r="Z110" s="147"/>
      <c r="AA110" s="147"/>
      <c r="AB110" s="147"/>
      <c r="AC110" s="147"/>
      <c r="AD110" s="147"/>
      <c r="AE110" s="147"/>
      <c r="AF110" s="147"/>
      <c r="AG110" s="147" t="s">
        <v>158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ht="22.5" outlineLevel="1" x14ac:dyDescent="0.2">
      <c r="A111" s="173">
        <v>91</v>
      </c>
      <c r="B111" s="174" t="s">
        <v>282</v>
      </c>
      <c r="C111" s="183" t="s">
        <v>283</v>
      </c>
      <c r="D111" s="175" t="s">
        <v>116</v>
      </c>
      <c r="E111" s="176">
        <v>2</v>
      </c>
      <c r="F111" s="177"/>
      <c r="G111" s="178">
        <f t="shared" si="14"/>
        <v>0</v>
      </c>
      <c r="H111" s="177"/>
      <c r="I111" s="178">
        <f t="shared" si="15"/>
        <v>0</v>
      </c>
      <c r="J111" s="177"/>
      <c r="K111" s="178">
        <f t="shared" si="16"/>
        <v>0</v>
      </c>
      <c r="L111" s="178">
        <v>21</v>
      </c>
      <c r="M111" s="178">
        <f t="shared" si="17"/>
        <v>0</v>
      </c>
      <c r="N111" s="176">
        <v>3.0000000000000001E-5</v>
      </c>
      <c r="O111" s="176">
        <f t="shared" si="18"/>
        <v>0</v>
      </c>
      <c r="P111" s="176">
        <v>0</v>
      </c>
      <c r="Q111" s="176">
        <f t="shared" si="19"/>
        <v>0</v>
      </c>
      <c r="R111" s="178" t="s">
        <v>188</v>
      </c>
      <c r="S111" s="178" t="s">
        <v>108</v>
      </c>
      <c r="T111" s="179" t="s">
        <v>108</v>
      </c>
      <c r="U111" s="157">
        <v>0.129</v>
      </c>
      <c r="V111" s="157">
        <f t="shared" si="20"/>
        <v>0.26</v>
      </c>
      <c r="W111" s="157"/>
      <c r="X111" s="157"/>
      <c r="Y111" s="157" t="s">
        <v>110</v>
      </c>
      <c r="Z111" s="147"/>
      <c r="AA111" s="147"/>
      <c r="AB111" s="147"/>
      <c r="AC111" s="147"/>
      <c r="AD111" s="147"/>
      <c r="AE111" s="147"/>
      <c r="AF111" s="147"/>
      <c r="AG111" s="147" t="s">
        <v>158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ht="22.5" outlineLevel="1" x14ac:dyDescent="0.2">
      <c r="A112" s="173">
        <v>92</v>
      </c>
      <c r="B112" s="174" t="s">
        <v>284</v>
      </c>
      <c r="C112" s="183" t="s">
        <v>285</v>
      </c>
      <c r="D112" s="175" t="s">
        <v>116</v>
      </c>
      <c r="E112" s="176">
        <v>10</v>
      </c>
      <c r="F112" s="177"/>
      <c r="G112" s="178">
        <f t="shared" si="14"/>
        <v>0</v>
      </c>
      <c r="H112" s="177"/>
      <c r="I112" s="178">
        <f t="shared" si="15"/>
        <v>0</v>
      </c>
      <c r="J112" s="177"/>
      <c r="K112" s="178">
        <f t="shared" si="16"/>
        <v>0</v>
      </c>
      <c r="L112" s="178">
        <v>21</v>
      </c>
      <c r="M112" s="178">
        <f t="shared" si="17"/>
        <v>0</v>
      </c>
      <c r="N112" s="176">
        <v>4.0000000000000003E-5</v>
      </c>
      <c r="O112" s="176">
        <f t="shared" si="18"/>
        <v>0</v>
      </c>
      <c r="P112" s="176">
        <v>0</v>
      </c>
      <c r="Q112" s="176">
        <f t="shared" si="19"/>
        <v>0</v>
      </c>
      <c r="R112" s="178" t="s">
        <v>188</v>
      </c>
      <c r="S112" s="178" t="s">
        <v>108</v>
      </c>
      <c r="T112" s="179" t="s">
        <v>108</v>
      </c>
      <c r="U112" s="157">
        <v>0.129</v>
      </c>
      <c r="V112" s="157">
        <f t="shared" si="20"/>
        <v>1.29</v>
      </c>
      <c r="W112" s="157"/>
      <c r="X112" s="157"/>
      <c r="Y112" s="157" t="s">
        <v>110</v>
      </c>
      <c r="Z112" s="147"/>
      <c r="AA112" s="147"/>
      <c r="AB112" s="147"/>
      <c r="AC112" s="147"/>
      <c r="AD112" s="147"/>
      <c r="AE112" s="147"/>
      <c r="AF112" s="147"/>
      <c r="AG112" s="147" t="s">
        <v>158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66">
        <v>93</v>
      </c>
      <c r="B113" s="167" t="s">
        <v>286</v>
      </c>
      <c r="C113" s="182" t="s">
        <v>287</v>
      </c>
      <c r="D113" s="168" t="s">
        <v>161</v>
      </c>
      <c r="E113" s="169">
        <v>0</v>
      </c>
      <c r="F113" s="170"/>
      <c r="G113" s="171">
        <f t="shared" si="14"/>
        <v>0</v>
      </c>
      <c r="H113" s="170"/>
      <c r="I113" s="171">
        <f t="shared" si="15"/>
        <v>0</v>
      </c>
      <c r="J113" s="170"/>
      <c r="K113" s="171">
        <f t="shared" si="16"/>
        <v>0</v>
      </c>
      <c r="L113" s="171">
        <v>21</v>
      </c>
      <c r="M113" s="171">
        <f t="shared" si="17"/>
        <v>0</v>
      </c>
      <c r="N113" s="169">
        <v>0</v>
      </c>
      <c r="O113" s="169">
        <f t="shared" si="18"/>
        <v>0</v>
      </c>
      <c r="P113" s="169">
        <v>0</v>
      </c>
      <c r="Q113" s="169">
        <f t="shared" si="19"/>
        <v>0</v>
      </c>
      <c r="R113" s="171" t="s">
        <v>188</v>
      </c>
      <c r="S113" s="171" t="s">
        <v>108</v>
      </c>
      <c r="T113" s="172" t="s">
        <v>109</v>
      </c>
      <c r="U113" s="157">
        <v>1.327</v>
      </c>
      <c r="V113" s="157">
        <f t="shared" si="20"/>
        <v>0</v>
      </c>
      <c r="W113" s="157"/>
      <c r="X113" s="157"/>
      <c r="Y113" s="157" t="s">
        <v>110</v>
      </c>
      <c r="Z113" s="147"/>
      <c r="AA113" s="147"/>
      <c r="AB113" s="147"/>
      <c r="AC113" s="147"/>
      <c r="AD113" s="147"/>
      <c r="AE113" s="147"/>
      <c r="AF113" s="147"/>
      <c r="AG113" s="147" t="s">
        <v>158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2" x14ac:dyDescent="0.2">
      <c r="A114" s="154"/>
      <c r="B114" s="155"/>
      <c r="C114" s="243" t="s">
        <v>288</v>
      </c>
      <c r="D114" s="244"/>
      <c r="E114" s="244"/>
      <c r="F114" s="244"/>
      <c r="G114" s="244"/>
      <c r="H114" s="157"/>
      <c r="I114" s="157"/>
      <c r="J114" s="157"/>
      <c r="K114" s="157"/>
      <c r="L114" s="157"/>
      <c r="M114" s="157"/>
      <c r="N114" s="156"/>
      <c r="O114" s="156"/>
      <c r="P114" s="156"/>
      <c r="Q114" s="156"/>
      <c r="R114" s="157"/>
      <c r="S114" s="157"/>
      <c r="T114" s="157"/>
      <c r="U114" s="157"/>
      <c r="V114" s="157"/>
      <c r="W114" s="157"/>
      <c r="X114" s="157"/>
      <c r="Y114" s="157"/>
      <c r="Z114" s="147"/>
      <c r="AA114" s="147"/>
      <c r="AB114" s="147"/>
      <c r="AC114" s="147"/>
      <c r="AD114" s="147"/>
      <c r="AE114" s="147"/>
      <c r="AF114" s="147"/>
      <c r="AG114" s="147" t="s">
        <v>113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73">
        <v>94</v>
      </c>
      <c r="B115" s="174" t="s">
        <v>289</v>
      </c>
      <c r="C115" s="183" t="s">
        <v>290</v>
      </c>
      <c r="D115" s="175" t="s">
        <v>291</v>
      </c>
      <c r="E115" s="176">
        <v>3</v>
      </c>
      <c r="F115" s="177"/>
      <c r="G115" s="178">
        <f t="shared" ref="G115:G121" si="21">ROUND(E115*F115,2)</f>
        <v>0</v>
      </c>
      <c r="H115" s="177"/>
      <c r="I115" s="178">
        <f t="shared" ref="I115:I121" si="22">ROUND(E115*H115,2)</f>
        <v>0</v>
      </c>
      <c r="J115" s="177"/>
      <c r="K115" s="178">
        <f t="shared" ref="K115:K121" si="23">ROUND(E115*J115,2)</f>
        <v>0</v>
      </c>
      <c r="L115" s="178">
        <v>21</v>
      </c>
      <c r="M115" s="178">
        <f t="shared" ref="M115:M121" si="24">G115*(1+L115/100)</f>
        <v>0</v>
      </c>
      <c r="N115" s="176">
        <v>0</v>
      </c>
      <c r="O115" s="176">
        <f t="shared" ref="O115:O121" si="25">ROUND(E115*N115,2)</f>
        <v>0</v>
      </c>
      <c r="P115" s="176">
        <v>0</v>
      </c>
      <c r="Q115" s="176">
        <f t="shared" ref="Q115:Q121" si="26">ROUND(E115*P115,2)</f>
        <v>0</v>
      </c>
      <c r="R115" s="178" t="s">
        <v>188</v>
      </c>
      <c r="S115" s="178" t="s">
        <v>108</v>
      </c>
      <c r="T115" s="179" t="s">
        <v>109</v>
      </c>
      <c r="U115" s="157">
        <v>0.65566000000000002</v>
      </c>
      <c r="V115" s="157">
        <f t="shared" ref="V115:V121" si="27">ROUND(E115*U115,2)</f>
        <v>1.97</v>
      </c>
      <c r="W115" s="157"/>
      <c r="X115" s="157"/>
      <c r="Y115" s="157" t="s">
        <v>110</v>
      </c>
      <c r="Z115" s="147"/>
      <c r="AA115" s="147"/>
      <c r="AB115" s="147"/>
      <c r="AC115" s="147"/>
      <c r="AD115" s="147"/>
      <c r="AE115" s="147"/>
      <c r="AF115" s="147"/>
      <c r="AG115" s="147" t="s">
        <v>158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">
      <c r="A116" s="173">
        <v>95</v>
      </c>
      <c r="B116" s="174" t="s">
        <v>292</v>
      </c>
      <c r="C116" s="183" t="s">
        <v>293</v>
      </c>
      <c r="D116" s="175" t="s">
        <v>153</v>
      </c>
      <c r="E116" s="176">
        <v>0</v>
      </c>
      <c r="F116" s="177"/>
      <c r="G116" s="178">
        <f t="shared" si="21"/>
        <v>0</v>
      </c>
      <c r="H116" s="177"/>
      <c r="I116" s="178">
        <f t="shared" si="22"/>
        <v>0</v>
      </c>
      <c r="J116" s="177"/>
      <c r="K116" s="178">
        <f t="shared" si="23"/>
        <v>0</v>
      </c>
      <c r="L116" s="178">
        <v>21</v>
      </c>
      <c r="M116" s="178">
        <f t="shared" si="24"/>
        <v>0</v>
      </c>
      <c r="N116" s="176">
        <v>7.5599999999999999E-3</v>
      </c>
      <c r="O116" s="176">
        <f t="shared" si="25"/>
        <v>0</v>
      </c>
      <c r="P116" s="176">
        <v>0</v>
      </c>
      <c r="Q116" s="176">
        <f t="shared" si="26"/>
        <v>0</v>
      </c>
      <c r="R116" s="178" t="s">
        <v>122</v>
      </c>
      <c r="S116" s="178" t="s">
        <v>108</v>
      </c>
      <c r="T116" s="179" t="s">
        <v>108</v>
      </c>
      <c r="U116" s="157">
        <v>0</v>
      </c>
      <c r="V116" s="157">
        <f t="shared" si="27"/>
        <v>0</v>
      </c>
      <c r="W116" s="157"/>
      <c r="X116" s="157"/>
      <c r="Y116" s="157" t="s">
        <v>110</v>
      </c>
      <c r="Z116" s="147"/>
      <c r="AA116" s="147"/>
      <c r="AB116" s="147"/>
      <c r="AC116" s="147"/>
      <c r="AD116" s="147"/>
      <c r="AE116" s="147"/>
      <c r="AF116" s="147"/>
      <c r="AG116" s="147" t="s">
        <v>118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 x14ac:dyDescent="0.2">
      <c r="A117" s="173">
        <v>96</v>
      </c>
      <c r="B117" s="174" t="s">
        <v>294</v>
      </c>
      <c r="C117" s="183" t="s">
        <v>295</v>
      </c>
      <c r="D117" s="175" t="s">
        <v>153</v>
      </c>
      <c r="E117" s="176">
        <v>0</v>
      </c>
      <c r="F117" s="177"/>
      <c r="G117" s="178">
        <f t="shared" si="21"/>
        <v>0</v>
      </c>
      <c r="H117" s="177"/>
      <c r="I117" s="178">
        <f t="shared" si="22"/>
        <v>0</v>
      </c>
      <c r="J117" s="177"/>
      <c r="K117" s="178">
        <f t="shared" si="23"/>
        <v>0</v>
      </c>
      <c r="L117" s="178">
        <v>21</v>
      </c>
      <c r="M117" s="178">
        <f t="shared" si="24"/>
        <v>0</v>
      </c>
      <c r="N117" s="176">
        <v>6.3E-3</v>
      </c>
      <c r="O117" s="176">
        <f t="shared" si="25"/>
        <v>0</v>
      </c>
      <c r="P117" s="176">
        <v>0</v>
      </c>
      <c r="Q117" s="176">
        <f t="shared" si="26"/>
        <v>0</v>
      </c>
      <c r="R117" s="178" t="s">
        <v>122</v>
      </c>
      <c r="S117" s="178" t="s">
        <v>108</v>
      </c>
      <c r="T117" s="179" t="s">
        <v>108</v>
      </c>
      <c r="U117" s="157">
        <v>0</v>
      </c>
      <c r="V117" s="157">
        <f t="shared" si="27"/>
        <v>0</v>
      </c>
      <c r="W117" s="157"/>
      <c r="X117" s="157"/>
      <c r="Y117" s="157" t="s">
        <v>110</v>
      </c>
      <c r="Z117" s="147"/>
      <c r="AA117" s="147"/>
      <c r="AB117" s="147"/>
      <c r="AC117" s="147"/>
      <c r="AD117" s="147"/>
      <c r="AE117" s="147"/>
      <c r="AF117" s="147"/>
      <c r="AG117" s="147" t="s">
        <v>118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1" x14ac:dyDescent="0.2">
      <c r="A118" s="173">
        <v>97</v>
      </c>
      <c r="B118" s="174" t="s">
        <v>296</v>
      </c>
      <c r="C118" s="183" t="s">
        <v>297</v>
      </c>
      <c r="D118" s="175" t="s">
        <v>153</v>
      </c>
      <c r="E118" s="176">
        <v>1</v>
      </c>
      <c r="F118" s="177"/>
      <c r="G118" s="178">
        <f t="shared" si="21"/>
        <v>0</v>
      </c>
      <c r="H118" s="177"/>
      <c r="I118" s="178">
        <f t="shared" si="22"/>
        <v>0</v>
      </c>
      <c r="J118" s="177"/>
      <c r="K118" s="178">
        <f t="shared" si="23"/>
        <v>0</v>
      </c>
      <c r="L118" s="178">
        <v>21</v>
      </c>
      <c r="M118" s="178">
        <f t="shared" si="24"/>
        <v>0</v>
      </c>
      <c r="N118" s="176">
        <v>4.7000000000000002E-3</v>
      </c>
      <c r="O118" s="176">
        <f t="shared" si="25"/>
        <v>0</v>
      </c>
      <c r="P118" s="176">
        <v>0</v>
      </c>
      <c r="Q118" s="176">
        <f t="shared" si="26"/>
        <v>0</v>
      </c>
      <c r="R118" s="178" t="s">
        <v>122</v>
      </c>
      <c r="S118" s="178" t="s">
        <v>108</v>
      </c>
      <c r="T118" s="179" t="s">
        <v>108</v>
      </c>
      <c r="U118" s="157">
        <v>0</v>
      </c>
      <c r="V118" s="157">
        <f t="shared" si="27"/>
        <v>0</v>
      </c>
      <c r="W118" s="157"/>
      <c r="X118" s="157"/>
      <c r="Y118" s="157" t="s">
        <v>110</v>
      </c>
      <c r="Z118" s="147"/>
      <c r="AA118" s="147"/>
      <c r="AB118" s="147"/>
      <c r="AC118" s="147"/>
      <c r="AD118" s="147"/>
      <c r="AE118" s="147"/>
      <c r="AF118" s="147"/>
      <c r="AG118" s="147" t="s">
        <v>118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73">
        <v>98</v>
      </c>
      <c r="B119" s="174" t="s">
        <v>298</v>
      </c>
      <c r="C119" s="183" t="s">
        <v>299</v>
      </c>
      <c r="D119" s="175" t="s">
        <v>153</v>
      </c>
      <c r="E119" s="176">
        <v>0</v>
      </c>
      <c r="F119" s="177"/>
      <c r="G119" s="178">
        <f t="shared" si="21"/>
        <v>0</v>
      </c>
      <c r="H119" s="177"/>
      <c r="I119" s="178">
        <f t="shared" si="22"/>
        <v>0</v>
      </c>
      <c r="J119" s="177"/>
      <c r="K119" s="178">
        <f t="shared" si="23"/>
        <v>0</v>
      </c>
      <c r="L119" s="178">
        <v>21</v>
      </c>
      <c r="M119" s="178">
        <f t="shared" si="24"/>
        <v>0</v>
      </c>
      <c r="N119" s="176">
        <v>4.1999999999999997E-3</v>
      </c>
      <c r="O119" s="176">
        <f t="shared" si="25"/>
        <v>0</v>
      </c>
      <c r="P119" s="176">
        <v>0</v>
      </c>
      <c r="Q119" s="176">
        <f t="shared" si="26"/>
        <v>0</v>
      </c>
      <c r="R119" s="178" t="s">
        <v>122</v>
      </c>
      <c r="S119" s="178" t="s">
        <v>108</v>
      </c>
      <c r="T119" s="179" t="s">
        <v>108</v>
      </c>
      <c r="U119" s="157">
        <v>0</v>
      </c>
      <c r="V119" s="157">
        <f t="shared" si="27"/>
        <v>0</v>
      </c>
      <c r="W119" s="157"/>
      <c r="X119" s="157"/>
      <c r="Y119" s="157" t="s">
        <v>110</v>
      </c>
      <c r="Z119" s="147"/>
      <c r="AA119" s="147"/>
      <c r="AB119" s="147"/>
      <c r="AC119" s="147"/>
      <c r="AD119" s="147"/>
      <c r="AE119" s="147"/>
      <c r="AF119" s="147"/>
      <c r="AG119" s="147" t="s">
        <v>118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73">
        <v>99</v>
      </c>
      <c r="B120" s="174" t="s">
        <v>300</v>
      </c>
      <c r="C120" s="183" t="s">
        <v>301</v>
      </c>
      <c r="D120" s="175" t="s">
        <v>153</v>
      </c>
      <c r="E120" s="176">
        <v>0</v>
      </c>
      <c r="F120" s="177"/>
      <c r="G120" s="178">
        <f t="shared" si="21"/>
        <v>0</v>
      </c>
      <c r="H120" s="177"/>
      <c r="I120" s="178">
        <f t="shared" si="22"/>
        <v>0</v>
      </c>
      <c r="J120" s="177"/>
      <c r="K120" s="178">
        <f t="shared" si="23"/>
        <v>0</v>
      </c>
      <c r="L120" s="178">
        <v>21</v>
      </c>
      <c r="M120" s="178">
        <f t="shared" si="24"/>
        <v>0</v>
      </c>
      <c r="N120" s="176">
        <v>3.3600000000000001E-3</v>
      </c>
      <c r="O120" s="176">
        <f t="shared" si="25"/>
        <v>0</v>
      </c>
      <c r="P120" s="176">
        <v>0</v>
      </c>
      <c r="Q120" s="176">
        <f t="shared" si="26"/>
        <v>0</v>
      </c>
      <c r="R120" s="178" t="s">
        <v>122</v>
      </c>
      <c r="S120" s="178" t="s">
        <v>108</v>
      </c>
      <c r="T120" s="179" t="s">
        <v>108</v>
      </c>
      <c r="U120" s="157">
        <v>0</v>
      </c>
      <c r="V120" s="157">
        <f t="shared" si="27"/>
        <v>0</v>
      </c>
      <c r="W120" s="157"/>
      <c r="X120" s="157"/>
      <c r="Y120" s="157" t="s">
        <v>110</v>
      </c>
      <c r="Z120" s="147"/>
      <c r="AA120" s="147"/>
      <c r="AB120" s="147"/>
      <c r="AC120" s="147"/>
      <c r="AD120" s="147"/>
      <c r="AE120" s="147"/>
      <c r="AF120" s="147"/>
      <c r="AG120" s="147" t="s">
        <v>118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ht="22.5" outlineLevel="1" x14ac:dyDescent="0.2">
      <c r="A121" s="166">
        <v>100</v>
      </c>
      <c r="B121" s="167" t="s">
        <v>302</v>
      </c>
      <c r="C121" s="182" t="s">
        <v>303</v>
      </c>
      <c r="D121" s="168" t="s">
        <v>153</v>
      </c>
      <c r="E121" s="169">
        <v>0</v>
      </c>
      <c r="F121" s="170"/>
      <c r="G121" s="171">
        <f t="shared" si="21"/>
        <v>0</v>
      </c>
      <c r="H121" s="170"/>
      <c r="I121" s="171">
        <f t="shared" si="22"/>
        <v>0</v>
      </c>
      <c r="J121" s="170"/>
      <c r="K121" s="171">
        <f t="shared" si="23"/>
        <v>0</v>
      </c>
      <c r="L121" s="171">
        <v>21</v>
      </c>
      <c r="M121" s="171">
        <f t="shared" si="24"/>
        <v>0</v>
      </c>
      <c r="N121" s="169">
        <v>2.3599999999999999E-2</v>
      </c>
      <c r="O121" s="169">
        <f t="shared" si="25"/>
        <v>0</v>
      </c>
      <c r="P121" s="169">
        <v>0</v>
      </c>
      <c r="Q121" s="169">
        <f t="shared" si="26"/>
        <v>0</v>
      </c>
      <c r="R121" s="171" t="s">
        <v>188</v>
      </c>
      <c r="S121" s="171" t="s">
        <v>108</v>
      </c>
      <c r="T121" s="172" t="s">
        <v>108</v>
      </c>
      <c r="U121" s="157">
        <v>1.571</v>
      </c>
      <c r="V121" s="157">
        <f t="shared" si="27"/>
        <v>0</v>
      </c>
      <c r="W121" s="157"/>
      <c r="X121" s="157"/>
      <c r="Y121" s="157" t="s">
        <v>110</v>
      </c>
      <c r="Z121" s="147"/>
      <c r="AA121" s="147"/>
      <c r="AB121" s="147"/>
      <c r="AC121" s="147"/>
      <c r="AD121" s="147"/>
      <c r="AE121" s="147"/>
      <c r="AF121" s="147"/>
      <c r="AG121" s="147" t="s">
        <v>158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2" x14ac:dyDescent="0.2">
      <c r="A122" s="154"/>
      <c r="B122" s="155"/>
      <c r="C122" s="252" t="s">
        <v>304</v>
      </c>
      <c r="D122" s="253"/>
      <c r="E122" s="253"/>
      <c r="F122" s="253"/>
      <c r="G122" s="253"/>
      <c r="H122" s="157"/>
      <c r="I122" s="157"/>
      <c r="J122" s="157"/>
      <c r="K122" s="157"/>
      <c r="L122" s="157"/>
      <c r="M122" s="157"/>
      <c r="N122" s="156"/>
      <c r="O122" s="156"/>
      <c r="P122" s="156"/>
      <c r="Q122" s="156"/>
      <c r="R122" s="157"/>
      <c r="S122" s="157"/>
      <c r="T122" s="157"/>
      <c r="U122" s="157"/>
      <c r="V122" s="157"/>
      <c r="W122" s="157"/>
      <c r="X122" s="157"/>
      <c r="Y122" s="157"/>
      <c r="Z122" s="147"/>
      <c r="AA122" s="147"/>
      <c r="AB122" s="147"/>
      <c r="AC122" s="147"/>
      <c r="AD122" s="147"/>
      <c r="AE122" s="147"/>
      <c r="AF122" s="147"/>
      <c r="AG122" s="147" t="s">
        <v>266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ht="22.5" outlineLevel="1" x14ac:dyDescent="0.2">
      <c r="A123" s="166">
        <v>101</v>
      </c>
      <c r="B123" s="167" t="s">
        <v>305</v>
      </c>
      <c r="C123" s="182" t="s">
        <v>306</v>
      </c>
      <c r="D123" s="168" t="s">
        <v>153</v>
      </c>
      <c r="E123" s="169">
        <v>0</v>
      </c>
      <c r="F123" s="170"/>
      <c r="G123" s="171">
        <f>ROUND(E123*F123,2)</f>
        <v>0</v>
      </c>
      <c r="H123" s="170"/>
      <c r="I123" s="171">
        <f>ROUND(E123*H123,2)</f>
        <v>0</v>
      </c>
      <c r="J123" s="170"/>
      <c r="K123" s="171">
        <f>ROUND(E123*J123,2)</f>
        <v>0</v>
      </c>
      <c r="L123" s="171">
        <v>21</v>
      </c>
      <c r="M123" s="171">
        <f>G123*(1+L123/100)</f>
        <v>0</v>
      </c>
      <c r="N123" s="169">
        <v>1.5509999999999999E-2</v>
      </c>
      <c r="O123" s="169">
        <f>ROUND(E123*N123,2)</f>
        <v>0</v>
      </c>
      <c r="P123" s="169">
        <v>0</v>
      </c>
      <c r="Q123" s="169">
        <f>ROUND(E123*P123,2)</f>
        <v>0</v>
      </c>
      <c r="R123" s="171" t="s">
        <v>188</v>
      </c>
      <c r="S123" s="171" t="s">
        <v>108</v>
      </c>
      <c r="T123" s="172" t="s">
        <v>108</v>
      </c>
      <c r="U123" s="157">
        <v>1.3540000000000001</v>
      </c>
      <c r="V123" s="157">
        <f>ROUND(E123*U123,2)</f>
        <v>0</v>
      </c>
      <c r="W123" s="157"/>
      <c r="X123" s="157"/>
      <c r="Y123" s="157" t="s">
        <v>110</v>
      </c>
      <c r="Z123" s="147"/>
      <c r="AA123" s="147"/>
      <c r="AB123" s="147"/>
      <c r="AC123" s="147"/>
      <c r="AD123" s="147"/>
      <c r="AE123" s="147"/>
      <c r="AF123" s="147"/>
      <c r="AG123" s="147" t="s">
        <v>158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2" x14ac:dyDescent="0.2">
      <c r="A124" s="154"/>
      <c r="B124" s="155"/>
      <c r="C124" s="252" t="s">
        <v>307</v>
      </c>
      <c r="D124" s="253"/>
      <c r="E124" s="253"/>
      <c r="F124" s="253"/>
      <c r="G124" s="253"/>
      <c r="H124" s="157"/>
      <c r="I124" s="157"/>
      <c r="J124" s="157"/>
      <c r="K124" s="157"/>
      <c r="L124" s="157"/>
      <c r="M124" s="157"/>
      <c r="N124" s="156"/>
      <c r="O124" s="156"/>
      <c r="P124" s="156"/>
      <c r="Q124" s="156"/>
      <c r="R124" s="157"/>
      <c r="S124" s="157"/>
      <c r="T124" s="157"/>
      <c r="U124" s="157"/>
      <c r="V124" s="157"/>
      <c r="W124" s="157"/>
      <c r="X124" s="157"/>
      <c r="Y124" s="157"/>
      <c r="Z124" s="147"/>
      <c r="AA124" s="147"/>
      <c r="AB124" s="147"/>
      <c r="AC124" s="147"/>
      <c r="AD124" s="147"/>
      <c r="AE124" s="147"/>
      <c r="AF124" s="147"/>
      <c r="AG124" s="147" t="s">
        <v>266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ht="22.5" outlineLevel="1" x14ac:dyDescent="0.2">
      <c r="A125" s="166">
        <v>102</v>
      </c>
      <c r="B125" s="167" t="s">
        <v>308</v>
      </c>
      <c r="C125" s="182" t="s">
        <v>309</v>
      </c>
      <c r="D125" s="168" t="s">
        <v>153</v>
      </c>
      <c r="E125" s="169">
        <v>1</v>
      </c>
      <c r="F125" s="170"/>
      <c r="G125" s="171">
        <f>ROUND(E125*F125,2)</f>
        <v>0</v>
      </c>
      <c r="H125" s="170"/>
      <c r="I125" s="171">
        <f>ROUND(E125*H125,2)</f>
        <v>0</v>
      </c>
      <c r="J125" s="170"/>
      <c r="K125" s="171">
        <f>ROUND(E125*J125,2)</f>
        <v>0</v>
      </c>
      <c r="L125" s="171">
        <v>21</v>
      </c>
      <c r="M125" s="171">
        <f>G125*(1+L125/100)</f>
        <v>0</v>
      </c>
      <c r="N125" s="169">
        <v>3.3800000000000002E-3</v>
      </c>
      <c r="O125" s="169">
        <f>ROUND(E125*N125,2)</f>
        <v>0</v>
      </c>
      <c r="P125" s="169">
        <v>0</v>
      </c>
      <c r="Q125" s="169">
        <f>ROUND(E125*P125,2)</f>
        <v>0</v>
      </c>
      <c r="R125" s="171" t="s">
        <v>188</v>
      </c>
      <c r="S125" s="171" t="s">
        <v>108</v>
      </c>
      <c r="T125" s="172" t="s">
        <v>108</v>
      </c>
      <c r="U125" s="157">
        <v>0.42299999999999999</v>
      </c>
      <c r="V125" s="157">
        <f>ROUND(E125*U125,2)</f>
        <v>0.42</v>
      </c>
      <c r="W125" s="157"/>
      <c r="X125" s="157"/>
      <c r="Y125" s="157" t="s">
        <v>110</v>
      </c>
      <c r="Z125" s="147"/>
      <c r="AA125" s="147"/>
      <c r="AB125" s="147"/>
      <c r="AC125" s="147"/>
      <c r="AD125" s="147"/>
      <c r="AE125" s="147"/>
      <c r="AF125" s="147"/>
      <c r="AG125" s="147" t="s">
        <v>158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2" x14ac:dyDescent="0.2">
      <c r="A126" s="154"/>
      <c r="B126" s="155"/>
      <c r="C126" s="252" t="s">
        <v>310</v>
      </c>
      <c r="D126" s="253"/>
      <c r="E126" s="253"/>
      <c r="F126" s="253"/>
      <c r="G126" s="253"/>
      <c r="H126" s="157"/>
      <c r="I126" s="157"/>
      <c r="J126" s="157"/>
      <c r="K126" s="157"/>
      <c r="L126" s="157"/>
      <c r="M126" s="157"/>
      <c r="N126" s="156"/>
      <c r="O126" s="156"/>
      <c r="P126" s="156"/>
      <c r="Q126" s="156"/>
      <c r="R126" s="157"/>
      <c r="S126" s="157"/>
      <c r="T126" s="157"/>
      <c r="U126" s="157"/>
      <c r="V126" s="157"/>
      <c r="W126" s="157"/>
      <c r="X126" s="157"/>
      <c r="Y126" s="157"/>
      <c r="Z126" s="147"/>
      <c r="AA126" s="147"/>
      <c r="AB126" s="147"/>
      <c r="AC126" s="147"/>
      <c r="AD126" s="147"/>
      <c r="AE126" s="147"/>
      <c r="AF126" s="147"/>
      <c r="AG126" s="147" t="s">
        <v>266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66">
        <v>103</v>
      </c>
      <c r="B127" s="167" t="s">
        <v>311</v>
      </c>
      <c r="C127" s="182" t="s">
        <v>312</v>
      </c>
      <c r="D127" s="168" t="s">
        <v>214</v>
      </c>
      <c r="E127" s="169">
        <v>0</v>
      </c>
      <c r="F127" s="170"/>
      <c r="G127" s="171">
        <f>ROUND(E127*F127,2)</f>
        <v>0</v>
      </c>
      <c r="H127" s="170"/>
      <c r="I127" s="171">
        <f>ROUND(E127*H127,2)</f>
        <v>0</v>
      </c>
      <c r="J127" s="170"/>
      <c r="K127" s="171">
        <f>ROUND(E127*J127,2)</f>
        <v>0</v>
      </c>
      <c r="L127" s="171">
        <v>21</v>
      </c>
      <c r="M127" s="171">
        <f>G127*(1+L127/100)</f>
        <v>0</v>
      </c>
      <c r="N127" s="169">
        <v>0</v>
      </c>
      <c r="O127" s="169">
        <f>ROUND(E127*N127,2)</f>
        <v>0</v>
      </c>
      <c r="P127" s="169">
        <v>0</v>
      </c>
      <c r="Q127" s="169">
        <f>ROUND(E127*P127,2)</f>
        <v>0</v>
      </c>
      <c r="R127" s="171"/>
      <c r="S127" s="171" t="s">
        <v>117</v>
      </c>
      <c r="T127" s="172" t="s">
        <v>109</v>
      </c>
      <c r="U127" s="157">
        <v>0</v>
      </c>
      <c r="V127" s="157">
        <f>ROUND(E127*U127,2)</f>
        <v>0</v>
      </c>
      <c r="W127" s="157"/>
      <c r="X127" s="157"/>
      <c r="Y127" s="157" t="s">
        <v>110</v>
      </c>
      <c r="Z127" s="147"/>
      <c r="AA127" s="147"/>
      <c r="AB127" s="147"/>
      <c r="AC127" s="147"/>
      <c r="AD127" s="147"/>
      <c r="AE127" s="147"/>
      <c r="AF127" s="147"/>
      <c r="AG127" s="147" t="s">
        <v>118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2" x14ac:dyDescent="0.2">
      <c r="A128" s="154"/>
      <c r="B128" s="155"/>
      <c r="C128" s="252" t="s">
        <v>313</v>
      </c>
      <c r="D128" s="253"/>
      <c r="E128" s="253"/>
      <c r="F128" s="253"/>
      <c r="G128" s="253"/>
      <c r="H128" s="157"/>
      <c r="I128" s="157"/>
      <c r="J128" s="157"/>
      <c r="K128" s="157"/>
      <c r="L128" s="157"/>
      <c r="M128" s="157"/>
      <c r="N128" s="156"/>
      <c r="O128" s="156"/>
      <c r="P128" s="156"/>
      <c r="Q128" s="156"/>
      <c r="R128" s="157"/>
      <c r="S128" s="157"/>
      <c r="T128" s="157"/>
      <c r="U128" s="157"/>
      <c r="V128" s="157"/>
      <c r="W128" s="157"/>
      <c r="X128" s="157"/>
      <c r="Y128" s="157"/>
      <c r="Z128" s="147"/>
      <c r="AA128" s="147"/>
      <c r="AB128" s="147"/>
      <c r="AC128" s="147"/>
      <c r="AD128" s="147"/>
      <c r="AE128" s="147"/>
      <c r="AF128" s="147"/>
      <c r="AG128" s="147" t="s">
        <v>266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73">
        <v>104</v>
      </c>
      <c r="B129" s="174" t="s">
        <v>314</v>
      </c>
      <c r="C129" s="183" t="s">
        <v>315</v>
      </c>
      <c r="D129" s="175" t="s">
        <v>153</v>
      </c>
      <c r="E129" s="176">
        <v>1</v>
      </c>
      <c r="F129" s="177"/>
      <c r="G129" s="178">
        <f t="shared" ref="G129:G160" si="28">ROUND(E129*F129,2)</f>
        <v>0</v>
      </c>
      <c r="H129" s="177"/>
      <c r="I129" s="178">
        <f t="shared" ref="I129:I160" si="29">ROUND(E129*H129,2)</f>
        <v>0</v>
      </c>
      <c r="J129" s="177"/>
      <c r="K129" s="178">
        <f t="shared" ref="K129:K160" si="30">ROUND(E129*J129,2)</f>
        <v>0</v>
      </c>
      <c r="L129" s="178">
        <v>21</v>
      </c>
      <c r="M129" s="178">
        <f t="shared" ref="M129:M160" si="31">G129*(1+L129/100)</f>
        <v>0</v>
      </c>
      <c r="N129" s="176">
        <v>2.5000000000000001E-4</v>
      </c>
      <c r="O129" s="176">
        <f t="shared" ref="O129:O160" si="32">ROUND(E129*N129,2)</f>
        <v>0</v>
      </c>
      <c r="P129" s="176">
        <v>0</v>
      </c>
      <c r="Q129" s="176">
        <f t="shared" ref="Q129:Q160" si="33">ROUND(E129*P129,2)</f>
        <v>0</v>
      </c>
      <c r="R129" s="178" t="s">
        <v>122</v>
      </c>
      <c r="S129" s="178" t="s">
        <v>108</v>
      </c>
      <c r="T129" s="179" t="s">
        <v>108</v>
      </c>
      <c r="U129" s="157">
        <v>0</v>
      </c>
      <c r="V129" s="157">
        <f t="shared" ref="V129:V160" si="34">ROUND(E129*U129,2)</f>
        <v>0</v>
      </c>
      <c r="W129" s="157"/>
      <c r="X129" s="157"/>
      <c r="Y129" s="157" t="s">
        <v>110</v>
      </c>
      <c r="Z129" s="147"/>
      <c r="AA129" s="147"/>
      <c r="AB129" s="147"/>
      <c r="AC129" s="147"/>
      <c r="AD129" s="147"/>
      <c r="AE129" s="147"/>
      <c r="AF129" s="147"/>
      <c r="AG129" s="147" t="s">
        <v>118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73">
        <v>105</v>
      </c>
      <c r="B130" s="174" t="s">
        <v>316</v>
      </c>
      <c r="C130" s="183" t="s">
        <v>317</v>
      </c>
      <c r="D130" s="175" t="s">
        <v>153</v>
      </c>
      <c r="E130" s="176">
        <v>0</v>
      </c>
      <c r="F130" s="177"/>
      <c r="G130" s="178">
        <f t="shared" si="28"/>
        <v>0</v>
      </c>
      <c r="H130" s="177"/>
      <c r="I130" s="178">
        <f t="shared" si="29"/>
        <v>0</v>
      </c>
      <c r="J130" s="177"/>
      <c r="K130" s="178">
        <f t="shared" si="30"/>
        <v>0</v>
      </c>
      <c r="L130" s="178">
        <v>21</v>
      </c>
      <c r="M130" s="178">
        <f t="shared" si="31"/>
        <v>0</v>
      </c>
      <c r="N130" s="176">
        <v>1.9E-3</v>
      </c>
      <c r="O130" s="176">
        <f t="shared" si="32"/>
        <v>0</v>
      </c>
      <c r="P130" s="176">
        <v>0</v>
      </c>
      <c r="Q130" s="176">
        <f t="shared" si="33"/>
        <v>0</v>
      </c>
      <c r="R130" s="178" t="s">
        <v>188</v>
      </c>
      <c r="S130" s="178" t="s">
        <v>108</v>
      </c>
      <c r="T130" s="179" t="s">
        <v>108</v>
      </c>
      <c r="U130" s="157">
        <v>0.53800000000000003</v>
      </c>
      <c r="V130" s="157">
        <f t="shared" si="34"/>
        <v>0</v>
      </c>
      <c r="W130" s="157"/>
      <c r="X130" s="157"/>
      <c r="Y130" s="157" t="s">
        <v>110</v>
      </c>
      <c r="Z130" s="147"/>
      <c r="AA130" s="147"/>
      <c r="AB130" s="147"/>
      <c r="AC130" s="147"/>
      <c r="AD130" s="147"/>
      <c r="AE130" s="147"/>
      <c r="AF130" s="147"/>
      <c r="AG130" s="147" t="s">
        <v>158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73">
        <v>106</v>
      </c>
      <c r="B131" s="174" t="s">
        <v>318</v>
      </c>
      <c r="C131" s="183" t="s">
        <v>319</v>
      </c>
      <c r="D131" s="175" t="s">
        <v>153</v>
      </c>
      <c r="E131" s="176">
        <v>1</v>
      </c>
      <c r="F131" s="177"/>
      <c r="G131" s="178">
        <f t="shared" si="28"/>
        <v>0</v>
      </c>
      <c r="H131" s="177"/>
      <c r="I131" s="178">
        <f t="shared" si="29"/>
        <v>0</v>
      </c>
      <c r="J131" s="177"/>
      <c r="K131" s="178">
        <f t="shared" si="30"/>
        <v>0</v>
      </c>
      <c r="L131" s="178">
        <v>21</v>
      </c>
      <c r="M131" s="178">
        <f t="shared" si="31"/>
        <v>0</v>
      </c>
      <c r="N131" s="176">
        <v>4.0000000000000002E-4</v>
      </c>
      <c r="O131" s="176">
        <f t="shared" si="32"/>
        <v>0</v>
      </c>
      <c r="P131" s="176">
        <v>0</v>
      </c>
      <c r="Q131" s="176">
        <f t="shared" si="33"/>
        <v>0</v>
      </c>
      <c r="R131" s="178" t="s">
        <v>188</v>
      </c>
      <c r="S131" s="178" t="s">
        <v>108</v>
      </c>
      <c r="T131" s="179" t="s">
        <v>108</v>
      </c>
      <c r="U131" s="157">
        <v>0.20699999999999999</v>
      </c>
      <c r="V131" s="157">
        <f t="shared" si="34"/>
        <v>0.21</v>
      </c>
      <c r="W131" s="157"/>
      <c r="X131" s="157"/>
      <c r="Y131" s="157" t="s">
        <v>110</v>
      </c>
      <c r="Z131" s="147"/>
      <c r="AA131" s="147"/>
      <c r="AB131" s="147"/>
      <c r="AC131" s="147"/>
      <c r="AD131" s="147"/>
      <c r="AE131" s="147"/>
      <c r="AF131" s="147"/>
      <c r="AG131" s="147" t="s">
        <v>158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73">
        <v>107</v>
      </c>
      <c r="B132" s="174" t="s">
        <v>320</v>
      </c>
      <c r="C132" s="183" t="s">
        <v>321</v>
      </c>
      <c r="D132" s="175" t="s">
        <v>153</v>
      </c>
      <c r="E132" s="176">
        <v>0</v>
      </c>
      <c r="F132" s="177"/>
      <c r="G132" s="178">
        <f t="shared" si="28"/>
        <v>0</v>
      </c>
      <c r="H132" s="177"/>
      <c r="I132" s="178">
        <f t="shared" si="29"/>
        <v>0</v>
      </c>
      <c r="J132" s="177"/>
      <c r="K132" s="178">
        <f t="shared" si="30"/>
        <v>0</v>
      </c>
      <c r="L132" s="178">
        <v>21</v>
      </c>
      <c r="M132" s="178">
        <f t="shared" si="31"/>
        <v>0</v>
      </c>
      <c r="N132" s="176">
        <v>1.6999999999999999E-3</v>
      </c>
      <c r="O132" s="176">
        <f t="shared" si="32"/>
        <v>0</v>
      </c>
      <c r="P132" s="176">
        <v>0</v>
      </c>
      <c r="Q132" s="176">
        <f t="shared" si="33"/>
        <v>0</v>
      </c>
      <c r="R132" s="178" t="s">
        <v>188</v>
      </c>
      <c r="S132" s="178" t="s">
        <v>108</v>
      </c>
      <c r="T132" s="179" t="s">
        <v>108</v>
      </c>
      <c r="U132" s="157">
        <v>0.42399999999999999</v>
      </c>
      <c r="V132" s="157">
        <f t="shared" si="34"/>
        <v>0</v>
      </c>
      <c r="W132" s="157"/>
      <c r="X132" s="157"/>
      <c r="Y132" s="157" t="s">
        <v>110</v>
      </c>
      <c r="Z132" s="147"/>
      <c r="AA132" s="147"/>
      <c r="AB132" s="147"/>
      <c r="AC132" s="147"/>
      <c r="AD132" s="147"/>
      <c r="AE132" s="147"/>
      <c r="AF132" s="147"/>
      <c r="AG132" s="147" t="s">
        <v>158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73">
        <v>108</v>
      </c>
      <c r="B133" s="174" t="s">
        <v>322</v>
      </c>
      <c r="C133" s="183" t="s">
        <v>323</v>
      </c>
      <c r="D133" s="175" t="s">
        <v>153</v>
      </c>
      <c r="E133" s="176">
        <v>0</v>
      </c>
      <c r="F133" s="177"/>
      <c r="G133" s="178">
        <f t="shared" si="28"/>
        <v>0</v>
      </c>
      <c r="H133" s="177"/>
      <c r="I133" s="178">
        <f t="shared" si="29"/>
        <v>0</v>
      </c>
      <c r="J133" s="177"/>
      <c r="K133" s="178">
        <f t="shared" si="30"/>
        <v>0</v>
      </c>
      <c r="L133" s="178">
        <v>21</v>
      </c>
      <c r="M133" s="178">
        <f t="shared" si="31"/>
        <v>0</v>
      </c>
      <c r="N133" s="176">
        <v>2.0999999999999999E-3</v>
      </c>
      <c r="O133" s="176">
        <f t="shared" si="32"/>
        <v>0</v>
      </c>
      <c r="P133" s="176">
        <v>0</v>
      </c>
      <c r="Q133" s="176">
        <f t="shared" si="33"/>
        <v>0</v>
      </c>
      <c r="R133" s="178" t="s">
        <v>188</v>
      </c>
      <c r="S133" s="178" t="s">
        <v>108</v>
      </c>
      <c r="T133" s="179" t="s">
        <v>108</v>
      </c>
      <c r="U133" s="157">
        <v>0.64100000000000001</v>
      </c>
      <c r="V133" s="157">
        <f t="shared" si="34"/>
        <v>0</v>
      </c>
      <c r="W133" s="157"/>
      <c r="X133" s="157"/>
      <c r="Y133" s="157" t="s">
        <v>110</v>
      </c>
      <c r="Z133" s="147"/>
      <c r="AA133" s="147"/>
      <c r="AB133" s="147"/>
      <c r="AC133" s="147"/>
      <c r="AD133" s="147"/>
      <c r="AE133" s="147"/>
      <c r="AF133" s="147"/>
      <c r="AG133" s="147" t="s">
        <v>158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ht="33.75" outlineLevel="1" x14ac:dyDescent="0.2">
      <c r="A134" s="173">
        <v>109</v>
      </c>
      <c r="B134" s="174" t="s">
        <v>324</v>
      </c>
      <c r="C134" s="183" t="s">
        <v>325</v>
      </c>
      <c r="D134" s="175" t="s">
        <v>153</v>
      </c>
      <c r="E134" s="176">
        <v>0</v>
      </c>
      <c r="F134" s="177"/>
      <c r="G134" s="178">
        <f t="shared" si="28"/>
        <v>0</v>
      </c>
      <c r="H134" s="177"/>
      <c r="I134" s="178">
        <f t="shared" si="29"/>
        <v>0</v>
      </c>
      <c r="J134" s="177"/>
      <c r="K134" s="178">
        <f t="shared" si="30"/>
        <v>0</v>
      </c>
      <c r="L134" s="178">
        <v>21</v>
      </c>
      <c r="M134" s="178">
        <f t="shared" si="31"/>
        <v>0</v>
      </c>
      <c r="N134" s="176">
        <v>1.7500000000000002E-2</v>
      </c>
      <c r="O134" s="176">
        <f t="shared" si="32"/>
        <v>0</v>
      </c>
      <c r="P134" s="176">
        <v>0</v>
      </c>
      <c r="Q134" s="176">
        <f t="shared" si="33"/>
        <v>0</v>
      </c>
      <c r="R134" s="178" t="s">
        <v>122</v>
      </c>
      <c r="S134" s="178" t="s">
        <v>108</v>
      </c>
      <c r="T134" s="179" t="s">
        <v>108</v>
      </c>
      <c r="U134" s="157">
        <v>0</v>
      </c>
      <c r="V134" s="157">
        <f t="shared" si="34"/>
        <v>0</v>
      </c>
      <c r="W134" s="157"/>
      <c r="X134" s="157"/>
      <c r="Y134" s="157" t="s">
        <v>110</v>
      </c>
      <c r="Z134" s="147"/>
      <c r="AA134" s="147"/>
      <c r="AB134" s="147"/>
      <c r="AC134" s="147"/>
      <c r="AD134" s="147"/>
      <c r="AE134" s="147"/>
      <c r="AF134" s="147"/>
      <c r="AG134" s="147" t="s">
        <v>118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ht="33.75" outlineLevel="1" x14ac:dyDescent="0.2">
      <c r="A135" s="173">
        <v>110</v>
      </c>
      <c r="B135" s="174" t="s">
        <v>326</v>
      </c>
      <c r="C135" s="183" t="s">
        <v>327</v>
      </c>
      <c r="D135" s="175" t="s">
        <v>153</v>
      </c>
      <c r="E135" s="176">
        <v>0</v>
      </c>
      <c r="F135" s="177"/>
      <c r="G135" s="178">
        <f t="shared" si="28"/>
        <v>0</v>
      </c>
      <c r="H135" s="177"/>
      <c r="I135" s="178">
        <f t="shared" si="29"/>
        <v>0</v>
      </c>
      <c r="J135" s="177"/>
      <c r="K135" s="178">
        <f t="shared" si="30"/>
        <v>0</v>
      </c>
      <c r="L135" s="178">
        <v>21</v>
      </c>
      <c r="M135" s="178">
        <f t="shared" si="31"/>
        <v>0</v>
      </c>
      <c r="N135" s="176">
        <v>7.45E-3</v>
      </c>
      <c r="O135" s="176">
        <f t="shared" si="32"/>
        <v>0</v>
      </c>
      <c r="P135" s="176">
        <v>0</v>
      </c>
      <c r="Q135" s="176">
        <f t="shared" si="33"/>
        <v>0</v>
      </c>
      <c r="R135" s="178" t="s">
        <v>122</v>
      </c>
      <c r="S135" s="178" t="s">
        <v>108</v>
      </c>
      <c r="T135" s="179" t="s">
        <v>108</v>
      </c>
      <c r="U135" s="157">
        <v>0</v>
      </c>
      <c r="V135" s="157">
        <f t="shared" si="34"/>
        <v>0</v>
      </c>
      <c r="W135" s="157"/>
      <c r="X135" s="157"/>
      <c r="Y135" s="157" t="s">
        <v>110</v>
      </c>
      <c r="Z135" s="147"/>
      <c r="AA135" s="147"/>
      <c r="AB135" s="147"/>
      <c r="AC135" s="147"/>
      <c r="AD135" s="147"/>
      <c r="AE135" s="147"/>
      <c r="AF135" s="147"/>
      <c r="AG135" s="147" t="s">
        <v>118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ht="33.75" outlineLevel="1" x14ac:dyDescent="0.2">
      <c r="A136" s="173">
        <v>111</v>
      </c>
      <c r="B136" s="174" t="s">
        <v>328</v>
      </c>
      <c r="C136" s="183" t="s">
        <v>329</v>
      </c>
      <c r="D136" s="175" t="s">
        <v>153</v>
      </c>
      <c r="E136" s="176">
        <v>0</v>
      </c>
      <c r="F136" s="177"/>
      <c r="G136" s="178">
        <f t="shared" si="28"/>
        <v>0</v>
      </c>
      <c r="H136" s="177"/>
      <c r="I136" s="178">
        <f t="shared" si="29"/>
        <v>0</v>
      </c>
      <c r="J136" s="177"/>
      <c r="K136" s="178">
        <f t="shared" si="30"/>
        <v>0</v>
      </c>
      <c r="L136" s="178">
        <v>21</v>
      </c>
      <c r="M136" s="178">
        <f t="shared" si="31"/>
        <v>0</v>
      </c>
      <c r="N136" s="176">
        <v>4.8300000000000001E-3</v>
      </c>
      <c r="O136" s="176">
        <f t="shared" si="32"/>
        <v>0</v>
      </c>
      <c r="P136" s="176">
        <v>0</v>
      </c>
      <c r="Q136" s="176">
        <f t="shared" si="33"/>
        <v>0</v>
      </c>
      <c r="R136" s="178" t="s">
        <v>122</v>
      </c>
      <c r="S136" s="178" t="s">
        <v>108</v>
      </c>
      <c r="T136" s="179" t="s">
        <v>108</v>
      </c>
      <c r="U136" s="157">
        <v>0</v>
      </c>
      <c r="V136" s="157">
        <f t="shared" si="34"/>
        <v>0</v>
      </c>
      <c r="W136" s="157"/>
      <c r="X136" s="157"/>
      <c r="Y136" s="157" t="s">
        <v>110</v>
      </c>
      <c r="Z136" s="147"/>
      <c r="AA136" s="147"/>
      <c r="AB136" s="147"/>
      <c r="AC136" s="147"/>
      <c r="AD136" s="147"/>
      <c r="AE136" s="147"/>
      <c r="AF136" s="147"/>
      <c r="AG136" s="147" t="s">
        <v>118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ht="33.75" outlineLevel="1" x14ac:dyDescent="0.2">
      <c r="A137" s="173">
        <v>112</v>
      </c>
      <c r="B137" s="174" t="s">
        <v>330</v>
      </c>
      <c r="C137" s="183" t="s">
        <v>331</v>
      </c>
      <c r="D137" s="175" t="s">
        <v>153</v>
      </c>
      <c r="E137" s="176">
        <v>0</v>
      </c>
      <c r="F137" s="177"/>
      <c r="G137" s="178">
        <f t="shared" si="28"/>
        <v>0</v>
      </c>
      <c r="H137" s="177"/>
      <c r="I137" s="178">
        <f t="shared" si="29"/>
        <v>0</v>
      </c>
      <c r="J137" s="177"/>
      <c r="K137" s="178">
        <f t="shared" si="30"/>
        <v>0</v>
      </c>
      <c r="L137" s="178">
        <v>21</v>
      </c>
      <c r="M137" s="178">
        <f t="shared" si="31"/>
        <v>0</v>
      </c>
      <c r="N137" s="176">
        <v>2.4599999999999999E-3</v>
      </c>
      <c r="O137" s="176">
        <f t="shared" si="32"/>
        <v>0</v>
      </c>
      <c r="P137" s="176">
        <v>0</v>
      </c>
      <c r="Q137" s="176">
        <f t="shared" si="33"/>
        <v>0</v>
      </c>
      <c r="R137" s="178" t="s">
        <v>122</v>
      </c>
      <c r="S137" s="178" t="s">
        <v>108</v>
      </c>
      <c r="T137" s="179" t="s">
        <v>108</v>
      </c>
      <c r="U137" s="157">
        <v>0</v>
      </c>
      <c r="V137" s="157">
        <f t="shared" si="34"/>
        <v>0</v>
      </c>
      <c r="W137" s="157"/>
      <c r="X137" s="157"/>
      <c r="Y137" s="157" t="s">
        <v>110</v>
      </c>
      <c r="Z137" s="147"/>
      <c r="AA137" s="147"/>
      <c r="AB137" s="147"/>
      <c r="AC137" s="147"/>
      <c r="AD137" s="147"/>
      <c r="AE137" s="147"/>
      <c r="AF137" s="147"/>
      <c r="AG137" s="147" t="s">
        <v>118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ht="33.75" outlineLevel="1" x14ac:dyDescent="0.2">
      <c r="A138" s="173">
        <v>113</v>
      </c>
      <c r="B138" s="174" t="s">
        <v>332</v>
      </c>
      <c r="C138" s="183" t="s">
        <v>333</v>
      </c>
      <c r="D138" s="175" t="s">
        <v>153</v>
      </c>
      <c r="E138" s="176">
        <v>0</v>
      </c>
      <c r="F138" s="177"/>
      <c r="G138" s="178">
        <f t="shared" si="28"/>
        <v>0</v>
      </c>
      <c r="H138" s="177"/>
      <c r="I138" s="178">
        <f t="shared" si="29"/>
        <v>0</v>
      </c>
      <c r="J138" s="177"/>
      <c r="K138" s="178">
        <f t="shared" si="30"/>
        <v>0</v>
      </c>
      <c r="L138" s="178">
        <v>21</v>
      </c>
      <c r="M138" s="178">
        <f t="shared" si="31"/>
        <v>0</v>
      </c>
      <c r="N138" s="176">
        <v>1.32E-3</v>
      </c>
      <c r="O138" s="176">
        <f t="shared" si="32"/>
        <v>0</v>
      </c>
      <c r="P138" s="176">
        <v>0</v>
      </c>
      <c r="Q138" s="176">
        <f t="shared" si="33"/>
        <v>0</v>
      </c>
      <c r="R138" s="178" t="s">
        <v>122</v>
      </c>
      <c r="S138" s="178" t="s">
        <v>108</v>
      </c>
      <c r="T138" s="179" t="s">
        <v>108</v>
      </c>
      <c r="U138" s="157">
        <v>0</v>
      </c>
      <c r="V138" s="157">
        <f t="shared" si="34"/>
        <v>0</v>
      </c>
      <c r="W138" s="157"/>
      <c r="X138" s="157"/>
      <c r="Y138" s="157" t="s">
        <v>110</v>
      </c>
      <c r="Z138" s="147"/>
      <c r="AA138" s="147"/>
      <c r="AB138" s="147"/>
      <c r="AC138" s="147"/>
      <c r="AD138" s="147"/>
      <c r="AE138" s="147"/>
      <c r="AF138" s="147"/>
      <c r="AG138" s="147" t="s">
        <v>118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ht="33.75" outlineLevel="1" x14ac:dyDescent="0.2">
      <c r="A139" s="173">
        <v>114</v>
      </c>
      <c r="B139" s="174" t="s">
        <v>334</v>
      </c>
      <c r="C139" s="183" t="s">
        <v>335</v>
      </c>
      <c r="D139" s="175" t="s">
        <v>153</v>
      </c>
      <c r="E139" s="176">
        <v>0</v>
      </c>
      <c r="F139" s="177"/>
      <c r="G139" s="178">
        <f t="shared" si="28"/>
        <v>0</v>
      </c>
      <c r="H139" s="177"/>
      <c r="I139" s="178">
        <f t="shared" si="29"/>
        <v>0</v>
      </c>
      <c r="J139" s="177"/>
      <c r="K139" s="178">
        <f t="shared" si="30"/>
        <v>0</v>
      </c>
      <c r="L139" s="178">
        <v>21</v>
      </c>
      <c r="M139" s="178">
        <f t="shared" si="31"/>
        <v>0</v>
      </c>
      <c r="N139" s="176">
        <v>4.2999999999999999E-4</v>
      </c>
      <c r="O139" s="176">
        <f t="shared" si="32"/>
        <v>0</v>
      </c>
      <c r="P139" s="176">
        <v>0</v>
      </c>
      <c r="Q139" s="176">
        <f t="shared" si="33"/>
        <v>0</v>
      </c>
      <c r="R139" s="178" t="s">
        <v>122</v>
      </c>
      <c r="S139" s="178" t="s">
        <v>108</v>
      </c>
      <c r="T139" s="179" t="s">
        <v>108</v>
      </c>
      <c r="U139" s="157">
        <v>0</v>
      </c>
      <c r="V139" s="157">
        <f t="shared" si="34"/>
        <v>0</v>
      </c>
      <c r="W139" s="157"/>
      <c r="X139" s="157"/>
      <c r="Y139" s="157" t="s">
        <v>110</v>
      </c>
      <c r="Z139" s="147"/>
      <c r="AA139" s="147"/>
      <c r="AB139" s="147"/>
      <c r="AC139" s="147"/>
      <c r="AD139" s="147"/>
      <c r="AE139" s="147"/>
      <c r="AF139" s="147"/>
      <c r="AG139" s="147" t="s">
        <v>118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ht="33.75" outlineLevel="1" x14ac:dyDescent="0.2">
      <c r="A140" s="173">
        <v>115</v>
      </c>
      <c r="B140" s="174" t="s">
        <v>336</v>
      </c>
      <c r="C140" s="183" t="s">
        <v>337</v>
      </c>
      <c r="D140" s="175" t="s">
        <v>153</v>
      </c>
      <c r="E140" s="176">
        <v>5</v>
      </c>
      <c r="F140" s="177"/>
      <c r="G140" s="178">
        <f t="shared" si="28"/>
        <v>0</v>
      </c>
      <c r="H140" s="177"/>
      <c r="I140" s="178">
        <f t="shared" si="29"/>
        <v>0</v>
      </c>
      <c r="J140" s="177"/>
      <c r="K140" s="178">
        <f t="shared" si="30"/>
        <v>0</v>
      </c>
      <c r="L140" s="178">
        <v>21</v>
      </c>
      <c r="M140" s="178">
        <f t="shared" si="31"/>
        <v>0</v>
      </c>
      <c r="N140" s="176">
        <v>3.8999999999999999E-4</v>
      </c>
      <c r="O140" s="176">
        <f t="shared" si="32"/>
        <v>0</v>
      </c>
      <c r="P140" s="176">
        <v>0</v>
      </c>
      <c r="Q140" s="176">
        <f t="shared" si="33"/>
        <v>0</v>
      </c>
      <c r="R140" s="178" t="s">
        <v>122</v>
      </c>
      <c r="S140" s="178" t="s">
        <v>108</v>
      </c>
      <c r="T140" s="179" t="s">
        <v>108</v>
      </c>
      <c r="U140" s="157">
        <v>0</v>
      </c>
      <c r="V140" s="157">
        <f t="shared" si="34"/>
        <v>0</v>
      </c>
      <c r="W140" s="157"/>
      <c r="X140" s="157"/>
      <c r="Y140" s="157" t="s">
        <v>110</v>
      </c>
      <c r="Z140" s="147"/>
      <c r="AA140" s="147"/>
      <c r="AB140" s="147"/>
      <c r="AC140" s="147"/>
      <c r="AD140" s="147"/>
      <c r="AE140" s="147"/>
      <c r="AF140" s="147"/>
      <c r="AG140" s="147" t="s">
        <v>118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">
      <c r="A141" s="173">
        <v>116</v>
      </c>
      <c r="B141" s="174" t="s">
        <v>338</v>
      </c>
      <c r="C141" s="183" t="s">
        <v>339</v>
      </c>
      <c r="D141" s="175" t="s">
        <v>153</v>
      </c>
      <c r="E141" s="176">
        <v>0</v>
      </c>
      <c r="F141" s="177"/>
      <c r="G141" s="178">
        <f t="shared" si="28"/>
        <v>0</v>
      </c>
      <c r="H141" s="177"/>
      <c r="I141" s="178">
        <f t="shared" si="29"/>
        <v>0</v>
      </c>
      <c r="J141" s="177"/>
      <c r="K141" s="178">
        <f t="shared" si="30"/>
        <v>0</v>
      </c>
      <c r="L141" s="178">
        <v>21</v>
      </c>
      <c r="M141" s="178">
        <f t="shared" si="31"/>
        <v>0</v>
      </c>
      <c r="N141" s="176">
        <v>3.8E-3</v>
      </c>
      <c r="O141" s="176">
        <f t="shared" si="32"/>
        <v>0</v>
      </c>
      <c r="P141" s="176">
        <v>0</v>
      </c>
      <c r="Q141" s="176">
        <f t="shared" si="33"/>
        <v>0</v>
      </c>
      <c r="R141" s="178" t="s">
        <v>188</v>
      </c>
      <c r="S141" s="178" t="s">
        <v>108</v>
      </c>
      <c r="T141" s="179" t="s">
        <v>108</v>
      </c>
      <c r="U141" s="157">
        <v>0.35199999999999998</v>
      </c>
      <c r="V141" s="157">
        <f t="shared" si="34"/>
        <v>0</v>
      </c>
      <c r="W141" s="157"/>
      <c r="X141" s="157"/>
      <c r="Y141" s="157" t="s">
        <v>110</v>
      </c>
      <c r="Z141" s="147"/>
      <c r="AA141" s="147"/>
      <c r="AB141" s="147"/>
      <c r="AC141" s="147"/>
      <c r="AD141" s="147"/>
      <c r="AE141" s="147"/>
      <c r="AF141" s="147"/>
      <c r="AG141" s="147" t="s">
        <v>158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">
      <c r="A142" s="173">
        <v>117</v>
      </c>
      <c r="B142" s="174" t="s">
        <v>338</v>
      </c>
      <c r="C142" s="183" t="s">
        <v>339</v>
      </c>
      <c r="D142" s="175" t="s">
        <v>153</v>
      </c>
      <c r="E142" s="176">
        <v>0</v>
      </c>
      <c r="F142" s="177"/>
      <c r="G142" s="178">
        <f t="shared" si="28"/>
        <v>0</v>
      </c>
      <c r="H142" s="177"/>
      <c r="I142" s="178">
        <f t="shared" si="29"/>
        <v>0</v>
      </c>
      <c r="J142" s="177"/>
      <c r="K142" s="178">
        <f t="shared" si="30"/>
        <v>0</v>
      </c>
      <c r="L142" s="178">
        <v>21</v>
      </c>
      <c r="M142" s="178">
        <f t="shared" si="31"/>
        <v>0</v>
      </c>
      <c r="N142" s="176">
        <v>3.8E-3</v>
      </c>
      <c r="O142" s="176">
        <f t="shared" si="32"/>
        <v>0</v>
      </c>
      <c r="P142" s="176">
        <v>0</v>
      </c>
      <c r="Q142" s="176">
        <f t="shared" si="33"/>
        <v>0</v>
      </c>
      <c r="R142" s="178" t="s">
        <v>188</v>
      </c>
      <c r="S142" s="178" t="s">
        <v>108</v>
      </c>
      <c r="T142" s="179" t="s">
        <v>108</v>
      </c>
      <c r="U142" s="157">
        <v>0.35199999999999998</v>
      </c>
      <c r="V142" s="157">
        <f t="shared" si="34"/>
        <v>0</v>
      </c>
      <c r="W142" s="157"/>
      <c r="X142" s="157"/>
      <c r="Y142" s="157" t="s">
        <v>110</v>
      </c>
      <c r="Z142" s="147"/>
      <c r="AA142" s="147"/>
      <c r="AB142" s="147"/>
      <c r="AC142" s="147"/>
      <c r="AD142" s="147"/>
      <c r="AE142" s="147"/>
      <c r="AF142" s="147"/>
      <c r="AG142" s="147" t="s">
        <v>158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73">
        <v>118</v>
      </c>
      <c r="B143" s="174" t="s">
        <v>340</v>
      </c>
      <c r="C143" s="183" t="s">
        <v>341</v>
      </c>
      <c r="D143" s="175" t="s">
        <v>153</v>
      </c>
      <c r="E143" s="176">
        <v>0</v>
      </c>
      <c r="F143" s="177"/>
      <c r="G143" s="178">
        <f t="shared" si="28"/>
        <v>0</v>
      </c>
      <c r="H143" s="177"/>
      <c r="I143" s="178">
        <f t="shared" si="29"/>
        <v>0</v>
      </c>
      <c r="J143" s="177"/>
      <c r="K143" s="178">
        <f t="shared" si="30"/>
        <v>0</v>
      </c>
      <c r="L143" s="178">
        <v>21</v>
      </c>
      <c r="M143" s="178">
        <f t="shared" si="31"/>
        <v>0</v>
      </c>
      <c r="N143" s="176">
        <v>2.8300000000000001E-3</v>
      </c>
      <c r="O143" s="176">
        <f t="shared" si="32"/>
        <v>0</v>
      </c>
      <c r="P143" s="176">
        <v>0</v>
      </c>
      <c r="Q143" s="176">
        <f t="shared" si="33"/>
        <v>0</v>
      </c>
      <c r="R143" s="178"/>
      <c r="S143" s="178" t="s">
        <v>117</v>
      </c>
      <c r="T143" s="179" t="s">
        <v>109</v>
      </c>
      <c r="U143" s="157">
        <v>0</v>
      </c>
      <c r="V143" s="157">
        <f t="shared" si="34"/>
        <v>0</v>
      </c>
      <c r="W143" s="157"/>
      <c r="X143" s="157"/>
      <c r="Y143" s="157" t="s">
        <v>110</v>
      </c>
      <c r="Z143" s="147"/>
      <c r="AA143" s="147"/>
      <c r="AB143" s="147"/>
      <c r="AC143" s="147"/>
      <c r="AD143" s="147"/>
      <c r="AE143" s="147"/>
      <c r="AF143" s="147"/>
      <c r="AG143" s="147" t="s">
        <v>118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1" x14ac:dyDescent="0.2">
      <c r="A144" s="173">
        <v>119</v>
      </c>
      <c r="B144" s="174" t="s">
        <v>342</v>
      </c>
      <c r="C144" s="183" t="s">
        <v>343</v>
      </c>
      <c r="D144" s="175" t="s">
        <v>153</v>
      </c>
      <c r="E144" s="176">
        <v>0</v>
      </c>
      <c r="F144" s="177"/>
      <c r="G144" s="178">
        <f t="shared" si="28"/>
        <v>0</v>
      </c>
      <c r="H144" s="177"/>
      <c r="I144" s="178">
        <f t="shared" si="29"/>
        <v>0</v>
      </c>
      <c r="J144" s="177"/>
      <c r="K144" s="178">
        <f t="shared" si="30"/>
        <v>0</v>
      </c>
      <c r="L144" s="178">
        <v>21</v>
      </c>
      <c r="M144" s="178">
        <f t="shared" si="31"/>
        <v>0</v>
      </c>
      <c r="N144" s="176">
        <v>2.8300000000000001E-3</v>
      </c>
      <c r="O144" s="176">
        <f t="shared" si="32"/>
        <v>0</v>
      </c>
      <c r="P144" s="176">
        <v>0</v>
      </c>
      <c r="Q144" s="176">
        <f t="shared" si="33"/>
        <v>0</v>
      </c>
      <c r="R144" s="178"/>
      <c r="S144" s="178" t="s">
        <v>117</v>
      </c>
      <c r="T144" s="179" t="s">
        <v>109</v>
      </c>
      <c r="U144" s="157">
        <v>0</v>
      </c>
      <c r="V144" s="157">
        <f t="shared" si="34"/>
        <v>0</v>
      </c>
      <c r="W144" s="157"/>
      <c r="X144" s="157"/>
      <c r="Y144" s="157" t="s">
        <v>110</v>
      </c>
      <c r="Z144" s="147"/>
      <c r="AA144" s="147"/>
      <c r="AB144" s="147"/>
      <c r="AC144" s="147"/>
      <c r="AD144" s="147"/>
      <c r="AE144" s="147"/>
      <c r="AF144" s="147"/>
      <c r="AG144" s="147" t="s">
        <v>118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">
      <c r="A145" s="173">
        <v>120</v>
      </c>
      <c r="B145" s="174" t="s">
        <v>344</v>
      </c>
      <c r="C145" s="183" t="s">
        <v>345</v>
      </c>
      <c r="D145" s="175" t="s">
        <v>153</v>
      </c>
      <c r="E145" s="176">
        <v>0</v>
      </c>
      <c r="F145" s="177"/>
      <c r="G145" s="178">
        <f t="shared" si="28"/>
        <v>0</v>
      </c>
      <c r="H145" s="177"/>
      <c r="I145" s="178">
        <f t="shared" si="29"/>
        <v>0</v>
      </c>
      <c r="J145" s="177"/>
      <c r="K145" s="178">
        <f t="shared" si="30"/>
        <v>0</v>
      </c>
      <c r="L145" s="178">
        <v>21</v>
      </c>
      <c r="M145" s="178">
        <f t="shared" si="31"/>
        <v>0</v>
      </c>
      <c r="N145" s="176">
        <v>0</v>
      </c>
      <c r="O145" s="176">
        <f t="shared" si="32"/>
        <v>0</v>
      </c>
      <c r="P145" s="176">
        <v>0</v>
      </c>
      <c r="Q145" s="176">
        <f t="shared" si="33"/>
        <v>0</v>
      </c>
      <c r="R145" s="178"/>
      <c r="S145" s="178" t="s">
        <v>108</v>
      </c>
      <c r="T145" s="179" t="s">
        <v>109</v>
      </c>
      <c r="U145" s="157">
        <v>0.14099999999999999</v>
      </c>
      <c r="V145" s="157">
        <f t="shared" si="34"/>
        <v>0</v>
      </c>
      <c r="W145" s="157"/>
      <c r="X145" s="157"/>
      <c r="Y145" s="157" t="s">
        <v>110</v>
      </c>
      <c r="Z145" s="147"/>
      <c r="AA145" s="147"/>
      <c r="AB145" s="147"/>
      <c r="AC145" s="147"/>
      <c r="AD145" s="147"/>
      <c r="AE145" s="147"/>
      <c r="AF145" s="147"/>
      <c r="AG145" s="147" t="s">
        <v>158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73">
        <v>121</v>
      </c>
      <c r="B146" s="174" t="s">
        <v>346</v>
      </c>
      <c r="C146" s="183" t="s">
        <v>347</v>
      </c>
      <c r="D146" s="175" t="s">
        <v>153</v>
      </c>
      <c r="E146" s="176">
        <v>0</v>
      </c>
      <c r="F146" s="177"/>
      <c r="G146" s="178">
        <f t="shared" si="28"/>
        <v>0</v>
      </c>
      <c r="H146" s="177"/>
      <c r="I146" s="178">
        <f t="shared" si="29"/>
        <v>0</v>
      </c>
      <c r="J146" s="177"/>
      <c r="K146" s="178">
        <f t="shared" si="30"/>
        <v>0</v>
      </c>
      <c r="L146" s="178">
        <v>21</v>
      </c>
      <c r="M146" s="178">
        <f t="shared" si="31"/>
        <v>0</v>
      </c>
      <c r="N146" s="176">
        <v>0</v>
      </c>
      <c r="O146" s="176">
        <f t="shared" si="32"/>
        <v>0</v>
      </c>
      <c r="P146" s="176">
        <v>0</v>
      </c>
      <c r="Q146" s="176">
        <f t="shared" si="33"/>
        <v>0</v>
      </c>
      <c r="R146" s="178"/>
      <c r="S146" s="178" t="s">
        <v>108</v>
      </c>
      <c r="T146" s="179" t="s">
        <v>109</v>
      </c>
      <c r="U146" s="157">
        <v>0.151</v>
      </c>
      <c r="V146" s="157">
        <f t="shared" si="34"/>
        <v>0</v>
      </c>
      <c r="W146" s="157"/>
      <c r="X146" s="157"/>
      <c r="Y146" s="157" t="s">
        <v>110</v>
      </c>
      <c r="Z146" s="147"/>
      <c r="AA146" s="147"/>
      <c r="AB146" s="147"/>
      <c r="AC146" s="147"/>
      <c r="AD146" s="147"/>
      <c r="AE146" s="147"/>
      <c r="AF146" s="147"/>
      <c r="AG146" s="147" t="s">
        <v>158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 x14ac:dyDescent="0.2">
      <c r="A147" s="173">
        <v>122</v>
      </c>
      <c r="B147" s="174" t="s">
        <v>348</v>
      </c>
      <c r="C147" s="183" t="s">
        <v>349</v>
      </c>
      <c r="D147" s="175" t="s">
        <v>291</v>
      </c>
      <c r="E147" s="176">
        <v>0</v>
      </c>
      <c r="F147" s="177"/>
      <c r="G147" s="178">
        <f t="shared" si="28"/>
        <v>0</v>
      </c>
      <c r="H147" s="177"/>
      <c r="I147" s="178">
        <f t="shared" si="29"/>
        <v>0</v>
      </c>
      <c r="J147" s="177"/>
      <c r="K147" s="178">
        <f t="shared" si="30"/>
        <v>0</v>
      </c>
      <c r="L147" s="178">
        <v>21</v>
      </c>
      <c r="M147" s="178">
        <f t="shared" si="31"/>
        <v>0</v>
      </c>
      <c r="N147" s="176">
        <v>4.1399999999999996E-3</v>
      </c>
      <c r="O147" s="176">
        <f t="shared" si="32"/>
        <v>0</v>
      </c>
      <c r="P147" s="176">
        <v>0</v>
      </c>
      <c r="Q147" s="176">
        <f t="shared" si="33"/>
        <v>0</v>
      </c>
      <c r="R147" s="178" t="s">
        <v>350</v>
      </c>
      <c r="S147" s="178" t="s">
        <v>108</v>
      </c>
      <c r="T147" s="179" t="s">
        <v>109</v>
      </c>
      <c r="U147" s="157">
        <v>0.59299999999999997</v>
      </c>
      <c r="V147" s="157">
        <f t="shared" si="34"/>
        <v>0</v>
      </c>
      <c r="W147" s="157"/>
      <c r="X147" s="157"/>
      <c r="Y147" s="157" t="s">
        <v>110</v>
      </c>
      <c r="Z147" s="147"/>
      <c r="AA147" s="147"/>
      <c r="AB147" s="147"/>
      <c r="AC147" s="147"/>
      <c r="AD147" s="147"/>
      <c r="AE147" s="147"/>
      <c r="AF147" s="147"/>
      <c r="AG147" s="147" t="s">
        <v>158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73">
        <v>123</v>
      </c>
      <c r="B148" s="174" t="s">
        <v>351</v>
      </c>
      <c r="C148" s="183" t="s">
        <v>352</v>
      </c>
      <c r="D148" s="175" t="s">
        <v>291</v>
      </c>
      <c r="E148" s="176">
        <v>0</v>
      </c>
      <c r="F148" s="177"/>
      <c r="G148" s="178">
        <f t="shared" si="28"/>
        <v>0</v>
      </c>
      <c r="H148" s="177"/>
      <c r="I148" s="178">
        <f t="shared" si="29"/>
        <v>0</v>
      </c>
      <c r="J148" s="177"/>
      <c r="K148" s="178">
        <f t="shared" si="30"/>
        <v>0</v>
      </c>
      <c r="L148" s="178">
        <v>21</v>
      </c>
      <c r="M148" s="178">
        <f t="shared" si="31"/>
        <v>0</v>
      </c>
      <c r="N148" s="176">
        <v>6.1199999999999996E-3</v>
      </c>
      <c r="O148" s="176">
        <f t="shared" si="32"/>
        <v>0</v>
      </c>
      <c r="P148" s="176">
        <v>0</v>
      </c>
      <c r="Q148" s="176">
        <f t="shared" si="33"/>
        <v>0</v>
      </c>
      <c r="R148" s="178" t="s">
        <v>350</v>
      </c>
      <c r="S148" s="178" t="s">
        <v>108</v>
      </c>
      <c r="T148" s="179" t="s">
        <v>109</v>
      </c>
      <c r="U148" s="157">
        <v>0.67600000000000005</v>
      </c>
      <c r="V148" s="157">
        <f t="shared" si="34"/>
        <v>0</v>
      </c>
      <c r="W148" s="157"/>
      <c r="X148" s="157"/>
      <c r="Y148" s="157" t="s">
        <v>110</v>
      </c>
      <c r="Z148" s="147"/>
      <c r="AA148" s="147"/>
      <c r="AB148" s="147"/>
      <c r="AC148" s="147"/>
      <c r="AD148" s="147"/>
      <c r="AE148" s="147"/>
      <c r="AF148" s="147"/>
      <c r="AG148" s="147" t="s">
        <v>158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">
      <c r="A149" s="173">
        <v>124</v>
      </c>
      <c r="B149" s="174" t="s">
        <v>212</v>
      </c>
      <c r="C149" s="183" t="s">
        <v>353</v>
      </c>
      <c r="D149" s="175" t="s">
        <v>214</v>
      </c>
      <c r="E149" s="176">
        <v>0</v>
      </c>
      <c r="F149" s="177"/>
      <c r="G149" s="178">
        <f t="shared" si="28"/>
        <v>0</v>
      </c>
      <c r="H149" s="177"/>
      <c r="I149" s="178">
        <f t="shared" si="29"/>
        <v>0</v>
      </c>
      <c r="J149" s="177"/>
      <c r="K149" s="178">
        <f t="shared" si="30"/>
        <v>0</v>
      </c>
      <c r="L149" s="178">
        <v>21</v>
      </c>
      <c r="M149" s="178">
        <f t="shared" si="31"/>
        <v>0</v>
      </c>
      <c r="N149" s="176">
        <v>0</v>
      </c>
      <c r="O149" s="176">
        <f t="shared" si="32"/>
        <v>0</v>
      </c>
      <c r="P149" s="176">
        <v>0</v>
      </c>
      <c r="Q149" s="176">
        <f t="shared" si="33"/>
        <v>0</v>
      </c>
      <c r="R149" s="178"/>
      <c r="S149" s="178" t="s">
        <v>117</v>
      </c>
      <c r="T149" s="179" t="s">
        <v>109</v>
      </c>
      <c r="U149" s="157">
        <v>0</v>
      </c>
      <c r="V149" s="157">
        <f t="shared" si="34"/>
        <v>0</v>
      </c>
      <c r="W149" s="157"/>
      <c r="X149" s="157"/>
      <c r="Y149" s="157" t="s">
        <v>110</v>
      </c>
      <c r="Z149" s="147"/>
      <c r="AA149" s="147"/>
      <c r="AB149" s="147"/>
      <c r="AC149" s="147"/>
      <c r="AD149" s="147"/>
      <c r="AE149" s="147"/>
      <c r="AF149" s="147"/>
      <c r="AG149" s="147" t="s">
        <v>158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1" x14ac:dyDescent="0.2">
      <c r="A150" s="173">
        <v>125</v>
      </c>
      <c r="B150" s="174" t="s">
        <v>212</v>
      </c>
      <c r="C150" s="183" t="s">
        <v>354</v>
      </c>
      <c r="D150" s="175" t="s">
        <v>214</v>
      </c>
      <c r="E150" s="176">
        <v>0</v>
      </c>
      <c r="F150" s="177"/>
      <c r="G150" s="178">
        <f t="shared" si="28"/>
        <v>0</v>
      </c>
      <c r="H150" s="177"/>
      <c r="I150" s="178">
        <f t="shared" si="29"/>
        <v>0</v>
      </c>
      <c r="J150" s="177"/>
      <c r="K150" s="178">
        <f t="shared" si="30"/>
        <v>0</v>
      </c>
      <c r="L150" s="178">
        <v>21</v>
      </c>
      <c r="M150" s="178">
        <f t="shared" si="31"/>
        <v>0</v>
      </c>
      <c r="N150" s="176">
        <v>0</v>
      </c>
      <c r="O150" s="176">
        <f t="shared" si="32"/>
        <v>0</v>
      </c>
      <c r="P150" s="176">
        <v>0</v>
      </c>
      <c r="Q150" s="176">
        <f t="shared" si="33"/>
        <v>0</v>
      </c>
      <c r="R150" s="178"/>
      <c r="S150" s="178" t="s">
        <v>117</v>
      </c>
      <c r="T150" s="179" t="s">
        <v>109</v>
      </c>
      <c r="U150" s="157">
        <v>0</v>
      </c>
      <c r="V150" s="157">
        <f t="shared" si="34"/>
        <v>0</v>
      </c>
      <c r="W150" s="157"/>
      <c r="X150" s="157"/>
      <c r="Y150" s="157" t="s">
        <v>110</v>
      </c>
      <c r="Z150" s="147"/>
      <c r="AA150" s="147"/>
      <c r="AB150" s="147"/>
      <c r="AC150" s="147"/>
      <c r="AD150" s="147"/>
      <c r="AE150" s="147"/>
      <c r="AF150" s="147"/>
      <c r="AG150" s="147" t="s">
        <v>355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73">
        <v>126</v>
      </c>
      <c r="B151" s="174" t="s">
        <v>212</v>
      </c>
      <c r="C151" s="183" t="s">
        <v>356</v>
      </c>
      <c r="D151" s="175" t="s">
        <v>214</v>
      </c>
      <c r="E151" s="176">
        <v>0</v>
      </c>
      <c r="F151" s="177"/>
      <c r="G151" s="178">
        <f t="shared" si="28"/>
        <v>0</v>
      </c>
      <c r="H151" s="177"/>
      <c r="I151" s="178">
        <f t="shared" si="29"/>
        <v>0</v>
      </c>
      <c r="J151" s="177"/>
      <c r="K151" s="178">
        <f t="shared" si="30"/>
        <v>0</v>
      </c>
      <c r="L151" s="178">
        <v>21</v>
      </c>
      <c r="M151" s="178">
        <f t="shared" si="31"/>
        <v>0</v>
      </c>
      <c r="N151" s="176">
        <v>0</v>
      </c>
      <c r="O151" s="176">
        <f t="shared" si="32"/>
        <v>0</v>
      </c>
      <c r="P151" s="176">
        <v>0</v>
      </c>
      <c r="Q151" s="176">
        <f t="shared" si="33"/>
        <v>0</v>
      </c>
      <c r="R151" s="178"/>
      <c r="S151" s="178" t="s">
        <v>117</v>
      </c>
      <c r="T151" s="179" t="s">
        <v>109</v>
      </c>
      <c r="U151" s="157">
        <v>0</v>
      </c>
      <c r="V151" s="157">
        <f t="shared" si="34"/>
        <v>0</v>
      </c>
      <c r="W151" s="157"/>
      <c r="X151" s="157"/>
      <c r="Y151" s="157" t="s">
        <v>110</v>
      </c>
      <c r="Z151" s="147"/>
      <c r="AA151" s="147"/>
      <c r="AB151" s="147"/>
      <c r="AC151" s="147"/>
      <c r="AD151" s="147"/>
      <c r="AE151" s="147"/>
      <c r="AF151" s="147"/>
      <c r="AG151" s="147" t="s">
        <v>355</v>
      </c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 x14ac:dyDescent="0.2">
      <c r="A152" s="173">
        <v>127</v>
      </c>
      <c r="B152" s="174" t="s">
        <v>212</v>
      </c>
      <c r="C152" s="183" t="s">
        <v>357</v>
      </c>
      <c r="D152" s="175" t="s">
        <v>214</v>
      </c>
      <c r="E152" s="176">
        <v>0</v>
      </c>
      <c r="F152" s="177"/>
      <c r="G152" s="178">
        <f t="shared" si="28"/>
        <v>0</v>
      </c>
      <c r="H152" s="177"/>
      <c r="I152" s="178">
        <f t="shared" si="29"/>
        <v>0</v>
      </c>
      <c r="J152" s="177"/>
      <c r="K152" s="178">
        <f t="shared" si="30"/>
        <v>0</v>
      </c>
      <c r="L152" s="178">
        <v>21</v>
      </c>
      <c r="M152" s="178">
        <f t="shared" si="31"/>
        <v>0</v>
      </c>
      <c r="N152" s="176">
        <v>0</v>
      </c>
      <c r="O152" s="176">
        <f t="shared" si="32"/>
        <v>0</v>
      </c>
      <c r="P152" s="176">
        <v>0</v>
      </c>
      <c r="Q152" s="176">
        <f t="shared" si="33"/>
        <v>0</v>
      </c>
      <c r="R152" s="178"/>
      <c r="S152" s="178" t="s">
        <v>117</v>
      </c>
      <c r="T152" s="179" t="s">
        <v>109</v>
      </c>
      <c r="U152" s="157">
        <v>0</v>
      </c>
      <c r="V152" s="157">
        <f t="shared" si="34"/>
        <v>0</v>
      </c>
      <c r="W152" s="157"/>
      <c r="X152" s="157"/>
      <c r="Y152" s="157" t="s">
        <v>110</v>
      </c>
      <c r="Z152" s="147"/>
      <c r="AA152" s="147"/>
      <c r="AB152" s="147"/>
      <c r="AC152" s="147"/>
      <c r="AD152" s="147"/>
      <c r="AE152" s="147"/>
      <c r="AF152" s="147"/>
      <c r="AG152" s="147" t="s">
        <v>355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 x14ac:dyDescent="0.2">
      <c r="A153" s="173">
        <v>128</v>
      </c>
      <c r="B153" s="174" t="s">
        <v>212</v>
      </c>
      <c r="C153" s="183" t="s">
        <v>358</v>
      </c>
      <c r="D153" s="175" t="s">
        <v>214</v>
      </c>
      <c r="E153" s="176">
        <v>0</v>
      </c>
      <c r="F153" s="177"/>
      <c r="G153" s="178">
        <f t="shared" si="28"/>
        <v>0</v>
      </c>
      <c r="H153" s="177"/>
      <c r="I153" s="178">
        <f t="shared" si="29"/>
        <v>0</v>
      </c>
      <c r="J153" s="177"/>
      <c r="K153" s="178">
        <f t="shared" si="30"/>
        <v>0</v>
      </c>
      <c r="L153" s="178">
        <v>21</v>
      </c>
      <c r="M153" s="178">
        <f t="shared" si="31"/>
        <v>0</v>
      </c>
      <c r="N153" s="176">
        <v>0</v>
      </c>
      <c r="O153" s="176">
        <f t="shared" si="32"/>
        <v>0</v>
      </c>
      <c r="P153" s="176">
        <v>0</v>
      </c>
      <c r="Q153" s="176">
        <f t="shared" si="33"/>
        <v>0</v>
      </c>
      <c r="R153" s="178"/>
      <c r="S153" s="178" t="s">
        <v>117</v>
      </c>
      <c r="T153" s="179" t="s">
        <v>109</v>
      </c>
      <c r="U153" s="157">
        <v>0</v>
      </c>
      <c r="V153" s="157">
        <f t="shared" si="34"/>
        <v>0</v>
      </c>
      <c r="W153" s="157"/>
      <c r="X153" s="157"/>
      <c r="Y153" s="157" t="s">
        <v>110</v>
      </c>
      <c r="Z153" s="147"/>
      <c r="AA153" s="147"/>
      <c r="AB153" s="147"/>
      <c r="AC153" s="147"/>
      <c r="AD153" s="147"/>
      <c r="AE153" s="147"/>
      <c r="AF153" s="147"/>
      <c r="AG153" s="147" t="s">
        <v>355</v>
      </c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1" x14ac:dyDescent="0.2">
      <c r="A154" s="173">
        <v>129</v>
      </c>
      <c r="B154" s="174" t="s">
        <v>212</v>
      </c>
      <c r="C154" s="183" t="s">
        <v>359</v>
      </c>
      <c r="D154" s="175" t="s">
        <v>214</v>
      </c>
      <c r="E154" s="176">
        <v>0</v>
      </c>
      <c r="F154" s="177"/>
      <c r="G154" s="178">
        <f t="shared" si="28"/>
        <v>0</v>
      </c>
      <c r="H154" s="177"/>
      <c r="I154" s="178">
        <f t="shared" si="29"/>
        <v>0</v>
      </c>
      <c r="J154" s="177"/>
      <c r="K154" s="178">
        <f t="shared" si="30"/>
        <v>0</v>
      </c>
      <c r="L154" s="178">
        <v>21</v>
      </c>
      <c r="M154" s="178">
        <f t="shared" si="31"/>
        <v>0</v>
      </c>
      <c r="N154" s="176">
        <v>0</v>
      </c>
      <c r="O154" s="176">
        <f t="shared" si="32"/>
        <v>0</v>
      </c>
      <c r="P154" s="176">
        <v>0</v>
      </c>
      <c r="Q154" s="176">
        <f t="shared" si="33"/>
        <v>0</v>
      </c>
      <c r="R154" s="178"/>
      <c r="S154" s="178" t="s">
        <v>117</v>
      </c>
      <c r="T154" s="179" t="s">
        <v>109</v>
      </c>
      <c r="U154" s="157">
        <v>0</v>
      </c>
      <c r="V154" s="157">
        <f t="shared" si="34"/>
        <v>0</v>
      </c>
      <c r="W154" s="157"/>
      <c r="X154" s="157"/>
      <c r="Y154" s="157" t="s">
        <v>110</v>
      </c>
      <c r="Z154" s="147"/>
      <c r="AA154" s="147"/>
      <c r="AB154" s="147"/>
      <c r="AC154" s="147"/>
      <c r="AD154" s="147"/>
      <c r="AE154" s="147"/>
      <c r="AF154" s="147"/>
      <c r="AG154" s="147" t="s">
        <v>355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">
      <c r="A155" s="173">
        <v>130</v>
      </c>
      <c r="B155" s="174" t="s">
        <v>212</v>
      </c>
      <c r="C155" s="183" t="s">
        <v>360</v>
      </c>
      <c r="D155" s="175" t="s">
        <v>214</v>
      </c>
      <c r="E155" s="176">
        <v>0</v>
      </c>
      <c r="F155" s="177"/>
      <c r="G155" s="178">
        <f t="shared" si="28"/>
        <v>0</v>
      </c>
      <c r="H155" s="177"/>
      <c r="I155" s="178">
        <f t="shared" si="29"/>
        <v>0</v>
      </c>
      <c r="J155" s="177"/>
      <c r="K155" s="178">
        <f t="shared" si="30"/>
        <v>0</v>
      </c>
      <c r="L155" s="178">
        <v>21</v>
      </c>
      <c r="M155" s="178">
        <f t="shared" si="31"/>
        <v>0</v>
      </c>
      <c r="N155" s="176">
        <v>0</v>
      </c>
      <c r="O155" s="176">
        <f t="shared" si="32"/>
        <v>0</v>
      </c>
      <c r="P155" s="176">
        <v>0</v>
      </c>
      <c r="Q155" s="176">
        <f t="shared" si="33"/>
        <v>0</v>
      </c>
      <c r="R155" s="178"/>
      <c r="S155" s="178" t="s">
        <v>117</v>
      </c>
      <c r="T155" s="179" t="s">
        <v>109</v>
      </c>
      <c r="U155" s="157">
        <v>0</v>
      </c>
      <c r="V155" s="157">
        <f t="shared" si="34"/>
        <v>0</v>
      </c>
      <c r="W155" s="157"/>
      <c r="X155" s="157"/>
      <c r="Y155" s="157" t="s">
        <v>110</v>
      </c>
      <c r="Z155" s="147"/>
      <c r="AA155" s="147"/>
      <c r="AB155" s="147"/>
      <c r="AC155" s="147"/>
      <c r="AD155" s="147"/>
      <c r="AE155" s="147"/>
      <c r="AF155" s="147"/>
      <c r="AG155" s="147" t="s">
        <v>355</v>
      </c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1" x14ac:dyDescent="0.2">
      <c r="A156" s="173">
        <v>131</v>
      </c>
      <c r="B156" s="174" t="s">
        <v>212</v>
      </c>
      <c r="C156" s="183" t="s">
        <v>361</v>
      </c>
      <c r="D156" s="175" t="s">
        <v>214</v>
      </c>
      <c r="E156" s="176">
        <v>0</v>
      </c>
      <c r="F156" s="177"/>
      <c r="G156" s="178">
        <f t="shared" si="28"/>
        <v>0</v>
      </c>
      <c r="H156" s="177"/>
      <c r="I156" s="178">
        <f t="shared" si="29"/>
        <v>0</v>
      </c>
      <c r="J156" s="177"/>
      <c r="K156" s="178">
        <f t="shared" si="30"/>
        <v>0</v>
      </c>
      <c r="L156" s="178">
        <v>21</v>
      </c>
      <c r="M156" s="178">
        <f t="shared" si="31"/>
        <v>0</v>
      </c>
      <c r="N156" s="176">
        <v>0</v>
      </c>
      <c r="O156" s="176">
        <f t="shared" si="32"/>
        <v>0</v>
      </c>
      <c r="P156" s="176">
        <v>0</v>
      </c>
      <c r="Q156" s="176">
        <f t="shared" si="33"/>
        <v>0</v>
      </c>
      <c r="R156" s="178"/>
      <c r="S156" s="178" t="s">
        <v>117</v>
      </c>
      <c r="T156" s="179" t="s">
        <v>109</v>
      </c>
      <c r="U156" s="157">
        <v>0</v>
      </c>
      <c r="V156" s="157">
        <f t="shared" si="34"/>
        <v>0</v>
      </c>
      <c r="W156" s="157"/>
      <c r="X156" s="157"/>
      <c r="Y156" s="157" t="s">
        <v>110</v>
      </c>
      <c r="Z156" s="147"/>
      <c r="AA156" s="147"/>
      <c r="AB156" s="147"/>
      <c r="AC156" s="147"/>
      <c r="AD156" s="147"/>
      <c r="AE156" s="147"/>
      <c r="AF156" s="147"/>
      <c r="AG156" s="147" t="s">
        <v>355</v>
      </c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ht="22.5" outlineLevel="1" x14ac:dyDescent="0.2">
      <c r="A157" s="173">
        <v>132</v>
      </c>
      <c r="B157" s="174" t="s">
        <v>362</v>
      </c>
      <c r="C157" s="183" t="s">
        <v>363</v>
      </c>
      <c r="D157" s="175" t="s">
        <v>153</v>
      </c>
      <c r="E157" s="176">
        <v>1</v>
      </c>
      <c r="F157" s="177"/>
      <c r="G157" s="178">
        <f t="shared" si="28"/>
        <v>0</v>
      </c>
      <c r="H157" s="177"/>
      <c r="I157" s="178">
        <f t="shared" si="29"/>
        <v>0</v>
      </c>
      <c r="J157" s="177"/>
      <c r="K157" s="178">
        <f t="shared" si="30"/>
        <v>0</v>
      </c>
      <c r="L157" s="178">
        <v>21</v>
      </c>
      <c r="M157" s="178">
        <f t="shared" si="31"/>
        <v>0</v>
      </c>
      <c r="N157" s="176">
        <v>7.6000000000000004E-4</v>
      </c>
      <c r="O157" s="176">
        <f t="shared" si="32"/>
        <v>0</v>
      </c>
      <c r="P157" s="176">
        <v>0</v>
      </c>
      <c r="Q157" s="176">
        <f t="shared" si="33"/>
        <v>0</v>
      </c>
      <c r="R157" s="178" t="s">
        <v>122</v>
      </c>
      <c r="S157" s="178" t="s">
        <v>108</v>
      </c>
      <c r="T157" s="179" t="s">
        <v>108</v>
      </c>
      <c r="U157" s="157">
        <v>0</v>
      </c>
      <c r="V157" s="157">
        <f t="shared" si="34"/>
        <v>0</v>
      </c>
      <c r="W157" s="157"/>
      <c r="X157" s="157"/>
      <c r="Y157" s="157" t="s">
        <v>110</v>
      </c>
      <c r="Z157" s="147"/>
      <c r="AA157" s="147"/>
      <c r="AB157" s="147"/>
      <c r="AC157" s="147"/>
      <c r="AD157" s="147"/>
      <c r="AE157" s="147"/>
      <c r="AF157" s="147"/>
      <c r="AG157" s="147" t="s">
        <v>118</v>
      </c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ht="33.75" outlineLevel="1" x14ac:dyDescent="0.2">
      <c r="A158" s="173">
        <v>133</v>
      </c>
      <c r="B158" s="174" t="s">
        <v>364</v>
      </c>
      <c r="C158" s="183" t="s">
        <v>365</v>
      </c>
      <c r="D158" s="175" t="s">
        <v>153</v>
      </c>
      <c r="E158" s="176">
        <v>1</v>
      </c>
      <c r="F158" s="177"/>
      <c r="G158" s="178">
        <f t="shared" si="28"/>
        <v>0</v>
      </c>
      <c r="H158" s="177"/>
      <c r="I158" s="178">
        <f t="shared" si="29"/>
        <v>0</v>
      </c>
      <c r="J158" s="177"/>
      <c r="K158" s="178">
        <f t="shared" si="30"/>
        <v>0</v>
      </c>
      <c r="L158" s="178">
        <v>21</v>
      </c>
      <c r="M158" s="178">
        <f t="shared" si="31"/>
        <v>0</v>
      </c>
      <c r="N158" s="176">
        <v>1E-4</v>
      </c>
      <c r="O158" s="176">
        <f t="shared" si="32"/>
        <v>0</v>
      </c>
      <c r="P158" s="176">
        <v>0</v>
      </c>
      <c r="Q158" s="176">
        <f t="shared" si="33"/>
        <v>0</v>
      </c>
      <c r="R158" s="178" t="s">
        <v>122</v>
      </c>
      <c r="S158" s="178" t="s">
        <v>108</v>
      </c>
      <c r="T158" s="179" t="s">
        <v>108</v>
      </c>
      <c r="U158" s="157">
        <v>0</v>
      </c>
      <c r="V158" s="157">
        <f t="shared" si="34"/>
        <v>0</v>
      </c>
      <c r="W158" s="157"/>
      <c r="X158" s="157"/>
      <c r="Y158" s="157" t="s">
        <v>110</v>
      </c>
      <c r="Z158" s="147"/>
      <c r="AA158" s="147"/>
      <c r="AB158" s="147"/>
      <c r="AC158" s="147"/>
      <c r="AD158" s="147"/>
      <c r="AE158" s="147"/>
      <c r="AF158" s="147"/>
      <c r="AG158" s="147" t="s">
        <v>118</v>
      </c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 x14ac:dyDescent="0.2">
      <c r="A159" s="173">
        <v>134</v>
      </c>
      <c r="B159" s="174" t="s">
        <v>366</v>
      </c>
      <c r="C159" s="183" t="s">
        <v>367</v>
      </c>
      <c r="D159" s="175" t="s">
        <v>153</v>
      </c>
      <c r="E159" s="176">
        <v>1</v>
      </c>
      <c r="F159" s="177"/>
      <c r="G159" s="178">
        <f t="shared" si="28"/>
        <v>0</v>
      </c>
      <c r="H159" s="177"/>
      <c r="I159" s="178">
        <f t="shared" si="29"/>
        <v>0</v>
      </c>
      <c r="J159" s="177"/>
      <c r="K159" s="178">
        <f t="shared" si="30"/>
        <v>0</v>
      </c>
      <c r="L159" s="178">
        <v>21</v>
      </c>
      <c r="M159" s="178">
        <f t="shared" si="31"/>
        <v>0</v>
      </c>
      <c r="N159" s="176">
        <v>5.0000000000000001E-4</v>
      </c>
      <c r="O159" s="176">
        <f t="shared" si="32"/>
        <v>0</v>
      </c>
      <c r="P159" s="176">
        <v>0</v>
      </c>
      <c r="Q159" s="176">
        <f t="shared" si="33"/>
        <v>0</v>
      </c>
      <c r="R159" s="178"/>
      <c r="S159" s="178" t="s">
        <v>117</v>
      </c>
      <c r="T159" s="179" t="s">
        <v>109</v>
      </c>
      <c r="U159" s="157">
        <v>0</v>
      </c>
      <c r="V159" s="157">
        <f t="shared" si="34"/>
        <v>0</v>
      </c>
      <c r="W159" s="157"/>
      <c r="X159" s="157"/>
      <c r="Y159" s="157" t="s">
        <v>110</v>
      </c>
      <c r="Z159" s="147"/>
      <c r="AA159" s="147"/>
      <c r="AB159" s="147"/>
      <c r="AC159" s="147"/>
      <c r="AD159" s="147"/>
      <c r="AE159" s="147"/>
      <c r="AF159" s="147"/>
      <c r="AG159" s="147" t="s">
        <v>118</v>
      </c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1" x14ac:dyDescent="0.2">
      <c r="A160" s="166">
        <v>135</v>
      </c>
      <c r="B160" s="167" t="s">
        <v>368</v>
      </c>
      <c r="C160" s="182" t="s">
        <v>369</v>
      </c>
      <c r="D160" s="168" t="s">
        <v>116</v>
      </c>
      <c r="E160" s="169">
        <v>0</v>
      </c>
      <c r="F160" s="170"/>
      <c r="G160" s="171">
        <f t="shared" si="28"/>
        <v>0</v>
      </c>
      <c r="H160" s="170"/>
      <c r="I160" s="171">
        <f t="shared" si="29"/>
        <v>0</v>
      </c>
      <c r="J160" s="170"/>
      <c r="K160" s="171">
        <f t="shared" si="30"/>
        <v>0</v>
      </c>
      <c r="L160" s="171">
        <v>21</v>
      </c>
      <c r="M160" s="171">
        <f t="shared" si="31"/>
        <v>0</v>
      </c>
      <c r="N160" s="169">
        <v>3.2499999999999999E-3</v>
      </c>
      <c r="O160" s="169">
        <f t="shared" si="32"/>
        <v>0</v>
      </c>
      <c r="P160" s="169">
        <v>0</v>
      </c>
      <c r="Q160" s="169">
        <f t="shared" si="33"/>
        <v>0</v>
      </c>
      <c r="R160" s="171" t="s">
        <v>188</v>
      </c>
      <c r="S160" s="171" t="s">
        <v>108</v>
      </c>
      <c r="T160" s="172" t="s">
        <v>108</v>
      </c>
      <c r="U160" s="157">
        <v>0.44</v>
      </c>
      <c r="V160" s="157">
        <f t="shared" si="34"/>
        <v>0</v>
      </c>
      <c r="W160" s="157"/>
      <c r="X160" s="157"/>
      <c r="Y160" s="157" t="s">
        <v>110</v>
      </c>
      <c r="Z160" s="147"/>
      <c r="AA160" s="147"/>
      <c r="AB160" s="147"/>
      <c r="AC160" s="147"/>
      <c r="AD160" s="147"/>
      <c r="AE160" s="147"/>
      <c r="AF160" s="147"/>
      <c r="AG160" s="147" t="s">
        <v>158</v>
      </c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2" x14ac:dyDescent="0.2">
      <c r="A161" s="154"/>
      <c r="B161" s="155"/>
      <c r="C161" s="243" t="s">
        <v>370</v>
      </c>
      <c r="D161" s="244"/>
      <c r="E161" s="244"/>
      <c r="F161" s="244"/>
      <c r="G161" s="244"/>
      <c r="H161" s="157"/>
      <c r="I161" s="157"/>
      <c r="J161" s="157"/>
      <c r="K161" s="157"/>
      <c r="L161" s="157"/>
      <c r="M161" s="157"/>
      <c r="N161" s="156"/>
      <c r="O161" s="156"/>
      <c r="P161" s="156"/>
      <c r="Q161" s="156"/>
      <c r="R161" s="157"/>
      <c r="S161" s="157"/>
      <c r="T161" s="157"/>
      <c r="U161" s="157"/>
      <c r="V161" s="157"/>
      <c r="W161" s="157"/>
      <c r="X161" s="157"/>
      <c r="Y161" s="157"/>
      <c r="Z161" s="147"/>
      <c r="AA161" s="147"/>
      <c r="AB161" s="147"/>
      <c r="AC161" s="147"/>
      <c r="AD161" s="147"/>
      <c r="AE161" s="147"/>
      <c r="AF161" s="147"/>
      <c r="AG161" s="147" t="s">
        <v>113</v>
      </c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1" x14ac:dyDescent="0.2">
      <c r="A162" s="166">
        <v>136</v>
      </c>
      <c r="B162" s="167" t="s">
        <v>371</v>
      </c>
      <c r="C162" s="182" t="s">
        <v>372</v>
      </c>
      <c r="D162" s="168" t="s">
        <v>116</v>
      </c>
      <c r="E162" s="169">
        <v>0</v>
      </c>
      <c r="F162" s="170"/>
      <c r="G162" s="171">
        <f>ROUND(E162*F162,2)</f>
        <v>0</v>
      </c>
      <c r="H162" s="170"/>
      <c r="I162" s="171">
        <f>ROUND(E162*H162,2)</f>
        <v>0</v>
      </c>
      <c r="J162" s="170"/>
      <c r="K162" s="171">
        <f>ROUND(E162*J162,2)</f>
        <v>0</v>
      </c>
      <c r="L162" s="171">
        <v>21</v>
      </c>
      <c r="M162" s="171">
        <f>G162*(1+L162/100)</f>
        <v>0</v>
      </c>
      <c r="N162" s="169">
        <v>2.99E-3</v>
      </c>
      <c r="O162" s="169">
        <f>ROUND(E162*N162,2)</f>
        <v>0</v>
      </c>
      <c r="P162" s="169">
        <v>0</v>
      </c>
      <c r="Q162" s="169">
        <f>ROUND(E162*P162,2)</f>
        <v>0</v>
      </c>
      <c r="R162" s="171" t="s">
        <v>188</v>
      </c>
      <c r="S162" s="171" t="s">
        <v>108</v>
      </c>
      <c r="T162" s="172" t="s">
        <v>108</v>
      </c>
      <c r="U162" s="157">
        <v>0.42</v>
      </c>
      <c r="V162" s="157">
        <f>ROUND(E162*U162,2)</f>
        <v>0</v>
      </c>
      <c r="W162" s="157"/>
      <c r="X162" s="157"/>
      <c r="Y162" s="157" t="s">
        <v>110</v>
      </c>
      <c r="Z162" s="147"/>
      <c r="AA162" s="147"/>
      <c r="AB162" s="147"/>
      <c r="AC162" s="147"/>
      <c r="AD162" s="147"/>
      <c r="AE162" s="147"/>
      <c r="AF162" s="147"/>
      <c r="AG162" s="147" t="s">
        <v>158</v>
      </c>
      <c r="AH162" s="147"/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2" x14ac:dyDescent="0.2">
      <c r="A163" s="154"/>
      <c r="B163" s="155"/>
      <c r="C163" s="243" t="s">
        <v>370</v>
      </c>
      <c r="D163" s="244"/>
      <c r="E163" s="244"/>
      <c r="F163" s="244"/>
      <c r="G163" s="244"/>
      <c r="H163" s="157"/>
      <c r="I163" s="157"/>
      <c r="J163" s="157"/>
      <c r="K163" s="157"/>
      <c r="L163" s="157"/>
      <c r="M163" s="157"/>
      <c r="N163" s="156"/>
      <c r="O163" s="156"/>
      <c r="P163" s="156"/>
      <c r="Q163" s="156"/>
      <c r="R163" s="157"/>
      <c r="S163" s="157"/>
      <c r="T163" s="157"/>
      <c r="U163" s="157"/>
      <c r="V163" s="157"/>
      <c r="W163" s="157"/>
      <c r="X163" s="157"/>
      <c r="Y163" s="157"/>
      <c r="Z163" s="147"/>
      <c r="AA163" s="147"/>
      <c r="AB163" s="147"/>
      <c r="AC163" s="147"/>
      <c r="AD163" s="147"/>
      <c r="AE163" s="147"/>
      <c r="AF163" s="147"/>
      <c r="AG163" s="147" t="s">
        <v>113</v>
      </c>
      <c r="AH163" s="147"/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1" x14ac:dyDescent="0.2">
      <c r="A164" s="166">
        <v>137</v>
      </c>
      <c r="B164" s="167" t="s">
        <v>373</v>
      </c>
      <c r="C164" s="182" t="s">
        <v>374</v>
      </c>
      <c r="D164" s="168" t="s">
        <v>116</v>
      </c>
      <c r="E164" s="169">
        <v>0</v>
      </c>
      <c r="F164" s="170"/>
      <c r="G164" s="171">
        <f>ROUND(E164*F164,2)</f>
        <v>0</v>
      </c>
      <c r="H164" s="170"/>
      <c r="I164" s="171">
        <f>ROUND(E164*H164,2)</f>
        <v>0</v>
      </c>
      <c r="J164" s="170"/>
      <c r="K164" s="171">
        <f>ROUND(E164*J164,2)</f>
        <v>0</v>
      </c>
      <c r="L164" s="171">
        <v>21</v>
      </c>
      <c r="M164" s="171">
        <f>G164*(1+L164/100)</f>
        <v>0</v>
      </c>
      <c r="N164" s="169">
        <v>2.5300000000000001E-3</v>
      </c>
      <c r="O164" s="169">
        <f>ROUND(E164*N164,2)</f>
        <v>0</v>
      </c>
      <c r="P164" s="169">
        <v>0</v>
      </c>
      <c r="Q164" s="169">
        <f>ROUND(E164*P164,2)</f>
        <v>0</v>
      </c>
      <c r="R164" s="171" t="s">
        <v>188</v>
      </c>
      <c r="S164" s="171" t="s">
        <v>108</v>
      </c>
      <c r="T164" s="172" t="s">
        <v>108</v>
      </c>
      <c r="U164" s="157">
        <v>0.34799999999999998</v>
      </c>
      <c r="V164" s="157">
        <f>ROUND(E164*U164,2)</f>
        <v>0</v>
      </c>
      <c r="W164" s="157"/>
      <c r="X164" s="157"/>
      <c r="Y164" s="157" t="s">
        <v>110</v>
      </c>
      <c r="Z164" s="147"/>
      <c r="AA164" s="147"/>
      <c r="AB164" s="147"/>
      <c r="AC164" s="147"/>
      <c r="AD164" s="147"/>
      <c r="AE164" s="147"/>
      <c r="AF164" s="147"/>
      <c r="AG164" s="147" t="s">
        <v>158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2" x14ac:dyDescent="0.2">
      <c r="A165" s="154"/>
      <c r="B165" s="155"/>
      <c r="C165" s="243" t="s">
        <v>370</v>
      </c>
      <c r="D165" s="244"/>
      <c r="E165" s="244"/>
      <c r="F165" s="244"/>
      <c r="G165" s="244"/>
      <c r="H165" s="157"/>
      <c r="I165" s="157"/>
      <c r="J165" s="157"/>
      <c r="K165" s="157"/>
      <c r="L165" s="157"/>
      <c r="M165" s="157"/>
      <c r="N165" s="156"/>
      <c r="O165" s="156"/>
      <c r="P165" s="156"/>
      <c r="Q165" s="156"/>
      <c r="R165" s="157"/>
      <c r="S165" s="157"/>
      <c r="T165" s="157"/>
      <c r="U165" s="157"/>
      <c r="V165" s="157"/>
      <c r="W165" s="157"/>
      <c r="X165" s="157"/>
      <c r="Y165" s="157"/>
      <c r="Z165" s="147"/>
      <c r="AA165" s="147"/>
      <c r="AB165" s="147"/>
      <c r="AC165" s="147"/>
      <c r="AD165" s="147"/>
      <c r="AE165" s="147"/>
      <c r="AF165" s="147"/>
      <c r="AG165" s="147" t="s">
        <v>113</v>
      </c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1" x14ac:dyDescent="0.2">
      <c r="A166" s="166">
        <v>138</v>
      </c>
      <c r="B166" s="167" t="s">
        <v>375</v>
      </c>
      <c r="C166" s="182" t="s">
        <v>376</v>
      </c>
      <c r="D166" s="168" t="s">
        <v>116</v>
      </c>
      <c r="E166" s="169">
        <v>0</v>
      </c>
      <c r="F166" s="170"/>
      <c r="G166" s="171">
        <f>ROUND(E166*F166,2)</f>
        <v>0</v>
      </c>
      <c r="H166" s="170"/>
      <c r="I166" s="171">
        <f>ROUND(E166*H166,2)</f>
        <v>0</v>
      </c>
      <c r="J166" s="170"/>
      <c r="K166" s="171">
        <f>ROUND(E166*J166,2)</f>
        <v>0</v>
      </c>
      <c r="L166" s="171">
        <v>21</v>
      </c>
      <c r="M166" s="171">
        <f>G166*(1+L166/100)</f>
        <v>0</v>
      </c>
      <c r="N166" s="169">
        <v>1.66E-3</v>
      </c>
      <c r="O166" s="169">
        <f>ROUND(E166*N166,2)</f>
        <v>0</v>
      </c>
      <c r="P166" s="169">
        <v>0</v>
      </c>
      <c r="Q166" s="169">
        <f>ROUND(E166*P166,2)</f>
        <v>0</v>
      </c>
      <c r="R166" s="171" t="s">
        <v>188</v>
      </c>
      <c r="S166" s="171" t="s">
        <v>108</v>
      </c>
      <c r="T166" s="172" t="s">
        <v>108</v>
      </c>
      <c r="U166" s="157">
        <v>0.31900000000000001</v>
      </c>
      <c r="V166" s="157">
        <f>ROUND(E166*U166,2)</f>
        <v>0</v>
      </c>
      <c r="W166" s="157"/>
      <c r="X166" s="157"/>
      <c r="Y166" s="157" t="s">
        <v>110</v>
      </c>
      <c r="Z166" s="147"/>
      <c r="AA166" s="147"/>
      <c r="AB166" s="147"/>
      <c r="AC166" s="147"/>
      <c r="AD166" s="147"/>
      <c r="AE166" s="147"/>
      <c r="AF166" s="147"/>
      <c r="AG166" s="147" t="s">
        <v>158</v>
      </c>
      <c r="AH166" s="147"/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2" x14ac:dyDescent="0.2">
      <c r="A167" s="154"/>
      <c r="B167" s="155"/>
      <c r="C167" s="243" t="s">
        <v>370</v>
      </c>
      <c r="D167" s="244"/>
      <c r="E167" s="244"/>
      <c r="F167" s="244"/>
      <c r="G167" s="244"/>
      <c r="H167" s="157"/>
      <c r="I167" s="157"/>
      <c r="J167" s="157"/>
      <c r="K167" s="157"/>
      <c r="L167" s="157"/>
      <c r="M167" s="157"/>
      <c r="N167" s="156"/>
      <c r="O167" s="156"/>
      <c r="P167" s="156"/>
      <c r="Q167" s="156"/>
      <c r="R167" s="157"/>
      <c r="S167" s="157"/>
      <c r="T167" s="157"/>
      <c r="U167" s="157"/>
      <c r="V167" s="157"/>
      <c r="W167" s="157"/>
      <c r="X167" s="157"/>
      <c r="Y167" s="157"/>
      <c r="Z167" s="147"/>
      <c r="AA167" s="147"/>
      <c r="AB167" s="147"/>
      <c r="AC167" s="147"/>
      <c r="AD167" s="147"/>
      <c r="AE167" s="147"/>
      <c r="AF167" s="147"/>
      <c r="AG167" s="147" t="s">
        <v>113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1" x14ac:dyDescent="0.2">
      <c r="A168" s="166">
        <v>139</v>
      </c>
      <c r="B168" s="167" t="s">
        <v>377</v>
      </c>
      <c r="C168" s="182" t="s">
        <v>378</v>
      </c>
      <c r="D168" s="168" t="s">
        <v>116</v>
      </c>
      <c r="E168" s="169">
        <v>0</v>
      </c>
      <c r="F168" s="170"/>
      <c r="G168" s="171">
        <f>ROUND(E168*F168,2)</f>
        <v>0</v>
      </c>
      <c r="H168" s="170"/>
      <c r="I168" s="171">
        <f>ROUND(E168*H168,2)</f>
        <v>0</v>
      </c>
      <c r="J168" s="170"/>
      <c r="K168" s="171">
        <f>ROUND(E168*J168,2)</f>
        <v>0</v>
      </c>
      <c r="L168" s="171">
        <v>21</v>
      </c>
      <c r="M168" s="171">
        <f>G168*(1+L168/100)</f>
        <v>0</v>
      </c>
      <c r="N168" s="169">
        <v>1.16E-3</v>
      </c>
      <c r="O168" s="169">
        <f>ROUND(E168*N168,2)</f>
        <v>0</v>
      </c>
      <c r="P168" s="169">
        <v>0</v>
      </c>
      <c r="Q168" s="169">
        <f>ROUND(E168*P168,2)</f>
        <v>0</v>
      </c>
      <c r="R168" s="171" t="s">
        <v>188</v>
      </c>
      <c r="S168" s="171" t="s">
        <v>108</v>
      </c>
      <c r="T168" s="172" t="s">
        <v>108</v>
      </c>
      <c r="U168" s="157">
        <v>0.28499999999999998</v>
      </c>
      <c r="V168" s="157">
        <f>ROUND(E168*U168,2)</f>
        <v>0</v>
      </c>
      <c r="W168" s="157"/>
      <c r="X168" s="157"/>
      <c r="Y168" s="157" t="s">
        <v>110</v>
      </c>
      <c r="Z168" s="147"/>
      <c r="AA168" s="147"/>
      <c r="AB168" s="147"/>
      <c r="AC168" s="147"/>
      <c r="AD168" s="147"/>
      <c r="AE168" s="147"/>
      <c r="AF168" s="147"/>
      <c r="AG168" s="147" t="s">
        <v>158</v>
      </c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2" x14ac:dyDescent="0.2">
      <c r="A169" s="154"/>
      <c r="B169" s="155"/>
      <c r="C169" s="243" t="s">
        <v>370</v>
      </c>
      <c r="D169" s="244"/>
      <c r="E169" s="244"/>
      <c r="F169" s="244"/>
      <c r="G169" s="244"/>
      <c r="H169" s="157"/>
      <c r="I169" s="157"/>
      <c r="J169" s="157"/>
      <c r="K169" s="157"/>
      <c r="L169" s="157"/>
      <c r="M169" s="157"/>
      <c r="N169" s="156"/>
      <c r="O169" s="156"/>
      <c r="P169" s="156"/>
      <c r="Q169" s="156"/>
      <c r="R169" s="157"/>
      <c r="S169" s="157"/>
      <c r="T169" s="157"/>
      <c r="U169" s="157"/>
      <c r="V169" s="157"/>
      <c r="W169" s="157"/>
      <c r="X169" s="157"/>
      <c r="Y169" s="157"/>
      <c r="Z169" s="147"/>
      <c r="AA169" s="147"/>
      <c r="AB169" s="147"/>
      <c r="AC169" s="147"/>
      <c r="AD169" s="147"/>
      <c r="AE169" s="147"/>
      <c r="AF169" s="147"/>
      <c r="AG169" s="147" t="s">
        <v>113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ht="22.5" outlineLevel="1" x14ac:dyDescent="0.2">
      <c r="A170" s="173">
        <v>140</v>
      </c>
      <c r="B170" s="174" t="s">
        <v>379</v>
      </c>
      <c r="C170" s="183" t="s">
        <v>380</v>
      </c>
      <c r="D170" s="175" t="s">
        <v>153</v>
      </c>
      <c r="E170" s="176">
        <v>2</v>
      </c>
      <c r="F170" s="177"/>
      <c r="G170" s="178">
        <f>ROUND(E170*F170,2)</f>
        <v>0</v>
      </c>
      <c r="H170" s="177"/>
      <c r="I170" s="178">
        <f>ROUND(E170*H170,2)</f>
        <v>0</v>
      </c>
      <c r="J170" s="177"/>
      <c r="K170" s="178">
        <f>ROUND(E170*J170,2)</f>
        <v>0</v>
      </c>
      <c r="L170" s="178">
        <v>21</v>
      </c>
      <c r="M170" s="178">
        <f>G170*(1+L170/100)</f>
        <v>0</v>
      </c>
      <c r="N170" s="176">
        <v>2.5000000000000001E-4</v>
      </c>
      <c r="O170" s="176">
        <f>ROUND(E170*N170,2)</f>
        <v>0</v>
      </c>
      <c r="P170" s="176">
        <v>0</v>
      </c>
      <c r="Q170" s="176">
        <f>ROUND(E170*P170,2)</f>
        <v>0</v>
      </c>
      <c r="R170" s="178" t="s">
        <v>188</v>
      </c>
      <c r="S170" s="178" t="s">
        <v>108</v>
      </c>
      <c r="T170" s="179" t="s">
        <v>108</v>
      </c>
      <c r="U170" s="157">
        <v>0.20699999999999999</v>
      </c>
      <c r="V170" s="157">
        <f>ROUND(E170*U170,2)</f>
        <v>0.41</v>
      </c>
      <c r="W170" s="157"/>
      <c r="X170" s="157"/>
      <c r="Y170" s="157" t="s">
        <v>110</v>
      </c>
      <c r="Z170" s="147"/>
      <c r="AA170" s="147"/>
      <c r="AB170" s="147"/>
      <c r="AC170" s="147"/>
      <c r="AD170" s="147"/>
      <c r="AE170" s="147"/>
      <c r="AF170" s="147"/>
      <c r="AG170" s="147" t="s">
        <v>158</v>
      </c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ht="22.5" outlineLevel="1" x14ac:dyDescent="0.2">
      <c r="A171" s="173">
        <v>141</v>
      </c>
      <c r="B171" s="174" t="s">
        <v>381</v>
      </c>
      <c r="C171" s="183" t="s">
        <v>382</v>
      </c>
      <c r="D171" s="175" t="s">
        <v>153</v>
      </c>
      <c r="E171" s="176">
        <v>0</v>
      </c>
      <c r="F171" s="177"/>
      <c r="G171" s="178">
        <f>ROUND(E171*F171,2)</f>
        <v>0</v>
      </c>
      <c r="H171" s="177"/>
      <c r="I171" s="178">
        <f>ROUND(E171*H171,2)</f>
        <v>0</v>
      </c>
      <c r="J171" s="177"/>
      <c r="K171" s="178">
        <f>ROUND(E171*J171,2)</f>
        <v>0</v>
      </c>
      <c r="L171" s="178">
        <v>21</v>
      </c>
      <c r="M171" s="178">
        <f>G171*(1+L171/100)</f>
        <v>0</v>
      </c>
      <c r="N171" s="176">
        <v>1.3500000000000001E-3</v>
      </c>
      <c r="O171" s="176">
        <f>ROUND(E171*N171,2)</f>
        <v>0</v>
      </c>
      <c r="P171" s="176">
        <v>0</v>
      </c>
      <c r="Q171" s="176">
        <f>ROUND(E171*P171,2)</f>
        <v>0</v>
      </c>
      <c r="R171" s="178" t="s">
        <v>188</v>
      </c>
      <c r="S171" s="178" t="s">
        <v>108</v>
      </c>
      <c r="T171" s="179" t="s">
        <v>108</v>
      </c>
      <c r="U171" s="157">
        <v>0.42399999999999999</v>
      </c>
      <c r="V171" s="157">
        <f>ROUND(E171*U171,2)</f>
        <v>0</v>
      </c>
      <c r="W171" s="157"/>
      <c r="X171" s="157"/>
      <c r="Y171" s="157" t="s">
        <v>110</v>
      </c>
      <c r="Z171" s="147"/>
      <c r="AA171" s="147"/>
      <c r="AB171" s="147"/>
      <c r="AC171" s="147"/>
      <c r="AD171" s="147"/>
      <c r="AE171" s="147"/>
      <c r="AF171" s="147"/>
      <c r="AG171" s="147" t="s">
        <v>158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ht="22.5" outlineLevel="1" x14ac:dyDescent="0.2">
      <c r="A172" s="173">
        <v>142</v>
      </c>
      <c r="B172" s="174" t="s">
        <v>383</v>
      </c>
      <c r="C172" s="183" t="s">
        <v>384</v>
      </c>
      <c r="D172" s="175" t="s">
        <v>153</v>
      </c>
      <c r="E172" s="176">
        <v>0</v>
      </c>
      <c r="F172" s="177"/>
      <c r="G172" s="178">
        <f>ROUND(E172*F172,2)</f>
        <v>0</v>
      </c>
      <c r="H172" s="177"/>
      <c r="I172" s="178">
        <f>ROUND(E172*H172,2)</f>
        <v>0</v>
      </c>
      <c r="J172" s="177"/>
      <c r="K172" s="178">
        <f>ROUND(E172*J172,2)</f>
        <v>0</v>
      </c>
      <c r="L172" s="178">
        <v>21</v>
      </c>
      <c r="M172" s="178">
        <f>G172*(1+L172/100)</f>
        <v>0</v>
      </c>
      <c r="N172" s="176">
        <v>3.2000000000000003E-4</v>
      </c>
      <c r="O172" s="176">
        <f>ROUND(E172*N172,2)</f>
        <v>0</v>
      </c>
      <c r="P172" s="176">
        <v>0</v>
      </c>
      <c r="Q172" s="176">
        <f>ROUND(E172*P172,2)</f>
        <v>0</v>
      </c>
      <c r="R172" s="178" t="s">
        <v>188</v>
      </c>
      <c r="S172" s="178" t="s">
        <v>108</v>
      </c>
      <c r="T172" s="179" t="s">
        <v>108</v>
      </c>
      <c r="U172" s="157">
        <v>0.53800000000000003</v>
      </c>
      <c r="V172" s="157">
        <f>ROUND(E172*U172,2)</f>
        <v>0</v>
      </c>
      <c r="W172" s="157"/>
      <c r="X172" s="157"/>
      <c r="Y172" s="157" t="s">
        <v>110</v>
      </c>
      <c r="Z172" s="147"/>
      <c r="AA172" s="147"/>
      <c r="AB172" s="147"/>
      <c r="AC172" s="147"/>
      <c r="AD172" s="147"/>
      <c r="AE172" s="147"/>
      <c r="AF172" s="147"/>
      <c r="AG172" s="147" t="s">
        <v>158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ht="22.5" outlineLevel="1" x14ac:dyDescent="0.2">
      <c r="A173" s="173">
        <v>143</v>
      </c>
      <c r="B173" s="174" t="s">
        <v>385</v>
      </c>
      <c r="C173" s="183" t="s">
        <v>386</v>
      </c>
      <c r="D173" s="175" t="s">
        <v>153</v>
      </c>
      <c r="E173" s="176">
        <v>0</v>
      </c>
      <c r="F173" s="177"/>
      <c r="G173" s="178">
        <f>ROUND(E173*F173,2)</f>
        <v>0</v>
      </c>
      <c r="H173" s="177"/>
      <c r="I173" s="178">
        <f>ROUND(E173*H173,2)</f>
        <v>0</v>
      </c>
      <c r="J173" s="177"/>
      <c r="K173" s="178">
        <f>ROUND(E173*J173,2)</f>
        <v>0</v>
      </c>
      <c r="L173" s="178">
        <v>21</v>
      </c>
      <c r="M173" s="178">
        <f>G173*(1+L173/100)</f>
        <v>0</v>
      </c>
      <c r="N173" s="176">
        <v>4.6999999999999999E-4</v>
      </c>
      <c r="O173" s="176">
        <f>ROUND(E173*N173,2)</f>
        <v>0</v>
      </c>
      <c r="P173" s="176">
        <v>0</v>
      </c>
      <c r="Q173" s="176">
        <f>ROUND(E173*P173,2)</f>
        <v>0</v>
      </c>
      <c r="R173" s="178" t="s">
        <v>188</v>
      </c>
      <c r="S173" s="178" t="s">
        <v>108</v>
      </c>
      <c r="T173" s="179" t="s">
        <v>108</v>
      </c>
      <c r="U173" s="157">
        <v>0.64100000000000001</v>
      </c>
      <c r="V173" s="157">
        <f>ROUND(E173*U173,2)</f>
        <v>0</v>
      </c>
      <c r="W173" s="157"/>
      <c r="X173" s="157"/>
      <c r="Y173" s="157" t="s">
        <v>110</v>
      </c>
      <c r="Z173" s="147"/>
      <c r="AA173" s="147"/>
      <c r="AB173" s="147"/>
      <c r="AC173" s="147"/>
      <c r="AD173" s="147"/>
      <c r="AE173" s="147"/>
      <c r="AF173" s="147"/>
      <c r="AG173" s="147" t="s">
        <v>158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x14ac:dyDescent="0.2">
      <c r="A174" s="159" t="s">
        <v>102</v>
      </c>
      <c r="B174" s="160" t="s">
        <v>59</v>
      </c>
      <c r="C174" s="181" t="s">
        <v>60</v>
      </c>
      <c r="D174" s="161"/>
      <c r="E174" s="162"/>
      <c r="F174" s="163"/>
      <c r="G174" s="163">
        <f>SUMIF(AG175:AG222,"&lt;&gt;NOR",G175:G222)</f>
        <v>0</v>
      </c>
      <c r="H174" s="163"/>
      <c r="I174" s="163">
        <f>SUM(I175:I222)</f>
        <v>0</v>
      </c>
      <c r="J174" s="163"/>
      <c r="K174" s="163">
        <f>SUM(K175:K222)</f>
        <v>0</v>
      </c>
      <c r="L174" s="163"/>
      <c r="M174" s="163">
        <f>SUM(M175:M222)</f>
        <v>0</v>
      </c>
      <c r="N174" s="162"/>
      <c r="O174" s="162">
        <f>SUM(O175:O222)</f>
        <v>0.73</v>
      </c>
      <c r="P174" s="162"/>
      <c r="Q174" s="162">
        <f>SUM(Q175:Q222)</f>
        <v>0</v>
      </c>
      <c r="R174" s="163"/>
      <c r="S174" s="163"/>
      <c r="T174" s="164"/>
      <c r="U174" s="158"/>
      <c r="V174" s="158">
        <f>SUM(V175:V222)</f>
        <v>26.229999999999997</v>
      </c>
      <c r="W174" s="158"/>
      <c r="X174" s="158"/>
      <c r="Y174" s="158"/>
      <c r="AG174" t="s">
        <v>103</v>
      </c>
    </row>
    <row r="175" spans="1:60" outlineLevel="1" x14ac:dyDescent="0.2">
      <c r="A175" s="173">
        <v>144</v>
      </c>
      <c r="B175" s="174" t="s">
        <v>387</v>
      </c>
      <c r="C175" s="183" t="s">
        <v>388</v>
      </c>
      <c r="D175" s="175" t="s">
        <v>291</v>
      </c>
      <c r="E175" s="176">
        <v>30</v>
      </c>
      <c r="F175" s="177"/>
      <c r="G175" s="178">
        <f t="shared" ref="G175:G184" si="35">ROUND(E175*F175,2)</f>
        <v>0</v>
      </c>
      <c r="H175" s="177"/>
      <c r="I175" s="178">
        <f t="shared" ref="I175:I184" si="36">ROUND(E175*H175,2)</f>
        <v>0</v>
      </c>
      <c r="J175" s="177"/>
      <c r="K175" s="178">
        <f t="shared" ref="K175:K184" si="37">ROUND(E175*J175,2)</f>
        <v>0</v>
      </c>
      <c r="L175" s="178">
        <v>21</v>
      </c>
      <c r="M175" s="178">
        <f t="shared" ref="M175:M184" si="38">G175*(1+L175/100)</f>
        <v>0</v>
      </c>
      <c r="N175" s="176">
        <v>1.1299999999999999E-3</v>
      </c>
      <c r="O175" s="176">
        <f t="shared" ref="O175:O184" si="39">ROUND(E175*N175,2)</f>
        <v>0.03</v>
      </c>
      <c r="P175" s="176">
        <v>0</v>
      </c>
      <c r="Q175" s="176">
        <f t="shared" ref="Q175:Q184" si="40">ROUND(E175*P175,2)</f>
        <v>0</v>
      </c>
      <c r="R175" s="178" t="s">
        <v>350</v>
      </c>
      <c r="S175" s="178" t="s">
        <v>108</v>
      </c>
      <c r="T175" s="179" t="s">
        <v>109</v>
      </c>
      <c r="U175" s="157">
        <v>0.114</v>
      </c>
      <c r="V175" s="157">
        <f t="shared" ref="V175:V184" si="41">ROUND(E175*U175,2)</f>
        <v>3.42</v>
      </c>
      <c r="W175" s="157"/>
      <c r="X175" s="157"/>
      <c r="Y175" s="157" t="s">
        <v>110</v>
      </c>
      <c r="Z175" s="147"/>
      <c r="AA175" s="147"/>
      <c r="AB175" s="147"/>
      <c r="AC175" s="147"/>
      <c r="AD175" s="147"/>
      <c r="AE175" s="147"/>
      <c r="AF175" s="147"/>
      <c r="AG175" s="147" t="s">
        <v>158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1" x14ac:dyDescent="0.2">
      <c r="A176" s="173">
        <v>145</v>
      </c>
      <c r="B176" s="174" t="s">
        <v>389</v>
      </c>
      <c r="C176" s="183" t="s">
        <v>390</v>
      </c>
      <c r="D176" s="175" t="s">
        <v>153</v>
      </c>
      <c r="E176" s="176">
        <v>0</v>
      </c>
      <c r="F176" s="177"/>
      <c r="G176" s="178">
        <f t="shared" si="35"/>
        <v>0</v>
      </c>
      <c r="H176" s="177"/>
      <c r="I176" s="178">
        <f t="shared" si="36"/>
        <v>0</v>
      </c>
      <c r="J176" s="177"/>
      <c r="K176" s="178">
        <f t="shared" si="37"/>
        <v>0</v>
      </c>
      <c r="L176" s="178">
        <v>21</v>
      </c>
      <c r="M176" s="178">
        <f t="shared" si="38"/>
        <v>0</v>
      </c>
      <c r="N176" s="176">
        <v>0</v>
      </c>
      <c r="O176" s="176">
        <f t="shared" si="39"/>
        <v>0</v>
      </c>
      <c r="P176" s="176">
        <v>2.8540999999999999</v>
      </c>
      <c r="Q176" s="176">
        <f t="shared" si="40"/>
        <v>0</v>
      </c>
      <c r="R176" s="178" t="s">
        <v>350</v>
      </c>
      <c r="S176" s="178" t="s">
        <v>108</v>
      </c>
      <c r="T176" s="179" t="s">
        <v>109</v>
      </c>
      <c r="U176" s="157">
        <v>5.5750000000000002</v>
      </c>
      <c r="V176" s="157">
        <f t="shared" si="41"/>
        <v>0</v>
      </c>
      <c r="W176" s="157"/>
      <c r="X176" s="157"/>
      <c r="Y176" s="157" t="s">
        <v>110</v>
      </c>
      <c r="Z176" s="147"/>
      <c r="AA176" s="147"/>
      <c r="AB176" s="147"/>
      <c r="AC176" s="147"/>
      <c r="AD176" s="147"/>
      <c r="AE176" s="147"/>
      <c r="AF176" s="147"/>
      <c r="AG176" s="147" t="s">
        <v>158</v>
      </c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1" x14ac:dyDescent="0.2">
      <c r="A177" s="173">
        <v>146</v>
      </c>
      <c r="B177" s="174" t="s">
        <v>391</v>
      </c>
      <c r="C177" s="183" t="s">
        <v>392</v>
      </c>
      <c r="D177" s="175" t="s">
        <v>214</v>
      </c>
      <c r="E177" s="176">
        <v>2</v>
      </c>
      <c r="F177" s="177"/>
      <c r="G177" s="178">
        <f t="shared" si="35"/>
        <v>0</v>
      </c>
      <c r="H177" s="177"/>
      <c r="I177" s="178">
        <f t="shared" si="36"/>
        <v>0</v>
      </c>
      <c r="J177" s="177"/>
      <c r="K177" s="178">
        <f t="shared" si="37"/>
        <v>0</v>
      </c>
      <c r="L177" s="178">
        <v>21</v>
      </c>
      <c r="M177" s="178">
        <f t="shared" si="38"/>
        <v>0</v>
      </c>
      <c r="N177" s="176">
        <v>0</v>
      </c>
      <c r="O177" s="176">
        <f t="shared" si="39"/>
        <v>0</v>
      </c>
      <c r="P177" s="176">
        <v>0</v>
      </c>
      <c r="Q177" s="176">
        <f t="shared" si="40"/>
        <v>0</v>
      </c>
      <c r="R177" s="178"/>
      <c r="S177" s="178" t="s">
        <v>117</v>
      </c>
      <c r="T177" s="179" t="s">
        <v>109</v>
      </c>
      <c r="U177" s="157">
        <v>0</v>
      </c>
      <c r="V177" s="157">
        <f t="shared" si="41"/>
        <v>0</v>
      </c>
      <c r="W177" s="157"/>
      <c r="X177" s="157"/>
      <c r="Y177" s="157" t="s">
        <v>110</v>
      </c>
      <c r="Z177" s="147"/>
      <c r="AA177" s="147"/>
      <c r="AB177" s="147"/>
      <c r="AC177" s="147"/>
      <c r="AD177" s="147"/>
      <c r="AE177" s="147"/>
      <c r="AF177" s="147"/>
      <c r="AG177" s="147" t="s">
        <v>118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ht="22.5" outlineLevel="1" x14ac:dyDescent="0.2">
      <c r="A178" s="173">
        <v>147</v>
      </c>
      <c r="B178" s="174" t="s">
        <v>393</v>
      </c>
      <c r="C178" s="183" t="s">
        <v>394</v>
      </c>
      <c r="D178" s="175" t="s">
        <v>153</v>
      </c>
      <c r="E178" s="176">
        <v>1</v>
      </c>
      <c r="F178" s="177"/>
      <c r="G178" s="178">
        <f t="shared" si="35"/>
        <v>0</v>
      </c>
      <c r="H178" s="177"/>
      <c r="I178" s="178">
        <f t="shared" si="36"/>
        <v>0</v>
      </c>
      <c r="J178" s="177"/>
      <c r="K178" s="178">
        <f t="shared" si="37"/>
        <v>0</v>
      </c>
      <c r="L178" s="178">
        <v>21</v>
      </c>
      <c r="M178" s="178">
        <f t="shared" si="38"/>
        <v>0</v>
      </c>
      <c r="N178" s="176">
        <v>1.7600000000000001E-2</v>
      </c>
      <c r="O178" s="176">
        <f t="shared" si="39"/>
        <v>0.02</v>
      </c>
      <c r="P178" s="176">
        <v>0</v>
      </c>
      <c r="Q178" s="176">
        <f t="shared" si="40"/>
        <v>0</v>
      </c>
      <c r="R178" s="178"/>
      <c r="S178" s="178" t="s">
        <v>117</v>
      </c>
      <c r="T178" s="179" t="s">
        <v>109</v>
      </c>
      <c r="U178" s="157">
        <v>0</v>
      </c>
      <c r="V178" s="157">
        <f t="shared" si="41"/>
        <v>0</v>
      </c>
      <c r="W178" s="157"/>
      <c r="X178" s="157"/>
      <c r="Y178" s="157" t="s">
        <v>110</v>
      </c>
      <c r="Z178" s="147"/>
      <c r="AA178" s="147"/>
      <c r="AB178" s="147"/>
      <c r="AC178" s="147"/>
      <c r="AD178" s="147"/>
      <c r="AE178" s="147"/>
      <c r="AF178" s="147"/>
      <c r="AG178" s="147" t="s">
        <v>118</v>
      </c>
      <c r="AH178" s="147"/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ht="22.5" outlineLevel="1" x14ac:dyDescent="0.2">
      <c r="A179" s="173">
        <v>148</v>
      </c>
      <c r="B179" s="174" t="s">
        <v>395</v>
      </c>
      <c r="C179" s="183" t="s">
        <v>396</v>
      </c>
      <c r="D179" s="175" t="s">
        <v>153</v>
      </c>
      <c r="E179" s="176">
        <v>1</v>
      </c>
      <c r="F179" s="177"/>
      <c r="G179" s="178">
        <f t="shared" si="35"/>
        <v>0</v>
      </c>
      <c r="H179" s="177"/>
      <c r="I179" s="178">
        <f t="shared" si="36"/>
        <v>0</v>
      </c>
      <c r="J179" s="177"/>
      <c r="K179" s="178">
        <f t="shared" si="37"/>
        <v>0</v>
      </c>
      <c r="L179" s="178">
        <v>21</v>
      </c>
      <c r="M179" s="178">
        <f t="shared" si="38"/>
        <v>0</v>
      </c>
      <c r="N179" s="176">
        <v>1.7600000000000001E-2</v>
      </c>
      <c r="O179" s="176">
        <f t="shared" si="39"/>
        <v>0.02</v>
      </c>
      <c r="P179" s="176">
        <v>0</v>
      </c>
      <c r="Q179" s="176">
        <f t="shared" si="40"/>
        <v>0</v>
      </c>
      <c r="R179" s="178"/>
      <c r="S179" s="178" t="s">
        <v>117</v>
      </c>
      <c r="T179" s="179" t="s">
        <v>109</v>
      </c>
      <c r="U179" s="157">
        <v>0</v>
      </c>
      <c r="V179" s="157">
        <f t="shared" si="41"/>
        <v>0</v>
      </c>
      <c r="W179" s="157"/>
      <c r="X179" s="157"/>
      <c r="Y179" s="157" t="s">
        <v>110</v>
      </c>
      <c r="Z179" s="147"/>
      <c r="AA179" s="147"/>
      <c r="AB179" s="147"/>
      <c r="AC179" s="147"/>
      <c r="AD179" s="147"/>
      <c r="AE179" s="147"/>
      <c r="AF179" s="147"/>
      <c r="AG179" s="147" t="s">
        <v>118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ht="33.75" outlineLevel="1" x14ac:dyDescent="0.2">
      <c r="A180" s="173">
        <v>149</v>
      </c>
      <c r="B180" s="174" t="s">
        <v>397</v>
      </c>
      <c r="C180" s="183" t="s">
        <v>398</v>
      </c>
      <c r="D180" s="175" t="s">
        <v>153</v>
      </c>
      <c r="E180" s="176">
        <v>0</v>
      </c>
      <c r="F180" s="177"/>
      <c r="G180" s="178">
        <f t="shared" si="35"/>
        <v>0</v>
      </c>
      <c r="H180" s="177"/>
      <c r="I180" s="178">
        <f t="shared" si="36"/>
        <v>0</v>
      </c>
      <c r="J180" s="177"/>
      <c r="K180" s="178">
        <f t="shared" si="37"/>
        <v>0</v>
      </c>
      <c r="L180" s="178">
        <v>21</v>
      </c>
      <c r="M180" s="178">
        <f t="shared" si="38"/>
        <v>0</v>
      </c>
      <c r="N180" s="176">
        <v>0.10299999999999999</v>
      </c>
      <c r="O180" s="176">
        <f t="shared" si="39"/>
        <v>0</v>
      </c>
      <c r="P180" s="176">
        <v>0</v>
      </c>
      <c r="Q180" s="176">
        <f t="shared" si="40"/>
        <v>0</v>
      </c>
      <c r="R180" s="178" t="s">
        <v>122</v>
      </c>
      <c r="S180" s="178" t="s">
        <v>108</v>
      </c>
      <c r="T180" s="179" t="s">
        <v>108</v>
      </c>
      <c r="U180" s="157">
        <v>0</v>
      </c>
      <c r="V180" s="157">
        <f t="shared" si="41"/>
        <v>0</v>
      </c>
      <c r="W180" s="157"/>
      <c r="X180" s="157"/>
      <c r="Y180" s="157" t="s">
        <v>110</v>
      </c>
      <c r="Z180" s="147"/>
      <c r="AA180" s="147"/>
      <c r="AB180" s="147"/>
      <c r="AC180" s="147"/>
      <c r="AD180" s="147"/>
      <c r="AE180" s="147"/>
      <c r="AF180" s="147"/>
      <c r="AG180" s="147" t="s">
        <v>118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ht="33.75" outlineLevel="1" x14ac:dyDescent="0.2">
      <c r="A181" s="173">
        <v>150</v>
      </c>
      <c r="B181" s="174" t="s">
        <v>399</v>
      </c>
      <c r="C181" s="183" t="s">
        <v>400</v>
      </c>
      <c r="D181" s="175" t="s">
        <v>153</v>
      </c>
      <c r="E181" s="176">
        <v>0</v>
      </c>
      <c r="F181" s="177"/>
      <c r="G181" s="178">
        <f t="shared" si="35"/>
        <v>0</v>
      </c>
      <c r="H181" s="177"/>
      <c r="I181" s="178">
        <f t="shared" si="36"/>
        <v>0</v>
      </c>
      <c r="J181" s="177"/>
      <c r="K181" s="178">
        <f t="shared" si="37"/>
        <v>0</v>
      </c>
      <c r="L181" s="178">
        <v>21</v>
      </c>
      <c r="M181" s="178">
        <f t="shared" si="38"/>
        <v>0</v>
      </c>
      <c r="N181" s="176">
        <v>7.0999999999999994E-2</v>
      </c>
      <c r="O181" s="176">
        <f t="shared" si="39"/>
        <v>0</v>
      </c>
      <c r="P181" s="176">
        <v>0</v>
      </c>
      <c r="Q181" s="176">
        <f t="shared" si="40"/>
        <v>0</v>
      </c>
      <c r="R181" s="178" t="s">
        <v>122</v>
      </c>
      <c r="S181" s="178" t="s">
        <v>108</v>
      </c>
      <c r="T181" s="179" t="s">
        <v>108</v>
      </c>
      <c r="U181" s="157">
        <v>0</v>
      </c>
      <c r="V181" s="157">
        <f t="shared" si="41"/>
        <v>0</v>
      </c>
      <c r="W181" s="157"/>
      <c r="X181" s="157"/>
      <c r="Y181" s="157" t="s">
        <v>110</v>
      </c>
      <c r="Z181" s="147"/>
      <c r="AA181" s="147"/>
      <c r="AB181" s="147"/>
      <c r="AC181" s="147"/>
      <c r="AD181" s="147"/>
      <c r="AE181" s="147"/>
      <c r="AF181" s="147"/>
      <c r="AG181" s="147" t="s">
        <v>118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ht="33.75" outlineLevel="1" x14ac:dyDescent="0.2">
      <c r="A182" s="173">
        <v>151</v>
      </c>
      <c r="B182" s="174" t="s">
        <v>401</v>
      </c>
      <c r="C182" s="183" t="s">
        <v>402</v>
      </c>
      <c r="D182" s="175" t="s">
        <v>153</v>
      </c>
      <c r="E182" s="176">
        <v>0</v>
      </c>
      <c r="F182" s="177"/>
      <c r="G182" s="178">
        <f t="shared" si="35"/>
        <v>0</v>
      </c>
      <c r="H182" s="177"/>
      <c r="I182" s="178">
        <f t="shared" si="36"/>
        <v>0</v>
      </c>
      <c r="J182" s="177"/>
      <c r="K182" s="178">
        <f t="shared" si="37"/>
        <v>0</v>
      </c>
      <c r="L182" s="178">
        <v>21</v>
      </c>
      <c r="M182" s="178">
        <f t="shared" si="38"/>
        <v>0</v>
      </c>
      <c r="N182" s="176">
        <v>5.1999999999999998E-2</v>
      </c>
      <c r="O182" s="176">
        <f t="shared" si="39"/>
        <v>0</v>
      </c>
      <c r="P182" s="176">
        <v>0</v>
      </c>
      <c r="Q182" s="176">
        <f t="shared" si="40"/>
        <v>0</v>
      </c>
      <c r="R182" s="178" t="s">
        <v>122</v>
      </c>
      <c r="S182" s="178" t="s">
        <v>108</v>
      </c>
      <c r="T182" s="179" t="s">
        <v>108</v>
      </c>
      <c r="U182" s="157">
        <v>0</v>
      </c>
      <c r="V182" s="157">
        <f t="shared" si="41"/>
        <v>0</v>
      </c>
      <c r="W182" s="157"/>
      <c r="X182" s="157"/>
      <c r="Y182" s="157" t="s">
        <v>110</v>
      </c>
      <c r="Z182" s="147"/>
      <c r="AA182" s="147"/>
      <c r="AB182" s="147"/>
      <c r="AC182" s="147"/>
      <c r="AD182" s="147"/>
      <c r="AE182" s="147"/>
      <c r="AF182" s="147"/>
      <c r="AG182" s="147" t="s">
        <v>118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ht="33.75" outlineLevel="1" x14ac:dyDescent="0.2">
      <c r="A183" s="173">
        <v>152</v>
      </c>
      <c r="B183" s="174" t="s">
        <v>403</v>
      </c>
      <c r="C183" s="183" t="s">
        <v>404</v>
      </c>
      <c r="D183" s="175" t="s">
        <v>153</v>
      </c>
      <c r="E183" s="176">
        <v>1</v>
      </c>
      <c r="F183" s="177"/>
      <c r="G183" s="178">
        <f t="shared" si="35"/>
        <v>0</v>
      </c>
      <c r="H183" s="177"/>
      <c r="I183" s="178">
        <f t="shared" si="36"/>
        <v>0</v>
      </c>
      <c r="J183" s="177"/>
      <c r="K183" s="178">
        <f t="shared" si="37"/>
        <v>0</v>
      </c>
      <c r="L183" s="178">
        <v>21</v>
      </c>
      <c r="M183" s="178">
        <f t="shared" si="38"/>
        <v>0</v>
      </c>
      <c r="N183" s="176">
        <v>2.2200000000000001E-2</v>
      </c>
      <c r="O183" s="176">
        <f t="shared" si="39"/>
        <v>0.02</v>
      </c>
      <c r="P183" s="176">
        <v>0</v>
      </c>
      <c r="Q183" s="176">
        <f t="shared" si="40"/>
        <v>0</v>
      </c>
      <c r="R183" s="178" t="s">
        <v>122</v>
      </c>
      <c r="S183" s="178" t="s">
        <v>108</v>
      </c>
      <c r="T183" s="179" t="s">
        <v>108</v>
      </c>
      <c r="U183" s="157">
        <v>0</v>
      </c>
      <c r="V183" s="157">
        <f t="shared" si="41"/>
        <v>0</v>
      </c>
      <c r="W183" s="157"/>
      <c r="X183" s="157"/>
      <c r="Y183" s="157" t="s">
        <v>110</v>
      </c>
      <c r="Z183" s="147"/>
      <c r="AA183" s="147"/>
      <c r="AB183" s="147"/>
      <c r="AC183" s="147"/>
      <c r="AD183" s="147"/>
      <c r="AE183" s="147"/>
      <c r="AF183" s="147"/>
      <c r="AG183" s="147" t="s">
        <v>118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1" x14ac:dyDescent="0.2">
      <c r="A184" s="166">
        <v>153</v>
      </c>
      <c r="B184" s="167" t="s">
        <v>212</v>
      </c>
      <c r="C184" s="182" t="s">
        <v>405</v>
      </c>
      <c r="D184" s="168" t="s">
        <v>406</v>
      </c>
      <c r="E184" s="169">
        <v>24</v>
      </c>
      <c r="F184" s="170"/>
      <c r="G184" s="171">
        <f t="shared" si="35"/>
        <v>0</v>
      </c>
      <c r="H184" s="170"/>
      <c r="I184" s="171">
        <f t="shared" si="36"/>
        <v>0</v>
      </c>
      <c r="J184" s="170"/>
      <c r="K184" s="171">
        <f t="shared" si="37"/>
        <v>0</v>
      </c>
      <c r="L184" s="171">
        <v>21</v>
      </c>
      <c r="M184" s="171">
        <f t="shared" si="38"/>
        <v>0</v>
      </c>
      <c r="N184" s="169">
        <v>0</v>
      </c>
      <c r="O184" s="169">
        <f t="shared" si="39"/>
        <v>0</v>
      </c>
      <c r="P184" s="169">
        <v>0</v>
      </c>
      <c r="Q184" s="169">
        <f t="shared" si="40"/>
        <v>0</v>
      </c>
      <c r="R184" s="171"/>
      <c r="S184" s="171" t="s">
        <v>117</v>
      </c>
      <c r="T184" s="172" t="s">
        <v>109</v>
      </c>
      <c r="U184" s="157">
        <v>0</v>
      </c>
      <c r="V184" s="157">
        <f t="shared" si="41"/>
        <v>0</v>
      </c>
      <c r="W184" s="157"/>
      <c r="X184" s="157"/>
      <c r="Y184" s="157" t="s">
        <v>110</v>
      </c>
      <c r="Z184" s="147"/>
      <c r="AA184" s="147"/>
      <c r="AB184" s="147"/>
      <c r="AC184" s="147"/>
      <c r="AD184" s="147"/>
      <c r="AE184" s="147"/>
      <c r="AF184" s="147"/>
      <c r="AG184" s="147" t="s">
        <v>355</v>
      </c>
      <c r="AH184" s="147"/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2" x14ac:dyDescent="0.2">
      <c r="A185" s="154"/>
      <c r="B185" s="155"/>
      <c r="C185" s="252" t="s">
        <v>407</v>
      </c>
      <c r="D185" s="253"/>
      <c r="E185" s="253"/>
      <c r="F185" s="253"/>
      <c r="G185" s="253"/>
      <c r="H185" s="157"/>
      <c r="I185" s="157"/>
      <c r="J185" s="157"/>
      <c r="K185" s="157"/>
      <c r="L185" s="157"/>
      <c r="M185" s="157"/>
      <c r="N185" s="156"/>
      <c r="O185" s="156"/>
      <c r="P185" s="156"/>
      <c r="Q185" s="156"/>
      <c r="R185" s="157"/>
      <c r="S185" s="157"/>
      <c r="T185" s="157"/>
      <c r="U185" s="157"/>
      <c r="V185" s="157"/>
      <c r="W185" s="157"/>
      <c r="X185" s="157"/>
      <c r="Y185" s="157"/>
      <c r="Z185" s="147"/>
      <c r="AA185" s="147"/>
      <c r="AB185" s="147"/>
      <c r="AC185" s="147"/>
      <c r="AD185" s="147"/>
      <c r="AE185" s="147"/>
      <c r="AF185" s="147"/>
      <c r="AG185" s="147" t="s">
        <v>266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ht="22.5" outlineLevel="1" x14ac:dyDescent="0.2">
      <c r="A186" s="173">
        <v>154</v>
      </c>
      <c r="B186" s="174" t="s">
        <v>408</v>
      </c>
      <c r="C186" s="183" t="s">
        <v>409</v>
      </c>
      <c r="D186" s="175" t="s">
        <v>153</v>
      </c>
      <c r="E186" s="176">
        <v>5</v>
      </c>
      <c r="F186" s="177"/>
      <c r="G186" s="178">
        <f>ROUND(E186*F186,2)</f>
        <v>0</v>
      </c>
      <c r="H186" s="177"/>
      <c r="I186" s="178">
        <f>ROUND(E186*H186,2)</f>
        <v>0</v>
      </c>
      <c r="J186" s="177"/>
      <c r="K186" s="178">
        <f>ROUND(E186*J186,2)</f>
        <v>0</v>
      </c>
      <c r="L186" s="178">
        <v>21</v>
      </c>
      <c r="M186" s="178">
        <f>G186*(1+L186/100)</f>
        <v>0</v>
      </c>
      <c r="N186" s="176">
        <v>2.5000000000000001E-2</v>
      </c>
      <c r="O186" s="176">
        <f>ROUND(E186*N186,2)</f>
        <v>0.13</v>
      </c>
      <c r="P186" s="176">
        <v>0</v>
      </c>
      <c r="Q186" s="176">
        <f>ROUND(E186*P186,2)</f>
        <v>0</v>
      </c>
      <c r="R186" s="178" t="s">
        <v>122</v>
      </c>
      <c r="S186" s="178" t="s">
        <v>108</v>
      </c>
      <c r="T186" s="179" t="s">
        <v>108</v>
      </c>
      <c r="U186" s="157">
        <v>0</v>
      </c>
      <c r="V186" s="157">
        <f>ROUND(E186*U186,2)</f>
        <v>0</v>
      </c>
      <c r="W186" s="157"/>
      <c r="X186" s="157"/>
      <c r="Y186" s="157" t="s">
        <v>110</v>
      </c>
      <c r="Z186" s="147"/>
      <c r="AA186" s="147"/>
      <c r="AB186" s="147"/>
      <c r="AC186" s="147"/>
      <c r="AD186" s="147"/>
      <c r="AE186" s="147"/>
      <c r="AF186" s="147"/>
      <c r="AG186" s="147" t="s">
        <v>118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ht="45" outlineLevel="1" x14ac:dyDescent="0.2">
      <c r="A187" s="166">
        <v>155</v>
      </c>
      <c r="B187" s="167" t="s">
        <v>410</v>
      </c>
      <c r="C187" s="182" t="s">
        <v>411</v>
      </c>
      <c r="D187" s="168" t="s">
        <v>153</v>
      </c>
      <c r="E187" s="169">
        <v>0</v>
      </c>
      <c r="F187" s="170"/>
      <c r="G187" s="171">
        <f>ROUND(E187*F187,2)</f>
        <v>0</v>
      </c>
      <c r="H187" s="170"/>
      <c r="I187" s="171">
        <f>ROUND(E187*H187,2)</f>
        <v>0</v>
      </c>
      <c r="J187" s="170"/>
      <c r="K187" s="171">
        <f>ROUND(E187*J187,2)</f>
        <v>0</v>
      </c>
      <c r="L187" s="171">
        <v>21</v>
      </c>
      <c r="M187" s="171">
        <f>G187*(1+L187/100)</f>
        <v>0</v>
      </c>
      <c r="N187" s="169">
        <v>3.0000000000000001E-3</v>
      </c>
      <c r="O187" s="169">
        <f>ROUND(E187*N187,2)</f>
        <v>0</v>
      </c>
      <c r="P187" s="169">
        <v>0</v>
      </c>
      <c r="Q187" s="169">
        <f>ROUND(E187*P187,2)</f>
        <v>0</v>
      </c>
      <c r="R187" s="171" t="s">
        <v>122</v>
      </c>
      <c r="S187" s="171" t="s">
        <v>108</v>
      </c>
      <c r="T187" s="172" t="s">
        <v>108</v>
      </c>
      <c r="U187" s="157">
        <v>0</v>
      </c>
      <c r="V187" s="157">
        <f>ROUND(E187*U187,2)</f>
        <v>0</v>
      </c>
      <c r="W187" s="157"/>
      <c r="X187" s="157"/>
      <c r="Y187" s="157" t="s">
        <v>110</v>
      </c>
      <c r="Z187" s="147"/>
      <c r="AA187" s="147"/>
      <c r="AB187" s="147"/>
      <c r="AC187" s="147"/>
      <c r="AD187" s="147"/>
      <c r="AE187" s="147"/>
      <c r="AF187" s="147"/>
      <c r="AG187" s="147" t="s">
        <v>118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2" x14ac:dyDescent="0.2">
      <c r="A188" s="154"/>
      <c r="B188" s="155"/>
      <c r="C188" s="252" t="s">
        <v>412</v>
      </c>
      <c r="D188" s="253"/>
      <c r="E188" s="253"/>
      <c r="F188" s="253"/>
      <c r="G188" s="253"/>
      <c r="H188" s="157"/>
      <c r="I188" s="157"/>
      <c r="J188" s="157"/>
      <c r="K188" s="157"/>
      <c r="L188" s="157"/>
      <c r="M188" s="157"/>
      <c r="N188" s="156"/>
      <c r="O188" s="156"/>
      <c r="P188" s="156"/>
      <c r="Q188" s="156"/>
      <c r="R188" s="157"/>
      <c r="S188" s="157"/>
      <c r="T188" s="157"/>
      <c r="U188" s="157"/>
      <c r="V188" s="157"/>
      <c r="W188" s="157"/>
      <c r="X188" s="157"/>
      <c r="Y188" s="157"/>
      <c r="Z188" s="147"/>
      <c r="AA188" s="147"/>
      <c r="AB188" s="147"/>
      <c r="AC188" s="147"/>
      <c r="AD188" s="147"/>
      <c r="AE188" s="147"/>
      <c r="AF188" s="147"/>
      <c r="AG188" s="147" t="s">
        <v>266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1" x14ac:dyDescent="0.2">
      <c r="A189" s="173">
        <v>156</v>
      </c>
      <c r="B189" s="174" t="s">
        <v>413</v>
      </c>
      <c r="C189" s="183" t="s">
        <v>414</v>
      </c>
      <c r="D189" s="175" t="s">
        <v>291</v>
      </c>
      <c r="E189" s="176">
        <v>1</v>
      </c>
      <c r="F189" s="177"/>
      <c r="G189" s="178">
        <f t="shared" ref="G189:G215" si="42">ROUND(E189*F189,2)</f>
        <v>0</v>
      </c>
      <c r="H189" s="177"/>
      <c r="I189" s="178">
        <f t="shared" ref="I189:I215" si="43">ROUND(E189*H189,2)</f>
        <v>0</v>
      </c>
      <c r="J189" s="177"/>
      <c r="K189" s="178">
        <f t="shared" ref="K189:K215" si="44">ROUND(E189*J189,2)</f>
        <v>0</v>
      </c>
      <c r="L189" s="178">
        <v>21</v>
      </c>
      <c r="M189" s="178">
        <f t="shared" ref="M189:M215" si="45">G189*(1+L189/100)</f>
        <v>0</v>
      </c>
      <c r="N189" s="176">
        <v>0.50727</v>
      </c>
      <c r="O189" s="176">
        <f t="shared" ref="O189:O215" si="46">ROUND(E189*N189,2)</f>
        <v>0.51</v>
      </c>
      <c r="P189" s="176">
        <v>0</v>
      </c>
      <c r="Q189" s="176">
        <f t="shared" ref="Q189:Q215" si="47">ROUND(E189*P189,2)</f>
        <v>0</v>
      </c>
      <c r="R189" s="178" t="s">
        <v>350</v>
      </c>
      <c r="S189" s="178" t="s">
        <v>108</v>
      </c>
      <c r="T189" s="179" t="s">
        <v>108</v>
      </c>
      <c r="U189" s="157">
        <v>2.589</v>
      </c>
      <c r="V189" s="157">
        <f t="shared" ref="V189:V215" si="48">ROUND(E189*U189,2)</f>
        <v>2.59</v>
      </c>
      <c r="W189" s="157"/>
      <c r="X189" s="157"/>
      <c r="Y189" s="157" t="s">
        <v>110</v>
      </c>
      <c r="Z189" s="147"/>
      <c r="AA189" s="147"/>
      <c r="AB189" s="147"/>
      <c r="AC189" s="147"/>
      <c r="AD189" s="147"/>
      <c r="AE189" s="147"/>
      <c r="AF189" s="147"/>
      <c r="AG189" s="147" t="s">
        <v>158</v>
      </c>
      <c r="AH189" s="147"/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ht="22.5" outlineLevel="1" x14ac:dyDescent="0.2">
      <c r="A190" s="173">
        <v>157</v>
      </c>
      <c r="B190" s="174" t="s">
        <v>415</v>
      </c>
      <c r="C190" s="183" t="s">
        <v>416</v>
      </c>
      <c r="D190" s="175" t="s">
        <v>153</v>
      </c>
      <c r="E190" s="176">
        <v>0</v>
      </c>
      <c r="F190" s="177"/>
      <c r="G190" s="178">
        <f t="shared" si="42"/>
        <v>0</v>
      </c>
      <c r="H190" s="177"/>
      <c r="I190" s="178">
        <f t="shared" si="43"/>
        <v>0</v>
      </c>
      <c r="J190" s="177"/>
      <c r="K190" s="178">
        <f t="shared" si="44"/>
        <v>0</v>
      </c>
      <c r="L190" s="178">
        <v>21</v>
      </c>
      <c r="M190" s="178">
        <f t="shared" si="45"/>
        <v>0</v>
      </c>
      <c r="N190" s="176">
        <v>0</v>
      </c>
      <c r="O190" s="176">
        <f t="shared" si="46"/>
        <v>0</v>
      </c>
      <c r="P190" s="176">
        <v>0.624</v>
      </c>
      <c r="Q190" s="176">
        <f t="shared" si="47"/>
        <v>0</v>
      </c>
      <c r="R190" s="178" t="s">
        <v>350</v>
      </c>
      <c r="S190" s="178" t="s">
        <v>108</v>
      </c>
      <c r="T190" s="179" t="s">
        <v>109</v>
      </c>
      <c r="U190" s="157">
        <v>8.34</v>
      </c>
      <c r="V190" s="157">
        <f t="shared" si="48"/>
        <v>0</v>
      </c>
      <c r="W190" s="157"/>
      <c r="X190" s="157"/>
      <c r="Y190" s="157" t="s">
        <v>110</v>
      </c>
      <c r="Z190" s="147"/>
      <c r="AA190" s="147"/>
      <c r="AB190" s="147"/>
      <c r="AC190" s="147"/>
      <c r="AD190" s="147"/>
      <c r="AE190" s="147"/>
      <c r="AF190" s="147"/>
      <c r="AG190" s="147" t="s">
        <v>158</v>
      </c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1" x14ac:dyDescent="0.2">
      <c r="A191" s="173">
        <v>158</v>
      </c>
      <c r="B191" s="174" t="s">
        <v>417</v>
      </c>
      <c r="C191" s="183" t="s">
        <v>418</v>
      </c>
      <c r="D191" s="175" t="s">
        <v>291</v>
      </c>
      <c r="E191" s="176">
        <v>0</v>
      </c>
      <c r="F191" s="177"/>
      <c r="G191" s="178">
        <f t="shared" si="42"/>
        <v>0</v>
      </c>
      <c r="H191" s="177"/>
      <c r="I191" s="178">
        <f t="shared" si="43"/>
        <v>0</v>
      </c>
      <c r="J191" s="177"/>
      <c r="K191" s="178">
        <f t="shared" si="44"/>
        <v>0</v>
      </c>
      <c r="L191" s="178">
        <v>21</v>
      </c>
      <c r="M191" s="178">
        <f t="shared" si="45"/>
        <v>0</v>
      </c>
      <c r="N191" s="176">
        <v>3.8000000000000002E-4</v>
      </c>
      <c r="O191" s="176">
        <f t="shared" si="46"/>
        <v>0</v>
      </c>
      <c r="P191" s="176">
        <v>5.1999999999999998E-2</v>
      </c>
      <c r="Q191" s="176">
        <f t="shared" si="47"/>
        <v>0</v>
      </c>
      <c r="R191" s="178" t="s">
        <v>350</v>
      </c>
      <c r="S191" s="178" t="s">
        <v>108</v>
      </c>
      <c r="T191" s="179" t="s">
        <v>109</v>
      </c>
      <c r="U191" s="157">
        <v>1</v>
      </c>
      <c r="V191" s="157">
        <f t="shared" si="48"/>
        <v>0</v>
      </c>
      <c r="W191" s="157"/>
      <c r="X191" s="157"/>
      <c r="Y191" s="157" t="s">
        <v>110</v>
      </c>
      <c r="Z191" s="147"/>
      <c r="AA191" s="147"/>
      <c r="AB191" s="147"/>
      <c r="AC191" s="147"/>
      <c r="AD191" s="147"/>
      <c r="AE191" s="147"/>
      <c r="AF191" s="147"/>
      <c r="AG191" s="147" t="s">
        <v>158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1" x14ac:dyDescent="0.2">
      <c r="A192" s="173">
        <v>159</v>
      </c>
      <c r="B192" s="174" t="s">
        <v>419</v>
      </c>
      <c r="C192" s="183" t="s">
        <v>420</v>
      </c>
      <c r="D192" s="175" t="s">
        <v>153</v>
      </c>
      <c r="E192" s="176">
        <v>0</v>
      </c>
      <c r="F192" s="177"/>
      <c r="G192" s="178">
        <f t="shared" si="42"/>
        <v>0</v>
      </c>
      <c r="H192" s="177"/>
      <c r="I192" s="178">
        <f t="shared" si="43"/>
        <v>0</v>
      </c>
      <c r="J192" s="177"/>
      <c r="K192" s="178">
        <f t="shared" si="44"/>
        <v>0</v>
      </c>
      <c r="L192" s="178">
        <v>21</v>
      </c>
      <c r="M192" s="178">
        <f t="shared" si="45"/>
        <v>0</v>
      </c>
      <c r="N192" s="176">
        <v>0</v>
      </c>
      <c r="O192" s="176">
        <f t="shared" si="46"/>
        <v>0</v>
      </c>
      <c r="P192" s="176">
        <v>1.6238999999999999</v>
      </c>
      <c r="Q192" s="176">
        <f t="shared" si="47"/>
        <v>0</v>
      </c>
      <c r="R192" s="178" t="s">
        <v>350</v>
      </c>
      <c r="S192" s="178" t="s">
        <v>108</v>
      </c>
      <c r="T192" s="179" t="s">
        <v>109</v>
      </c>
      <c r="U192" s="157">
        <v>3.7850000000000001</v>
      </c>
      <c r="V192" s="157">
        <f t="shared" si="48"/>
        <v>0</v>
      </c>
      <c r="W192" s="157"/>
      <c r="X192" s="157"/>
      <c r="Y192" s="157" t="s">
        <v>110</v>
      </c>
      <c r="Z192" s="147"/>
      <c r="AA192" s="147"/>
      <c r="AB192" s="147"/>
      <c r="AC192" s="147"/>
      <c r="AD192" s="147"/>
      <c r="AE192" s="147"/>
      <c r="AF192" s="147"/>
      <c r="AG192" s="147" t="s">
        <v>158</v>
      </c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1" x14ac:dyDescent="0.2">
      <c r="A193" s="173">
        <v>160</v>
      </c>
      <c r="B193" s="174" t="s">
        <v>421</v>
      </c>
      <c r="C193" s="183" t="s">
        <v>422</v>
      </c>
      <c r="D193" s="175" t="s">
        <v>153</v>
      </c>
      <c r="E193" s="176">
        <v>0</v>
      </c>
      <c r="F193" s="177"/>
      <c r="G193" s="178">
        <f t="shared" si="42"/>
        <v>0</v>
      </c>
      <c r="H193" s="177"/>
      <c r="I193" s="178">
        <f t="shared" si="43"/>
        <v>0</v>
      </c>
      <c r="J193" s="177"/>
      <c r="K193" s="178">
        <f t="shared" si="44"/>
        <v>0</v>
      </c>
      <c r="L193" s="178">
        <v>21</v>
      </c>
      <c r="M193" s="178">
        <f t="shared" si="45"/>
        <v>0</v>
      </c>
      <c r="N193" s="176">
        <v>0</v>
      </c>
      <c r="O193" s="176">
        <f t="shared" si="46"/>
        <v>0</v>
      </c>
      <c r="P193" s="176">
        <v>1.5065999999999999</v>
      </c>
      <c r="Q193" s="176">
        <f t="shared" si="47"/>
        <v>0</v>
      </c>
      <c r="R193" s="178" t="s">
        <v>350</v>
      </c>
      <c r="S193" s="178" t="s">
        <v>108</v>
      </c>
      <c r="T193" s="179" t="s">
        <v>109</v>
      </c>
      <c r="U193" s="157">
        <v>6.8330000000000002</v>
      </c>
      <c r="V193" s="157">
        <f t="shared" si="48"/>
        <v>0</v>
      </c>
      <c r="W193" s="157"/>
      <c r="X193" s="157"/>
      <c r="Y193" s="157" t="s">
        <v>110</v>
      </c>
      <c r="Z193" s="147"/>
      <c r="AA193" s="147"/>
      <c r="AB193" s="147"/>
      <c r="AC193" s="147"/>
      <c r="AD193" s="147"/>
      <c r="AE193" s="147"/>
      <c r="AF193" s="147"/>
      <c r="AG193" s="147" t="s">
        <v>158</v>
      </c>
      <c r="AH193" s="147"/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1" x14ac:dyDescent="0.2">
      <c r="A194" s="173">
        <v>161</v>
      </c>
      <c r="B194" s="174" t="s">
        <v>423</v>
      </c>
      <c r="C194" s="183" t="s">
        <v>424</v>
      </c>
      <c r="D194" s="175" t="s">
        <v>153</v>
      </c>
      <c r="E194" s="176">
        <v>0</v>
      </c>
      <c r="F194" s="177"/>
      <c r="G194" s="178">
        <f t="shared" si="42"/>
        <v>0</v>
      </c>
      <c r="H194" s="177"/>
      <c r="I194" s="178">
        <f t="shared" si="43"/>
        <v>0</v>
      </c>
      <c r="J194" s="177"/>
      <c r="K194" s="178">
        <f t="shared" si="44"/>
        <v>0</v>
      </c>
      <c r="L194" s="178">
        <v>21</v>
      </c>
      <c r="M194" s="178">
        <f t="shared" si="45"/>
        <v>0</v>
      </c>
      <c r="N194" s="176">
        <v>0</v>
      </c>
      <c r="O194" s="176">
        <f t="shared" si="46"/>
        <v>0</v>
      </c>
      <c r="P194" s="176">
        <v>1.0079</v>
      </c>
      <c r="Q194" s="176">
        <f t="shared" si="47"/>
        <v>0</v>
      </c>
      <c r="R194" s="178" t="s">
        <v>350</v>
      </c>
      <c r="S194" s="178" t="s">
        <v>108</v>
      </c>
      <c r="T194" s="179" t="s">
        <v>109</v>
      </c>
      <c r="U194" s="157">
        <v>4.7549999999999999</v>
      </c>
      <c r="V194" s="157">
        <f t="shared" si="48"/>
        <v>0</v>
      </c>
      <c r="W194" s="157"/>
      <c r="X194" s="157"/>
      <c r="Y194" s="157" t="s">
        <v>110</v>
      </c>
      <c r="Z194" s="147"/>
      <c r="AA194" s="147"/>
      <c r="AB194" s="147"/>
      <c r="AC194" s="147"/>
      <c r="AD194" s="147"/>
      <c r="AE194" s="147"/>
      <c r="AF194" s="147"/>
      <c r="AG194" s="147" t="s">
        <v>158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1" x14ac:dyDescent="0.2">
      <c r="A195" s="173">
        <v>162</v>
      </c>
      <c r="B195" s="174" t="s">
        <v>425</v>
      </c>
      <c r="C195" s="183" t="s">
        <v>426</v>
      </c>
      <c r="D195" s="175" t="s">
        <v>153</v>
      </c>
      <c r="E195" s="176">
        <v>0</v>
      </c>
      <c r="F195" s="177"/>
      <c r="G195" s="178">
        <f t="shared" si="42"/>
        <v>0</v>
      </c>
      <c r="H195" s="177"/>
      <c r="I195" s="178">
        <f t="shared" si="43"/>
        <v>0</v>
      </c>
      <c r="J195" s="177"/>
      <c r="K195" s="178">
        <f t="shared" si="44"/>
        <v>0</v>
      </c>
      <c r="L195" s="178">
        <v>21</v>
      </c>
      <c r="M195" s="178">
        <f t="shared" si="45"/>
        <v>0</v>
      </c>
      <c r="N195" s="176">
        <v>0</v>
      </c>
      <c r="O195" s="176">
        <f t="shared" si="46"/>
        <v>0</v>
      </c>
      <c r="P195" s="176">
        <v>1.7058</v>
      </c>
      <c r="Q195" s="176">
        <f t="shared" si="47"/>
        <v>0</v>
      </c>
      <c r="R195" s="178" t="s">
        <v>350</v>
      </c>
      <c r="S195" s="178" t="s">
        <v>108</v>
      </c>
      <c r="T195" s="179" t="s">
        <v>109</v>
      </c>
      <c r="U195" s="157">
        <v>15.209</v>
      </c>
      <c r="V195" s="157">
        <f t="shared" si="48"/>
        <v>0</v>
      </c>
      <c r="W195" s="157"/>
      <c r="X195" s="157"/>
      <c r="Y195" s="157" t="s">
        <v>110</v>
      </c>
      <c r="Z195" s="147"/>
      <c r="AA195" s="147"/>
      <c r="AB195" s="147"/>
      <c r="AC195" s="147"/>
      <c r="AD195" s="147"/>
      <c r="AE195" s="147"/>
      <c r="AF195" s="147"/>
      <c r="AG195" s="147" t="s">
        <v>158</v>
      </c>
      <c r="AH195" s="147"/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1" x14ac:dyDescent="0.2">
      <c r="A196" s="173">
        <v>163</v>
      </c>
      <c r="B196" s="174" t="s">
        <v>425</v>
      </c>
      <c r="C196" s="183" t="s">
        <v>426</v>
      </c>
      <c r="D196" s="175" t="s">
        <v>153</v>
      </c>
      <c r="E196" s="176">
        <v>0</v>
      </c>
      <c r="F196" s="177"/>
      <c r="G196" s="178">
        <f t="shared" si="42"/>
        <v>0</v>
      </c>
      <c r="H196" s="177"/>
      <c r="I196" s="178">
        <f t="shared" si="43"/>
        <v>0</v>
      </c>
      <c r="J196" s="177"/>
      <c r="K196" s="178">
        <f t="shared" si="44"/>
        <v>0</v>
      </c>
      <c r="L196" s="178">
        <v>21</v>
      </c>
      <c r="M196" s="178">
        <f t="shared" si="45"/>
        <v>0</v>
      </c>
      <c r="N196" s="176">
        <v>0</v>
      </c>
      <c r="O196" s="176">
        <f t="shared" si="46"/>
        <v>0</v>
      </c>
      <c r="P196" s="176">
        <v>1.7058</v>
      </c>
      <c r="Q196" s="176">
        <f t="shared" si="47"/>
        <v>0</v>
      </c>
      <c r="R196" s="178" t="s">
        <v>350</v>
      </c>
      <c r="S196" s="178" t="s">
        <v>108</v>
      </c>
      <c r="T196" s="179" t="s">
        <v>108</v>
      </c>
      <c r="U196" s="157">
        <v>15.209</v>
      </c>
      <c r="V196" s="157">
        <f t="shared" si="48"/>
        <v>0</v>
      </c>
      <c r="W196" s="157"/>
      <c r="X196" s="157"/>
      <c r="Y196" s="157" t="s">
        <v>110</v>
      </c>
      <c r="Z196" s="147"/>
      <c r="AA196" s="147"/>
      <c r="AB196" s="147"/>
      <c r="AC196" s="147"/>
      <c r="AD196" s="147"/>
      <c r="AE196" s="147"/>
      <c r="AF196" s="147"/>
      <c r="AG196" s="147" t="s">
        <v>158</v>
      </c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1" x14ac:dyDescent="0.2">
      <c r="A197" s="173">
        <v>164</v>
      </c>
      <c r="B197" s="174" t="s">
        <v>427</v>
      </c>
      <c r="C197" s="183" t="s">
        <v>428</v>
      </c>
      <c r="D197" s="175" t="s">
        <v>291</v>
      </c>
      <c r="E197" s="176">
        <v>0</v>
      </c>
      <c r="F197" s="177"/>
      <c r="G197" s="178">
        <f t="shared" si="42"/>
        <v>0</v>
      </c>
      <c r="H197" s="177"/>
      <c r="I197" s="178">
        <f t="shared" si="43"/>
        <v>0</v>
      </c>
      <c r="J197" s="177"/>
      <c r="K197" s="178">
        <f t="shared" si="44"/>
        <v>0</v>
      </c>
      <c r="L197" s="178">
        <v>21</v>
      </c>
      <c r="M197" s="178">
        <f t="shared" si="45"/>
        <v>0</v>
      </c>
      <c r="N197" s="176">
        <v>2.9E-4</v>
      </c>
      <c r="O197" s="176">
        <f t="shared" si="46"/>
        <v>0</v>
      </c>
      <c r="P197" s="176">
        <v>2.7E-2</v>
      </c>
      <c r="Q197" s="176">
        <f t="shared" si="47"/>
        <v>0</v>
      </c>
      <c r="R197" s="178" t="s">
        <v>350</v>
      </c>
      <c r="S197" s="178" t="s">
        <v>108</v>
      </c>
      <c r="T197" s="179" t="s">
        <v>109</v>
      </c>
      <c r="U197" s="157">
        <v>1.19</v>
      </c>
      <c r="V197" s="157">
        <f t="shared" si="48"/>
        <v>0</v>
      </c>
      <c r="W197" s="157"/>
      <c r="X197" s="157"/>
      <c r="Y197" s="157" t="s">
        <v>110</v>
      </c>
      <c r="Z197" s="147"/>
      <c r="AA197" s="147"/>
      <c r="AB197" s="147"/>
      <c r="AC197" s="147"/>
      <c r="AD197" s="147"/>
      <c r="AE197" s="147"/>
      <c r="AF197" s="147"/>
      <c r="AG197" s="147" t="s">
        <v>158</v>
      </c>
      <c r="AH197" s="147"/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ht="22.5" outlineLevel="1" x14ac:dyDescent="0.2">
      <c r="A198" s="173">
        <v>165</v>
      </c>
      <c r="B198" s="174" t="s">
        <v>429</v>
      </c>
      <c r="C198" s="183" t="s">
        <v>430</v>
      </c>
      <c r="D198" s="175" t="s">
        <v>153</v>
      </c>
      <c r="E198" s="176">
        <v>0</v>
      </c>
      <c r="F198" s="177"/>
      <c r="G198" s="178">
        <f t="shared" si="42"/>
        <v>0</v>
      </c>
      <c r="H198" s="177"/>
      <c r="I198" s="178">
        <f t="shared" si="43"/>
        <v>0</v>
      </c>
      <c r="J198" s="177"/>
      <c r="K198" s="178">
        <f t="shared" si="44"/>
        <v>0</v>
      </c>
      <c r="L198" s="178">
        <v>21</v>
      </c>
      <c r="M198" s="178">
        <f t="shared" si="45"/>
        <v>0</v>
      </c>
      <c r="N198" s="176">
        <v>8.8299999999999993E-3</v>
      </c>
      <c r="O198" s="176">
        <f t="shared" si="46"/>
        <v>0</v>
      </c>
      <c r="P198" s="176">
        <v>0</v>
      </c>
      <c r="Q198" s="176">
        <f t="shared" si="47"/>
        <v>0</v>
      </c>
      <c r="R198" s="178" t="s">
        <v>350</v>
      </c>
      <c r="S198" s="178" t="s">
        <v>108</v>
      </c>
      <c r="T198" s="179" t="s">
        <v>109</v>
      </c>
      <c r="U198" s="157">
        <v>4.8600000000000003</v>
      </c>
      <c r="V198" s="157">
        <f t="shared" si="48"/>
        <v>0</v>
      </c>
      <c r="W198" s="157"/>
      <c r="X198" s="157"/>
      <c r="Y198" s="157" t="s">
        <v>110</v>
      </c>
      <c r="Z198" s="147"/>
      <c r="AA198" s="147"/>
      <c r="AB198" s="147"/>
      <c r="AC198" s="147"/>
      <c r="AD198" s="147"/>
      <c r="AE198" s="147"/>
      <c r="AF198" s="147"/>
      <c r="AG198" s="147" t="s">
        <v>158</v>
      </c>
      <c r="AH198" s="147"/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ht="22.5" outlineLevel="1" x14ac:dyDescent="0.2">
      <c r="A199" s="173">
        <v>166</v>
      </c>
      <c r="B199" s="174" t="s">
        <v>431</v>
      </c>
      <c r="C199" s="183" t="s">
        <v>432</v>
      </c>
      <c r="D199" s="175" t="s">
        <v>153</v>
      </c>
      <c r="E199" s="176">
        <v>0</v>
      </c>
      <c r="F199" s="177"/>
      <c r="G199" s="178">
        <f t="shared" si="42"/>
        <v>0</v>
      </c>
      <c r="H199" s="177"/>
      <c r="I199" s="178">
        <f t="shared" si="43"/>
        <v>0</v>
      </c>
      <c r="J199" s="177"/>
      <c r="K199" s="178">
        <f t="shared" si="44"/>
        <v>0</v>
      </c>
      <c r="L199" s="178">
        <v>21</v>
      </c>
      <c r="M199" s="178">
        <f t="shared" si="45"/>
        <v>0</v>
      </c>
      <c r="N199" s="176">
        <v>1.536E-2</v>
      </c>
      <c r="O199" s="176">
        <f t="shared" si="46"/>
        <v>0</v>
      </c>
      <c r="P199" s="176">
        <v>0</v>
      </c>
      <c r="Q199" s="176">
        <f t="shared" si="47"/>
        <v>0</v>
      </c>
      <c r="R199" s="178" t="s">
        <v>350</v>
      </c>
      <c r="S199" s="178" t="s">
        <v>108</v>
      </c>
      <c r="T199" s="179" t="s">
        <v>109</v>
      </c>
      <c r="U199" s="157">
        <v>7.74</v>
      </c>
      <c r="V199" s="157">
        <f t="shared" si="48"/>
        <v>0</v>
      </c>
      <c r="W199" s="157"/>
      <c r="X199" s="157"/>
      <c r="Y199" s="157" t="s">
        <v>110</v>
      </c>
      <c r="Z199" s="147"/>
      <c r="AA199" s="147"/>
      <c r="AB199" s="147"/>
      <c r="AC199" s="147"/>
      <c r="AD199" s="147"/>
      <c r="AE199" s="147"/>
      <c r="AF199" s="147"/>
      <c r="AG199" s="147" t="s">
        <v>158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ht="22.5" outlineLevel="1" x14ac:dyDescent="0.2">
      <c r="A200" s="173">
        <v>167</v>
      </c>
      <c r="B200" s="174" t="s">
        <v>433</v>
      </c>
      <c r="C200" s="183" t="s">
        <v>434</v>
      </c>
      <c r="D200" s="175" t="s">
        <v>153</v>
      </c>
      <c r="E200" s="176">
        <v>0</v>
      </c>
      <c r="F200" s="177"/>
      <c r="G200" s="178">
        <f t="shared" si="42"/>
        <v>0</v>
      </c>
      <c r="H200" s="177"/>
      <c r="I200" s="178">
        <f t="shared" si="43"/>
        <v>0</v>
      </c>
      <c r="J200" s="177"/>
      <c r="K200" s="178">
        <f t="shared" si="44"/>
        <v>0</v>
      </c>
      <c r="L200" s="178">
        <v>21</v>
      </c>
      <c r="M200" s="178">
        <f t="shared" si="45"/>
        <v>0</v>
      </c>
      <c r="N200" s="176">
        <v>1.9970000000000002E-2</v>
      </c>
      <c r="O200" s="176">
        <f t="shared" si="46"/>
        <v>0</v>
      </c>
      <c r="P200" s="176">
        <v>0</v>
      </c>
      <c r="Q200" s="176">
        <f t="shared" si="47"/>
        <v>0</v>
      </c>
      <c r="R200" s="178" t="s">
        <v>350</v>
      </c>
      <c r="S200" s="178" t="s">
        <v>108</v>
      </c>
      <c r="T200" s="179" t="s">
        <v>109</v>
      </c>
      <c r="U200" s="157">
        <v>9.5500000000000007</v>
      </c>
      <c r="V200" s="157">
        <f t="shared" si="48"/>
        <v>0</v>
      </c>
      <c r="W200" s="157"/>
      <c r="X200" s="157"/>
      <c r="Y200" s="157" t="s">
        <v>110</v>
      </c>
      <c r="Z200" s="147"/>
      <c r="AA200" s="147"/>
      <c r="AB200" s="147"/>
      <c r="AC200" s="147"/>
      <c r="AD200" s="147"/>
      <c r="AE200" s="147"/>
      <c r="AF200" s="147"/>
      <c r="AG200" s="147" t="s">
        <v>158</v>
      </c>
      <c r="AH200" s="147"/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ht="22.5" outlineLevel="1" x14ac:dyDescent="0.2">
      <c r="A201" s="173">
        <v>168</v>
      </c>
      <c r="B201" s="174" t="s">
        <v>435</v>
      </c>
      <c r="C201" s="183" t="s">
        <v>436</v>
      </c>
      <c r="D201" s="175" t="s">
        <v>153</v>
      </c>
      <c r="E201" s="176">
        <v>0</v>
      </c>
      <c r="F201" s="177"/>
      <c r="G201" s="178">
        <f t="shared" si="42"/>
        <v>0</v>
      </c>
      <c r="H201" s="177"/>
      <c r="I201" s="178">
        <f t="shared" si="43"/>
        <v>0</v>
      </c>
      <c r="J201" s="177"/>
      <c r="K201" s="178">
        <f t="shared" si="44"/>
        <v>0</v>
      </c>
      <c r="L201" s="178">
        <v>21</v>
      </c>
      <c r="M201" s="178">
        <f t="shared" si="45"/>
        <v>0</v>
      </c>
      <c r="N201" s="176">
        <v>0</v>
      </c>
      <c r="O201" s="176">
        <f t="shared" si="46"/>
        <v>0</v>
      </c>
      <c r="P201" s="176">
        <v>0</v>
      </c>
      <c r="Q201" s="176">
        <f t="shared" si="47"/>
        <v>0</v>
      </c>
      <c r="R201" s="178" t="s">
        <v>350</v>
      </c>
      <c r="S201" s="178" t="s">
        <v>108</v>
      </c>
      <c r="T201" s="179" t="s">
        <v>109</v>
      </c>
      <c r="U201" s="157">
        <v>2.5499999999999998</v>
      </c>
      <c r="V201" s="157">
        <f t="shared" si="48"/>
        <v>0</v>
      </c>
      <c r="W201" s="157"/>
      <c r="X201" s="157"/>
      <c r="Y201" s="157" t="s">
        <v>110</v>
      </c>
      <c r="Z201" s="147"/>
      <c r="AA201" s="147"/>
      <c r="AB201" s="147"/>
      <c r="AC201" s="147"/>
      <c r="AD201" s="147"/>
      <c r="AE201" s="147"/>
      <c r="AF201" s="147"/>
      <c r="AG201" s="147" t="s">
        <v>158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ht="22.5" outlineLevel="1" x14ac:dyDescent="0.2">
      <c r="A202" s="173">
        <v>169</v>
      </c>
      <c r="B202" s="174" t="s">
        <v>437</v>
      </c>
      <c r="C202" s="183" t="s">
        <v>438</v>
      </c>
      <c r="D202" s="175" t="s">
        <v>153</v>
      </c>
      <c r="E202" s="176">
        <v>0</v>
      </c>
      <c r="F202" s="177"/>
      <c r="G202" s="178">
        <f t="shared" si="42"/>
        <v>0</v>
      </c>
      <c r="H202" s="177"/>
      <c r="I202" s="178">
        <f t="shared" si="43"/>
        <v>0</v>
      </c>
      <c r="J202" s="177"/>
      <c r="K202" s="178">
        <f t="shared" si="44"/>
        <v>0</v>
      </c>
      <c r="L202" s="178">
        <v>21</v>
      </c>
      <c r="M202" s="178">
        <f t="shared" si="45"/>
        <v>0</v>
      </c>
      <c r="N202" s="176">
        <v>0</v>
      </c>
      <c r="O202" s="176">
        <f t="shared" si="46"/>
        <v>0</v>
      </c>
      <c r="P202" s="176">
        <v>0</v>
      </c>
      <c r="Q202" s="176">
        <f t="shared" si="47"/>
        <v>0</v>
      </c>
      <c r="R202" s="178" t="s">
        <v>350</v>
      </c>
      <c r="S202" s="178" t="s">
        <v>108</v>
      </c>
      <c r="T202" s="179" t="s">
        <v>109</v>
      </c>
      <c r="U202" s="157">
        <v>4.07</v>
      </c>
      <c r="V202" s="157">
        <f t="shared" si="48"/>
        <v>0</v>
      </c>
      <c r="W202" s="157"/>
      <c r="X202" s="157"/>
      <c r="Y202" s="157" t="s">
        <v>110</v>
      </c>
      <c r="Z202" s="147"/>
      <c r="AA202" s="147"/>
      <c r="AB202" s="147"/>
      <c r="AC202" s="147"/>
      <c r="AD202" s="147"/>
      <c r="AE202" s="147"/>
      <c r="AF202" s="147"/>
      <c r="AG202" s="147" t="s">
        <v>158</v>
      </c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ht="22.5" outlineLevel="1" x14ac:dyDescent="0.2">
      <c r="A203" s="173">
        <v>170</v>
      </c>
      <c r="B203" s="174" t="s">
        <v>439</v>
      </c>
      <c r="C203" s="183" t="s">
        <v>440</v>
      </c>
      <c r="D203" s="175" t="s">
        <v>153</v>
      </c>
      <c r="E203" s="176">
        <v>0</v>
      </c>
      <c r="F203" s="177"/>
      <c r="G203" s="178">
        <f t="shared" si="42"/>
        <v>0</v>
      </c>
      <c r="H203" s="177"/>
      <c r="I203" s="178">
        <f t="shared" si="43"/>
        <v>0</v>
      </c>
      <c r="J203" s="177"/>
      <c r="K203" s="178">
        <f t="shared" si="44"/>
        <v>0</v>
      </c>
      <c r="L203" s="178">
        <v>21</v>
      </c>
      <c r="M203" s="178">
        <f t="shared" si="45"/>
        <v>0</v>
      </c>
      <c r="N203" s="176">
        <v>0</v>
      </c>
      <c r="O203" s="176">
        <f t="shared" si="46"/>
        <v>0</v>
      </c>
      <c r="P203" s="176">
        <v>0</v>
      </c>
      <c r="Q203" s="176">
        <f t="shared" si="47"/>
        <v>0</v>
      </c>
      <c r="R203" s="178" t="s">
        <v>350</v>
      </c>
      <c r="S203" s="178" t="s">
        <v>108</v>
      </c>
      <c r="T203" s="179" t="s">
        <v>109</v>
      </c>
      <c r="U203" s="157">
        <v>3.73</v>
      </c>
      <c r="V203" s="157">
        <f t="shared" si="48"/>
        <v>0</v>
      </c>
      <c r="W203" s="157"/>
      <c r="X203" s="157"/>
      <c r="Y203" s="157" t="s">
        <v>110</v>
      </c>
      <c r="Z203" s="147"/>
      <c r="AA203" s="147"/>
      <c r="AB203" s="147"/>
      <c r="AC203" s="147"/>
      <c r="AD203" s="147"/>
      <c r="AE203" s="147"/>
      <c r="AF203" s="147"/>
      <c r="AG203" s="147" t="s">
        <v>158</v>
      </c>
      <c r="AH203" s="147"/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ht="22.5" outlineLevel="1" x14ac:dyDescent="0.2">
      <c r="A204" s="173">
        <v>171</v>
      </c>
      <c r="B204" s="174" t="s">
        <v>441</v>
      </c>
      <c r="C204" s="183" t="s">
        <v>442</v>
      </c>
      <c r="D204" s="175" t="s">
        <v>153</v>
      </c>
      <c r="E204" s="176">
        <v>0</v>
      </c>
      <c r="F204" s="177"/>
      <c r="G204" s="178">
        <f t="shared" si="42"/>
        <v>0</v>
      </c>
      <c r="H204" s="177"/>
      <c r="I204" s="178">
        <f t="shared" si="43"/>
        <v>0</v>
      </c>
      <c r="J204" s="177"/>
      <c r="K204" s="178">
        <f t="shared" si="44"/>
        <v>0</v>
      </c>
      <c r="L204" s="178">
        <v>21</v>
      </c>
      <c r="M204" s="178">
        <f t="shared" si="45"/>
        <v>0</v>
      </c>
      <c r="N204" s="176">
        <v>0</v>
      </c>
      <c r="O204" s="176">
        <f t="shared" si="46"/>
        <v>0</v>
      </c>
      <c r="P204" s="176">
        <v>0</v>
      </c>
      <c r="Q204" s="176">
        <f t="shared" si="47"/>
        <v>0</v>
      </c>
      <c r="R204" s="178" t="s">
        <v>350</v>
      </c>
      <c r="S204" s="178" t="s">
        <v>108</v>
      </c>
      <c r="T204" s="179" t="s">
        <v>108</v>
      </c>
      <c r="U204" s="157">
        <v>1.84</v>
      </c>
      <c r="V204" s="157">
        <f t="shared" si="48"/>
        <v>0</v>
      </c>
      <c r="W204" s="157"/>
      <c r="X204" s="157"/>
      <c r="Y204" s="157" t="s">
        <v>110</v>
      </c>
      <c r="Z204" s="147"/>
      <c r="AA204" s="147"/>
      <c r="AB204" s="147"/>
      <c r="AC204" s="147"/>
      <c r="AD204" s="147"/>
      <c r="AE204" s="147"/>
      <c r="AF204" s="147"/>
      <c r="AG204" s="147" t="s">
        <v>158</v>
      </c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ht="22.5" outlineLevel="1" x14ac:dyDescent="0.2">
      <c r="A205" s="173">
        <v>172</v>
      </c>
      <c r="B205" s="174" t="s">
        <v>443</v>
      </c>
      <c r="C205" s="183" t="s">
        <v>444</v>
      </c>
      <c r="D205" s="175" t="s">
        <v>153</v>
      </c>
      <c r="E205" s="176">
        <v>0</v>
      </c>
      <c r="F205" s="177"/>
      <c r="G205" s="178">
        <f t="shared" si="42"/>
        <v>0</v>
      </c>
      <c r="H205" s="177"/>
      <c r="I205" s="178">
        <f t="shared" si="43"/>
        <v>0</v>
      </c>
      <c r="J205" s="177"/>
      <c r="K205" s="178">
        <f t="shared" si="44"/>
        <v>0</v>
      </c>
      <c r="L205" s="178">
        <v>21</v>
      </c>
      <c r="M205" s="178">
        <f t="shared" si="45"/>
        <v>0</v>
      </c>
      <c r="N205" s="176">
        <v>0</v>
      </c>
      <c r="O205" s="176">
        <f t="shared" si="46"/>
        <v>0</v>
      </c>
      <c r="P205" s="176">
        <v>0</v>
      </c>
      <c r="Q205" s="176">
        <f t="shared" si="47"/>
        <v>0</v>
      </c>
      <c r="R205" s="178" t="s">
        <v>350</v>
      </c>
      <c r="S205" s="178" t="s">
        <v>108</v>
      </c>
      <c r="T205" s="179" t="s">
        <v>109</v>
      </c>
      <c r="U205" s="157">
        <v>0.93</v>
      </c>
      <c r="V205" s="157">
        <f t="shared" si="48"/>
        <v>0</v>
      </c>
      <c r="W205" s="157"/>
      <c r="X205" s="157"/>
      <c r="Y205" s="157" t="s">
        <v>110</v>
      </c>
      <c r="Z205" s="147"/>
      <c r="AA205" s="147"/>
      <c r="AB205" s="147"/>
      <c r="AC205" s="147"/>
      <c r="AD205" s="147"/>
      <c r="AE205" s="147"/>
      <c r="AF205" s="147"/>
      <c r="AG205" s="147" t="s">
        <v>158</v>
      </c>
      <c r="AH205" s="147"/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ht="22.5" outlineLevel="1" x14ac:dyDescent="0.2">
      <c r="A206" s="173">
        <v>173</v>
      </c>
      <c r="B206" s="174" t="s">
        <v>445</v>
      </c>
      <c r="C206" s="183" t="s">
        <v>446</v>
      </c>
      <c r="D206" s="175" t="s">
        <v>153</v>
      </c>
      <c r="E206" s="176">
        <v>0</v>
      </c>
      <c r="F206" s="177"/>
      <c r="G206" s="178">
        <f t="shared" si="42"/>
        <v>0</v>
      </c>
      <c r="H206" s="177"/>
      <c r="I206" s="178">
        <f t="shared" si="43"/>
        <v>0</v>
      </c>
      <c r="J206" s="177"/>
      <c r="K206" s="178">
        <f t="shared" si="44"/>
        <v>0</v>
      </c>
      <c r="L206" s="178">
        <v>21</v>
      </c>
      <c r="M206" s="178">
        <f t="shared" si="45"/>
        <v>0</v>
      </c>
      <c r="N206" s="176">
        <v>0</v>
      </c>
      <c r="O206" s="176">
        <f t="shared" si="46"/>
        <v>0</v>
      </c>
      <c r="P206" s="176">
        <v>0</v>
      </c>
      <c r="Q206" s="176">
        <f t="shared" si="47"/>
        <v>0</v>
      </c>
      <c r="R206" s="178" t="s">
        <v>350</v>
      </c>
      <c r="S206" s="178" t="s">
        <v>108</v>
      </c>
      <c r="T206" s="179" t="s">
        <v>109</v>
      </c>
      <c r="U206" s="157">
        <v>1.37</v>
      </c>
      <c r="V206" s="157">
        <f t="shared" si="48"/>
        <v>0</v>
      </c>
      <c r="W206" s="157"/>
      <c r="X206" s="157"/>
      <c r="Y206" s="157" t="s">
        <v>110</v>
      </c>
      <c r="Z206" s="147"/>
      <c r="AA206" s="147"/>
      <c r="AB206" s="147"/>
      <c r="AC206" s="147"/>
      <c r="AD206" s="147"/>
      <c r="AE206" s="147"/>
      <c r="AF206" s="147"/>
      <c r="AG206" s="147" t="s">
        <v>158</v>
      </c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ht="22.5" outlineLevel="1" x14ac:dyDescent="0.2">
      <c r="A207" s="173">
        <v>174</v>
      </c>
      <c r="B207" s="174" t="s">
        <v>447</v>
      </c>
      <c r="C207" s="183" t="s">
        <v>448</v>
      </c>
      <c r="D207" s="175" t="s">
        <v>153</v>
      </c>
      <c r="E207" s="176">
        <v>0</v>
      </c>
      <c r="F207" s="177"/>
      <c r="G207" s="178">
        <f t="shared" si="42"/>
        <v>0</v>
      </c>
      <c r="H207" s="177"/>
      <c r="I207" s="178">
        <f t="shared" si="43"/>
        <v>0</v>
      </c>
      <c r="J207" s="177"/>
      <c r="K207" s="178">
        <f t="shared" si="44"/>
        <v>0</v>
      </c>
      <c r="L207" s="178">
        <v>21</v>
      </c>
      <c r="M207" s="178">
        <f t="shared" si="45"/>
        <v>0</v>
      </c>
      <c r="N207" s="176">
        <v>0</v>
      </c>
      <c r="O207" s="176">
        <f t="shared" si="46"/>
        <v>0</v>
      </c>
      <c r="P207" s="176">
        <v>0</v>
      </c>
      <c r="Q207" s="176">
        <f t="shared" si="47"/>
        <v>0</v>
      </c>
      <c r="R207" s="178" t="s">
        <v>350</v>
      </c>
      <c r="S207" s="178" t="s">
        <v>108</v>
      </c>
      <c r="T207" s="179" t="s">
        <v>109</v>
      </c>
      <c r="U207" s="157">
        <v>4.4000000000000004</v>
      </c>
      <c r="V207" s="157">
        <f t="shared" si="48"/>
        <v>0</v>
      </c>
      <c r="W207" s="157"/>
      <c r="X207" s="157"/>
      <c r="Y207" s="157" t="s">
        <v>110</v>
      </c>
      <c r="Z207" s="147"/>
      <c r="AA207" s="147"/>
      <c r="AB207" s="147"/>
      <c r="AC207" s="147"/>
      <c r="AD207" s="147"/>
      <c r="AE207" s="147"/>
      <c r="AF207" s="147"/>
      <c r="AG207" s="147" t="s">
        <v>158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1" x14ac:dyDescent="0.2">
      <c r="A208" s="173">
        <v>175</v>
      </c>
      <c r="B208" s="174" t="s">
        <v>449</v>
      </c>
      <c r="C208" s="183" t="s">
        <v>450</v>
      </c>
      <c r="D208" s="175" t="s">
        <v>153</v>
      </c>
      <c r="E208" s="176">
        <v>0</v>
      </c>
      <c r="F208" s="177"/>
      <c r="G208" s="178">
        <f t="shared" si="42"/>
        <v>0</v>
      </c>
      <c r="H208" s="177"/>
      <c r="I208" s="178">
        <f t="shared" si="43"/>
        <v>0</v>
      </c>
      <c r="J208" s="177"/>
      <c r="K208" s="178">
        <f t="shared" si="44"/>
        <v>0</v>
      </c>
      <c r="L208" s="178">
        <v>21</v>
      </c>
      <c r="M208" s="178">
        <f t="shared" si="45"/>
        <v>0</v>
      </c>
      <c r="N208" s="176">
        <v>1.0000000000000001E-5</v>
      </c>
      <c r="O208" s="176">
        <f t="shared" si="46"/>
        <v>0</v>
      </c>
      <c r="P208" s="176">
        <v>4.3999999999999997E-2</v>
      </c>
      <c r="Q208" s="176">
        <f t="shared" si="47"/>
        <v>0</v>
      </c>
      <c r="R208" s="178" t="s">
        <v>350</v>
      </c>
      <c r="S208" s="178" t="s">
        <v>108</v>
      </c>
      <c r="T208" s="179" t="s">
        <v>109</v>
      </c>
      <c r="U208" s="157">
        <v>0.69</v>
      </c>
      <c r="V208" s="157">
        <f t="shared" si="48"/>
        <v>0</v>
      </c>
      <c r="W208" s="157"/>
      <c r="X208" s="157"/>
      <c r="Y208" s="157" t="s">
        <v>110</v>
      </c>
      <c r="Z208" s="147"/>
      <c r="AA208" s="147"/>
      <c r="AB208" s="147"/>
      <c r="AC208" s="147"/>
      <c r="AD208" s="147"/>
      <c r="AE208" s="147"/>
      <c r="AF208" s="147"/>
      <c r="AG208" s="147" t="s">
        <v>158</v>
      </c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1" x14ac:dyDescent="0.2">
      <c r="A209" s="173">
        <v>176</v>
      </c>
      <c r="B209" s="174" t="s">
        <v>451</v>
      </c>
      <c r="C209" s="183" t="s">
        <v>452</v>
      </c>
      <c r="D209" s="175" t="s">
        <v>153</v>
      </c>
      <c r="E209" s="176">
        <v>0</v>
      </c>
      <c r="F209" s="177"/>
      <c r="G209" s="178">
        <f t="shared" si="42"/>
        <v>0</v>
      </c>
      <c r="H209" s="177"/>
      <c r="I209" s="178">
        <f t="shared" si="43"/>
        <v>0</v>
      </c>
      <c r="J209" s="177"/>
      <c r="K209" s="178">
        <f t="shared" si="44"/>
        <v>0</v>
      </c>
      <c r="L209" s="178">
        <v>21</v>
      </c>
      <c r="M209" s="178">
        <f t="shared" si="45"/>
        <v>0</v>
      </c>
      <c r="N209" s="176">
        <v>6.9999999999999994E-5</v>
      </c>
      <c r="O209" s="176">
        <f t="shared" si="46"/>
        <v>0</v>
      </c>
      <c r="P209" s="176">
        <v>2.4E-2</v>
      </c>
      <c r="Q209" s="176">
        <f t="shared" si="47"/>
        <v>0</v>
      </c>
      <c r="R209" s="178" t="s">
        <v>350</v>
      </c>
      <c r="S209" s="178" t="s">
        <v>108</v>
      </c>
      <c r="T209" s="179" t="s">
        <v>109</v>
      </c>
      <c r="U209" s="157">
        <v>0.54</v>
      </c>
      <c r="V209" s="157">
        <f t="shared" si="48"/>
        <v>0</v>
      </c>
      <c r="W209" s="157"/>
      <c r="X209" s="157"/>
      <c r="Y209" s="157" t="s">
        <v>110</v>
      </c>
      <c r="Z209" s="147"/>
      <c r="AA209" s="147"/>
      <c r="AB209" s="147"/>
      <c r="AC209" s="147"/>
      <c r="AD209" s="147"/>
      <c r="AE209" s="147"/>
      <c r="AF209" s="147"/>
      <c r="AG209" s="147" t="s">
        <v>158</v>
      </c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1" x14ac:dyDescent="0.2">
      <c r="A210" s="173">
        <v>177</v>
      </c>
      <c r="B210" s="174" t="s">
        <v>453</v>
      </c>
      <c r="C210" s="183" t="s">
        <v>454</v>
      </c>
      <c r="D210" s="175" t="s">
        <v>153</v>
      </c>
      <c r="E210" s="176">
        <v>0</v>
      </c>
      <c r="F210" s="177"/>
      <c r="G210" s="178">
        <f t="shared" si="42"/>
        <v>0</v>
      </c>
      <c r="H210" s="177"/>
      <c r="I210" s="178">
        <f t="shared" si="43"/>
        <v>0</v>
      </c>
      <c r="J210" s="177"/>
      <c r="K210" s="178">
        <f t="shared" si="44"/>
        <v>0</v>
      </c>
      <c r="L210" s="178">
        <v>21</v>
      </c>
      <c r="M210" s="178">
        <f t="shared" si="45"/>
        <v>0</v>
      </c>
      <c r="N210" s="176">
        <v>6.9999999999999994E-5</v>
      </c>
      <c r="O210" s="176">
        <f t="shared" si="46"/>
        <v>0</v>
      </c>
      <c r="P210" s="176">
        <v>2.1999999999999999E-2</v>
      </c>
      <c r="Q210" s="176">
        <f t="shared" si="47"/>
        <v>0</v>
      </c>
      <c r="R210" s="178" t="s">
        <v>350</v>
      </c>
      <c r="S210" s="178" t="s">
        <v>108</v>
      </c>
      <c r="T210" s="179" t="s">
        <v>109</v>
      </c>
      <c r="U210" s="157">
        <v>0.5</v>
      </c>
      <c r="V210" s="157">
        <f t="shared" si="48"/>
        <v>0</v>
      </c>
      <c r="W210" s="157"/>
      <c r="X210" s="157"/>
      <c r="Y210" s="157" t="s">
        <v>110</v>
      </c>
      <c r="Z210" s="147"/>
      <c r="AA210" s="147"/>
      <c r="AB210" s="147"/>
      <c r="AC210" s="147"/>
      <c r="AD210" s="147"/>
      <c r="AE210" s="147"/>
      <c r="AF210" s="147"/>
      <c r="AG210" s="147" t="s">
        <v>158</v>
      </c>
      <c r="AH210" s="147"/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1" x14ac:dyDescent="0.2">
      <c r="A211" s="173">
        <v>178</v>
      </c>
      <c r="B211" s="174" t="s">
        <v>455</v>
      </c>
      <c r="C211" s="183" t="s">
        <v>456</v>
      </c>
      <c r="D211" s="175" t="s">
        <v>161</v>
      </c>
      <c r="E211" s="176">
        <v>0</v>
      </c>
      <c r="F211" s="177"/>
      <c r="G211" s="178">
        <f t="shared" si="42"/>
        <v>0</v>
      </c>
      <c r="H211" s="177"/>
      <c r="I211" s="178">
        <f t="shared" si="43"/>
        <v>0</v>
      </c>
      <c r="J211" s="177"/>
      <c r="K211" s="178">
        <f t="shared" si="44"/>
        <v>0</v>
      </c>
      <c r="L211" s="178">
        <v>21</v>
      </c>
      <c r="M211" s="178">
        <f t="shared" si="45"/>
        <v>0</v>
      </c>
      <c r="N211" s="176">
        <v>0</v>
      </c>
      <c r="O211" s="176">
        <f t="shared" si="46"/>
        <v>0</v>
      </c>
      <c r="P211" s="176">
        <v>0</v>
      </c>
      <c r="Q211" s="176">
        <f t="shared" si="47"/>
        <v>0</v>
      </c>
      <c r="R211" s="178" t="s">
        <v>350</v>
      </c>
      <c r="S211" s="178" t="s">
        <v>108</v>
      </c>
      <c r="T211" s="179" t="s">
        <v>109</v>
      </c>
      <c r="U211" s="157">
        <v>4.0430000000000001</v>
      </c>
      <c r="V211" s="157">
        <f t="shared" si="48"/>
        <v>0</v>
      </c>
      <c r="W211" s="157"/>
      <c r="X211" s="157"/>
      <c r="Y211" s="157" t="s">
        <v>110</v>
      </c>
      <c r="Z211" s="147"/>
      <c r="AA211" s="147"/>
      <c r="AB211" s="147"/>
      <c r="AC211" s="147"/>
      <c r="AD211" s="147"/>
      <c r="AE211" s="147"/>
      <c r="AF211" s="147"/>
      <c r="AG211" s="147" t="s">
        <v>158</v>
      </c>
      <c r="AH211" s="147"/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1" x14ac:dyDescent="0.2">
      <c r="A212" s="173">
        <v>179</v>
      </c>
      <c r="B212" s="174" t="s">
        <v>455</v>
      </c>
      <c r="C212" s="183" t="s">
        <v>456</v>
      </c>
      <c r="D212" s="175" t="s">
        <v>161</v>
      </c>
      <c r="E212" s="176">
        <v>0</v>
      </c>
      <c r="F212" s="177"/>
      <c r="G212" s="178">
        <f t="shared" si="42"/>
        <v>0</v>
      </c>
      <c r="H212" s="177"/>
      <c r="I212" s="178">
        <f t="shared" si="43"/>
        <v>0</v>
      </c>
      <c r="J212" s="177"/>
      <c r="K212" s="178">
        <f t="shared" si="44"/>
        <v>0</v>
      </c>
      <c r="L212" s="178">
        <v>21</v>
      </c>
      <c r="M212" s="178">
        <f t="shared" si="45"/>
        <v>0</v>
      </c>
      <c r="N212" s="176">
        <v>0</v>
      </c>
      <c r="O212" s="176">
        <f t="shared" si="46"/>
        <v>0</v>
      </c>
      <c r="P212" s="176">
        <v>0</v>
      </c>
      <c r="Q212" s="176">
        <f t="shared" si="47"/>
        <v>0</v>
      </c>
      <c r="R212" s="178" t="s">
        <v>350</v>
      </c>
      <c r="S212" s="178" t="s">
        <v>108</v>
      </c>
      <c r="T212" s="179" t="s">
        <v>109</v>
      </c>
      <c r="U212" s="157">
        <v>4.0430000000000001</v>
      </c>
      <c r="V212" s="157">
        <f t="shared" si="48"/>
        <v>0</v>
      </c>
      <c r="W212" s="157"/>
      <c r="X212" s="157"/>
      <c r="Y212" s="157" t="s">
        <v>110</v>
      </c>
      <c r="Z212" s="147"/>
      <c r="AA212" s="147"/>
      <c r="AB212" s="147"/>
      <c r="AC212" s="147"/>
      <c r="AD212" s="147"/>
      <c r="AE212" s="147"/>
      <c r="AF212" s="147"/>
      <c r="AG212" s="147" t="s">
        <v>158</v>
      </c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ht="22.5" outlineLevel="1" x14ac:dyDescent="0.2">
      <c r="A213" s="173">
        <v>180</v>
      </c>
      <c r="B213" s="174" t="s">
        <v>457</v>
      </c>
      <c r="C213" s="183" t="s">
        <v>458</v>
      </c>
      <c r="D213" s="175" t="s">
        <v>161</v>
      </c>
      <c r="E213" s="176">
        <v>0</v>
      </c>
      <c r="F213" s="177"/>
      <c r="G213" s="178">
        <f t="shared" si="42"/>
        <v>0</v>
      </c>
      <c r="H213" s="177"/>
      <c r="I213" s="178">
        <f t="shared" si="43"/>
        <v>0</v>
      </c>
      <c r="J213" s="177"/>
      <c r="K213" s="178">
        <f t="shared" si="44"/>
        <v>0</v>
      </c>
      <c r="L213" s="178">
        <v>21</v>
      </c>
      <c r="M213" s="178">
        <f t="shared" si="45"/>
        <v>0</v>
      </c>
      <c r="N213" s="176">
        <v>0</v>
      </c>
      <c r="O213" s="176">
        <f t="shared" si="46"/>
        <v>0</v>
      </c>
      <c r="P213" s="176">
        <v>0</v>
      </c>
      <c r="Q213" s="176">
        <f t="shared" si="47"/>
        <v>0</v>
      </c>
      <c r="R213" s="178" t="s">
        <v>350</v>
      </c>
      <c r="S213" s="178" t="s">
        <v>108</v>
      </c>
      <c r="T213" s="179" t="s">
        <v>109</v>
      </c>
      <c r="U213" s="157">
        <v>0.48899999999999999</v>
      </c>
      <c r="V213" s="157">
        <f t="shared" si="48"/>
        <v>0</v>
      </c>
      <c r="W213" s="157"/>
      <c r="X213" s="157"/>
      <c r="Y213" s="157" t="s">
        <v>110</v>
      </c>
      <c r="Z213" s="147"/>
      <c r="AA213" s="147"/>
      <c r="AB213" s="147"/>
      <c r="AC213" s="147"/>
      <c r="AD213" s="147"/>
      <c r="AE213" s="147"/>
      <c r="AF213" s="147"/>
      <c r="AG213" s="147" t="s">
        <v>158</v>
      </c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ht="22.5" outlineLevel="1" x14ac:dyDescent="0.2">
      <c r="A214" s="173">
        <v>181</v>
      </c>
      <c r="B214" s="174" t="s">
        <v>459</v>
      </c>
      <c r="C214" s="183" t="s">
        <v>460</v>
      </c>
      <c r="D214" s="175" t="s">
        <v>161</v>
      </c>
      <c r="E214" s="176">
        <v>0</v>
      </c>
      <c r="F214" s="177"/>
      <c r="G214" s="178">
        <f t="shared" si="42"/>
        <v>0</v>
      </c>
      <c r="H214" s="177"/>
      <c r="I214" s="178">
        <f t="shared" si="43"/>
        <v>0</v>
      </c>
      <c r="J214" s="177"/>
      <c r="K214" s="178">
        <f t="shared" si="44"/>
        <v>0</v>
      </c>
      <c r="L214" s="178">
        <v>21</v>
      </c>
      <c r="M214" s="178">
        <f t="shared" si="45"/>
        <v>0</v>
      </c>
      <c r="N214" s="176">
        <v>0</v>
      </c>
      <c r="O214" s="176">
        <f t="shared" si="46"/>
        <v>0</v>
      </c>
      <c r="P214" s="176">
        <v>0</v>
      </c>
      <c r="Q214" s="176">
        <f t="shared" si="47"/>
        <v>0</v>
      </c>
      <c r="R214" s="178" t="s">
        <v>350</v>
      </c>
      <c r="S214" s="178" t="s">
        <v>108</v>
      </c>
      <c r="T214" s="179" t="s">
        <v>109</v>
      </c>
      <c r="U214" s="157">
        <v>0</v>
      </c>
      <c r="V214" s="157">
        <f t="shared" si="48"/>
        <v>0</v>
      </c>
      <c r="W214" s="157"/>
      <c r="X214" s="157"/>
      <c r="Y214" s="157" t="s">
        <v>110</v>
      </c>
      <c r="Z214" s="147"/>
      <c r="AA214" s="147"/>
      <c r="AB214" s="147"/>
      <c r="AC214" s="147"/>
      <c r="AD214" s="147"/>
      <c r="AE214" s="147"/>
      <c r="AF214" s="147"/>
      <c r="AG214" s="147" t="s">
        <v>158</v>
      </c>
      <c r="AH214" s="147"/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1" x14ac:dyDescent="0.2">
      <c r="A215" s="166">
        <v>182</v>
      </c>
      <c r="B215" s="167" t="s">
        <v>461</v>
      </c>
      <c r="C215" s="182" t="s">
        <v>462</v>
      </c>
      <c r="D215" s="168" t="s">
        <v>463</v>
      </c>
      <c r="E215" s="169">
        <v>0</v>
      </c>
      <c r="F215" s="170"/>
      <c r="G215" s="171">
        <f t="shared" si="42"/>
        <v>0</v>
      </c>
      <c r="H215" s="170"/>
      <c r="I215" s="171">
        <f t="shared" si="43"/>
        <v>0</v>
      </c>
      <c r="J215" s="170"/>
      <c r="K215" s="171">
        <f t="shared" si="44"/>
        <v>0</v>
      </c>
      <c r="L215" s="171">
        <v>21</v>
      </c>
      <c r="M215" s="171">
        <f t="shared" si="45"/>
        <v>0</v>
      </c>
      <c r="N215" s="169">
        <v>0</v>
      </c>
      <c r="O215" s="169">
        <f t="shared" si="46"/>
        <v>0</v>
      </c>
      <c r="P215" s="169">
        <v>0</v>
      </c>
      <c r="Q215" s="169">
        <f t="shared" si="47"/>
        <v>0</v>
      </c>
      <c r="R215" s="171"/>
      <c r="S215" s="171" t="s">
        <v>117</v>
      </c>
      <c r="T215" s="172" t="s">
        <v>109</v>
      </c>
      <c r="U215" s="157">
        <v>0</v>
      </c>
      <c r="V215" s="157">
        <f t="shared" si="48"/>
        <v>0</v>
      </c>
      <c r="W215" s="157"/>
      <c r="X215" s="157"/>
      <c r="Y215" s="157" t="s">
        <v>110</v>
      </c>
      <c r="Z215" s="147"/>
      <c r="AA215" s="147"/>
      <c r="AB215" s="147"/>
      <c r="AC215" s="147"/>
      <c r="AD215" s="147"/>
      <c r="AE215" s="147"/>
      <c r="AF215" s="147"/>
      <c r="AG215" s="147" t="s">
        <v>118</v>
      </c>
      <c r="AH215" s="147"/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ht="22.5" outlineLevel="2" x14ac:dyDescent="0.2">
      <c r="A216" s="154"/>
      <c r="B216" s="155"/>
      <c r="C216" s="252" t="s">
        <v>464</v>
      </c>
      <c r="D216" s="253"/>
      <c r="E216" s="253"/>
      <c r="F216" s="253"/>
      <c r="G216" s="253"/>
      <c r="H216" s="157"/>
      <c r="I216" s="157"/>
      <c r="J216" s="157"/>
      <c r="K216" s="157"/>
      <c r="L216" s="157"/>
      <c r="M216" s="157"/>
      <c r="N216" s="156"/>
      <c r="O216" s="156"/>
      <c r="P216" s="156"/>
      <c r="Q216" s="156"/>
      <c r="R216" s="157"/>
      <c r="S216" s="157"/>
      <c r="T216" s="157"/>
      <c r="U216" s="157"/>
      <c r="V216" s="157"/>
      <c r="W216" s="157"/>
      <c r="X216" s="157"/>
      <c r="Y216" s="157"/>
      <c r="Z216" s="147"/>
      <c r="AA216" s="147"/>
      <c r="AB216" s="147"/>
      <c r="AC216" s="147"/>
      <c r="AD216" s="147"/>
      <c r="AE216" s="147"/>
      <c r="AF216" s="147"/>
      <c r="AG216" s="147" t="s">
        <v>266</v>
      </c>
      <c r="AH216" s="147"/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80" t="str">
        <f>C216</f>
        <v>udržování tlaku, odplyňování a doplňování, systém vytápění 5400kW, mZákladní nádoba pro expanzní automaty	Membránová expanzní nádoba PN6	3 m3 / DN25	1	kpl</v>
      </c>
      <c r="BB216" s="147"/>
      <c r="BC216" s="147"/>
      <c r="BD216" s="147"/>
      <c r="BE216" s="147"/>
      <c r="BF216" s="147"/>
      <c r="BG216" s="147"/>
      <c r="BH216" s="147"/>
    </row>
    <row r="217" spans="1:60" outlineLevel="3" x14ac:dyDescent="0.2">
      <c r="A217" s="154"/>
      <c r="B217" s="155"/>
      <c r="C217" s="254" t="s">
        <v>465</v>
      </c>
      <c r="D217" s="255"/>
      <c r="E217" s="255"/>
      <c r="F217" s="255"/>
      <c r="G217" s="255"/>
      <c r="H217" s="157"/>
      <c r="I217" s="157"/>
      <c r="J217" s="157"/>
      <c r="K217" s="157"/>
      <c r="L217" s="157"/>
      <c r="M217" s="157"/>
      <c r="N217" s="156"/>
      <c r="O217" s="156"/>
      <c r="P217" s="156"/>
      <c r="Q217" s="156"/>
      <c r="R217" s="157"/>
      <c r="S217" s="157"/>
      <c r="T217" s="157"/>
      <c r="U217" s="157"/>
      <c r="V217" s="157"/>
      <c r="W217" s="157"/>
      <c r="X217" s="157"/>
      <c r="Y217" s="157"/>
      <c r="Z217" s="147"/>
      <c r="AA217" s="147"/>
      <c r="AB217" s="147"/>
      <c r="AC217" s="147"/>
      <c r="AD217" s="147"/>
      <c r="AE217" s="147"/>
      <c r="AF217" s="147"/>
      <c r="AG217" s="147" t="s">
        <v>266</v>
      </c>
      <c r="AH217" s="147"/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3" x14ac:dyDescent="0.2">
      <c r="A218" s="154"/>
      <c r="B218" s="155"/>
      <c r="C218" s="254" t="s">
        <v>466</v>
      </c>
      <c r="D218" s="255"/>
      <c r="E218" s="255"/>
      <c r="F218" s="255"/>
      <c r="G218" s="255"/>
      <c r="H218" s="157"/>
      <c r="I218" s="157"/>
      <c r="J218" s="157"/>
      <c r="K218" s="157"/>
      <c r="L218" s="157"/>
      <c r="M218" s="157"/>
      <c r="N218" s="156"/>
      <c r="O218" s="156"/>
      <c r="P218" s="156"/>
      <c r="Q218" s="156"/>
      <c r="R218" s="157"/>
      <c r="S218" s="157"/>
      <c r="T218" s="157"/>
      <c r="U218" s="157"/>
      <c r="V218" s="157"/>
      <c r="W218" s="157"/>
      <c r="X218" s="157"/>
      <c r="Y218" s="157"/>
      <c r="Z218" s="147"/>
      <c r="AA218" s="147"/>
      <c r="AB218" s="147"/>
      <c r="AC218" s="147"/>
      <c r="AD218" s="147"/>
      <c r="AE218" s="147"/>
      <c r="AF218" s="147"/>
      <c r="AG218" s="147" t="s">
        <v>266</v>
      </c>
      <c r="AH218" s="147"/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3" x14ac:dyDescent="0.2">
      <c r="A219" s="154"/>
      <c r="B219" s="155"/>
      <c r="C219" s="254" t="s">
        <v>467</v>
      </c>
      <c r="D219" s="255"/>
      <c r="E219" s="255"/>
      <c r="F219" s="255"/>
      <c r="G219" s="255"/>
      <c r="H219" s="157"/>
      <c r="I219" s="157"/>
      <c r="J219" s="157"/>
      <c r="K219" s="157"/>
      <c r="L219" s="157"/>
      <c r="M219" s="157"/>
      <c r="N219" s="156"/>
      <c r="O219" s="156"/>
      <c r="P219" s="156"/>
      <c r="Q219" s="156"/>
      <c r="R219" s="157"/>
      <c r="S219" s="157"/>
      <c r="T219" s="157"/>
      <c r="U219" s="157"/>
      <c r="V219" s="157"/>
      <c r="W219" s="157"/>
      <c r="X219" s="157"/>
      <c r="Y219" s="157"/>
      <c r="Z219" s="147"/>
      <c r="AA219" s="147"/>
      <c r="AB219" s="147"/>
      <c r="AC219" s="147"/>
      <c r="AD219" s="147"/>
      <c r="AE219" s="147"/>
      <c r="AF219" s="147"/>
      <c r="AG219" s="147" t="s">
        <v>266</v>
      </c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3" x14ac:dyDescent="0.2">
      <c r="A220" s="154"/>
      <c r="B220" s="155"/>
      <c r="C220" s="254" t="s">
        <v>468</v>
      </c>
      <c r="D220" s="255"/>
      <c r="E220" s="255"/>
      <c r="F220" s="255"/>
      <c r="G220" s="255"/>
      <c r="H220" s="157"/>
      <c r="I220" s="157"/>
      <c r="J220" s="157"/>
      <c r="K220" s="157"/>
      <c r="L220" s="157"/>
      <c r="M220" s="157"/>
      <c r="N220" s="156"/>
      <c r="O220" s="156"/>
      <c r="P220" s="156"/>
      <c r="Q220" s="156"/>
      <c r="R220" s="157"/>
      <c r="S220" s="157"/>
      <c r="T220" s="157"/>
      <c r="U220" s="157"/>
      <c r="V220" s="157"/>
      <c r="W220" s="157"/>
      <c r="X220" s="157"/>
      <c r="Y220" s="157"/>
      <c r="Z220" s="147"/>
      <c r="AA220" s="147"/>
      <c r="AB220" s="147"/>
      <c r="AC220" s="147"/>
      <c r="AD220" s="147"/>
      <c r="AE220" s="147"/>
      <c r="AF220" s="147"/>
      <c r="AG220" s="147" t="s">
        <v>266</v>
      </c>
      <c r="AH220" s="147"/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3" x14ac:dyDescent="0.2">
      <c r="A221" s="154"/>
      <c r="B221" s="155"/>
      <c r="C221" s="254" t="s">
        <v>469</v>
      </c>
      <c r="D221" s="255"/>
      <c r="E221" s="255"/>
      <c r="F221" s="255"/>
      <c r="G221" s="255"/>
      <c r="H221" s="157"/>
      <c r="I221" s="157"/>
      <c r="J221" s="157"/>
      <c r="K221" s="157"/>
      <c r="L221" s="157"/>
      <c r="M221" s="157"/>
      <c r="N221" s="156"/>
      <c r="O221" s="156"/>
      <c r="P221" s="156"/>
      <c r="Q221" s="156"/>
      <c r="R221" s="157"/>
      <c r="S221" s="157"/>
      <c r="T221" s="157"/>
      <c r="U221" s="157"/>
      <c r="V221" s="157"/>
      <c r="W221" s="157"/>
      <c r="X221" s="157"/>
      <c r="Y221" s="157"/>
      <c r="Z221" s="147"/>
      <c r="AA221" s="147"/>
      <c r="AB221" s="147"/>
      <c r="AC221" s="147"/>
      <c r="AD221" s="147"/>
      <c r="AE221" s="147"/>
      <c r="AF221" s="147"/>
      <c r="AG221" s="147" t="s">
        <v>266</v>
      </c>
      <c r="AH221" s="147"/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80" t="str">
        <f>C221</f>
        <v>Expanzní automat čerpadlový	čerpadlový pro vysoké teploty, pro systém 5400kW, 3x400V, 6kW, vč. připojovací soupravy			1	kpl</v>
      </c>
      <c r="BB221" s="147"/>
      <c r="BC221" s="147"/>
      <c r="BD221" s="147"/>
      <c r="BE221" s="147"/>
      <c r="BF221" s="147"/>
      <c r="BG221" s="147"/>
      <c r="BH221" s="147"/>
    </row>
    <row r="222" spans="1:60" outlineLevel="1" x14ac:dyDescent="0.2">
      <c r="A222" s="173">
        <v>183</v>
      </c>
      <c r="B222" s="174" t="s">
        <v>455</v>
      </c>
      <c r="C222" s="183" t="s">
        <v>456</v>
      </c>
      <c r="D222" s="175" t="s">
        <v>161</v>
      </c>
      <c r="E222" s="176">
        <v>5</v>
      </c>
      <c r="F222" s="177"/>
      <c r="G222" s="178">
        <f>ROUND(E222*F222,2)</f>
        <v>0</v>
      </c>
      <c r="H222" s="177"/>
      <c r="I222" s="178">
        <f>ROUND(E222*H222,2)</f>
        <v>0</v>
      </c>
      <c r="J222" s="177"/>
      <c r="K222" s="178">
        <f>ROUND(E222*J222,2)</f>
        <v>0</v>
      </c>
      <c r="L222" s="178">
        <v>21</v>
      </c>
      <c r="M222" s="178">
        <f>G222*(1+L222/100)</f>
        <v>0</v>
      </c>
      <c r="N222" s="176">
        <v>0</v>
      </c>
      <c r="O222" s="176">
        <f>ROUND(E222*N222,2)</f>
        <v>0</v>
      </c>
      <c r="P222" s="176">
        <v>0</v>
      </c>
      <c r="Q222" s="176">
        <f>ROUND(E222*P222,2)</f>
        <v>0</v>
      </c>
      <c r="R222" s="178" t="s">
        <v>350</v>
      </c>
      <c r="S222" s="178" t="s">
        <v>108</v>
      </c>
      <c r="T222" s="179" t="s">
        <v>109</v>
      </c>
      <c r="U222" s="157">
        <v>4.0430000000000001</v>
      </c>
      <c r="V222" s="157">
        <f>ROUND(E222*U222,2)</f>
        <v>20.22</v>
      </c>
      <c r="W222" s="157"/>
      <c r="X222" s="157"/>
      <c r="Y222" s="157" t="s">
        <v>110</v>
      </c>
      <c r="Z222" s="147"/>
      <c r="AA222" s="147"/>
      <c r="AB222" s="147"/>
      <c r="AC222" s="147"/>
      <c r="AD222" s="147"/>
      <c r="AE222" s="147"/>
      <c r="AF222" s="147"/>
      <c r="AG222" s="147" t="s">
        <v>158</v>
      </c>
      <c r="AH222" s="147"/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x14ac:dyDescent="0.2">
      <c r="A223" s="159" t="s">
        <v>102</v>
      </c>
      <c r="B223" s="160" t="s">
        <v>61</v>
      </c>
      <c r="C223" s="181" t="s">
        <v>62</v>
      </c>
      <c r="D223" s="161"/>
      <c r="E223" s="162"/>
      <c r="F223" s="163"/>
      <c r="G223" s="163">
        <f>SUMIF(AG224:AG319,"&lt;&gt;NOR",G224:G319)</f>
        <v>0</v>
      </c>
      <c r="H223" s="163"/>
      <c r="I223" s="163">
        <f>SUM(I224:I319)</f>
        <v>0</v>
      </c>
      <c r="J223" s="163"/>
      <c r="K223" s="163">
        <f>SUM(K224:K319)</f>
        <v>0</v>
      </c>
      <c r="L223" s="163"/>
      <c r="M223" s="163">
        <f>SUM(M224:M319)</f>
        <v>0</v>
      </c>
      <c r="N223" s="162"/>
      <c r="O223" s="162">
        <f>SUM(O224:O319)</f>
        <v>2.4299999999999988</v>
      </c>
      <c r="P223" s="162"/>
      <c r="Q223" s="162">
        <f>SUM(Q224:Q319)</f>
        <v>0</v>
      </c>
      <c r="R223" s="163"/>
      <c r="S223" s="163"/>
      <c r="T223" s="164"/>
      <c r="U223" s="158"/>
      <c r="V223" s="158">
        <f>SUM(V224:V319)</f>
        <v>214.94</v>
      </c>
      <c r="W223" s="158"/>
      <c r="X223" s="158"/>
      <c r="Y223" s="158"/>
      <c r="AG223" t="s">
        <v>103</v>
      </c>
    </row>
    <row r="224" spans="1:60" ht="22.5" outlineLevel="1" x14ac:dyDescent="0.2">
      <c r="A224" s="173">
        <v>184</v>
      </c>
      <c r="B224" s="174" t="s">
        <v>470</v>
      </c>
      <c r="C224" s="183" t="s">
        <v>917</v>
      </c>
      <c r="D224" s="175" t="s">
        <v>153</v>
      </c>
      <c r="E224" s="176">
        <v>0</v>
      </c>
      <c r="F224" s="177"/>
      <c r="G224" s="178">
        <f t="shared" ref="G224:G255" si="49">ROUND(E224*F224,2)</f>
        <v>0</v>
      </c>
      <c r="H224" s="177"/>
      <c r="I224" s="178">
        <f t="shared" ref="I224:I255" si="50">ROUND(E224*H224,2)</f>
        <v>0</v>
      </c>
      <c r="J224" s="177"/>
      <c r="K224" s="178">
        <f t="shared" ref="K224:K255" si="51">ROUND(E224*J224,2)</f>
        <v>0</v>
      </c>
      <c r="L224" s="178">
        <v>21</v>
      </c>
      <c r="M224" s="178">
        <f t="shared" ref="M224:M255" si="52">G224*(1+L224/100)</f>
        <v>0</v>
      </c>
      <c r="N224" s="176">
        <v>6.3200000000000001E-3</v>
      </c>
      <c r="O224" s="176">
        <f t="shared" ref="O224:O255" si="53">ROUND(E224*N224,2)</f>
        <v>0</v>
      </c>
      <c r="P224" s="176">
        <v>0</v>
      </c>
      <c r="Q224" s="176">
        <f t="shared" ref="Q224:Q255" si="54">ROUND(E224*P224,2)</f>
        <v>0</v>
      </c>
      <c r="R224" s="178" t="s">
        <v>122</v>
      </c>
      <c r="S224" s="178" t="s">
        <v>108</v>
      </c>
      <c r="T224" s="179" t="s">
        <v>108</v>
      </c>
      <c r="U224" s="157">
        <v>0</v>
      </c>
      <c r="V224" s="157">
        <f t="shared" ref="V224:V255" si="55">ROUND(E224*U224,2)</f>
        <v>0</v>
      </c>
      <c r="W224" s="157"/>
      <c r="X224" s="157"/>
      <c r="Y224" s="157" t="s">
        <v>110</v>
      </c>
      <c r="Z224" s="147"/>
      <c r="AA224" s="147"/>
      <c r="AB224" s="147"/>
      <c r="AC224" s="147"/>
      <c r="AD224" s="147"/>
      <c r="AE224" s="147"/>
      <c r="AF224" s="147"/>
      <c r="AG224" s="147" t="s">
        <v>118</v>
      </c>
      <c r="AH224" s="147"/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ht="22.5" outlineLevel="1" x14ac:dyDescent="0.2">
      <c r="A225" s="173">
        <v>185</v>
      </c>
      <c r="B225" s="174" t="s">
        <v>470</v>
      </c>
      <c r="C225" s="183" t="s">
        <v>917</v>
      </c>
      <c r="D225" s="175" t="s">
        <v>153</v>
      </c>
      <c r="E225" s="176">
        <v>15</v>
      </c>
      <c r="F225" s="177"/>
      <c r="G225" s="178">
        <f t="shared" si="49"/>
        <v>0</v>
      </c>
      <c r="H225" s="177"/>
      <c r="I225" s="178">
        <f t="shared" si="50"/>
        <v>0</v>
      </c>
      <c r="J225" s="177"/>
      <c r="K225" s="178">
        <f t="shared" si="51"/>
        <v>0</v>
      </c>
      <c r="L225" s="178">
        <v>21</v>
      </c>
      <c r="M225" s="178">
        <f t="shared" si="52"/>
        <v>0</v>
      </c>
      <c r="N225" s="176">
        <v>6.3200000000000001E-3</v>
      </c>
      <c r="O225" s="176">
        <f t="shared" si="53"/>
        <v>0.09</v>
      </c>
      <c r="P225" s="176">
        <v>0</v>
      </c>
      <c r="Q225" s="176">
        <f t="shared" si="54"/>
        <v>0</v>
      </c>
      <c r="R225" s="178" t="s">
        <v>122</v>
      </c>
      <c r="S225" s="178" t="s">
        <v>108</v>
      </c>
      <c r="T225" s="179" t="s">
        <v>108</v>
      </c>
      <c r="U225" s="157">
        <v>0</v>
      </c>
      <c r="V225" s="157">
        <f t="shared" si="55"/>
        <v>0</v>
      </c>
      <c r="W225" s="157"/>
      <c r="X225" s="157"/>
      <c r="Y225" s="157" t="s">
        <v>110</v>
      </c>
      <c r="Z225" s="147"/>
      <c r="AA225" s="147"/>
      <c r="AB225" s="147"/>
      <c r="AC225" s="147"/>
      <c r="AD225" s="147"/>
      <c r="AE225" s="147"/>
      <c r="AF225" s="147"/>
      <c r="AG225" s="147" t="s">
        <v>471</v>
      </c>
      <c r="AH225" s="147"/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ht="22.5" outlineLevel="1" x14ac:dyDescent="0.2">
      <c r="A226" s="173">
        <v>186</v>
      </c>
      <c r="B226" s="174" t="s">
        <v>472</v>
      </c>
      <c r="C226" s="183" t="s">
        <v>918</v>
      </c>
      <c r="D226" s="175" t="s">
        <v>153</v>
      </c>
      <c r="E226" s="176">
        <v>10</v>
      </c>
      <c r="F226" s="177"/>
      <c r="G226" s="178">
        <f t="shared" si="49"/>
        <v>0</v>
      </c>
      <c r="H226" s="177"/>
      <c r="I226" s="178">
        <f t="shared" si="50"/>
        <v>0</v>
      </c>
      <c r="J226" s="177"/>
      <c r="K226" s="178">
        <f t="shared" si="51"/>
        <v>0</v>
      </c>
      <c r="L226" s="178">
        <v>21</v>
      </c>
      <c r="M226" s="178">
        <f t="shared" si="52"/>
        <v>0</v>
      </c>
      <c r="N226" s="176">
        <v>3.8800000000000002E-3</v>
      </c>
      <c r="O226" s="176">
        <f t="shared" si="53"/>
        <v>0.04</v>
      </c>
      <c r="P226" s="176">
        <v>0</v>
      </c>
      <c r="Q226" s="176">
        <f t="shared" si="54"/>
        <v>0</v>
      </c>
      <c r="R226" s="178" t="s">
        <v>122</v>
      </c>
      <c r="S226" s="178" t="s">
        <v>108</v>
      </c>
      <c r="T226" s="179" t="s">
        <v>108</v>
      </c>
      <c r="U226" s="157">
        <v>0</v>
      </c>
      <c r="V226" s="157">
        <f t="shared" si="55"/>
        <v>0</v>
      </c>
      <c r="W226" s="157"/>
      <c r="X226" s="157"/>
      <c r="Y226" s="157" t="s">
        <v>110</v>
      </c>
      <c r="Z226" s="147"/>
      <c r="AA226" s="147"/>
      <c r="AB226" s="147"/>
      <c r="AC226" s="147"/>
      <c r="AD226" s="147"/>
      <c r="AE226" s="147"/>
      <c r="AF226" s="147"/>
      <c r="AG226" s="147" t="s">
        <v>118</v>
      </c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1" x14ac:dyDescent="0.2">
      <c r="A227" s="173">
        <v>187</v>
      </c>
      <c r="B227" s="174" t="s">
        <v>473</v>
      </c>
      <c r="C227" s="183" t="s">
        <v>474</v>
      </c>
      <c r="D227" s="175" t="s">
        <v>153</v>
      </c>
      <c r="E227" s="176">
        <v>0</v>
      </c>
      <c r="F227" s="177"/>
      <c r="G227" s="178">
        <f t="shared" si="49"/>
        <v>0</v>
      </c>
      <c r="H227" s="177"/>
      <c r="I227" s="178">
        <f t="shared" si="50"/>
        <v>0</v>
      </c>
      <c r="J227" s="177"/>
      <c r="K227" s="178">
        <f t="shared" si="51"/>
        <v>0</v>
      </c>
      <c r="L227" s="178">
        <v>21</v>
      </c>
      <c r="M227" s="178">
        <f t="shared" si="52"/>
        <v>0</v>
      </c>
      <c r="N227" s="176">
        <v>3.8800000000000002E-3</v>
      </c>
      <c r="O227" s="176">
        <f t="shared" si="53"/>
        <v>0</v>
      </c>
      <c r="P227" s="176">
        <v>0</v>
      </c>
      <c r="Q227" s="176">
        <f t="shared" si="54"/>
        <v>0</v>
      </c>
      <c r="R227" s="178"/>
      <c r="S227" s="178" t="s">
        <v>117</v>
      </c>
      <c r="T227" s="179" t="s">
        <v>109</v>
      </c>
      <c r="U227" s="157">
        <v>0</v>
      </c>
      <c r="V227" s="157">
        <f t="shared" si="55"/>
        <v>0</v>
      </c>
      <c r="W227" s="157"/>
      <c r="X227" s="157"/>
      <c r="Y227" s="157" t="s">
        <v>110</v>
      </c>
      <c r="Z227" s="147"/>
      <c r="AA227" s="147"/>
      <c r="AB227" s="147"/>
      <c r="AC227" s="147"/>
      <c r="AD227" s="147"/>
      <c r="AE227" s="147"/>
      <c r="AF227" s="147"/>
      <c r="AG227" s="147" t="s">
        <v>118</v>
      </c>
      <c r="AH227" s="147"/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1" x14ac:dyDescent="0.2">
      <c r="A228" s="173">
        <v>188</v>
      </c>
      <c r="B228" s="174" t="s">
        <v>475</v>
      </c>
      <c r="C228" s="183" t="s">
        <v>476</v>
      </c>
      <c r="D228" s="175" t="s">
        <v>153</v>
      </c>
      <c r="E228" s="176">
        <v>6</v>
      </c>
      <c r="F228" s="177"/>
      <c r="G228" s="178">
        <f t="shared" si="49"/>
        <v>0</v>
      </c>
      <c r="H228" s="177"/>
      <c r="I228" s="178">
        <f t="shared" si="50"/>
        <v>0</v>
      </c>
      <c r="J228" s="177"/>
      <c r="K228" s="178">
        <f t="shared" si="51"/>
        <v>0</v>
      </c>
      <c r="L228" s="178">
        <v>21</v>
      </c>
      <c r="M228" s="178">
        <f t="shared" si="52"/>
        <v>0</v>
      </c>
      <c r="N228" s="176">
        <v>3.8800000000000002E-3</v>
      </c>
      <c r="O228" s="176">
        <f t="shared" si="53"/>
        <v>0.02</v>
      </c>
      <c r="P228" s="176">
        <v>0</v>
      </c>
      <c r="Q228" s="176">
        <f t="shared" si="54"/>
        <v>0</v>
      </c>
      <c r="R228" s="178"/>
      <c r="S228" s="178" t="s">
        <v>117</v>
      </c>
      <c r="T228" s="179" t="s">
        <v>109</v>
      </c>
      <c r="U228" s="157">
        <v>0</v>
      </c>
      <c r="V228" s="157">
        <f t="shared" si="55"/>
        <v>0</v>
      </c>
      <c r="W228" s="157"/>
      <c r="X228" s="157"/>
      <c r="Y228" s="157" t="s">
        <v>110</v>
      </c>
      <c r="Z228" s="147"/>
      <c r="AA228" s="147"/>
      <c r="AB228" s="147"/>
      <c r="AC228" s="147"/>
      <c r="AD228" s="147"/>
      <c r="AE228" s="147"/>
      <c r="AF228" s="147"/>
      <c r="AG228" s="147" t="s">
        <v>118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ht="22.5" outlineLevel="1" x14ac:dyDescent="0.2">
      <c r="A229" s="173">
        <v>189</v>
      </c>
      <c r="B229" s="174" t="s">
        <v>477</v>
      </c>
      <c r="C229" s="183" t="s">
        <v>919</v>
      </c>
      <c r="D229" s="175" t="s">
        <v>153</v>
      </c>
      <c r="E229" s="176">
        <v>2</v>
      </c>
      <c r="F229" s="177"/>
      <c r="G229" s="178">
        <f t="shared" si="49"/>
        <v>0</v>
      </c>
      <c r="H229" s="177"/>
      <c r="I229" s="178">
        <f t="shared" si="50"/>
        <v>0</v>
      </c>
      <c r="J229" s="177"/>
      <c r="K229" s="178">
        <f t="shared" si="51"/>
        <v>0</v>
      </c>
      <c r="L229" s="178">
        <v>21</v>
      </c>
      <c r="M229" s="178">
        <f t="shared" si="52"/>
        <v>0</v>
      </c>
      <c r="N229" s="176">
        <v>2.1900000000000001E-3</v>
      </c>
      <c r="O229" s="176">
        <f t="shared" si="53"/>
        <v>0</v>
      </c>
      <c r="P229" s="176">
        <v>0</v>
      </c>
      <c r="Q229" s="176">
        <f t="shared" si="54"/>
        <v>0</v>
      </c>
      <c r="R229" s="178" t="s">
        <v>122</v>
      </c>
      <c r="S229" s="178" t="s">
        <v>108</v>
      </c>
      <c r="T229" s="179" t="s">
        <v>108</v>
      </c>
      <c r="U229" s="157">
        <v>0</v>
      </c>
      <c r="V229" s="157">
        <f t="shared" si="55"/>
        <v>0</v>
      </c>
      <c r="W229" s="157"/>
      <c r="X229" s="157"/>
      <c r="Y229" s="157" t="s">
        <v>110</v>
      </c>
      <c r="Z229" s="147"/>
      <c r="AA229" s="147"/>
      <c r="AB229" s="147"/>
      <c r="AC229" s="147"/>
      <c r="AD229" s="147"/>
      <c r="AE229" s="147"/>
      <c r="AF229" s="147"/>
      <c r="AG229" s="147" t="s">
        <v>118</v>
      </c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1" x14ac:dyDescent="0.2">
      <c r="A230" s="173">
        <v>190</v>
      </c>
      <c r="B230" s="174" t="s">
        <v>478</v>
      </c>
      <c r="C230" s="183" t="s">
        <v>479</v>
      </c>
      <c r="D230" s="175" t="s">
        <v>153</v>
      </c>
      <c r="E230" s="176">
        <v>0</v>
      </c>
      <c r="F230" s="177"/>
      <c r="G230" s="178">
        <f t="shared" si="49"/>
        <v>0</v>
      </c>
      <c r="H230" s="177"/>
      <c r="I230" s="178">
        <f t="shared" si="50"/>
        <v>0</v>
      </c>
      <c r="J230" s="177"/>
      <c r="K230" s="178">
        <f t="shared" si="51"/>
        <v>0</v>
      </c>
      <c r="L230" s="178">
        <v>21</v>
      </c>
      <c r="M230" s="178">
        <f t="shared" si="52"/>
        <v>0</v>
      </c>
      <c r="N230" s="176">
        <v>2.1900000000000001E-3</v>
      </c>
      <c r="O230" s="176">
        <f t="shared" si="53"/>
        <v>0</v>
      </c>
      <c r="P230" s="176">
        <v>0</v>
      </c>
      <c r="Q230" s="176">
        <f t="shared" si="54"/>
        <v>0</v>
      </c>
      <c r="R230" s="178"/>
      <c r="S230" s="178" t="s">
        <v>117</v>
      </c>
      <c r="T230" s="179" t="s">
        <v>109</v>
      </c>
      <c r="U230" s="157">
        <v>0</v>
      </c>
      <c r="V230" s="157">
        <f t="shared" si="55"/>
        <v>0</v>
      </c>
      <c r="W230" s="157"/>
      <c r="X230" s="157"/>
      <c r="Y230" s="157" t="s">
        <v>110</v>
      </c>
      <c r="Z230" s="147"/>
      <c r="AA230" s="147"/>
      <c r="AB230" s="147"/>
      <c r="AC230" s="147"/>
      <c r="AD230" s="147"/>
      <c r="AE230" s="147"/>
      <c r="AF230" s="147"/>
      <c r="AG230" s="147" t="s">
        <v>118</v>
      </c>
      <c r="AH230" s="147"/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ht="22.5" outlineLevel="1" x14ac:dyDescent="0.2">
      <c r="A231" s="173">
        <v>191</v>
      </c>
      <c r="B231" s="174" t="s">
        <v>480</v>
      </c>
      <c r="C231" s="183" t="s">
        <v>481</v>
      </c>
      <c r="D231" s="175" t="s">
        <v>153</v>
      </c>
      <c r="E231" s="176">
        <v>10</v>
      </c>
      <c r="F231" s="177"/>
      <c r="G231" s="178">
        <f t="shared" si="49"/>
        <v>0</v>
      </c>
      <c r="H231" s="177"/>
      <c r="I231" s="178">
        <f t="shared" si="50"/>
        <v>0</v>
      </c>
      <c r="J231" s="177"/>
      <c r="K231" s="178">
        <f t="shared" si="51"/>
        <v>0</v>
      </c>
      <c r="L231" s="178">
        <v>21</v>
      </c>
      <c r="M231" s="178">
        <f t="shared" si="52"/>
        <v>0</v>
      </c>
      <c r="N231" s="176">
        <v>1.32E-3</v>
      </c>
      <c r="O231" s="176">
        <f t="shared" si="53"/>
        <v>0.01</v>
      </c>
      <c r="P231" s="176">
        <v>0</v>
      </c>
      <c r="Q231" s="176">
        <f t="shared" si="54"/>
        <v>0</v>
      </c>
      <c r="R231" s="178" t="s">
        <v>122</v>
      </c>
      <c r="S231" s="178" t="s">
        <v>108</v>
      </c>
      <c r="T231" s="179" t="s">
        <v>108</v>
      </c>
      <c r="U231" s="157">
        <v>0</v>
      </c>
      <c r="V231" s="157">
        <f t="shared" si="55"/>
        <v>0</v>
      </c>
      <c r="W231" s="157"/>
      <c r="X231" s="157"/>
      <c r="Y231" s="157" t="s">
        <v>110</v>
      </c>
      <c r="Z231" s="147"/>
      <c r="AA231" s="147"/>
      <c r="AB231" s="147"/>
      <c r="AC231" s="147"/>
      <c r="AD231" s="147"/>
      <c r="AE231" s="147"/>
      <c r="AF231" s="147"/>
      <c r="AG231" s="147" t="s">
        <v>118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ht="22.5" outlineLevel="1" x14ac:dyDescent="0.2">
      <c r="A232" s="173">
        <v>192</v>
      </c>
      <c r="B232" s="174" t="s">
        <v>482</v>
      </c>
      <c r="C232" s="183" t="s">
        <v>483</v>
      </c>
      <c r="D232" s="175" t="s">
        <v>153</v>
      </c>
      <c r="E232" s="176">
        <v>5</v>
      </c>
      <c r="F232" s="177"/>
      <c r="G232" s="178">
        <f t="shared" si="49"/>
        <v>0</v>
      </c>
      <c r="H232" s="177"/>
      <c r="I232" s="178">
        <f t="shared" si="50"/>
        <v>0</v>
      </c>
      <c r="J232" s="177"/>
      <c r="K232" s="178">
        <f t="shared" si="51"/>
        <v>0</v>
      </c>
      <c r="L232" s="178">
        <v>21</v>
      </c>
      <c r="M232" s="178">
        <f t="shared" si="52"/>
        <v>0</v>
      </c>
      <c r="N232" s="176">
        <v>8.4000000000000003E-4</v>
      </c>
      <c r="O232" s="176">
        <f t="shared" si="53"/>
        <v>0</v>
      </c>
      <c r="P232" s="176">
        <v>0</v>
      </c>
      <c r="Q232" s="176">
        <f t="shared" si="54"/>
        <v>0</v>
      </c>
      <c r="R232" s="178" t="s">
        <v>122</v>
      </c>
      <c r="S232" s="178" t="s">
        <v>108</v>
      </c>
      <c r="T232" s="179" t="s">
        <v>108</v>
      </c>
      <c r="U232" s="157">
        <v>0</v>
      </c>
      <c r="V232" s="157">
        <f t="shared" si="55"/>
        <v>0</v>
      </c>
      <c r="W232" s="157"/>
      <c r="X232" s="157"/>
      <c r="Y232" s="157" t="s">
        <v>110</v>
      </c>
      <c r="Z232" s="147"/>
      <c r="AA232" s="147"/>
      <c r="AB232" s="147"/>
      <c r="AC232" s="147"/>
      <c r="AD232" s="147"/>
      <c r="AE232" s="147"/>
      <c r="AF232" s="147"/>
      <c r="AG232" s="147" t="s">
        <v>118</v>
      </c>
      <c r="AH232" s="147"/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1" x14ac:dyDescent="0.2">
      <c r="A233" s="173">
        <v>193</v>
      </c>
      <c r="B233" s="174" t="s">
        <v>484</v>
      </c>
      <c r="C233" s="183" t="s">
        <v>485</v>
      </c>
      <c r="D233" s="175" t="s">
        <v>153</v>
      </c>
      <c r="E233" s="176">
        <v>2</v>
      </c>
      <c r="F233" s="177"/>
      <c r="G233" s="178">
        <f t="shared" si="49"/>
        <v>0</v>
      </c>
      <c r="H233" s="177"/>
      <c r="I233" s="178">
        <f t="shared" si="50"/>
        <v>0</v>
      </c>
      <c r="J233" s="177"/>
      <c r="K233" s="178">
        <f t="shared" si="51"/>
        <v>0</v>
      </c>
      <c r="L233" s="178">
        <v>21</v>
      </c>
      <c r="M233" s="178">
        <f t="shared" si="52"/>
        <v>0</v>
      </c>
      <c r="N233" s="176">
        <v>8.4000000000000003E-4</v>
      </c>
      <c r="O233" s="176">
        <f t="shared" si="53"/>
        <v>0</v>
      </c>
      <c r="P233" s="176">
        <v>0</v>
      </c>
      <c r="Q233" s="176">
        <f t="shared" si="54"/>
        <v>0</v>
      </c>
      <c r="R233" s="178"/>
      <c r="S233" s="178" t="s">
        <v>117</v>
      </c>
      <c r="T233" s="179" t="s">
        <v>109</v>
      </c>
      <c r="U233" s="157">
        <v>0</v>
      </c>
      <c r="V233" s="157">
        <f t="shared" si="55"/>
        <v>0</v>
      </c>
      <c r="W233" s="157"/>
      <c r="X233" s="157"/>
      <c r="Y233" s="157" t="s">
        <v>110</v>
      </c>
      <c r="Z233" s="147"/>
      <c r="AA233" s="147"/>
      <c r="AB233" s="147"/>
      <c r="AC233" s="147"/>
      <c r="AD233" s="147"/>
      <c r="AE233" s="147"/>
      <c r="AF233" s="147"/>
      <c r="AG233" s="147" t="s">
        <v>118</v>
      </c>
      <c r="AH233" s="147"/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ht="22.5" outlineLevel="1" x14ac:dyDescent="0.2">
      <c r="A234" s="173">
        <v>194</v>
      </c>
      <c r="B234" s="174" t="s">
        <v>486</v>
      </c>
      <c r="C234" s="183" t="s">
        <v>487</v>
      </c>
      <c r="D234" s="175" t="s">
        <v>153</v>
      </c>
      <c r="E234" s="176">
        <v>6</v>
      </c>
      <c r="F234" s="177"/>
      <c r="G234" s="178">
        <f t="shared" si="49"/>
        <v>0</v>
      </c>
      <c r="H234" s="177"/>
      <c r="I234" s="178">
        <f t="shared" si="50"/>
        <v>0</v>
      </c>
      <c r="J234" s="177"/>
      <c r="K234" s="178">
        <f t="shared" si="51"/>
        <v>0</v>
      </c>
      <c r="L234" s="178">
        <v>21</v>
      </c>
      <c r="M234" s="178">
        <f t="shared" si="52"/>
        <v>0</v>
      </c>
      <c r="N234" s="176">
        <v>5.1999999999999995E-4</v>
      </c>
      <c r="O234" s="176">
        <f t="shared" si="53"/>
        <v>0</v>
      </c>
      <c r="P234" s="176">
        <v>0</v>
      </c>
      <c r="Q234" s="176">
        <f t="shared" si="54"/>
        <v>0</v>
      </c>
      <c r="R234" s="178" t="s">
        <v>122</v>
      </c>
      <c r="S234" s="178" t="s">
        <v>108</v>
      </c>
      <c r="T234" s="179" t="s">
        <v>108</v>
      </c>
      <c r="U234" s="157">
        <v>0</v>
      </c>
      <c r="V234" s="157">
        <f t="shared" si="55"/>
        <v>0</v>
      </c>
      <c r="W234" s="157"/>
      <c r="X234" s="157"/>
      <c r="Y234" s="157" t="s">
        <v>110</v>
      </c>
      <c r="Z234" s="147"/>
      <c r="AA234" s="147"/>
      <c r="AB234" s="147"/>
      <c r="AC234" s="147"/>
      <c r="AD234" s="147"/>
      <c r="AE234" s="147"/>
      <c r="AF234" s="147"/>
      <c r="AG234" s="147" t="s">
        <v>118</v>
      </c>
      <c r="AH234" s="147"/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1" x14ac:dyDescent="0.2">
      <c r="A235" s="173">
        <v>195</v>
      </c>
      <c r="B235" s="174" t="s">
        <v>488</v>
      </c>
      <c r="C235" s="183" t="s">
        <v>489</v>
      </c>
      <c r="D235" s="175" t="s">
        <v>153</v>
      </c>
      <c r="E235" s="176">
        <v>6</v>
      </c>
      <c r="F235" s="177"/>
      <c r="G235" s="178">
        <f t="shared" si="49"/>
        <v>0</v>
      </c>
      <c r="H235" s="177"/>
      <c r="I235" s="178">
        <f t="shared" si="50"/>
        <v>0</v>
      </c>
      <c r="J235" s="177"/>
      <c r="K235" s="178">
        <f t="shared" si="51"/>
        <v>0</v>
      </c>
      <c r="L235" s="178">
        <v>21</v>
      </c>
      <c r="M235" s="178">
        <f t="shared" si="52"/>
        <v>0</v>
      </c>
      <c r="N235" s="176">
        <v>2.7999999999999998E-4</v>
      </c>
      <c r="O235" s="176">
        <f t="shared" si="53"/>
        <v>0</v>
      </c>
      <c r="P235" s="176">
        <v>0</v>
      </c>
      <c r="Q235" s="176">
        <f t="shared" si="54"/>
        <v>0</v>
      </c>
      <c r="R235" s="178"/>
      <c r="S235" s="178" t="s">
        <v>117</v>
      </c>
      <c r="T235" s="179" t="s">
        <v>109</v>
      </c>
      <c r="U235" s="157">
        <v>0</v>
      </c>
      <c r="V235" s="157">
        <f t="shared" si="55"/>
        <v>0</v>
      </c>
      <c r="W235" s="157"/>
      <c r="X235" s="157"/>
      <c r="Y235" s="157" t="s">
        <v>110</v>
      </c>
      <c r="Z235" s="147"/>
      <c r="AA235" s="147"/>
      <c r="AB235" s="147"/>
      <c r="AC235" s="147"/>
      <c r="AD235" s="147"/>
      <c r="AE235" s="147"/>
      <c r="AF235" s="147"/>
      <c r="AG235" s="147" t="s">
        <v>118</v>
      </c>
      <c r="AH235" s="147"/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ht="22.5" outlineLevel="1" x14ac:dyDescent="0.2">
      <c r="A236" s="173">
        <v>196</v>
      </c>
      <c r="B236" s="174" t="s">
        <v>490</v>
      </c>
      <c r="C236" s="183" t="s">
        <v>920</v>
      </c>
      <c r="D236" s="175" t="s">
        <v>153</v>
      </c>
      <c r="E236" s="176">
        <v>16</v>
      </c>
      <c r="F236" s="177"/>
      <c r="G236" s="178">
        <f t="shared" si="49"/>
        <v>0</v>
      </c>
      <c r="H236" s="177"/>
      <c r="I236" s="178">
        <f t="shared" si="50"/>
        <v>0</v>
      </c>
      <c r="J236" s="177"/>
      <c r="K236" s="178">
        <f t="shared" si="51"/>
        <v>0</v>
      </c>
      <c r="L236" s="178">
        <v>21</v>
      </c>
      <c r="M236" s="178">
        <f t="shared" si="52"/>
        <v>0</v>
      </c>
      <c r="N236" s="176">
        <v>2.3000000000000001E-4</v>
      </c>
      <c r="O236" s="176">
        <f t="shared" si="53"/>
        <v>0</v>
      </c>
      <c r="P236" s="176">
        <v>0</v>
      </c>
      <c r="Q236" s="176">
        <f t="shared" si="54"/>
        <v>0</v>
      </c>
      <c r="R236" s="178" t="s">
        <v>122</v>
      </c>
      <c r="S236" s="178" t="s">
        <v>108</v>
      </c>
      <c r="T236" s="179" t="s">
        <v>108</v>
      </c>
      <c r="U236" s="157">
        <v>0</v>
      </c>
      <c r="V236" s="157">
        <f t="shared" si="55"/>
        <v>0</v>
      </c>
      <c r="W236" s="157"/>
      <c r="X236" s="157"/>
      <c r="Y236" s="157" t="s">
        <v>110</v>
      </c>
      <c r="Z236" s="147"/>
      <c r="AA236" s="147"/>
      <c r="AB236" s="147"/>
      <c r="AC236" s="147"/>
      <c r="AD236" s="147"/>
      <c r="AE236" s="147"/>
      <c r="AF236" s="147"/>
      <c r="AG236" s="147" t="s">
        <v>118</v>
      </c>
      <c r="AH236" s="147"/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ht="22.5" outlineLevel="1" x14ac:dyDescent="0.2">
      <c r="A237" s="173">
        <v>197</v>
      </c>
      <c r="B237" s="174" t="s">
        <v>490</v>
      </c>
      <c r="C237" s="183" t="s">
        <v>920</v>
      </c>
      <c r="D237" s="175" t="s">
        <v>153</v>
      </c>
      <c r="E237" s="176">
        <v>0</v>
      </c>
      <c r="F237" s="177"/>
      <c r="G237" s="178">
        <f t="shared" si="49"/>
        <v>0</v>
      </c>
      <c r="H237" s="177"/>
      <c r="I237" s="178">
        <f t="shared" si="50"/>
        <v>0</v>
      </c>
      <c r="J237" s="177"/>
      <c r="K237" s="178">
        <f t="shared" si="51"/>
        <v>0</v>
      </c>
      <c r="L237" s="178">
        <v>21</v>
      </c>
      <c r="M237" s="178">
        <f t="shared" si="52"/>
        <v>0</v>
      </c>
      <c r="N237" s="176">
        <v>2.3000000000000001E-4</v>
      </c>
      <c r="O237" s="176">
        <f t="shared" si="53"/>
        <v>0</v>
      </c>
      <c r="P237" s="176">
        <v>0</v>
      </c>
      <c r="Q237" s="176">
        <f t="shared" si="54"/>
        <v>0</v>
      </c>
      <c r="R237" s="178" t="s">
        <v>122</v>
      </c>
      <c r="S237" s="178" t="s">
        <v>108</v>
      </c>
      <c r="T237" s="179" t="s">
        <v>108</v>
      </c>
      <c r="U237" s="157">
        <v>0</v>
      </c>
      <c r="V237" s="157">
        <f t="shared" si="55"/>
        <v>0</v>
      </c>
      <c r="W237" s="157"/>
      <c r="X237" s="157"/>
      <c r="Y237" s="157" t="s">
        <v>110</v>
      </c>
      <c r="Z237" s="147"/>
      <c r="AA237" s="147"/>
      <c r="AB237" s="147"/>
      <c r="AC237" s="147"/>
      <c r="AD237" s="147"/>
      <c r="AE237" s="147"/>
      <c r="AF237" s="147"/>
      <c r="AG237" s="147" t="s">
        <v>471</v>
      </c>
      <c r="AH237" s="147"/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ht="22.5" outlineLevel="1" x14ac:dyDescent="0.2">
      <c r="A238" s="173">
        <v>198</v>
      </c>
      <c r="B238" s="174" t="s">
        <v>491</v>
      </c>
      <c r="C238" s="183" t="s">
        <v>492</v>
      </c>
      <c r="D238" s="175" t="s">
        <v>153</v>
      </c>
      <c r="E238" s="176">
        <v>23</v>
      </c>
      <c r="F238" s="177"/>
      <c r="G238" s="178">
        <f t="shared" si="49"/>
        <v>0</v>
      </c>
      <c r="H238" s="177"/>
      <c r="I238" s="178">
        <f t="shared" si="50"/>
        <v>0</v>
      </c>
      <c r="J238" s="177"/>
      <c r="K238" s="178">
        <f t="shared" si="51"/>
        <v>0</v>
      </c>
      <c r="L238" s="178">
        <v>21</v>
      </c>
      <c r="M238" s="178">
        <f t="shared" si="52"/>
        <v>0</v>
      </c>
      <c r="N238" s="176">
        <v>1.1E-4</v>
      </c>
      <c r="O238" s="176">
        <f t="shared" si="53"/>
        <v>0</v>
      </c>
      <c r="P238" s="176">
        <v>0</v>
      </c>
      <c r="Q238" s="176">
        <f t="shared" si="54"/>
        <v>0</v>
      </c>
      <c r="R238" s="178" t="s">
        <v>122</v>
      </c>
      <c r="S238" s="178" t="s">
        <v>108</v>
      </c>
      <c r="T238" s="179" t="s">
        <v>108</v>
      </c>
      <c r="U238" s="157">
        <v>0</v>
      </c>
      <c r="V238" s="157">
        <f t="shared" si="55"/>
        <v>0</v>
      </c>
      <c r="W238" s="157"/>
      <c r="X238" s="157"/>
      <c r="Y238" s="157" t="s">
        <v>110</v>
      </c>
      <c r="Z238" s="147"/>
      <c r="AA238" s="147"/>
      <c r="AB238" s="147"/>
      <c r="AC238" s="147"/>
      <c r="AD238" s="147"/>
      <c r="AE238" s="147"/>
      <c r="AF238" s="147"/>
      <c r="AG238" s="147" t="s">
        <v>118</v>
      </c>
      <c r="AH238" s="147"/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ht="22.5" outlineLevel="1" x14ac:dyDescent="0.2">
      <c r="A239" s="173">
        <v>199</v>
      </c>
      <c r="B239" s="174" t="s">
        <v>491</v>
      </c>
      <c r="C239" s="183" t="s">
        <v>492</v>
      </c>
      <c r="D239" s="175" t="s">
        <v>153</v>
      </c>
      <c r="E239" s="176">
        <v>54</v>
      </c>
      <c r="F239" s="177"/>
      <c r="G239" s="178">
        <f t="shared" si="49"/>
        <v>0</v>
      </c>
      <c r="H239" s="177"/>
      <c r="I239" s="178">
        <f t="shared" si="50"/>
        <v>0</v>
      </c>
      <c r="J239" s="177"/>
      <c r="K239" s="178">
        <f t="shared" si="51"/>
        <v>0</v>
      </c>
      <c r="L239" s="178">
        <v>21</v>
      </c>
      <c r="M239" s="178">
        <f t="shared" si="52"/>
        <v>0</v>
      </c>
      <c r="N239" s="176">
        <v>1.1E-4</v>
      </c>
      <c r="O239" s="176">
        <f t="shared" si="53"/>
        <v>0.01</v>
      </c>
      <c r="P239" s="176">
        <v>0</v>
      </c>
      <c r="Q239" s="176">
        <f t="shared" si="54"/>
        <v>0</v>
      </c>
      <c r="R239" s="178" t="s">
        <v>122</v>
      </c>
      <c r="S239" s="178" t="s">
        <v>108</v>
      </c>
      <c r="T239" s="179" t="s">
        <v>108</v>
      </c>
      <c r="U239" s="157">
        <v>0</v>
      </c>
      <c r="V239" s="157">
        <f t="shared" si="55"/>
        <v>0</v>
      </c>
      <c r="W239" s="157"/>
      <c r="X239" s="157"/>
      <c r="Y239" s="157" t="s">
        <v>110</v>
      </c>
      <c r="Z239" s="147"/>
      <c r="AA239" s="147"/>
      <c r="AB239" s="147"/>
      <c r="AC239" s="147"/>
      <c r="AD239" s="147"/>
      <c r="AE239" s="147"/>
      <c r="AF239" s="147"/>
      <c r="AG239" s="147" t="s">
        <v>471</v>
      </c>
      <c r="AH239" s="147"/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1" x14ac:dyDescent="0.2">
      <c r="A240" s="173">
        <v>200</v>
      </c>
      <c r="B240" s="174" t="s">
        <v>493</v>
      </c>
      <c r="C240" s="183" t="s">
        <v>494</v>
      </c>
      <c r="D240" s="175" t="s">
        <v>153</v>
      </c>
      <c r="E240" s="176">
        <v>2</v>
      </c>
      <c r="F240" s="177"/>
      <c r="G240" s="178">
        <f t="shared" si="49"/>
        <v>0</v>
      </c>
      <c r="H240" s="177"/>
      <c r="I240" s="178">
        <f t="shared" si="50"/>
        <v>0</v>
      </c>
      <c r="J240" s="177"/>
      <c r="K240" s="178">
        <f t="shared" si="51"/>
        <v>0</v>
      </c>
      <c r="L240" s="178">
        <v>21</v>
      </c>
      <c r="M240" s="178">
        <f t="shared" si="52"/>
        <v>0</v>
      </c>
      <c r="N240" s="176">
        <v>4.2900000000000004E-3</v>
      </c>
      <c r="O240" s="176">
        <f t="shared" si="53"/>
        <v>0.01</v>
      </c>
      <c r="P240" s="176">
        <v>0</v>
      </c>
      <c r="Q240" s="176">
        <f t="shared" si="54"/>
        <v>0</v>
      </c>
      <c r="R240" s="178"/>
      <c r="S240" s="178" t="s">
        <v>117</v>
      </c>
      <c r="T240" s="179" t="s">
        <v>109</v>
      </c>
      <c r="U240" s="157">
        <v>0</v>
      </c>
      <c r="V240" s="157">
        <f t="shared" si="55"/>
        <v>0</v>
      </c>
      <c r="W240" s="157"/>
      <c r="X240" s="157"/>
      <c r="Y240" s="157" t="s">
        <v>110</v>
      </c>
      <c r="Z240" s="147"/>
      <c r="AA240" s="147"/>
      <c r="AB240" s="147"/>
      <c r="AC240" s="147"/>
      <c r="AD240" s="147"/>
      <c r="AE240" s="147"/>
      <c r="AF240" s="147"/>
      <c r="AG240" s="147" t="s">
        <v>118</v>
      </c>
      <c r="AH240" s="147"/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1" x14ac:dyDescent="0.2">
      <c r="A241" s="173">
        <v>201</v>
      </c>
      <c r="B241" s="174" t="s">
        <v>495</v>
      </c>
      <c r="C241" s="183" t="s">
        <v>496</v>
      </c>
      <c r="D241" s="175" t="s">
        <v>153</v>
      </c>
      <c r="E241" s="176">
        <v>1</v>
      </c>
      <c r="F241" s="177"/>
      <c r="G241" s="178">
        <f t="shared" si="49"/>
        <v>0</v>
      </c>
      <c r="H241" s="177"/>
      <c r="I241" s="178">
        <f t="shared" si="50"/>
        <v>0</v>
      </c>
      <c r="J241" s="177"/>
      <c r="K241" s="178">
        <f t="shared" si="51"/>
        <v>0</v>
      </c>
      <c r="L241" s="178">
        <v>21</v>
      </c>
      <c r="M241" s="178">
        <f t="shared" si="52"/>
        <v>0</v>
      </c>
      <c r="N241" s="176">
        <v>4.2900000000000004E-3</v>
      </c>
      <c r="O241" s="176">
        <f t="shared" si="53"/>
        <v>0</v>
      </c>
      <c r="P241" s="176">
        <v>0</v>
      </c>
      <c r="Q241" s="176">
        <f t="shared" si="54"/>
        <v>0</v>
      </c>
      <c r="R241" s="178"/>
      <c r="S241" s="178" t="s">
        <v>117</v>
      </c>
      <c r="T241" s="179" t="s">
        <v>109</v>
      </c>
      <c r="U241" s="157">
        <v>0</v>
      </c>
      <c r="V241" s="157">
        <f t="shared" si="55"/>
        <v>0</v>
      </c>
      <c r="W241" s="157"/>
      <c r="X241" s="157"/>
      <c r="Y241" s="157" t="s">
        <v>110</v>
      </c>
      <c r="Z241" s="147"/>
      <c r="AA241" s="147"/>
      <c r="AB241" s="147"/>
      <c r="AC241" s="147"/>
      <c r="AD241" s="147"/>
      <c r="AE241" s="147"/>
      <c r="AF241" s="147"/>
      <c r="AG241" s="147" t="s">
        <v>118</v>
      </c>
      <c r="AH241" s="147"/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1" x14ac:dyDescent="0.2">
      <c r="A242" s="173">
        <v>202</v>
      </c>
      <c r="B242" s="174" t="s">
        <v>497</v>
      </c>
      <c r="C242" s="183" t="s">
        <v>498</v>
      </c>
      <c r="D242" s="175" t="s">
        <v>153</v>
      </c>
      <c r="E242" s="176">
        <v>0</v>
      </c>
      <c r="F242" s="177"/>
      <c r="G242" s="178">
        <f t="shared" si="49"/>
        <v>0</v>
      </c>
      <c r="H242" s="177"/>
      <c r="I242" s="178">
        <f t="shared" si="50"/>
        <v>0</v>
      </c>
      <c r="J242" s="177"/>
      <c r="K242" s="178">
        <f t="shared" si="51"/>
        <v>0</v>
      </c>
      <c r="L242" s="178">
        <v>21</v>
      </c>
      <c r="M242" s="178">
        <f t="shared" si="52"/>
        <v>0</v>
      </c>
      <c r="N242" s="176">
        <v>4.2900000000000004E-3</v>
      </c>
      <c r="O242" s="176">
        <f t="shared" si="53"/>
        <v>0</v>
      </c>
      <c r="P242" s="176">
        <v>0</v>
      </c>
      <c r="Q242" s="176">
        <f t="shared" si="54"/>
        <v>0</v>
      </c>
      <c r="R242" s="178"/>
      <c r="S242" s="178" t="s">
        <v>117</v>
      </c>
      <c r="T242" s="179" t="s">
        <v>109</v>
      </c>
      <c r="U242" s="157">
        <v>0</v>
      </c>
      <c r="V242" s="157">
        <f t="shared" si="55"/>
        <v>0</v>
      </c>
      <c r="W242" s="157"/>
      <c r="X242" s="157"/>
      <c r="Y242" s="157" t="s">
        <v>110</v>
      </c>
      <c r="Z242" s="147"/>
      <c r="AA242" s="147"/>
      <c r="AB242" s="147"/>
      <c r="AC242" s="147"/>
      <c r="AD242" s="147"/>
      <c r="AE242" s="147"/>
      <c r="AF242" s="147"/>
      <c r="AG242" s="147" t="s">
        <v>118</v>
      </c>
      <c r="AH242" s="147"/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1" x14ac:dyDescent="0.2">
      <c r="A243" s="173">
        <v>203</v>
      </c>
      <c r="B243" s="174" t="s">
        <v>497</v>
      </c>
      <c r="C243" s="183" t="s">
        <v>499</v>
      </c>
      <c r="D243" s="175" t="s">
        <v>153</v>
      </c>
      <c r="E243" s="176">
        <v>0</v>
      </c>
      <c r="F243" s="177"/>
      <c r="G243" s="178">
        <f t="shared" si="49"/>
        <v>0</v>
      </c>
      <c r="H243" s="177"/>
      <c r="I243" s="178">
        <f t="shared" si="50"/>
        <v>0</v>
      </c>
      <c r="J243" s="177"/>
      <c r="K243" s="178">
        <f t="shared" si="51"/>
        <v>0</v>
      </c>
      <c r="L243" s="178">
        <v>21</v>
      </c>
      <c r="M243" s="178">
        <f t="shared" si="52"/>
        <v>0</v>
      </c>
      <c r="N243" s="176">
        <v>4.2900000000000004E-3</v>
      </c>
      <c r="O243" s="176">
        <f t="shared" si="53"/>
        <v>0</v>
      </c>
      <c r="P243" s="176">
        <v>0</v>
      </c>
      <c r="Q243" s="176">
        <f t="shared" si="54"/>
        <v>0</v>
      </c>
      <c r="R243" s="178"/>
      <c r="S243" s="178" t="s">
        <v>117</v>
      </c>
      <c r="T243" s="179" t="s">
        <v>109</v>
      </c>
      <c r="U243" s="157">
        <v>0</v>
      </c>
      <c r="V243" s="157">
        <f t="shared" si="55"/>
        <v>0</v>
      </c>
      <c r="W243" s="157"/>
      <c r="X243" s="157"/>
      <c r="Y243" s="157" t="s">
        <v>110</v>
      </c>
      <c r="Z243" s="147"/>
      <c r="AA243" s="147"/>
      <c r="AB243" s="147"/>
      <c r="AC243" s="147"/>
      <c r="AD243" s="147"/>
      <c r="AE243" s="147"/>
      <c r="AF243" s="147"/>
      <c r="AG243" s="147" t="s">
        <v>216</v>
      </c>
      <c r="AH243" s="147"/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1" x14ac:dyDescent="0.2">
      <c r="A244" s="173">
        <v>204</v>
      </c>
      <c r="B244" s="174" t="s">
        <v>497</v>
      </c>
      <c r="C244" s="183" t="s">
        <v>500</v>
      </c>
      <c r="D244" s="175" t="s">
        <v>153</v>
      </c>
      <c r="E244" s="176">
        <v>0</v>
      </c>
      <c r="F244" s="177"/>
      <c r="G244" s="178">
        <f t="shared" si="49"/>
        <v>0</v>
      </c>
      <c r="H244" s="177"/>
      <c r="I244" s="178">
        <f t="shared" si="50"/>
        <v>0</v>
      </c>
      <c r="J244" s="177"/>
      <c r="K244" s="178">
        <f t="shared" si="51"/>
        <v>0</v>
      </c>
      <c r="L244" s="178">
        <v>21</v>
      </c>
      <c r="M244" s="178">
        <f t="shared" si="52"/>
        <v>0</v>
      </c>
      <c r="N244" s="176">
        <v>4.2900000000000004E-3</v>
      </c>
      <c r="O244" s="176">
        <f t="shared" si="53"/>
        <v>0</v>
      </c>
      <c r="P244" s="176">
        <v>0</v>
      </c>
      <c r="Q244" s="176">
        <f t="shared" si="54"/>
        <v>0</v>
      </c>
      <c r="R244" s="178"/>
      <c r="S244" s="178" t="s">
        <v>117</v>
      </c>
      <c r="T244" s="179" t="s">
        <v>109</v>
      </c>
      <c r="U244" s="157">
        <v>0</v>
      </c>
      <c r="V244" s="157">
        <f t="shared" si="55"/>
        <v>0</v>
      </c>
      <c r="W244" s="157"/>
      <c r="X244" s="157"/>
      <c r="Y244" s="157" t="s">
        <v>110</v>
      </c>
      <c r="Z244" s="147"/>
      <c r="AA244" s="147"/>
      <c r="AB244" s="147"/>
      <c r="AC244" s="147"/>
      <c r="AD244" s="147"/>
      <c r="AE244" s="147"/>
      <c r="AF244" s="147"/>
      <c r="AG244" s="147" t="s">
        <v>216</v>
      </c>
      <c r="AH244" s="147"/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1" x14ac:dyDescent="0.2">
      <c r="A245" s="173">
        <v>205</v>
      </c>
      <c r="B245" s="174" t="s">
        <v>497</v>
      </c>
      <c r="C245" s="183" t="s">
        <v>501</v>
      </c>
      <c r="D245" s="175" t="s">
        <v>153</v>
      </c>
      <c r="E245" s="176">
        <v>0</v>
      </c>
      <c r="F245" s="177"/>
      <c r="G245" s="178">
        <f t="shared" si="49"/>
        <v>0</v>
      </c>
      <c r="H245" s="177"/>
      <c r="I245" s="178">
        <f t="shared" si="50"/>
        <v>0</v>
      </c>
      <c r="J245" s="177"/>
      <c r="K245" s="178">
        <f t="shared" si="51"/>
        <v>0</v>
      </c>
      <c r="L245" s="178">
        <v>21</v>
      </c>
      <c r="M245" s="178">
        <f t="shared" si="52"/>
        <v>0</v>
      </c>
      <c r="N245" s="176">
        <v>4.2900000000000004E-3</v>
      </c>
      <c r="O245" s="176">
        <f t="shared" si="53"/>
        <v>0</v>
      </c>
      <c r="P245" s="176">
        <v>0</v>
      </c>
      <c r="Q245" s="176">
        <f t="shared" si="54"/>
        <v>0</v>
      </c>
      <c r="R245" s="178"/>
      <c r="S245" s="178" t="s">
        <v>117</v>
      </c>
      <c r="T245" s="179" t="s">
        <v>109</v>
      </c>
      <c r="U245" s="157">
        <v>0</v>
      </c>
      <c r="V245" s="157">
        <f t="shared" si="55"/>
        <v>0</v>
      </c>
      <c r="W245" s="157"/>
      <c r="X245" s="157"/>
      <c r="Y245" s="157" t="s">
        <v>110</v>
      </c>
      <c r="Z245" s="147"/>
      <c r="AA245" s="147"/>
      <c r="AB245" s="147"/>
      <c r="AC245" s="147"/>
      <c r="AD245" s="147"/>
      <c r="AE245" s="147"/>
      <c r="AF245" s="147"/>
      <c r="AG245" s="147" t="s">
        <v>216</v>
      </c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1" x14ac:dyDescent="0.2">
      <c r="A246" s="173">
        <v>206</v>
      </c>
      <c r="B246" s="174" t="s">
        <v>497</v>
      </c>
      <c r="C246" s="183" t="s">
        <v>502</v>
      </c>
      <c r="D246" s="175" t="s">
        <v>153</v>
      </c>
      <c r="E246" s="176">
        <v>0</v>
      </c>
      <c r="F246" s="177"/>
      <c r="G246" s="178">
        <f t="shared" si="49"/>
        <v>0</v>
      </c>
      <c r="H246" s="177"/>
      <c r="I246" s="178">
        <f t="shared" si="50"/>
        <v>0</v>
      </c>
      <c r="J246" s="177"/>
      <c r="K246" s="178">
        <f t="shared" si="51"/>
        <v>0</v>
      </c>
      <c r="L246" s="178">
        <v>21</v>
      </c>
      <c r="M246" s="178">
        <f t="shared" si="52"/>
        <v>0</v>
      </c>
      <c r="N246" s="176">
        <v>4.2900000000000004E-3</v>
      </c>
      <c r="O246" s="176">
        <f t="shared" si="53"/>
        <v>0</v>
      </c>
      <c r="P246" s="176">
        <v>0</v>
      </c>
      <c r="Q246" s="176">
        <f t="shared" si="54"/>
        <v>0</v>
      </c>
      <c r="R246" s="178"/>
      <c r="S246" s="178" t="s">
        <v>117</v>
      </c>
      <c r="T246" s="179" t="s">
        <v>109</v>
      </c>
      <c r="U246" s="157">
        <v>0</v>
      </c>
      <c r="V246" s="157">
        <f t="shared" si="55"/>
        <v>0</v>
      </c>
      <c r="W246" s="157"/>
      <c r="X246" s="157"/>
      <c r="Y246" s="157" t="s">
        <v>110</v>
      </c>
      <c r="Z246" s="147"/>
      <c r="AA246" s="147"/>
      <c r="AB246" s="147"/>
      <c r="AC246" s="147"/>
      <c r="AD246" s="147"/>
      <c r="AE246" s="147"/>
      <c r="AF246" s="147"/>
      <c r="AG246" s="147" t="s">
        <v>216</v>
      </c>
      <c r="AH246" s="147"/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1" x14ac:dyDescent="0.2">
      <c r="A247" s="173">
        <v>207</v>
      </c>
      <c r="B247" s="174" t="s">
        <v>497</v>
      </c>
      <c r="C247" s="183" t="s">
        <v>503</v>
      </c>
      <c r="D247" s="175" t="s">
        <v>153</v>
      </c>
      <c r="E247" s="176">
        <v>3</v>
      </c>
      <c r="F247" s="177"/>
      <c r="G247" s="178">
        <f t="shared" si="49"/>
        <v>0</v>
      </c>
      <c r="H247" s="177"/>
      <c r="I247" s="178">
        <f t="shared" si="50"/>
        <v>0</v>
      </c>
      <c r="J247" s="177"/>
      <c r="K247" s="178">
        <f t="shared" si="51"/>
        <v>0</v>
      </c>
      <c r="L247" s="178">
        <v>21</v>
      </c>
      <c r="M247" s="178">
        <f t="shared" si="52"/>
        <v>0</v>
      </c>
      <c r="N247" s="176">
        <v>4.2900000000000004E-3</v>
      </c>
      <c r="O247" s="176">
        <f t="shared" si="53"/>
        <v>0.01</v>
      </c>
      <c r="P247" s="176">
        <v>0</v>
      </c>
      <c r="Q247" s="176">
        <f t="shared" si="54"/>
        <v>0</v>
      </c>
      <c r="R247" s="178"/>
      <c r="S247" s="178" t="s">
        <v>117</v>
      </c>
      <c r="T247" s="179" t="s">
        <v>109</v>
      </c>
      <c r="U247" s="157">
        <v>0</v>
      </c>
      <c r="V247" s="157">
        <f t="shared" si="55"/>
        <v>0</v>
      </c>
      <c r="W247" s="157"/>
      <c r="X247" s="157"/>
      <c r="Y247" s="157" t="s">
        <v>110</v>
      </c>
      <c r="Z247" s="147"/>
      <c r="AA247" s="147"/>
      <c r="AB247" s="147"/>
      <c r="AC247" s="147"/>
      <c r="AD247" s="147"/>
      <c r="AE247" s="147"/>
      <c r="AF247" s="147"/>
      <c r="AG247" s="147" t="s">
        <v>216</v>
      </c>
      <c r="AH247" s="147"/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1" x14ac:dyDescent="0.2">
      <c r="A248" s="173">
        <v>208</v>
      </c>
      <c r="B248" s="174" t="s">
        <v>497</v>
      </c>
      <c r="C248" s="183" t="s">
        <v>504</v>
      </c>
      <c r="D248" s="175" t="s">
        <v>153</v>
      </c>
      <c r="E248" s="176">
        <v>1</v>
      </c>
      <c r="F248" s="177"/>
      <c r="G248" s="178">
        <f t="shared" si="49"/>
        <v>0</v>
      </c>
      <c r="H248" s="177"/>
      <c r="I248" s="178">
        <f t="shared" si="50"/>
        <v>0</v>
      </c>
      <c r="J248" s="177"/>
      <c r="K248" s="178">
        <f t="shared" si="51"/>
        <v>0</v>
      </c>
      <c r="L248" s="178">
        <v>21</v>
      </c>
      <c r="M248" s="178">
        <f t="shared" si="52"/>
        <v>0</v>
      </c>
      <c r="N248" s="176">
        <v>4.2900000000000004E-3</v>
      </c>
      <c r="O248" s="176">
        <f t="shared" si="53"/>
        <v>0</v>
      </c>
      <c r="P248" s="176">
        <v>0</v>
      </c>
      <c r="Q248" s="176">
        <f t="shared" si="54"/>
        <v>0</v>
      </c>
      <c r="R248" s="178"/>
      <c r="S248" s="178" t="s">
        <v>117</v>
      </c>
      <c r="T248" s="179" t="s">
        <v>109</v>
      </c>
      <c r="U248" s="157">
        <v>0</v>
      </c>
      <c r="V248" s="157">
        <f t="shared" si="55"/>
        <v>0</v>
      </c>
      <c r="W248" s="157"/>
      <c r="X248" s="157"/>
      <c r="Y248" s="157" t="s">
        <v>110</v>
      </c>
      <c r="Z248" s="147"/>
      <c r="AA248" s="147"/>
      <c r="AB248" s="147"/>
      <c r="AC248" s="147"/>
      <c r="AD248" s="147"/>
      <c r="AE248" s="147"/>
      <c r="AF248" s="147"/>
      <c r="AG248" s="147" t="s">
        <v>216</v>
      </c>
      <c r="AH248" s="147"/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1" x14ac:dyDescent="0.2">
      <c r="A249" s="173">
        <v>209</v>
      </c>
      <c r="B249" s="174" t="s">
        <v>497</v>
      </c>
      <c r="C249" s="183" t="s">
        <v>505</v>
      </c>
      <c r="D249" s="175" t="s">
        <v>153</v>
      </c>
      <c r="E249" s="176">
        <v>0</v>
      </c>
      <c r="F249" s="177"/>
      <c r="G249" s="178">
        <f t="shared" si="49"/>
        <v>0</v>
      </c>
      <c r="H249" s="177"/>
      <c r="I249" s="178">
        <f t="shared" si="50"/>
        <v>0</v>
      </c>
      <c r="J249" s="177"/>
      <c r="K249" s="178">
        <f t="shared" si="51"/>
        <v>0</v>
      </c>
      <c r="L249" s="178">
        <v>21</v>
      </c>
      <c r="M249" s="178">
        <f t="shared" si="52"/>
        <v>0</v>
      </c>
      <c r="N249" s="176">
        <v>4.2900000000000004E-3</v>
      </c>
      <c r="O249" s="176">
        <f t="shared" si="53"/>
        <v>0</v>
      </c>
      <c r="P249" s="176">
        <v>0</v>
      </c>
      <c r="Q249" s="176">
        <f t="shared" si="54"/>
        <v>0</v>
      </c>
      <c r="R249" s="178"/>
      <c r="S249" s="178" t="s">
        <v>117</v>
      </c>
      <c r="T249" s="179" t="s">
        <v>109</v>
      </c>
      <c r="U249" s="157">
        <v>0</v>
      </c>
      <c r="V249" s="157">
        <f t="shared" si="55"/>
        <v>0</v>
      </c>
      <c r="W249" s="157"/>
      <c r="X249" s="157"/>
      <c r="Y249" s="157" t="s">
        <v>110</v>
      </c>
      <c r="Z249" s="147"/>
      <c r="AA249" s="147"/>
      <c r="AB249" s="147"/>
      <c r="AC249" s="147"/>
      <c r="AD249" s="147"/>
      <c r="AE249" s="147"/>
      <c r="AF249" s="147"/>
      <c r="AG249" s="147" t="s">
        <v>216</v>
      </c>
      <c r="AH249" s="147"/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1" x14ac:dyDescent="0.2">
      <c r="A250" s="173">
        <v>210</v>
      </c>
      <c r="B250" s="174" t="s">
        <v>497</v>
      </c>
      <c r="C250" s="183" t="s">
        <v>506</v>
      </c>
      <c r="D250" s="175" t="s">
        <v>153</v>
      </c>
      <c r="E250" s="176">
        <v>2</v>
      </c>
      <c r="F250" s="177"/>
      <c r="G250" s="178">
        <f t="shared" si="49"/>
        <v>0</v>
      </c>
      <c r="H250" s="177"/>
      <c r="I250" s="178">
        <f t="shared" si="50"/>
        <v>0</v>
      </c>
      <c r="J250" s="177"/>
      <c r="K250" s="178">
        <f t="shared" si="51"/>
        <v>0</v>
      </c>
      <c r="L250" s="178">
        <v>21</v>
      </c>
      <c r="M250" s="178">
        <f t="shared" si="52"/>
        <v>0</v>
      </c>
      <c r="N250" s="176">
        <v>4.2900000000000004E-3</v>
      </c>
      <c r="O250" s="176">
        <f t="shared" si="53"/>
        <v>0.01</v>
      </c>
      <c r="P250" s="176">
        <v>0</v>
      </c>
      <c r="Q250" s="176">
        <f t="shared" si="54"/>
        <v>0</v>
      </c>
      <c r="R250" s="178"/>
      <c r="S250" s="178" t="s">
        <v>117</v>
      </c>
      <c r="T250" s="179" t="s">
        <v>109</v>
      </c>
      <c r="U250" s="157">
        <v>0</v>
      </c>
      <c r="V250" s="157">
        <f t="shared" si="55"/>
        <v>0</v>
      </c>
      <c r="W250" s="157"/>
      <c r="X250" s="157"/>
      <c r="Y250" s="157" t="s">
        <v>110</v>
      </c>
      <c r="Z250" s="147"/>
      <c r="AA250" s="147"/>
      <c r="AB250" s="147"/>
      <c r="AC250" s="147"/>
      <c r="AD250" s="147"/>
      <c r="AE250" s="147"/>
      <c r="AF250" s="147"/>
      <c r="AG250" s="147" t="s">
        <v>216</v>
      </c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1" x14ac:dyDescent="0.2">
      <c r="A251" s="173">
        <v>211</v>
      </c>
      <c r="B251" s="174" t="s">
        <v>497</v>
      </c>
      <c r="C251" s="183" t="s">
        <v>507</v>
      </c>
      <c r="D251" s="175" t="s">
        <v>153</v>
      </c>
      <c r="E251" s="176">
        <v>0</v>
      </c>
      <c r="F251" s="177"/>
      <c r="G251" s="178">
        <f t="shared" si="49"/>
        <v>0</v>
      </c>
      <c r="H251" s="177"/>
      <c r="I251" s="178">
        <f t="shared" si="50"/>
        <v>0</v>
      </c>
      <c r="J251" s="177"/>
      <c r="K251" s="178">
        <f t="shared" si="51"/>
        <v>0</v>
      </c>
      <c r="L251" s="178">
        <v>21</v>
      </c>
      <c r="M251" s="178">
        <f t="shared" si="52"/>
        <v>0</v>
      </c>
      <c r="N251" s="176">
        <v>4.2900000000000004E-3</v>
      </c>
      <c r="O251" s="176">
        <f t="shared" si="53"/>
        <v>0</v>
      </c>
      <c r="P251" s="176">
        <v>0</v>
      </c>
      <c r="Q251" s="176">
        <f t="shared" si="54"/>
        <v>0</v>
      </c>
      <c r="R251" s="178"/>
      <c r="S251" s="178" t="s">
        <v>117</v>
      </c>
      <c r="T251" s="179" t="s">
        <v>109</v>
      </c>
      <c r="U251" s="157">
        <v>0</v>
      </c>
      <c r="V251" s="157">
        <f t="shared" si="55"/>
        <v>0</v>
      </c>
      <c r="W251" s="157"/>
      <c r="X251" s="157"/>
      <c r="Y251" s="157" t="s">
        <v>110</v>
      </c>
      <c r="Z251" s="147"/>
      <c r="AA251" s="147"/>
      <c r="AB251" s="147"/>
      <c r="AC251" s="147"/>
      <c r="AD251" s="147"/>
      <c r="AE251" s="147"/>
      <c r="AF251" s="147"/>
      <c r="AG251" s="147" t="s">
        <v>216</v>
      </c>
      <c r="AH251" s="147"/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1" x14ac:dyDescent="0.2">
      <c r="A252" s="173">
        <v>212</v>
      </c>
      <c r="B252" s="174" t="s">
        <v>508</v>
      </c>
      <c r="C252" s="183" t="s">
        <v>509</v>
      </c>
      <c r="D252" s="175" t="s">
        <v>153</v>
      </c>
      <c r="E252" s="176">
        <v>2</v>
      </c>
      <c r="F252" s="177"/>
      <c r="G252" s="178">
        <f t="shared" si="49"/>
        <v>0</v>
      </c>
      <c r="H252" s="177"/>
      <c r="I252" s="178">
        <f t="shared" si="50"/>
        <v>0</v>
      </c>
      <c r="J252" s="177"/>
      <c r="K252" s="178">
        <f t="shared" si="51"/>
        <v>0</v>
      </c>
      <c r="L252" s="178">
        <v>21</v>
      </c>
      <c r="M252" s="178">
        <f t="shared" si="52"/>
        <v>0</v>
      </c>
      <c r="N252" s="176">
        <v>4.2900000000000004E-3</v>
      </c>
      <c r="O252" s="176">
        <f t="shared" si="53"/>
        <v>0.01</v>
      </c>
      <c r="P252" s="176">
        <v>0</v>
      </c>
      <c r="Q252" s="176">
        <f t="shared" si="54"/>
        <v>0</v>
      </c>
      <c r="R252" s="178"/>
      <c r="S252" s="178" t="s">
        <v>117</v>
      </c>
      <c r="T252" s="179" t="s">
        <v>109</v>
      </c>
      <c r="U252" s="157">
        <v>0</v>
      </c>
      <c r="V252" s="157">
        <f t="shared" si="55"/>
        <v>0</v>
      </c>
      <c r="W252" s="157"/>
      <c r="X252" s="157"/>
      <c r="Y252" s="157" t="s">
        <v>110</v>
      </c>
      <c r="Z252" s="147"/>
      <c r="AA252" s="147"/>
      <c r="AB252" s="147"/>
      <c r="AC252" s="147"/>
      <c r="AD252" s="147"/>
      <c r="AE252" s="147"/>
      <c r="AF252" s="147"/>
      <c r="AG252" s="147" t="s">
        <v>118</v>
      </c>
      <c r="AH252" s="147"/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1" x14ac:dyDescent="0.2">
      <c r="A253" s="173">
        <v>213</v>
      </c>
      <c r="B253" s="174" t="s">
        <v>497</v>
      </c>
      <c r="C253" s="183" t="s">
        <v>510</v>
      </c>
      <c r="D253" s="175" t="s">
        <v>153</v>
      </c>
      <c r="E253" s="176">
        <v>2</v>
      </c>
      <c r="F253" s="177"/>
      <c r="G253" s="178">
        <f t="shared" si="49"/>
        <v>0</v>
      </c>
      <c r="H253" s="177"/>
      <c r="I253" s="178">
        <f t="shared" si="50"/>
        <v>0</v>
      </c>
      <c r="J253" s="177"/>
      <c r="K253" s="178">
        <f t="shared" si="51"/>
        <v>0</v>
      </c>
      <c r="L253" s="178">
        <v>21</v>
      </c>
      <c r="M253" s="178">
        <f t="shared" si="52"/>
        <v>0</v>
      </c>
      <c r="N253" s="176">
        <v>4.2900000000000004E-3</v>
      </c>
      <c r="O253" s="176">
        <f t="shared" si="53"/>
        <v>0.01</v>
      </c>
      <c r="P253" s="176">
        <v>0</v>
      </c>
      <c r="Q253" s="176">
        <f t="shared" si="54"/>
        <v>0</v>
      </c>
      <c r="R253" s="178"/>
      <c r="S253" s="178" t="s">
        <v>117</v>
      </c>
      <c r="T253" s="179" t="s">
        <v>109</v>
      </c>
      <c r="U253" s="157">
        <v>0</v>
      </c>
      <c r="V253" s="157">
        <f t="shared" si="55"/>
        <v>0</v>
      </c>
      <c r="W253" s="157"/>
      <c r="X253" s="157"/>
      <c r="Y253" s="157" t="s">
        <v>110</v>
      </c>
      <c r="Z253" s="147"/>
      <c r="AA253" s="147"/>
      <c r="AB253" s="147"/>
      <c r="AC253" s="147"/>
      <c r="AD253" s="147"/>
      <c r="AE253" s="147"/>
      <c r="AF253" s="147"/>
      <c r="AG253" s="147" t="s">
        <v>216</v>
      </c>
      <c r="AH253" s="147"/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1" x14ac:dyDescent="0.2">
      <c r="A254" s="173">
        <v>214</v>
      </c>
      <c r="B254" s="174" t="s">
        <v>511</v>
      </c>
      <c r="C254" s="183" t="s">
        <v>512</v>
      </c>
      <c r="D254" s="175" t="s">
        <v>153</v>
      </c>
      <c r="E254" s="176">
        <v>0</v>
      </c>
      <c r="F254" s="177"/>
      <c r="G254" s="178">
        <f t="shared" si="49"/>
        <v>0</v>
      </c>
      <c r="H254" s="177"/>
      <c r="I254" s="178">
        <f t="shared" si="50"/>
        <v>0</v>
      </c>
      <c r="J254" s="177"/>
      <c r="K254" s="178">
        <f t="shared" si="51"/>
        <v>0</v>
      </c>
      <c r="L254" s="178">
        <v>21</v>
      </c>
      <c r="M254" s="178">
        <f t="shared" si="52"/>
        <v>0</v>
      </c>
      <c r="N254" s="176">
        <v>4.2900000000000004E-3</v>
      </c>
      <c r="O254" s="176">
        <f t="shared" si="53"/>
        <v>0</v>
      </c>
      <c r="P254" s="176">
        <v>0</v>
      </c>
      <c r="Q254" s="176">
        <f t="shared" si="54"/>
        <v>0</v>
      </c>
      <c r="R254" s="178"/>
      <c r="S254" s="178" t="s">
        <v>117</v>
      </c>
      <c r="T254" s="179" t="s">
        <v>109</v>
      </c>
      <c r="U254" s="157">
        <v>0</v>
      </c>
      <c r="V254" s="157">
        <f t="shared" si="55"/>
        <v>0</v>
      </c>
      <c r="W254" s="157"/>
      <c r="X254" s="157"/>
      <c r="Y254" s="157" t="s">
        <v>110</v>
      </c>
      <c r="Z254" s="147"/>
      <c r="AA254" s="147"/>
      <c r="AB254" s="147"/>
      <c r="AC254" s="147"/>
      <c r="AD254" s="147"/>
      <c r="AE254" s="147"/>
      <c r="AF254" s="147"/>
      <c r="AG254" s="147" t="s">
        <v>118</v>
      </c>
      <c r="AH254" s="147"/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1" x14ac:dyDescent="0.2">
      <c r="A255" s="173">
        <v>215</v>
      </c>
      <c r="B255" s="174" t="s">
        <v>513</v>
      </c>
      <c r="C255" s="183" t="s">
        <v>514</v>
      </c>
      <c r="D255" s="175" t="s">
        <v>153</v>
      </c>
      <c r="E255" s="176">
        <v>2</v>
      </c>
      <c r="F255" s="177"/>
      <c r="G255" s="178">
        <f t="shared" si="49"/>
        <v>0</v>
      </c>
      <c r="H255" s="177"/>
      <c r="I255" s="178">
        <f t="shared" si="50"/>
        <v>0</v>
      </c>
      <c r="J255" s="177"/>
      <c r="K255" s="178">
        <f t="shared" si="51"/>
        <v>0</v>
      </c>
      <c r="L255" s="178">
        <v>21</v>
      </c>
      <c r="M255" s="178">
        <f t="shared" si="52"/>
        <v>0</v>
      </c>
      <c r="N255" s="176">
        <v>4.2900000000000004E-3</v>
      </c>
      <c r="O255" s="176">
        <f t="shared" si="53"/>
        <v>0.01</v>
      </c>
      <c r="P255" s="176">
        <v>0</v>
      </c>
      <c r="Q255" s="176">
        <f t="shared" si="54"/>
        <v>0</v>
      </c>
      <c r="R255" s="178"/>
      <c r="S255" s="178" t="s">
        <v>117</v>
      </c>
      <c r="T255" s="179" t="s">
        <v>109</v>
      </c>
      <c r="U255" s="157">
        <v>0</v>
      </c>
      <c r="V255" s="157">
        <f t="shared" si="55"/>
        <v>0</v>
      </c>
      <c r="W255" s="157"/>
      <c r="X255" s="157"/>
      <c r="Y255" s="157" t="s">
        <v>110</v>
      </c>
      <c r="Z255" s="147"/>
      <c r="AA255" s="147"/>
      <c r="AB255" s="147"/>
      <c r="AC255" s="147"/>
      <c r="AD255" s="147"/>
      <c r="AE255" s="147"/>
      <c r="AF255" s="147"/>
      <c r="AG255" s="147" t="s">
        <v>118</v>
      </c>
      <c r="AH255" s="147"/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1" x14ac:dyDescent="0.2">
      <c r="A256" s="173">
        <v>216</v>
      </c>
      <c r="B256" s="174" t="s">
        <v>497</v>
      </c>
      <c r="C256" s="183" t="s">
        <v>515</v>
      </c>
      <c r="D256" s="175" t="s">
        <v>153</v>
      </c>
      <c r="E256" s="176">
        <v>0</v>
      </c>
      <c r="F256" s="177"/>
      <c r="G256" s="178">
        <f t="shared" ref="G256:G287" si="56">ROUND(E256*F256,2)</f>
        <v>0</v>
      </c>
      <c r="H256" s="177"/>
      <c r="I256" s="178">
        <f t="shared" ref="I256:I287" si="57">ROUND(E256*H256,2)</f>
        <v>0</v>
      </c>
      <c r="J256" s="177"/>
      <c r="K256" s="178">
        <f t="shared" ref="K256:K287" si="58">ROUND(E256*J256,2)</f>
        <v>0</v>
      </c>
      <c r="L256" s="178">
        <v>21</v>
      </c>
      <c r="M256" s="178">
        <f t="shared" ref="M256:M287" si="59">G256*(1+L256/100)</f>
        <v>0</v>
      </c>
      <c r="N256" s="176">
        <v>4.2900000000000004E-3</v>
      </c>
      <c r="O256" s="176">
        <f t="shared" ref="O256:O287" si="60">ROUND(E256*N256,2)</f>
        <v>0</v>
      </c>
      <c r="P256" s="176">
        <v>0</v>
      </c>
      <c r="Q256" s="176">
        <f t="shared" ref="Q256:Q287" si="61">ROUND(E256*P256,2)</f>
        <v>0</v>
      </c>
      <c r="R256" s="178"/>
      <c r="S256" s="178" t="s">
        <v>117</v>
      </c>
      <c r="T256" s="179" t="s">
        <v>109</v>
      </c>
      <c r="U256" s="157">
        <v>0</v>
      </c>
      <c r="V256" s="157">
        <f t="shared" ref="V256:V287" si="62">ROUND(E256*U256,2)</f>
        <v>0</v>
      </c>
      <c r="W256" s="157"/>
      <c r="X256" s="157"/>
      <c r="Y256" s="157" t="s">
        <v>110</v>
      </c>
      <c r="Z256" s="147"/>
      <c r="AA256" s="147"/>
      <c r="AB256" s="147"/>
      <c r="AC256" s="147"/>
      <c r="AD256" s="147"/>
      <c r="AE256" s="147"/>
      <c r="AF256" s="147"/>
      <c r="AG256" s="147" t="s">
        <v>216</v>
      </c>
      <c r="AH256" s="147"/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1" x14ac:dyDescent="0.2">
      <c r="A257" s="173">
        <v>217</v>
      </c>
      <c r="B257" s="174" t="s">
        <v>516</v>
      </c>
      <c r="C257" s="183" t="s">
        <v>517</v>
      </c>
      <c r="D257" s="175" t="s">
        <v>153</v>
      </c>
      <c r="E257" s="176">
        <v>0</v>
      </c>
      <c r="F257" s="177"/>
      <c r="G257" s="178">
        <f t="shared" si="56"/>
        <v>0</v>
      </c>
      <c r="H257" s="177"/>
      <c r="I257" s="178">
        <f t="shared" si="57"/>
        <v>0</v>
      </c>
      <c r="J257" s="177"/>
      <c r="K257" s="178">
        <f t="shared" si="58"/>
        <v>0</v>
      </c>
      <c r="L257" s="178">
        <v>21</v>
      </c>
      <c r="M257" s="178">
        <f t="shared" si="59"/>
        <v>0</v>
      </c>
      <c r="N257" s="176">
        <v>4.2900000000000004E-3</v>
      </c>
      <c r="O257" s="176">
        <f t="shared" si="60"/>
        <v>0</v>
      </c>
      <c r="P257" s="176">
        <v>0</v>
      </c>
      <c r="Q257" s="176">
        <f t="shared" si="61"/>
        <v>0</v>
      </c>
      <c r="R257" s="178"/>
      <c r="S257" s="178" t="s">
        <v>117</v>
      </c>
      <c r="T257" s="179" t="s">
        <v>109</v>
      </c>
      <c r="U257" s="157">
        <v>0</v>
      </c>
      <c r="V257" s="157">
        <f t="shared" si="62"/>
        <v>0</v>
      </c>
      <c r="W257" s="157"/>
      <c r="X257" s="157"/>
      <c r="Y257" s="157" t="s">
        <v>110</v>
      </c>
      <c r="Z257" s="147"/>
      <c r="AA257" s="147"/>
      <c r="AB257" s="147"/>
      <c r="AC257" s="147"/>
      <c r="AD257" s="147"/>
      <c r="AE257" s="147"/>
      <c r="AF257" s="147"/>
      <c r="AG257" s="147" t="s">
        <v>118</v>
      </c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1" x14ac:dyDescent="0.2">
      <c r="A258" s="173">
        <v>218</v>
      </c>
      <c r="B258" s="174" t="s">
        <v>518</v>
      </c>
      <c r="C258" s="183" t="s">
        <v>519</v>
      </c>
      <c r="D258" s="175" t="s">
        <v>153</v>
      </c>
      <c r="E258" s="176">
        <v>4</v>
      </c>
      <c r="F258" s="177"/>
      <c r="G258" s="178">
        <f t="shared" si="56"/>
        <v>0</v>
      </c>
      <c r="H258" s="177"/>
      <c r="I258" s="178">
        <f t="shared" si="57"/>
        <v>0</v>
      </c>
      <c r="J258" s="177"/>
      <c r="K258" s="178">
        <f t="shared" si="58"/>
        <v>0</v>
      </c>
      <c r="L258" s="178">
        <v>21</v>
      </c>
      <c r="M258" s="178">
        <f t="shared" si="59"/>
        <v>0</v>
      </c>
      <c r="N258" s="176">
        <v>4.2900000000000004E-3</v>
      </c>
      <c r="O258" s="176">
        <f t="shared" si="60"/>
        <v>0.02</v>
      </c>
      <c r="P258" s="176">
        <v>0</v>
      </c>
      <c r="Q258" s="176">
        <f t="shared" si="61"/>
        <v>0</v>
      </c>
      <c r="R258" s="178"/>
      <c r="S258" s="178" t="s">
        <v>117</v>
      </c>
      <c r="T258" s="179" t="s">
        <v>109</v>
      </c>
      <c r="U258" s="157">
        <v>0</v>
      </c>
      <c r="V258" s="157">
        <f t="shared" si="62"/>
        <v>0</v>
      </c>
      <c r="W258" s="157"/>
      <c r="X258" s="157"/>
      <c r="Y258" s="157" t="s">
        <v>110</v>
      </c>
      <c r="Z258" s="147"/>
      <c r="AA258" s="147"/>
      <c r="AB258" s="147"/>
      <c r="AC258" s="147"/>
      <c r="AD258" s="147"/>
      <c r="AE258" s="147"/>
      <c r="AF258" s="147"/>
      <c r="AG258" s="147" t="s">
        <v>118</v>
      </c>
      <c r="AH258" s="147"/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1" x14ac:dyDescent="0.2">
      <c r="A259" s="173">
        <v>219</v>
      </c>
      <c r="B259" s="174" t="s">
        <v>520</v>
      </c>
      <c r="C259" s="183" t="s">
        <v>521</v>
      </c>
      <c r="D259" s="175" t="s">
        <v>153</v>
      </c>
      <c r="E259" s="176">
        <v>0</v>
      </c>
      <c r="F259" s="177"/>
      <c r="G259" s="178">
        <f t="shared" si="56"/>
        <v>0</v>
      </c>
      <c r="H259" s="177"/>
      <c r="I259" s="178">
        <f t="shared" si="57"/>
        <v>0</v>
      </c>
      <c r="J259" s="177"/>
      <c r="K259" s="178">
        <f t="shared" si="58"/>
        <v>0</v>
      </c>
      <c r="L259" s="178">
        <v>21</v>
      </c>
      <c r="M259" s="178">
        <f t="shared" si="59"/>
        <v>0</v>
      </c>
      <c r="N259" s="176">
        <v>4.2900000000000004E-3</v>
      </c>
      <c r="O259" s="176">
        <f t="shared" si="60"/>
        <v>0</v>
      </c>
      <c r="P259" s="176">
        <v>0</v>
      </c>
      <c r="Q259" s="176">
        <f t="shared" si="61"/>
        <v>0</v>
      </c>
      <c r="R259" s="178"/>
      <c r="S259" s="178" t="s">
        <v>117</v>
      </c>
      <c r="T259" s="179" t="s">
        <v>109</v>
      </c>
      <c r="U259" s="157">
        <v>0</v>
      </c>
      <c r="V259" s="157">
        <f t="shared" si="62"/>
        <v>0</v>
      </c>
      <c r="W259" s="157"/>
      <c r="X259" s="157"/>
      <c r="Y259" s="157" t="s">
        <v>110</v>
      </c>
      <c r="Z259" s="147"/>
      <c r="AA259" s="147"/>
      <c r="AB259" s="147"/>
      <c r="AC259" s="147"/>
      <c r="AD259" s="147"/>
      <c r="AE259" s="147"/>
      <c r="AF259" s="147"/>
      <c r="AG259" s="147" t="s">
        <v>118</v>
      </c>
      <c r="AH259" s="147"/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outlineLevel="1" x14ac:dyDescent="0.2">
      <c r="A260" s="173">
        <v>220</v>
      </c>
      <c r="B260" s="174" t="s">
        <v>522</v>
      </c>
      <c r="C260" s="183" t="s">
        <v>523</v>
      </c>
      <c r="D260" s="175" t="s">
        <v>153</v>
      </c>
      <c r="E260" s="176">
        <v>0</v>
      </c>
      <c r="F260" s="177"/>
      <c r="G260" s="178">
        <f t="shared" si="56"/>
        <v>0</v>
      </c>
      <c r="H260" s="177"/>
      <c r="I260" s="178">
        <f t="shared" si="57"/>
        <v>0</v>
      </c>
      <c r="J260" s="177"/>
      <c r="K260" s="178">
        <f t="shared" si="58"/>
        <v>0</v>
      </c>
      <c r="L260" s="178">
        <v>21</v>
      </c>
      <c r="M260" s="178">
        <f t="shared" si="59"/>
        <v>0</v>
      </c>
      <c r="N260" s="176">
        <v>4.2900000000000004E-3</v>
      </c>
      <c r="O260" s="176">
        <f t="shared" si="60"/>
        <v>0</v>
      </c>
      <c r="P260" s="176">
        <v>0</v>
      </c>
      <c r="Q260" s="176">
        <f t="shared" si="61"/>
        <v>0</v>
      </c>
      <c r="R260" s="178"/>
      <c r="S260" s="178" t="s">
        <v>117</v>
      </c>
      <c r="T260" s="179" t="s">
        <v>109</v>
      </c>
      <c r="U260" s="157">
        <v>0</v>
      </c>
      <c r="V260" s="157">
        <f t="shared" si="62"/>
        <v>0</v>
      </c>
      <c r="W260" s="157"/>
      <c r="X260" s="157"/>
      <c r="Y260" s="157" t="s">
        <v>110</v>
      </c>
      <c r="Z260" s="147"/>
      <c r="AA260" s="147"/>
      <c r="AB260" s="147"/>
      <c r="AC260" s="147"/>
      <c r="AD260" s="147"/>
      <c r="AE260" s="147"/>
      <c r="AF260" s="147"/>
      <c r="AG260" s="147" t="s">
        <v>118</v>
      </c>
      <c r="AH260" s="147"/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1" x14ac:dyDescent="0.2">
      <c r="A261" s="173">
        <v>221</v>
      </c>
      <c r="B261" s="174" t="s">
        <v>497</v>
      </c>
      <c r="C261" s="183" t="s">
        <v>524</v>
      </c>
      <c r="D261" s="175" t="s">
        <v>153</v>
      </c>
      <c r="E261" s="176">
        <v>0</v>
      </c>
      <c r="F261" s="177"/>
      <c r="G261" s="178">
        <f t="shared" si="56"/>
        <v>0</v>
      </c>
      <c r="H261" s="177"/>
      <c r="I261" s="178">
        <f t="shared" si="57"/>
        <v>0</v>
      </c>
      <c r="J261" s="177"/>
      <c r="K261" s="178">
        <f t="shared" si="58"/>
        <v>0</v>
      </c>
      <c r="L261" s="178">
        <v>21</v>
      </c>
      <c r="M261" s="178">
        <f t="shared" si="59"/>
        <v>0</v>
      </c>
      <c r="N261" s="176">
        <v>4.2900000000000004E-3</v>
      </c>
      <c r="O261" s="176">
        <f t="shared" si="60"/>
        <v>0</v>
      </c>
      <c r="P261" s="176">
        <v>0</v>
      </c>
      <c r="Q261" s="176">
        <f t="shared" si="61"/>
        <v>0</v>
      </c>
      <c r="R261" s="178"/>
      <c r="S261" s="178" t="s">
        <v>117</v>
      </c>
      <c r="T261" s="179" t="s">
        <v>109</v>
      </c>
      <c r="U261" s="157">
        <v>0</v>
      </c>
      <c r="V261" s="157">
        <f t="shared" si="62"/>
        <v>0</v>
      </c>
      <c r="W261" s="157"/>
      <c r="X261" s="157"/>
      <c r="Y261" s="157" t="s">
        <v>110</v>
      </c>
      <c r="Z261" s="147"/>
      <c r="AA261" s="147"/>
      <c r="AB261" s="147"/>
      <c r="AC261" s="147"/>
      <c r="AD261" s="147"/>
      <c r="AE261" s="147"/>
      <c r="AF261" s="147"/>
      <c r="AG261" s="147" t="s">
        <v>216</v>
      </c>
      <c r="AH261" s="147"/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1" x14ac:dyDescent="0.2">
      <c r="A262" s="173">
        <v>222</v>
      </c>
      <c r="B262" s="174" t="s">
        <v>497</v>
      </c>
      <c r="C262" s="183" t="s">
        <v>525</v>
      </c>
      <c r="D262" s="175" t="s">
        <v>153</v>
      </c>
      <c r="E262" s="176">
        <v>0</v>
      </c>
      <c r="F262" s="177"/>
      <c r="G262" s="178">
        <f t="shared" si="56"/>
        <v>0</v>
      </c>
      <c r="H262" s="177"/>
      <c r="I262" s="178">
        <f t="shared" si="57"/>
        <v>0</v>
      </c>
      <c r="J262" s="177"/>
      <c r="K262" s="178">
        <f t="shared" si="58"/>
        <v>0</v>
      </c>
      <c r="L262" s="178">
        <v>21</v>
      </c>
      <c r="M262" s="178">
        <f t="shared" si="59"/>
        <v>0</v>
      </c>
      <c r="N262" s="176">
        <v>4.2900000000000004E-3</v>
      </c>
      <c r="O262" s="176">
        <f t="shared" si="60"/>
        <v>0</v>
      </c>
      <c r="P262" s="176">
        <v>0</v>
      </c>
      <c r="Q262" s="176">
        <f t="shared" si="61"/>
        <v>0</v>
      </c>
      <c r="R262" s="178"/>
      <c r="S262" s="178" t="s">
        <v>117</v>
      </c>
      <c r="T262" s="179" t="s">
        <v>109</v>
      </c>
      <c r="U262" s="157">
        <v>0</v>
      </c>
      <c r="V262" s="157">
        <f t="shared" si="62"/>
        <v>0</v>
      </c>
      <c r="W262" s="157"/>
      <c r="X262" s="157"/>
      <c r="Y262" s="157" t="s">
        <v>110</v>
      </c>
      <c r="Z262" s="147"/>
      <c r="AA262" s="147"/>
      <c r="AB262" s="147"/>
      <c r="AC262" s="147"/>
      <c r="AD262" s="147"/>
      <c r="AE262" s="147"/>
      <c r="AF262" s="147"/>
      <c r="AG262" s="147" t="s">
        <v>216</v>
      </c>
      <c r="AH262" s="147"/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outlineLevel="1" x14ac:dyDescent="0.2">
      <c r="A263" s="173">
        <v>223</v>
      </c>
      <c r="B263" s="174" t="s">
        <v>497</v>
      </c>
      <c r="C263" s="183" t="s">
        <v>526</v>
      </c>
      <c r="D263" s="175" t="s">
        <v>153</v>
      </c>
      <c r="E263" s="176">
        <v>1</v>
      </c>
      <c r="F263" s="177"/>
      <c r="G263" s="178">
        <f t="shared" si="56"/>
        <v>0</v>
      </c>
      <c r="H263" s="177"/>
      <c r="I263" s="178">
        <f t="shared" si="57"/>
        <v>0</v>
      </c>
      <c r="J263" s="177"/>
      <c r="K263" s="178">
        <f t="shared" si="58"/>
        <v>0</v>
      </c>
      <c r="L263" s="178">
        <v>21</v>
      </c>
      <c r="M263" s="178">
        <f t="shared" si="59"/>
        <v>0</v>
      </c>
      <c r="N263" s="176">
        <v>4.2900000000000004E-3</v>
      </c>
      <c r="O263" s="176">
        <f t="shared" si="60"/>
        <v>0</v>
      </c>
      <c r="P263" s="176">
        <v>0</v>
      </c>
      <c r="Q263" s="176">
        <f t="shared" si="61"/>
        <v>0</v>
      </c>
      <c r="R263" s="178"/>
      <c r="S263" s="178" t="s">
        <v>117</v>
      </c>
      <c r="T263" s="179" t="s">
        <v>109</v>
      </c>
      <c r="U263" s="157">
        <v>0</v>
      </c>
      <c r="V263" s="157">
        <f t="shared" si="62"/>
        <v>0</v>
      </c>
      <c r="W263" s="157"/>
      <c r="X263" s="157"/>
      <c r="Y263" s="157" t="s">
        <v>110</v>
      </c>
      <c r="Z263" s="147"/>
      <c r="AA263" s="147"/>
      <c r="AB263" s="147"/>
      <c r="AC263" s="147"/>
      <c r="AD263" s="147"/>
      <c r="AE263" s="147"/>
      <c r="AF263" s="147"/>
      <c r="AG263" s="147" t="s">
        <v>216</v>
      </c>
      <c r="AH263" s="147"/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1" x14ac:dyDescent="0.2">
      <c r="A264" s="173">
        <v>224</v>
      </c>
      <c r="B264" s="174" t="s">
        <v>497</v>
      </c>
      <c r="C264" s="183" t="s">
        <v>527</v>
      </c>
      <c r="D264" s="175" t="s">
        <v>153</v>
      </c>
      <c r="E264" s="176">
        <v>2</v>
      </c>
      <c r="F264" s="177"/>
      <c r="G264" s="178">
        <f t="shared" si="56"/>
        <v>0</v>
      </c>
      <c r="H264" s="177"/>
      <c r="I264" s="178">
        <f t="shared" si="57"/>
        <v>0</v>
      </c>
      <c r="J264" s="177"/>
      <c r="K264" s="178">
        <f t="shared" si="58"/>
        <v>0</v>
      </c>
      <c r="L264" s="178">
        <v>21</v>
      </c>
      <c r="M264" s="178">
        <f t="shared" si="59"/>
        <v>0</v>
      </c>
      <c r="N264" s="176">
        <v>4.2900000000000004E-3</v>
      </c>
      <c r="O264" s="176">
        <f t="shared" si="60"/>
        <v>0.01</v>
      </c>
      <c r="P264" s="176">
        <v>0</v>
      </c>
      <c r="Q264" s="176">
        <f t="shared" si="61"/>
        <v>0</v>
      </c>
      <c r="R264" s="178"/>
      <c r="S264" s="178" t="s">
        <v>117</v>
      </c>
      <c r="T264" s="179" t="s">
        <v>109</v>
      </c>
      <c r="U264" s="157">
        <v>0</v>
      </c>
      <c r="V264" s="157">
        <f t="shared" si="62"/>
        <v>0</v>
      </c>
      <c r="W264" s="157"/>
      <c r="X264" s="157"/>
      <c r="Y264" s="157" t="s">
        <v>110</v>
      </c>
      <c r="Z264" s="147"/>
      <c r="AA264" s="147"/>
      <c r="AB264" s="147"/>
      <c r="AC264" s="147"/>
      <c r="AD264" s="147"/>
      <c r="AE264" s="147"/>
      <c r="AF264" s="147"/>
      <c r="AG264" s="147" t="s">
        <v>216</v>
      </c>
      <c r="AH264" s="147"/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1" x14ac:dyDescent="0.2">
      <c r="A265" s="173">
        <v>225</v>
      </c>
      <c r="B265" s="174" t="s">
        <v>497</v>
      </c>
      <c r="C265" s="183" t="s">
        <v>528</v>
      </c>
      <c r="D265" s="175" t="s">
        <v>153</v>
      </c>
      <c r="E265" s="176">
        <v>0</v>
      </c>
      <c r="F265" s="177"/>
      <c r="G265" s="178">
        <f t="shared" si="56"/>
        <v>0</v>
      </c>
      <c r="H265" s="177"/>
      <c r="I265" s="178">
        <f t="shared" si="57"/>
        <v>0</v>
      </c>
      <c r="J265" s="177"/>
      <c r="K265" s="178">
        <f t="shared" si="58"/>
        <v>0</v>
      </c>
      <c r="L265" s="178">
        <v>21</v>
      </c>
      <c r="M265" s="178">
        <f t="shared" si="59"/>
        <v>0</v>
      </c>
      <c r="N265" s="176">
        <v>4.2900000000000004E-3</v>
      </c>
      <c r="O265" s="176">
        <f t="shared" si="60"/>
        <v>0</v>
      </c>
      <c r="P265" s="176">
        <v>0</v>
      </c>
      <c r="Q265" s="176">
        <f t="shared" si="61"/>
        <v>0</v>
      </c>
      <c r="R265" s="178"/>
      <c r="S265" s="178" t="s">
        <v>117</v>
      </c>
      <c r="T265" s="179" t="s">
        <v>109</v>
      </c>
      <c r="U265" s="157">
        <v>0</v>
      </c>
      <c r="V265" s="157">
        <f t="shared" si="62"/>
        <v>0</v>
      </c>
      <c r="W265" s="157"/>
      <c r="X265" s="157"/>
      <c r="Y265" s="157" t="s">
        <v>110</v>
      </c>
      <c r="Z265" s="147"/>
      <c r="AA265" s="147"/>
      <c r="AB265" s="147"/>
      <c r="AC265" s="147"/>
      <c r="AD265" s="147"/>
      <c r="AE265" s="147"/>
      <c r="AF265" s="147"/>
      <c r="AG265" s="147" t="s">
        <v>216</v>
      </c>
      <c r="AH265" s="147"/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1" x14ac:dyDescent="0.2">
      <c r="A266" s="173">
        <v>226</v>
      </c>
      <c r="B266" s="174" t="s">
        <v>497</v>
      </c>
      <c r="C266" s="183" t="s">
        <v>529</v>
      </c>
      <c r="D266" s="175" t="s">
        <v>153</v>
      </c>
      <c r="E266" s="176">
        <v>0</v>
      </c>
      <c r="F266" s="177"/>
      <c r="G266" s="178">
        <f t="shared" si="56"/>
        <v>0</v>
      </c>
      <c r="H266" s="177"/>
      <c r="I266" s="178">
        <f t="shared" si="57"/>
        <v>0</v>
      </c>
      <c r="J266" s="177"/>
      <c r="K266" s="178">
        <f t="shared" si="58"/>
        <v>0</v>
      </c>
      <c r="L266" s="178">
        <v>21</v>
      </c>
      <c r="M266" s="178">
        <f t="shared" si="59"/>
        <v>0</v>
      </c>
      <c r="N266" s="176">
        <v>4.2900000000000004E-3</v>
      </c>
      <c r="O266" s="176">
        <f t="shared" si="60"/>
        <v>0</v>
      </c>
      <c r="P266" s="176">
        <v>0</v>
      </c>
      <c r="Q266" s="176">
        <f t="shared" si="61"/>
        <v>0</v>
      </c>
      <c r="R266" s="178"/>
      <c r="S266" s="178" t="s">
        <v>117</v>
      </c>
      <c r="T266" s="179" t="s">
        <v>109</v>
      </c>
      <c r="U266" s="157">
        <v>0</v>
      </c>
      <c r="V266" s="157">
        <f t="shared" si="62"/>
        <v>0</v>
      </c>
      <c r="W266" s="157"/>
      <c r="X266" s="157"/>
      <c r="Y266" s="157" t="s">
        <v>110</v>
      </c>
      <c r="Z266" s="147"/>
      <c r="AA266" s="147"/>
      <c r="AB266" s="147"/>
      <c r="AC266" s="147"/>
      <c r="AD266" s="147"/>
      <c r="AE266" s="147"/>
      <c r="AF266" s="147"/>
      <c r="AG266" s="147" t="s">
        <v>216</v>
      </c>
      <c r="AH266" s="147"/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1" x14ac:dyDescent="0.2">
      <c r="A267" s="173">
        <v>227</v>
      </c>
      <c r="B267" s="174" t="s">
        <v>497</v>
      </c>
      <c r="C267" s="183" t="s">
        <v>530</v>
      </c>
      <c r="D267" s="175" t="s">
        <v>153</v>
      </c>
      <c r="E267" s="176">
        <v>0</v>
      </c>
      <c r="F267" s="177"/>
      <c r="G267" s="178">
        <f t="shared" si="56"/>
        <v>0</v>
      </c>
      <c r="H267" s="177"/>
      <c r="I267" s="178">
        <f t="shared" si="57"/>
        <v>0</v>
      </c>
      <c r="J267" s="177"/>
      <c r="K267" s="178">
        <f t="shared" si="58"/>
        <v>0</v>
      </c>
      <c r="L267" s="178">
        <v>21</v>
      </c>
      <c r="M267" s="178">
        <f t="shared" si="59"/>
        <v>0</v>
      </c>
      <c r="N267" s="176">
        <v>4.2900000000000004E-3</v>
      </c>
      <c r="O267" s="176">
        <f t="shared" si="60"/>
        <v>0</v>
      </c>
      <c r="P267" s="176">
        <v>0</v>
      </c>
      <c r="Q267" s="176">
        <f t="shared" si="61"/>
        <v>0</v>
      </c>
      <c r="R267" s="178"/>
      <c r="S267" s="178" t="s">
        <v>117</v>
      </c>
      <c r="T267" s="179" t="s">
        <v>109</v>
      </c>
      <c r="U267" s="157">
        <v>0</v>
      </c>
      <c r="V267" s="157">
        <f t="shared" si="62"/>
        <v>0</v>
      </c>
      <c r="W267" s="157"/>
      <c r="X267" s="157"/>
      <c r="Y267" s="157" t="s">
        <v>110</v>
      </c>
      <c r="Z267" s="147"/>
      <c r="AA267" s="147"/>
      <c r="AB267" s="147"/>
      <c r="AC267" s="147"/>
      <c r="AD267" s="147"/>
      <c r="AE267" s="147"/>
      <c r="AF267" s="147"/>
      <c r="AG267" s="147" t="s">
        <v>216</v>
      </c>
      <c r="AH267" s="147"/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1" x14ac:dyDescent="0.2">
      <c r="A268" s="173">
        <v>228</v>
      </c>
      <c r="B268" s="174" t="s">
        <v>497</v>
      </c>
      <c r="C268" s="183" t="s">
        <v>531</v>
      </c>
      <c r="D268" s="175" t="s">
        <v>153</v>
      </c>
      <c r="E268" s="176">
        <v>0</v>
      </c>
      <c r="F268" s="177"/>
      <c r="G268" s="178">
        <f t="shared" si="56"/>
        <v>0</v>
      </c>
      <c r="H268" s="177"/>
      <c r="I268" s="178">
        <f t="shared" si="57"/>
        <v>0</v>
      </c>
      <c r="J268" s="177"/>
      <c r="K268" s="178">
        <f t="shared" si="58"/>
        <v>0</v>
      </c>
      <c r="L268" s="178">
        <v>21</v>
      </c>
      <c r="M268" s="178">
        <f t="shared" si="59"/>
        <v>0</v>
      </c>
      <c r="N268" s="176">
        <v>4.2900000000000004E-3</v>
      </c>
      <c r="O268" s="176">
        <f t="shared" si="60"/>
        <v>0</v>
      </c>
      <c r="P268" s="176">
        <v>0</v>
      </c>
      <c r="Q268" s="176">
        <f t="shared" si="61"/>
        <v>0</v>
      </c>
      <c r="R268" s="178"/>
      <c r="S268" s="178" t="s">
        <v>117</v>
      </c>
      <c r="T268" s="179" t="s">
        <v>109</v>
      </c>
      <c r="U268" s="157">
        <v>0</v>
      </c>
      <c r="V268" s="157">
        <f t="shared" si="62"/>
        <v>0</v>
      </c>
      <c r="W268" s="157"/>
      <c r="X268" s="157"/>
      <c r="Y268" s="157" t="s">
        <v>110</v>
      </c>
      <c r="Z268" s="147"/>
      <c r="AA268" s="147"/>
      <c r="AB268" s="147"/>
      <c r="AC268" s="147"/>
      <c r="AD268" s="147"/>
      <c r="AE268" s="147"/>
      <c r="AF268" s="147"/>
      <c r="AG268" s="147" t="s">
        <v>216</v>
      </c>
      <c r="AH268" s="147"/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1" x14ac:dyDescent="0.2">
      <c r="A269" s="173">
        <v>229</v>
      </c>
      <c r="B269" s="174" t="s">
        <v>497</v>
      </c>
      <c r="C269" s="183" t="s">
        <v>532</v>
      </c>
      <c r="D269" s="175" t="s">
        <v>153</v>
      </c>
      <c r="E269" s="176">
        <v>0</v>
      </c>
      <c r="F269" s="177"/>
      <c r="G269" s="178">
        <f t="shared" si="56"/>
        <v>0</v>
      </c>
      <c r="H269" s="177"/>
      <c r="I269" s="178">
        <f t="shared" si="57"/>
        <v>0</v>
      </c>
      <c r="J269" s="177"/>
      <c r="K269" s="178">
        <f t="shared" si="58"/>
        <v>0</v>
      </c>
      <c r="L269" s="178">
        <v>21</v>
      </c>
      <c r="M269" s="178">
        <f t="shared" si="59"/>
        <v>0</v>
      </c>
      <c r="N269" s="176">
        <v>4.2900000000000004E-3</v>
      </c>
      <c r="O269" s="176">
        <f t="shared" si="60"/>
        <v>0</v>
      </c>
      <c r="P269" s="176">
        <v>0</v>
      </c>
      <c r="Q269" s="176">
        <f t="shared" si="61"/>
        <v>0</v>
      </c>
      <c r="R269" s="178"/>
      <c r="S269" s="178" t="s">
        <v>117</v>
      </c>
      <c r="T269" s="179" t="s">
        <v>109</v>
      </c>
      <c r="U269" s="157">
        <v>0</v>
      </c>
      <c r="V269" s="157">
        <f t="shared" si="62"/>
        <v>0</v>
      </c>
      <c r="W269" s="157"/>
      <c r="X269" s="157"/>
      <c r="Y269" s="157" t="s">
        <v>110</v>
      </c>
      <c r="Z269" s="147"/>
      <c r="AA269" s="147"/>
      <c r="AB269" s="147"/>
      <c r="AC269" s="147"/>
      <c r="AD269" s="147"/>
      <c r="AE269" s="147"/>
      <c r="AF269" s="147"/>
      <c r="AG269" s="147" t="s">
        <v>216</v>
      </c>
      <c r="AH269" s="147"/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1" x14ac:dyDescent="0.2">
      <c r="A270" s="173">
        <v>230</v>
      </c>
      <c r="B270" s="174" t="s">
        <v>497</v>
      </c>
      <c r="C270" s="183" t="s">
        <v>533</v>
      </c>
      <c r="D270" s="175" t="s">
        <v>153</v>
      </c>
      <c r="E270" s="176">
        <v>0</v>
      </c>
      <c r="F270" s="177"/>
      <c r="G270" s="178">
        <f t="shared" si="56"/>
        <v>0</v>
      </c>
      <c r="H270" s="177"/>
      <c r="I270" s="178">
        <f t="shared" si="57"/>
        <v>0</v>
      </c>
      <c r="J270" s="177"/>
      <c r="K270" s="178">
        <f t="shared" si="58"/>
        <v>0</v>
      </c>
      <c r="L270" s="178">
        <v>21</v>
      </c>
      <c r="M270" s="178">
        <f t="shared" si="59"/>
        <v>0</v>
      </c>
      <c r="N270" s="176">
        <v>4.2900000000000004E-3</v>
      </c>
      <c r="O270" s="176">
        <f t="shared" si="60"/>
        <v>0</v>
      </c>
      <c r="P270" s="176">
        <v>0</v>
      </c>
      <c r="Q270" s="176">
        <f t="shared" si="61"/>
        <v>0</v>
      </c>
      <c r="R270" s="178"/>
      <c r="S270" s="178" t="s">
        <v>117</v>
      </c>
      <c r="T270" s="179" t="s">
        <v>109</v>
      </c>
      <c r="U270" s="157">
        <v>0</v>
      </c>
      <c r="V270" s="157">
        <f t="shared" si="62"/>
        <v>0</v>
      </c>
      <c r="W270" s="157"/>
      <c r="X270" s="157"/>
      <c r="Y270" s="157" t="s">
        <v>110</v>
      </c>
      <c r="Z270" s="147"/>
      <c r="AA270" s="147"/>
      <c r="AB270" s="147"/>
      <c r="AC270" s="147"/>
      <c r="AD270" s="147"/>
      <c r="AE270" s="147"/>
      <c r="AF270" s="147"/>
      <c r="AG270" s="147" t="s">
        <v>216</v>
      </c>
      <c r="AH270" s="147"/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1" x14ac:dyDescent="0.2">
      <c r="A271" s="173">
        <v>231</v>
      </c>
      <c r="B271" s="174" t="s">
        <v>497</v>
      </c>
      <c r="C271" s="183" t="s">
        <v>534</v>
      </c>
      <c r="D271" s="175" t="s">
        <v>153</v>
      </c>
      <c r="E271" s="176">
        <v>2</v>
      </c>
      <c r="F271" s="177"/>
      <c r="G271" s="178">
        <f t="shared" si="56"/>
        <v>0</v>
      </c>
      <c r="H271" s="177"/>
      <c r="I271" s="178">
        <f t="shared" si="57"/>
        <v>0</v>
      </c>
      <c r="J271" s="177"/>
      <c r="K271" s="178">
        <f t="shared" si="58"/>
        <v>0</v>
      </c>
      <c r="L271" s="178">
        <v>21</v>
      </c>
      <c r="M271" s="178">
        <f t="shared" si="59"/>
        <v>0</v>
      </c>
      <c r="N271" s="176">
        <v>4.2900000000000004E-3</v>
      </c>
      <c r="O271" s="176">
        <f t="shared" si="60"/>
        <v>0.01</v>
      </c>
      <c r="P271" s="176">
        <v>0</v>
      </c>
      <c r="Q271" s="176">
        <f t="shared" si="61"/>
        <v>0</v>
      </c>
      <c r="R271" s="178"/>
      <c r="S271" s="178" t="s">
        <v>117</v>
      </c>
      <c r="T271" s="179" t="s">
        <v>109</v>
      </c>
      <c r="U271" s="157">
        <v>0</v>
      </c>
      <c r="V271" s="157">
        <f t="shared" si="62"/>
        <v>0</v>
      </c>
      <c r="W271" s="157"/>
      <c r="X271" s="157"/>
      <c r="Y271" s="157" t="s">
        <v>110</v>
      </c>
      <c r="Z271" s="147"/>
      <c r="AA271" s="147"/>
      <c r="AB271" s="147"/>
      <c r="AC271" s="147"/>
      <c r="AD271" s="147"/>
      <c r="AE271" s="147"/>
      <c r="AF271" s="147"/>
      <c r="AG271" s="147" t="s">
        <v>216</v>
      </c>
      <c r="AH271" s="147"/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1" x14ac:dyDescent="0.2">
      <c r="A272" s="173">
        <v>232</v>
      </c>
      <c r="B272" s="174" t="s">
        <v>497</v>
      </c>
      <c r="C272" s="183" t="s">
        <v>535</v>
      </c>
      <c r="D272" s="175" t="s">
        <v>153</v>
      </c>
      <c r="E272" s="176">
        <v>0</v>
      </c>
      <c r="F272" s="177"/>
      <c r="G272" s="178">
        <f t="shared" si="56"/>
        <v>0</v>
      </c>
      <c r="H272" s="177"/>
      <c r="I272" s="178">
        <f t="shared" si="57"/>
        <v>0</v>
      </c>
      <c r="J272" s="177"/>
      <c r="K272" s="178">
        <f t="shared" si="58"/>
        <v>0</v>
      </c>
      <c r="L272" s="178">
        <v>21</v>
      </c>
      <c r="M272" s="178">
        <f t="shared" si="59"/>
        <v>0</v>
      </c>
      <c r="N272" s="176">
        <v>4.2900000000000004E-3</v>
      </c>
      <c r="O272" s="176">
        <f t="shared" si="60"/>
        <v>0</v>
      </c>
      <c r="P272" s="176">
        <v>0</v>
      </c>
      <c r="Q272" s="176">
        <f t="shared" si="61"/>
        <v>0</v>
      </c>
      <c r="R272" s="178"/>
      <c r="S272" s="178" t="s">
        <v>117</v>
      </c>
      <c r="T272" s="179" t="s">
        <v>109</v>
      </c>
      <c r="U272" s="157">
        <v>0</v>
      </c>
      <c r="V272" s="157">
        <f t="shared" si="62"/>
        <v>0</v>
      </c>
      <c r="W272" s="157"/>
      <c r="X272" s="157"/>
      <c r="Y272" s="157" t="s">
        <v>110</v>
      </c>
      <c r="Z272" s="147"/>
      <c r="AA272" s="147"/>
      <c r="AB272" s="147"/>
      <c r="AC272" s="147"/>
      <c r="AD272" s="147"/>
      <c r="AE272" s="147"/>
      <c r="AF272" s="147"/>
      <c r="AG272" s="147" t="s">
        <v>216</v>
      </c>
      <c r="AH272" s="147"/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1" x14ac:dyDescent="0.2">
      <c r="A273" s="173">
        <v>233</v>
      </c>
      <c r="B273" s="174" t="s">
        <v>497</v>
      </c>
      <c r="C273" s="183" t="s">
        <v>536</v>
      </c>
      <c r="D273" s="175" t="s">
        <v>153</v>
      </c>
      <c r="E273" s="176">
        <v>0</v>
      </c>
      <c r="F273" s="177"/>
      <c r="G273" s="178">
        <f t="shared" si="56"/>
        <v>0</v>
      </c>
      <c r="H273" s="177"/>
      <c r="I273" s="178">
        <f t="shared" si="57"/>
        <v>0</v>
      </c>
      <c r="J273" s="177"/>
      <c r="K273" s="178">
        <f t="shared" si="58"/>
        <v>0</v>
      </c>
      <c r="L273" s="178">
        <v>21</v>
      </c>
      <c r="M273" s="178">
        <f t="shared" si="59"/>
        <v>0</v>
      </c>
      <c r="N273" s="176">
        <v>4.2900000000000004E-3</v>
      </c>
      <c r="O273" s="176">
        <f t="shared" si="60"/>
        <v>0</v>
      </c>
      <c r="P273" s="176">
        <v>0</v>
      </c>
      <c r="Q273" s="176">
        <f t="shared" si="61"/>
        <v>0</v>
      </c>
      <c r="R273" s="178"/>
      <c r="S273" s="178" t="s">
        <v>117</v>
      </c>
      <c r="T273" s="179" t="s">
        <v>109</v>
      </c>
      <c r="U273" s="157">
        <v>0</v>
      </c>
      <c r="V273" s="157">
        <f t="shared" si="62"/>
        <v>0</v>
      </c>
      <c r="W273" s="157"/>
      <c r="X273" s="157"/>
      <c r="Y273" s="157" t="s">
        <v>110</v>
      </c>
      <c r="Z273" s="147"/>
      <c r="AA273" s="147"/>
      <c r="AB273" s="147"/>
      <c r="AC273" s="147"/>
      <c r="AD273" s="147"/>
      <c r="AE273" s="147"/>
      <c r="AF273" s="147"/>
      <c r="AG273" s="147" t="s">
        <v>216</v>
      </c>
      <c r="AH273" s="147"/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1" x14ac:dyDescent="0.2">
      <c r="A274" s="173">
        <v>234</v>
      </c>
      <c r="B274" s="174" t="s">
        <v>537</v>
      </c>
      <c r="C274" s="183" t="s">
        <v>538</v>
      </c>
      <c r="D274" s="175" t="s">
        <v>153</v>
      </c>
      <c r="E274" s="176">
        <v>2</v>
      </c>
      <c r="F274" s="177"/>
      <c r="G274" s="178">
        <f t="shared" si="56"/>
        <v>0</v>
      </c>
      <c r="H274" s="177"/>
      <c r="I274" s="178">
        <f t="shared" si="57"/>
        <v>0</v>
      </c>
      <c r="J274" s="177"/>
      <c r="K274" s="178">
        <f t="shared" si="58"/>
        <v>0</v>
      </c>
      <c r="L274" s="178">
        <v>21</v>
      </c>
      <c r="M274" s="178">
        <f t="shared" si="59"/>
        <v>0</v>
      </c>
      <c r="N274" s="176">
        <v>4.2900000000000004E-3</v>
      </c>
      <c r="O274" s="176">
        <f t="shared" si="60"/>
        <v>0.01</v>
      </c>
      <c r="P274" s="176">
        <v>0</v>
      </c>
      <c r="Q274" s="176">
        <f t="shared" si="61"/>
        <v>0</v>
      </c>
      <c r="R274" s="178"/>
      <c r="S274" s="178" t="s">
        <v>117</v>
      </c>
      <c r="T274" s="179" t="s">
        <v>109</v>
      </c>
      <c r="U274" s="157">
        <v>0</v>
      </c>
      <c r="V274" s="157">
        <f t="shared" si="62"/>
        <v>0</v>
      </c>
      <c r="W274" s="157"/>
      <c r="X274" s="157"/>
      <c r="Y274" s="157" t="s">
        <v>110</v>
      </c>
      <c r="Z274" s="147"/>
      <c r="AA274" s="147"/>
      <c r="AB274" s="147"/>
      <c r="AC274" s="147"/>
      <c r="AD274" s="147"/>
      <c r="AE274" s="147"/>
      <c r="AF274" s="147"/>
      <c r="AG274" s="147" t="s">
        <v>118</v>
      </c>
      <c r="AH274" s="147"/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outlineLevel="1" x14ac:dyDescent="0.2">
      <c r="A275" s="173">
        <v>235</v>
      </c>
      <c r="B275" s="174" t="s">
        <v>539</v>
      </c>
      <c r="C275" s="183" t="s">
        <v>540</v>
      </c>
      <c r="D275" s="175" t="s">
        <v>153</v>
      </c>
      <c r="E275" s="176">
        <v>1</v>
      </c>
      <c r="F275" s="177"/>
      <c r="G275" s="178">
        <f t="shared" si="56"/>
        <v>0</v>
      </c>
      <c r="H275" s="177"/>
      <c r="I275" s="178">
        <f t="shared" si="57"/>
        <v>0</v>
      </c>
      <c r="J275" s="177"/>
      <c r="K275" s="178">
        <f t="shared" si="58"/>
        <v>0</v>
      </c>
      <c r="L275" s="178">
        <v>21</v>
      </c>
      <c r="M275" s="178">
        <f t="shared" si="59"/>
        <v>0</v>
      </c>
      <c r="N275" s="176">
        <v>4.2900000000000004E-3</v>
      </c>
      <c r="O275" s="176">
        <f t="shared" si="60"/>
        <v>0</v>
      </c>
      <c r="P275" s="176">
        <v>0</v>
      </c>
      <c r="Q275" s="176">
        <f t="shared" si="61"/>
        <v>0</v>
      </c>
      <c r="R275" s="178"/>
      <c r="S275" s="178" t="s">
        <v>117</v>
      </c>
      <c r="T275" s="179" t="s">
        <v>109</v>
      </c>
      <c r="U275" s="157">
        <v>0</v>
      </c>
      <c r="V275" s="157">
        <f t="shared" si="62"/>
        <v>0</v>
      </c>
      <c r="W275" s="157"/>
      <c r="X275" s="157"/>
      <c r="Y275" s="157" t="s">
        <v>110</v>
      </c>
      <c r="Z275" s="147"/>
      <c r="AA275" s="147"/>
      <c r="AB275" s="147"/>
      <c r="AC275" s="147"/>
      <c r="AD275" s="147"/>
      <c r="AE275" s="147"/>
      <c r="AF275" s="147"/>
      <c r="AG275" s="147" t="s">
        <v>118</v>
      </c>
      <c r="AH275" s="147"/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1" x14ac:dyDescent="0.2">
      <c r="A276" s="173">
        <v>236</v>
      </c>
      <c r="B276" s="174" t="s">
        <v>497</v>
      </c>
      <c r="C276" s="183" t="s">
        <v>541</v>
      </c>
      <c r="D276" s="175" t="s">
        <v>153</v>
      </c>
      <c r="E276" s="176">
        <v>0</v>
      </c>
      <c r="F276" s="177"/>
      <c r="G276" s="178">
        <f t="shared" si="56"/>
        <v>0</v>
      </c>
      <c r="H276" s="177"/>
      <c r="I276" s="178">
        <f t="shared" si="57"/>
        <v>0</v>
      </c>
      <c r="J276" s="177"/>
      <c r="K276" s="178">
        <f t="shared" si="58"/>
        <v>0</v>
      </c>
      <c r="L276" s="178">
        <v>21</v>
      </c>
      <c r="M276" s="178">
        <f t="shared" si="59"/>
        <v>0</v>
      </c>
      <c r="N276" s="176">
        <v>4.2900000000000004E-3</v>
      </c>
      <c r="O276" s="176">
        <f t="shared" si="60"/>
        <v>0</v>
      </c>
      <c r="P276" s="176">
        <v>0</v>
      </c>
      <c r="Q276" s="176">
        <f t="shared" si="61"/>
        <v>0</v>
      </c>
      <c r="R276" s="178"/>
      <c r="S276" s="178" t="s">
        <v>117</v>
      </c>
      <c r="T276" s="179" t="s">
        <v>109</v>
      </c>
      <c r="U276" s="157">
        <v>0</v>
      </c>
      <c r="V276" s="157">
        <f t="shared" si="62"/>
        <v>0</v>
      </c>
      <c r="W276" s="157"/>
      <c r="X276" s="157"/>
      <c r="Y276" s="157" t="s">
        <v>110</v>
      </c>
      <c r="Z276" s="147"/>
      <c r="AA276" s="147"/>
      <c r="AB276" s="147"/>
      <c r="AC276" s="147"/>
      <c r="AD276" s="147"/>
      <c r="AE276" s="147"/>
      <c r="AF276" s="147"/>
      <c r="AG276" s="147" t="s">
        <v>216</v>
      </c>
      <c r="AH276" s="147"/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1" x14ac:dyDescent="0.2">
      <c r="A277" s="173">
        <v>237</v>
      </c>
      <c r="B277" s="174" t="s">
        <v>542</v>
      </c>
      <c r="C277" s="183" t="s">
        <v>543</v>
      </c>
      <c r="D277" s="175" t="s">
        <v>153</v>
      </c>
      <c r="E277" s="176">
        <v>6</v>
      </c>
      <c r="F277" s="177"/>
      <c r="G277" s="178">
        <f t="shared" si="56"/>
        <v>0</v>
      </c>
      <c r="H277" s="177"/>
      <c r="I277" s="178">
        <f t="shared" si="57"/>
        <v>0</v>
      </c>
      <c r="J277" s="177"/>
      <c r="K277" s="178">
        <f t="shared" si="58"/>
        <v>0</v>
      </c>
      <c r="L277" s="178">
        <v>21</v>
      </c>
      <c r="M277" s="178">
        <f t="shared" si="59"/>
        <v>0</v>
      </c>
      <c r="N277" s="176">
        <v>4.2900000000000004E-3</v>
      </c>
      <c r="O277" s="176">
        <f t="shared" si="60"/>
        <v>0.03</v>
      </c>
      <c r="P277" s="176">
        <v>0</v>
      </c>
      <c r="Q277" s="176">
        <f t="shared" si="61"/>
        <v>0</v>
      </c>
      <c r="R277" s="178"/>
      <c r="S277" s="178" t="s">
        <v>117</v>
      </c>
      <c r="T277" s="179" t="s">
        <v>109</v>
      </c>
      <c r="U277" s="157">
        <v>0</v>
      </c>
      <c r="V277" s="157">
        <f t="shared" si="62"/>
        <v>0</v>
      </c>
      <c r="W277" s="157"/>
      <c r="X277" s="157"/>
      <c r="Y277" s="157" t="s">
        <v>110</v>
      </c>
      <c r="Z277" s="147"/>
      <c r="AA277" s="147"/>
      <c r="AB277" s="147"/>
      <c r="AC277" s="147"/>
      <c r="AD277" s="147"/>
      <c r="AE277" s="147"/>
      <c r="AF277" s="147"/>
      <c r="AG277" s="147" t="s">
        <v>118</v>
      </c>
      <c r="AH277" s="147"/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1" x14ac:dyDescent="0.2">
      <c r="A278" s="173">
        <v>238</v>
      </c>
      <c r="B278" s="174" t="s">
        <v>544</v>
      </c>
      <c r="C278" s="183" t="s">
        <v>545</v>
      </c>
      <c r="D278" s="175" t="s">
        <v>153</v>
      </c>
      <c r="E278" s="176">
        <v>0</v>
      </c>
      <c r="F278" s="177"/>
      <c r="G278" s="178">
        <f t="shared" si="56"/>
        <v>0</v>
      </c>
      <c r="H278" s="177"/>
      <c r="I278" s="178">
        <f t="shared" si="57"/>
        <v>0</v>
      </c>
      <c r="J278" s="177"/>
      <c r="K278" s="178">
        <f t="shared" si="58"/>
        <v>0</v>
      </c>
      <c r="L278" s="178">
        <v>21</v>
      </c>
      <c r="M278" s="178">
        <f t="shared" si="59"/>
        <v>0</v>
      </c>
      <c r="N278" s="176">
        <v>4.2900000000000004E-3</v>
      </c>
      <c r="O278" s="176">
        <f t="shared" si="60"/>
        <v>0</v>
      </c>
      <c r="P278" s="176">
        <v>0</v>
      </c>
      <c r="Q278" s="176">
        <f t="shared" si="61"/>
        <v>0</v>
      </c>
      <c r="R278" s="178"/>
      <c r="S278" s="178" t="s">
        <v>117</v>
      </c>
      <c r="T278" s="179" t="s">
        <v>109</v>
      </c>
      <c r="U278" s="157">
        <v>0</v>
      </c>
      <c r="V278" s="157">
        <f t="shared" si="62"/>
        <v>0</v>
      </c>
      <c r="W278" s="157"/>
      <c r="X278" s="157"/>
      <c r="Y278" s="157" t="s">
        <v>110</v>
      </c>
      <c r="Z278" s="147"/>
      <c r="AA278" s="147"/>
      <c r="AB278" s="147"/>
      <c r="AC278" s="147"/>
      <c r="AD278" s="147"/>
      <c r="AE278" s="147"/>
      <c r="AF278" s="147"/>
      <c r="AG278" s="147" t="s">
        <v>118</v>
      </c>
      <c r="AH278" s="147"/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1" x14ac:dyDescent="0.2">
      <c r="A279" s="173">
        <v>239</v>
      </c>
      <c r="B279" s="174" t="s">
        <v>546</v>
      </c>
      <c r="C279" s="183" t="s">
        <v>547</v>
      </c>
      <c r="D279" s="175" t="s">
        <v>153</v>
      </c>
      <c r="E279" s="176">
        <v>0</v>
      </c>
      <c r="F279" s="177"/>
      <c r="G279" s="178">
        <f t="shared" si="56"/>
        <v>0</v>
      </c>
      <c r="H279" s="177"/>
      <c r="I279" s="178">
        <f t="shared" si="57"/>
        <v>0</v>
      </c>
      <c r="J279" s="177"/>
      <c r="K279" s="178">
        <f t="shared" si="58"/>
        <v>0</v>
      </c>
      <c r="L279" s="178">
        <v>21</v>
      </c>
      <c r="M279" s="178">
        <f t="shared" si="59"/>
        <v>0</v>
      </c>
      <c r="N279" s="176">
        <v>1.07E-3</v>
      </c>
      <c r="O279" s="176">
        <f t="shared" si="60"/>
        <v>0</v>
      </c>
      <c r="P279" s="176">
        <v>0</v>
      </c>
      <c r="Q279" s="176">
        <f t="shared" si="61"/>
        <v>0</v>
      </c>
      <c r="R279" s="178"/>
      <c r="S279" s="178" t="s">
        <v>117</v>
      </c>
      <c r="T279" s="179" t="s">
        <v>109</v>
      </c>
      <c r="U279" s="157">
        <v>0</v>
      </c>
      <c r="V279" s="157">
        <f t="shared" si="62"/>
        <v>0</v>
      </c>
      <c r="W279" s="157"/>
      <c r="X279" s="157"/>
      <c r="Y279" s="157" t="s">
        <v>110</v>
      </c>
      <c r="Z279" s="147"/>
      <c r="AA279" s="147"/>
      <c r="AB279" s="147"/>
      <c r="AC279" s="147"/>
      <c r="AD279" s="147"/>
      <c r="AE279" s="147"/>
      <c r="AF279" s="147"/>
      <c r="AG279" s="147" t="s">
        <v>118</v>
      </c>
      <c r="AH279" s="147"/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1" x14ac:dyDescent="0.2">
      <c r="A280" s="173">
        <v>240</v>
      </c>
      <c r="B280" s="174" t="s">
        <v>546</v>
      </c>
      <c r="C280" s="183" t="s">
        <v>548</v>
      </c>
      <c r="D280" s="175" t="s">
        <v>153</v>
      </c>
      <c r="E280" s="176">
        <v>0</v>
      </c>
      <c r="F280" s="177"/>
      <c r="G280" s="178">
        <f t="shared" si="56"/>
        <v>0</v>
      </c>
      <c r="H280" s="177"/>
      <c r="I280" s="178">
        <f t="shared" si="57"/>
        <v>0</v>
      </c>
      <c r="J280" s="177"/>
      <c r="K280" s="178">
        <f t="shared" si="58"/>
        <v>0</v>
      </c>
      <c r="L280" s="178">
        <v>21</v>
      </c>
      <c r="M280" s="178">
        <f t="shared" si="59"/>
        <v>0</v>
      </c>
      <c r="N280" s="176">
        <v>1.07E-3</v>
      </c>
      <c r="O280" s="176">
        <f t="shared" si="60"/>
        <v>0</v>
      </c>
      <c r="P280" s="176">
        <v>0</v>
      </c>
      <c r="Q280" s="176">
        <f t="shared" si="61"/>
        <v>0</v>
      </c>
      <c r="R280" s="178"/>
      <c r="S280" s="178" t="s">
        <v>117</v>
      </c>
      <c r="T280" s="179" t="s">
        <v>109</v>
      </c>
      <c r="U280" s="157">
        <v>0</v>
      </c>
      <c r="V280" s="157">
        <f t="shared" si="62"/>
        <v>0</v>
      </c>
      <c r="W280" s="157"/>
      <c r="X280" s="157"/>
      <c r="Y280" s="157" t="s">
        <v>110</v>
      </c>
      <c r="Z280" s="147"/>
      <c r="AA280" s="147"/>
      <c r="AB280" s="147"/>
      <c r="AC280" s="147"/>
      <c r="AD280" s="147"/>
      <c r="AE280" s="147"/>
      <c r="AF280" s="147"/>
      <c r="AG280" s="147" t="s">
        <v>216</v>
      </c>
      <c r="AH280" s="147"/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1" x14ac:dyDescent="0.2">
      <c r="A281" s="173">
        <v>241</v>
      </c>
      <c r="B281" s="174" t="s">
        <v>546</v>
      </c>
      <c r="C281" s="183" t="s">
        <v>549</v>
      </c>
      <c r="D281" s="175" t="s">
        <v>153</v>
      </c>
      <c r="E281" s="176">
        <v>0</v>
      </c>
      <c r="F281" s="177"/>
      <c r="G281" s="178">
        <f t="shared" si="56"/>
        <v>0</v>
      </c>
      <c r="H281" s="177"/>
      <c r="I281" s="178">
        <f t="shared" si="57"/>
        <v>0</v>
      </c>
      <c r="J281" s="177"/>
      <c r="K281" s="178">
        <f t="shared" si="58"/>
        <v>0</v>
      </c>
      <c r="L281" s="178">
        <v>21</v>
      </c>
      <c r="M281" s="178">
        <f t="shared" si="59"/>
        <v>0</v>
      </c>
      <c r="N281" s="176">
        <v>1.07E-3</v>
      </c>
      <c r="O281" s="176">
        <f t="shared" si="60"/>
        <v>0</v>
      </c>
      <c r="P281" s="176">
        <v>0</v>
      </c>
      <c r="Q281" s="176">
        <f t="shared" si="61"/>
        <v>0</v>
      </c>
      <c r="R281" s="178"/>
      <c r="S281" s="178" t="s">
        <v>117</v>
      </c>
      <c r="T281" s="179" t="s">
        <v>109</v>
      </c>
      <c r="U281" s="157">
        <v>0</v>
      </c>
      <c r="V281" s="157">
        <f t="shared" si="62"/>
        <v>0</v>
      </c>
      <c r="W281" s="157"/>
      <c r="X281" s="157"/>
      <c r="Y281" s="157" t="s">
        <v>110</v>
      </c>
      <c r="Z281" s="147"/>
      <c r="AA281" s="147"/>
      <c r="AB281" s="147"/>
      <c r="AC281" s="147"/>
      <c r="AD281" s="147"/>
      <c r="AE281" s="147"/>
      <c r="AF281" s="147"/>
      <c r="AG281" s="147" t="s">
        <v>216</v>
      </c>
      <c r="AH281" s="147"/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ht="22.5" outlineLevel="1" x14ac:dyDescent="0.2">
      <c r="A282" s="173">
        <v>242</v>
      </c>
      <c r="B282" s="174" t="s">
        <v>550</v>
      </c>
      <c r="C282" s="183" t="s">
        <v>551</v>
      </c>
      <c r="D282" s="175" t="s">
        <v>116</v>
      </c>
      <c r="E282" s="176">
        <v>0</v>
      </c>
      <c r="F282" s="177"/>
      <c r="G282" s="178">
        <f t="shared" si="56"/>
        <v>0</v>
      </c>
      <c r="H282" s="177"/>
      <c r="I282" s="178">
        <f t="shared" si="57"/>
        <v>0</v>
      </c>
      <c r="J282" s="177"/>
      <c r="K282" s="178">
        <f t="shared" si="58"/>
        <v>0</v>
      </c>
      <c r="L282" s="178">
        <v>21</v>
      </c>
      <c r="M282" s="178">
        <f t="shared" si="59"/>
        <v>0</v>
      </c>
      <c r="N282" s="176">
        <v>4.045E-2</v>
      </c>
      <c r="O282" s="176">
        <f t="shared" si="60"/>
        <v>0</v>
      </c>
      <c r="P282" s="176">
        <v>0</v>
      </c>
      <c r="Q282" s="176">
        <f t="shared" si="61"/>
        <v>0</v>
      </c>
      <c r="R282" s="178" t="s">
        <v>350</v>
      </c>
      <c r="S282" s="178" t="s">
        <v>108</v>
      </c>
      <c r="T282" s="179" t="s">
        <v>108</v>
      </c>
      <c r="U282" s="157">
        <v>2.2050000000000001</v>
      </c>
      <c r="V282" s="157">
        <f t="shared" si="62"/>
        <v>0</v>
      </c>
      <c r="W282" s="157"/>
      <c r="X282" s="157"/>
      <c r="Y282" s="157" t="s">
        <v>110</v>
      </c>
      <c r="Z282" s="147"/>
      <c r="AA282" s="147"/>
      <c r="AB282" s="147"/>
      <c r="AC282" s="147"/>
      <c r="AD282" s="147"/>
      <c r="AE282" s="147"/>
      <c r="AF282" s="147"/>
      <c r="AG282" s="147" t="s">
        <v>158</v>
      </c>
      <c r="AH282" s="147"/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ht="22.5" outlineLevel="1" x14ac:dyDescent="0.2">
      <c r="A283" s="173">
        <v>243</v>
      </c>
      <c r="B283" s="174" t="s">
        <v>552</v>
      </c>
      <c r="C283" s="183" t="s">
        <v>921</v>
      </c>
      <c r="D283" s="175" t="s">
        <v>116</v>
      </c>
      <c r="E283" s="176">
        <v>18</v>
      </c>
      <c r="F283" s="177"/>
      <c r="G283" s="178">
        <f t="shared" si="56"/>
        <v>0</v>
      </c>
      <c r="H283" s="177"/>
      <c r="I283" s="178">
        <f t="shared" si="57"/>
        <v>0</v>
      </c>
      <c r="J283" s="177"/>
      <c r="K283" s="178">
        <f t="shared" si="58"/>
        <v>0</v>
      </c>
      <c r="L283" s="178">
        <v>21</v>
      </c>
      <c r="M283" s="178">
        <f t="shared" si="59"/>
        <v>0</v>
      </c>
      <c r="N283" s="176">
        <v>2.3859999999999999E-2</v>
      </c>
      <c r="O283" s="176">
        <f t="shared" si="60"/>
        <v>0.43</v>
      </c>
      <c r="P283" s="176">
        <v>0</v>
      </c>
      <c r="Q283" s="176">
        <f t="shared" si="61"/>
        <v>0</v>
      </c>
      <c r="R283" s="178" t="s">
        <v>350</v>
      </c>
      <c r="S283" s="178" t="s">
        <v>108</v>
      </c>
      <c r="T283" s="179" t="s">
        <v>108</v>
      </c>
      <c r="U283" s="157">
        <v>1.6120000000000001</v>
      </c>
      <c r="V283" s="157">
        <f t="shared" si="62"/>
        <v>29.02</v>
      </c>
      <c r="W283" s="157"/>
      <c r="X283" s="157"/>
      <c r="Y283" s="157" t="s">
        <v>110</v>
      </c>
      <c r="Z283" s="147"/>
      <c r="AA283" s="147"/>
      <c r="AB283" s="147"/>
      <c r="AC283" s="147"/>
      <c r="AD283" s="147"/>
      <c r="AE283" s="147"/>
      <c r="AF283" s="147"/>
      <c r="AG283" s="147" t="s">
        <v>158</v>
      </c>
      <c r="AH283" s="147"/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ht="22.5" outlineLevel="1" x14ac:dyDescent="0.2">
      <c r="A284" s="173">
        <v>244</v>
      </c>
      <c r="B284" s="174" t="s">
        <v>553</v>
      </c>
      <c r="C284" s="183" t="s">
        <v>922</v>
      </c>
      <c r="D284" s="175" t="s">
        <v>116</v>
      </c>
      <c r="E284" s="176">
        <v>24</v>
      </c>
      <c r="F284" s="177"/>
      <c r="G284" s="178">
        <f t="shared" si="56"/>
        <v>0</v>
      </c>
      <c r="H284" s="177"/>
      <c r="I284" s="178">
        <f t="shared" si="57"/>
        <v>0</v>
      </c>
      <c r="J284" s="177"/>
      <c r="K284" s="178">
        <f t="shared" si="58"/>
        <v>0</v>
      </c>
      <c r="L284" s="178">
        <v>21</v>
      </c>
      <c r="M284" s="178">
        <f t="shared" si="59"/>
        <v>0</v>
      </c>
      <c r="N284" s="176">
        <v>2.1729999999999999E-2</v>
      </c>
      <c r="O284" s="176">
        <f t="shared" si="60"/>
        <v>0.52</v>
      </c>
      <c r="P284" s="176">
        <v>0</v>
      </c>
      <c r="Q284" s="176">
        <f t="shared" si="61"/>
        <v>0</v>
      </c>
      <c r="R284" s="178" t="s">
        <v>350</v>
      </c>
      <c r="S284" s="178" t="s">
        <v>108</v>
      </c>
      <c r="T284" s="179" t="s">
        <v>108</v>
      </c>
      <c r="U284" s="157">
        <v>1.4</v>
      </c>
      <c r="V284" s="157">
        <f t="shared" si="62"/>
        <v>33.6</v>
      </c>
      <c r="W284" s="157"/>
      <c r="X284" s="157"/>
      <c r="Y284" s="157" t="s">
        <v>110</v>
      </c>
      <c r="Z284" s="147"/>
      <c r="AA284" s="147"/>
      <c r="AB284" s="147"/>
      <c r="AC284" s="147"/>
      <c r="AD284" s="147"/>
      <c r="AE284" s="147"/>
      <c r="AF284" s="147"/>
      <c r="AG284" s="147" t="s">
        <v>158</v>
      </c>
      <c r="AH284" s="147"/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ht="22.5" outlineLevel="1" x14ac:dyDescent="0.2">
      <c r="A285" s="173">
        <v>245</v>
      </c>
      <c r="B285" s="174" t="s">
        <v>554</v>
      </c>
      <c r="C285" s="183" t="s">
        <v>923</v>
      </c>
      <c r="D285" s="175" t="s">
        <v>116</v>
      </c>
      <c r="E285" s="176">
        <v>8</v>
      </c>
      <c r="F285" s="177"/>
      <c r="G285" s="178">
        <f t="shared" si="56"/>
        <v>0</v>
      </c>
      <c r="H285" s="177"/>
      <c r="I285" s="178">
        <f t="shared" si="57"/>
        <v>0</v>
      </c>
      <c r="J285" s="177"/>
      <c r="K285" s="178">
        <f t="shared" si="58"/>
        <v>0</v>
      </c>
      <c r="L285" s="178">
        <v>21</v>
      </c>
      <c r="M285" s="178">
        <f t="shared" si="59"/>
        <v>0</v>
      </c>
      <c r="N285" s="176">
        <v>1.7129999999999999E-2</v>
      </c>
      <c r="O285" s="176">
        <f t="shared" si="60"/>
        <v>0.14000000000000001</v>
      </c>
      <c r="P285" s="176">
        <v>0</v>
      </c>
      <c r="Q285" s="176">
        <f t="shared" si="61"/>
        <v>0</v>
      </c>
      <c r="R285" s="178" t="s">
        <v>350</v>
      </c>
      <c r="S285" s="178" t="s">
        <v>108</v>
      </c>
      <c r="T285" s="179" t="s">
        <v>108</v>
      </c>
      <c r="U285" s="157">
        <v>1.206</v>
      </c>
      <c r="V285" s="157">
        <f t="shared" si="62"/>
        <v>9.65</v>
      </c>
      <c r="W285" s="157"/>
      <c r="X285" s="157"/>
      <c r="Y285" s="157" t="s">
        <v>110</v>
      </c>
      <c r="Z285" s="147"/>
      <c r="AA285" s="147"/>
      <c r="AB285" s="147"/>
      <c r="AC285" s="147"/>
      <c r="AD285" s="147"/>
      <c r="AE285" s="147"/>
      <c r="AF285" s="147"/>
      <c r="AG285" s="147" t="s">
        <v>158</v>
      </c>
      <c r="AH285" s="147"/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ht="22.5" outlineLevel="1" x14ac:dyDescent="0.2">
      <c r="A286" s="173">
        <v>246</v>
      </c>
      <c r="B286" s="174" t="s">
        <v>555</v>
      </c>
      <c r="C286" s="183" t="s">
        <v>556</v>
      </c>
      <c r="D286" s="175" t="s">
        <v>116</v>
      </c>
      <c r="E286" s="176">
        <v>18</v>
      </c>
      <c r="F286" s="177"/>
      <c r="G286" s="178">
        <f t="shared" si="56"/>
        <v>0</v>
      </c>
      <c r="H286" s="177"/>
      <c r="I286" s="178">
        <f t="shared" si="57"/>
        <v>0</v>
      </c>
      <c r="J286" s="177"/>
      <c r="K286" s="178">
        <f t="shared" si="58"/>
        <v>0</v>
      </c>
      <c r="L286" s="178">
        <v>21</v>
      </c>
      <c r="M286" s="178">
        <f t="shared" si="59"/>
        <v>0</v>
      </c>
      <c r="N286" s="176">
        <v>1.362E-2</v>
      </c>
      <c r="O286" s="176">
        <f t="shared" si="60"/>
        <v>0.25</v>
      </c>
      <c r="P286" s="176">
        <v>0</v>
      </c>
      <c r="Q286" s="176">
        <f t="shared" si="61"/>
        <v>0</v>
      </c>
      <c r="R286" s="178" t="s">
        <v>350</v>
      </c>
      <c r="S286" s="178" t="s">
        <v>108</v>
      </c>
      <c r="T286" s="179" t="s">
        <v>108</v>
      </c>
      <c r="U286" s="157">
        <v>1.04</v>
      </c>
      <c r="V286" s="157">
        <f t="shared" si="62"/>
        <v>18.72</v>
      </c>
      <c r="W286" s="157"/>
      <c r="X286" s="157"/>
      <c r="Y286" s="157" t="s">
        <v>110</v>
      </c>
      <c r="Z286" s="147"/>
      <c r="AA286" s="147"/>
      <c r="AB286" s="147"/>
      <c r="AC286" s="147"/>
      <c r="AD286" s="147"/>
      <c r="AE286" s="147"/>
      <c r="AF286" s="147"/>
      <c r="AG286" s="147" t="s">
        <v>158</v>
      </c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ht="22.5" outlineLevel="1" x14ac:dyDescent="0.2">
      <c r="A287" s="173">
        <v>247</v>
      </c>
      <c r="B287" s="174" t="s">
        <v>557</v>
      </c>
      <c r="C287" s="183" t="s">
        <v>558</v>
      </c>
      <c r="D287" s="175" t="s">
        <v>116</v>
      </c>
      <c r="E287" s="176">
        <v>18</v>
      </c>
      <c r="F287" s="177"/>
      <c r="G287" s="178">
        <f t="shared" si="56"/>
        <v>0</v>
      </c>
      <c r="H287" s="177"/>
      <c r="I287" s="178">
        <f t="shared" si="57"/>
        <v>0</v>
      </c>
      <c r="J287" s="177"/>
      <c r="K287" s="178">
        <f t="shared" si="58"/>
        <v>0</v>
      </c>
      <c r="L287" s="178">
        <v>21</v>
      </c>
      <c r="M287" s="178">
        <f t="shared" si="59"/>
        <v>0</v>
      </c>
      <c r="N287" s="176">
        <v>9.8499999999999994E-3</v>
      </c>
      <c r="O287" s="176">
        <f t="shared" si="60"/>
        <v>0.18</v>
      </c>
      <c r="P287" s="176">
        <v>0</v>
      </c>
      <c r="Q287" s="176">
        <f t="shared" si="61"/>
        <v>0</v>
      </c>
      <c r="R287" s="178" t="s">
        <v>350</v>
      </c>
      <c r="S287" s="178" t="s">
        <v>108</v>
      </c>
      <c r="T287" s="179" t="s">
        <v>108</v>
      </c>
      <c r="U287" s="157">
        <v>0.91900000000000004</v>
      </c>
      <c r="V287" s="157">
        <f t="shared" si="62"/>
        <v>16.54</v>
      </c>
      <c r="W287" s="157"/>
      <c r="X287" s="157"/>
      <c r="Y287" s="157" t="s">
        <v>110</v>
      </c>
      <c r="Z287" s="147"/>
      <c r="AA287" s="147"/>
      <c r="AB287" s="147"/>
      <c r="AC287" s="147"/>
      <c r="AD287" s="147"/>
      <c r="AE287" s="147"/>
      <c r="AF287" s="147"/>
      <c r="AG287" s="147" t="s">
        <v>158</v>
      </c>
      <c r="AH287" s="147"/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ht="22.5" outlineLevel="1" x14ac:dyDescent="0.2">
      <c r="A288" s="173">
        <v>248</v>
      </c>
      <c r="B288" s="174" t="s">
        <v>559</v>
      </c>
      <c r="C288" s="183" t="s">
        <v>924</v>
      </c>
      <c r="D288" s="175" t="s">
        <v>116</v>
      </c>
      <c r="E288" s="176">
        <v>3</v>
      </c>
      <c r="F288" s="177"/>
      <c r="G288" s="178">
        <f t="shared" ref="G288:G317" si="63">ROUND(E288*F288,2)</f>
        <v>0</v>
      </c>
      <c r="H288" s="177"/>
      <c r="I288" s="178">
        <f t="shared" ref="I288:I317" si="64">ROUND(E288*H288,2)</f>
        <v>0</v>
      </c>
      <c r="J288" s="177"/>
      <c r="K288" s="178">
        <f t="shared" ref="K288:K317" si="65">ROUND(E288*J288,2)</f>
        <v>0</v>
      </c>
      <c r="L288" s="178">
        <v>21</v>
      </c>
      <c r="M288" s="178">
        <f t="shared" ref="M288:M317" si="66">G288*(1+L288/100)</f>
        <v>0</v>
      </c>
      <c r="N288" s="176">
        <v>7.6E-3</v>
      </c>
      <c r="O288" s="176">
        <f t="shared" ref="O288:O317" si="67">ROUND(E288*N288,2)</f>
        <v>0.02</v>
      </c>
      <c r="P288" s="176">
        <v>0</v>
      </c>
      <c r="Q288" s="176">
        <f t="shared" ref="Q288:Q317" si="68">ROUND(E288*P288,2)</f>
        <v>0</v>
      </c>
      <c r="R288" s="178" t="s">
        <v>350</v>
      </c>
      <c r="S288" s="178" t="s">
        <v>108</v>
      </c>
      <c r="T288" s="179" t="s">
        <v>108</v>
      </c>
      <c r="U288" s="157">
        <v>0.748</v>
      </c>
      <c r="V288" s="157">
        <f t="shared" ref="V288:V317" si="69">ROUND(E288*U288,2)</f>
        <v>2.2400000000000002</v>
      </c>
      <c r="W288" s="157"/>
      <c r="X288" s="157"/>
      <c r="Y288" s="157" t="s">
        <v>110</v>
      </c>
      <c r="Z288" s="147"/>
      <c r="AA288" s="147"/>
      <c r="AB288" s="147"/>
      <c r="AC288" s="147"/>
      <c r="AD288" s="147"/>
      <c r="AE288" s="147"/>
      <c r="AF288" s="147"/>
      <c r="AG288" s="147" t="s">
        <v>158</v>
      </c>
      <c r="AH288" s="147"/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ht="22.5" outlineLevel="1" x14ac:dyDescent="0.2">
      <c r="A289" s="173">
        <v>249</v>
      </c>
      <c r="B289" s="174" t="s">
        <v>560</v>
      </c>
      <c r="C289" s="183" t="s">
        <v>925</v>
      </c>
      <c r="D289" s="175" t="s">
        <v>116</v>
      </c>
      <c r="E289" s="176">
        <v>12</v>
      </c>
      <c r="F289" s="177"/>
      <c r="G289" s="178">
        <f t="shared" si="63"/>
        <v>0</v>
      </c>
      <c r="H289" s="177"/>
      <c r="I289" s="178">
        <f t="shared" si="64"/>
        <v>0</v>
      </c>
      <c r="J289" s="177"/>
      <c r="K289" s="178">
        <f t="shared" si="65"/>
        <v>0</v>
      </c>
      <c r="L289" s="178">
        <v>21</v>
      </c>
      <c r="M289" s="178">
        <f t="shared" si="66"/>
        <v>0</v>
      </c>
      <c r="N289" s="176">
        <v>6.8500000000000002E-3</v>
      </c>
      <c r="O289" s="176">
        <f t="shared" si="67"/>
        <v>0.08</v>
      </c>
      <c r="P289" s="176">
        <v>0</v>
      </c>
      <c r="Q289" s="176">
        <f t="shared" si="68"/>
        <v>0</v>
      </c>
      <c r="R289" s="178" t="s">
        <v>350</v>
      </c>
      <c r="S289" s="178" t="s">
        <v>108</v>
      </c>
      <c r="T289" s="179" t="s">
        <v>108</v>
      </c>
      <c r="U289" s="157">
        <v>0.64800000000000002</v>
      </c>
      <c r="V289" s="157">
        <f t="shared" si="69"/>
        <v>7.78</v>
      </c>
      <c r="W289" s="157"/>
      <c r="X289" s="157"/>
      <c r="Y289" s="157" t="s">
        <v>110</v>
      </c>
      <c r="Z289" s="147"/>
      <c r="AA289" s="147"/>
      <c r="AB289" s="147"/>
      <c r="AC289" s="147"/>
      <c r="AD289" s="147"/>
      <c r="AE289" s="147"/>
      <c r="AF289" s="147"/>
      <c r="AG289" s="147" t="s">
        <v>158</v>
      </c>
      <c r="AH289" s="147"/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ht="22.5" outlineLevel="1" x14ac:dyDescent="0.2">
      <c r="A290" s="173">
        <v>250</v>
      </c>
      <c r="B290" s="174" t="s">
        <v>561</v>
      </c>
      <c r="C290" s="183" t="s">
        <v>926</v>
      </c>
      <c r="D290" s="175" t="s">
        <v>116</v>
      </c>
      <c r="E290" s="176">
        <v>18</v>
      </c>
      <c r="F290" s="177"/>
      <c r="G290" s="178">
        <f t="shared" si="63"/>
        <v>0</v>
      </c>
      <c r="H290" s="177"/>
      <c r="I290" s="178">
        <f t="shared" si="64"/>
        <v>0</v>
      </c>
      <c r="J290" s="177"/>
      <c r="K290" s="178">
        <f t="shared" si="65"/>
        <v>0</v>
      </c>
      <c r="L290" s="178">
        <v>21</v>
      </c>
      <c r="M290" s="178">
        <f t="shared" si="66"/>
        <v>0</v>
      </c>
      <c r="N290" s="176">
        <v>6.5599999999999999E-3</v>
      </c>
      <c r="O290" s="176">
        <f t="shared" si="67"/>
        <v>0.12</v>
      </c>
      <c r="P290" s="176">
        <v>0</v>
      </c>
      <c r="Q290" s="176">
        <f t="shared" si="68"/>
        <v>0</v>
      </c>
      <c r="R290" s="178" t="s">
        <v>350</v>
      </c>
      <c r="S290" s="178" t="s">
        <v>108</v>
      </c>
      <c r="T290" s="179" t="s">
        <v>108</v>
      </c>
      <c r="U290" s="157">
        <v>0.502</v>
      </c>
      <c r="V290" s="157">
        <f t="shared" si="69"/>
        <v>9.0399999999999991</v>
      </c>
      <c r="W290" s="157"/>
      <c r="X290" s="157"/>
      <c r="Y290" s="157" t="s">
        <v>110</v>
      </c>
      <c r="Z290" s="147"/>
      <c r="AA290" s="147"/>
      <c r="AB290" s="147"/>
      <c r="AC290" s="147"/>
      <c r="AD290" s="147"/>
      <c r="AE290" s="147"/>
      <c r="AF290" s="147"/>
      <c r="AG290" s="147" t="s">
        <v>158</v>
      </c>
      <c r="AH290" s="147"/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ht="22.5" outlineLevel="1" x14ac:dyDescent="0.2">
      <c r="A291" s="173">
        <v>251</v>
      </c>
      <c r="B291" s="174" t="s">
        <v>562</v>
      </c>
      <c r="C291" s="183" t="s">
        <v>563</v>
      </c>
      <c r="D291" s="175" t="s">
        <v>116</v>
      </c>
      <c r="E291" s="176">
        <v>15</v>
      </c>
      <c r="F291" s="177"/>
      <c r="G291" s="178">
        <f t="shared" si="63"/>
        <v>0</v>
      </c>
      <c r="H291" s="177"/>
      <c r="I291" s="178">
        <f t="shared" si="64"/>
        <v>0</v>
      </c>
      <c r="J291" s="177"/>
      <c r="K291" s="178">
        <f t="shared" si="65"/>
        <v>0</v>
      </c>
      <c r="L291" s="178">
        <v>21</v>
      </c>
      <c r="M291" s="178">
        <f t="shared" si="66"/>
        <v>0</v>
      </c>
      <c r="N291" s="176">
        <v>5.5599999999999998E-3</v>
      </c>
      <c r="O291" s="176">
        <f t="shared" si="67"/>
        <v>0.08</v>
      </c>
      <c r="P291" s="176">
        <v>0</v>
      </c>
      <c r="Q291" s="176">
        <f t="shared" si="68"/>
        <v>0</v>
      </c>
      <c r="R291" s="178" t="s">
        <v>350</v>
      </c>
      <c r="S291" s="178" t="s">
        <v>108</v>
      </c>
      <c r="T291" s="179" t="s">
        <v>108</v>
      </c>
      <c r="U291" s="157">
        <v>0.38200000000000001</v>
      </c>
      <c r="V291" s="157">
        <f t="shared" si="69"/>
        <v>5.73</v>
      </c>
      <c r="W291" s="157"/>
      <c r="X291" s="157"/>
      <c r="Y291" s="157" t="s">
        <v>110</v>
      </c>
      <c r="Z291" s="147"/>
      <c r="AA291" s="147"/>
      <c r="AB291" s="147"/>
      <c r="AC291" s="147"/>
      <c r="AD291" s="147"/>
      <c r="AE291" s="147"/>
      <c r="AF291" s="147"/>
      <c r="AG291" s="147" t="s">
        <v>158</v>
      </c>
      <c r="AH291" s="147"/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ht="22.5" outlineLevel="1" x14ac:dyDescent="0.2">
      <c r="A292" s="173">
        <v>252</v>
      </c>
      <c r="B292" s="174" t="s">
        <v>564</v>
      </c>
      <c r="C292" s="183" t="s">
        <v>565</v>
      </c>
      <c r="D292" s="175" t="s">
        <v>116</v>
      </c>
      <c r="E292" s="176">
        <v>42</v>
      </c>
      <c r="F292" s="177"/>
      <c r="G292" s="178">
        <f t="shared" si="63"/>
        <v>0</v>
      </c>
      <c r="H292" s="177"/>
      <c r="I292" s="178">
        <f t="shared" si="64"/>
        <v>0</v>
      </c>
      <c r="J292" s="177"/>
      <c r="K292" s="178">
        <f t="shared" si="65"/>
        <v>0</v>
      </c>
      <c r="L292" s="178">
        <v>21</v>
      </c>
      <c r="M292" s="178">
        <f t="shared" si="66"/>
        <v>0</v>
      </c>
      <c r="N292" s="176">
        <v>5.2599999999999999E-3</v>
      </c>
      <c r="O292" s="176">
        <f t="shared" si="67"/>
        <v>0.22</v>
      </c>
      <c r="P292" s="176">
        <v>0</v>
      </c>
      <c r="Q292" s="176">
        <f t="shared" si="68"/>
        <v>0</v>
      </c>
      <c r="R292" s="178" t="s">
        <v>350</v>
      </c>
      <c r="S292" s="178" t="s">
        <v>108</v>
      </c>
      <c r="T292" s="179" t="s">
        <v>108</v>
      </c>
      <c r="U292" s="157">
        <v>0.36099999999999999</v>
      </c>
      <c r="V292" s="157">
        <f t="shared" si="69"/>
        <v>15.16</v>
      </c>
      <c r="W292" s="157"/>
      <c r="X292" s="157"/>
      <c r="Y292" s="157" t="s">
        <v>110</v>
      </c>
      <c r="Z292" s="147"/>
      <c r="AA292" s="147"/>
      <c r="AB292" s="147"/>
      <c r="AC292" s="147"/>
      <c r="AD292" s="147"/>
      <c r="AE292" s="147"/>
      <c r="AF292" s="147"/>
      <c r="AG292" s="147" t="s">
        <v>158</v>
      </c>
      <c r="AH292" s="147"/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ht="22.5" outlineLevel="1" x14ac:dyDescent="0.2">
      <c r="A293" s="173">
        <v>253</v>
      </c>
      <c r="B293" s="174" t="s">
        <v>566</v>
      </c>
      <c r="C293" s="183" t="s">
        <v>567</v>
      </c>
      <c r="D293" s="175" t="s">
        <v>116</v>
      </c>
      <c r="E293" s="176">
        <v>6</v>
      </c>
      <c r="F293" s="177"/>
      <c r="G293" s="178">
        <f t="shared" si="63"/>
        <v>0</v>
      </c>
      <c r="H293" s="177"/>
      <c r="I293" s="178">
        <f t="shared" si="64"/>
        <v>0</v>
      </c>
      <c r="J293" s="177"/>
      <c r="K293" s="178">
        <f t="shared" si="65"/>
        <v>0</v>
      </c>
      <c r="L293" s="178">
        <v>21</v>
      </c>
      <c r="M293" s="178">
        <f t="shared" si="66"/>
        <v>0</v>
      </c>
      <c r="N293" s="176">
        <v>5.5799999999999999E-3</v>
      </c>
      <c r="O293" s="176">
        <f t="shared" si="67"/>
        <v>0.03</v>
      </c>
      <c r="P293" s="176">
        <v>0</v>
      </c>
      <c r="Q293" s="176">
        <f t="shared" si="68"/>
        <v>0</v>
      </c>
      <c r="R293" s="178" t="s">
        <v>350</v>
      </c>
      <c r="S293" s="178" t="s">
        <v>108</v>
      </c>
      <c r="T293" s="179" t="s">
        <v>108</v>
      </c>
      <c r="U293" s="157">
        <v>0.47799999999999998</v>
      </c>
      <c r="V293" s="157">
        <f t="shared" si="69"/>
        <v>2.87</v>
      </c>
      <c r="W293" s="157"/>
      <c r="X293" s="157"/>
      <c r="Y293" s="157" t="s">
        <v>110</v>
      </c>
      <c r="Z293" s="147"/>
      <c r="AA293" s="147"/>
      <c r="AB293" s="147"/>
      <c r="AC293" s="147"/>
      <c r="AD293" s="147"/>
      <c r="AE293" s="147"/>
      <c r="AF293" s="147"/>
      <c r="AG293" s="147" t="s">
        <v>158</v>
      </c>
      <c r="AH293" s="147"/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ht="22.5" outlineLevel="1" x14ac:dyDescent="0.2">
      <c r="A294" s="173">
        <v>254</v>
      </c>
      <c r="B294" s="174" t="s">
        <v>568</v>
      </c>
      <c r="C294" s="183" t="s">
        <v>569</v>
      </c>
      <c r="D294" s="175" t="s">
        <v>161</v>
      </c>
      <c r="E294" s="176">
        <v>0</v>
      </c>
      <c r="F294" s="177"/>
      <c r="G294" s="178">
        <f t="shared" si="63"/>
        <v>0</v>
      </c>
      <c r="H294" s="177"/>
      <c r="I294" s="178">
        <f t="shared" si="64"/>
        <v>0</v>
      </c>
      <c r="J294" s="177"/>
      <c r="K294" s="178">
        <f t="shared" si="65"/>
        <v>0</v>
      </c>
      <c r="L294" s="178">
        <v>21</v>
      </c>
      <c r="M294" s="178">
        <f t="shared" si="66"/>
        <v>0</v>
      </c>
      <c r="N294" s="176">
        <v>0</v>
      </c>
      <c r="O294" s="176">
        <f t="shared" si="67"/>
        <v>0</v>
      </c>
      <c r="P294" s="176">
        <v>0</v>
      </c>
      <c r="Q294" s="176">
        <f t="shared" si="68"/>
        <v>0</v>
      </c>
      <c r="R294" s="178" t="s">
        <v>350</v>
      </c>
      <c r="S294" s="178" t="s">
        <v>108</v>
      </c>
      <c r="T294" s="179" t="s">
        <v>109</v>
      </c>
      <c r="U294" s="157">
        <v>3.5630000000000002</v>
      </c>
      <c r="V294" s="157">
        <f t="shared" si="69"/>
        <v>0</v>
      </c>
      <c r="W294" s="157"/>
      <c r="X294" s="157"/>
      <c r="Y294" s="157" t="s">
        <v>110</v>
      </c>
      <c r="Z294" s="147"/>
      <c r="AA294" s="147"/>
      <c r="AB294" s="147"/>
      <c r="AC294" s="147"/>
      <c r="AD294" s="147"/>
      <c r="AE294" s="147"/>
      <c r="AF294" s="147"/>
      <c r="AG294" s="147" t="s">
        <v>158</v>
      </c>
      <c r="AH294" s="147"/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ht="22.5" outlineLevel="1" x14ac:dyDescent="0.2">
      <c r="A295" s="173">
        <v>255</v>
      </c>
      <c r="B295" s="174" t="s">
        <v>570</v>
      </c>
      <c r="C295" s="183" t="s">
        <v>927</v>
      </c>
      <c r="D295" s="175" t="s">
        <v>153</v>
      </c>
      <c r="E295" s="176">
        <v>0</v>
      </c>
      <c r="F295" s="177"/>
      <c r="G295" s="178">
        <f t="shared" si="63"/>
        <v>0</v>
      </c>
      <c r="H295" s="177"/>
      <c r="I295" s="178">
        <f t="shared" si="64"/>
        <v>0</v>
      </c>
      <c r="J295" s="177"/>
      <c r="K295" s="178">
        <f t="shared" si="65"/>
        <v>0</v>
      </c>
      <c r="L295" s="178">
        <v>21</v>
      </c>
      <c r="M295" s="178">
        <f t="shared" si="66"/>
        <v>0</v>
      </c>
      <c r="N295" s="176">
        <v>0</v>
      </c>
      <c r="O295" s="176">
        <f t="shared" si="67"/>
        <v>0</v>
      </c>
      <c r="P295" s="176">
        <v>0</v>
      </c>
      <c r="Q295" s="176">
        <f t="shared" si="68"/>
        <v>0</v>
      </c>
      <c r="R295" s="178" t="s">
        <v>350</v>
      </c>
      <c r="S295" s="178" t="s">
        <v>108</v>
      </c>
      <c r="T295" s="179" t="s">
        <v>108</v>
      </c>
      <c r="U295" s="157">
        <v>2.7559999999999998</v>
      </c>
      <c r="V295" s="157">
        <f t="shared" si="69"/>
        <v>0</v>
      </c>
      <c r="W295" s="157"/>
      <c r="X295" s="157"/>
      <c r="Y295" s="157" t="s">
        <v>110</v>
      </c>
      <c r="Z295" s="147"/>
      <c r="AA295" s="147"/>
      <c r="AB295" s="147"/>
      <c r="AC295" s="147"/>
      <c r="AD295" s="147"/>
      <c r="AE295" s="147"/>
      <c r="AF295" s="147"/>
      <c r="AG295" s="147" t="s">
        <v>158</v>
      </c>
      <c r="AH295" s="147"/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ht="22.5" outlineLevel="1" x14ac:dyDescent="0.2">
      <c r="A296" s="173">
        <v>256</v>
      </c>
      <c r="B296" s="174" t="s">
        <v>571</v>
      </c>
      <c r="C296" s="183" t="s">
        <v>928</v>
      </c>
      <c r="D296" s="175" t="s">
        <v>153</v>
      </c>
      <c r="E296" s="176">
        <v>2</v>
      </c>
      <c r="F296" s="177"/>
      <c r="G296" s="178">
        <f t="shared" si="63"/>
        <v>0</v>
      </c>
      <c r="H296" s="177"/>
      <c r="I296" s="178">
        <f t="shared" si="64"/>
        <v>0</v>
      </c>
      <c r="J296" s="177"/>
      <c r="K296" s="178">
        <f t="shared" si="65"/>
        <v>0</v>
      </c>
      <c r="L296" s="178">
        <v>21</v>
      </c>
      <c r="M296" s="178">
        <f t="shared" si="66"/>
        <v>0</v>
      </c>
      <c r="N296" s="176">
        <v>0</v>
      </c>
      <c r="O296" s="176">
        <f t="shared" si="67"/>
        <v>0</v>
      </c>
      <c r="P296" s="176">
        <v>0</v>
      </c>
      <c r="Q296" s="176">
        <f t="shared" si="68"/>
        <v>0</v>
      </c>
      <c r="R296" s="178" t="s">
        <v>350</v>
      </c>
      <c r="S296" s="178" t="s">
        <v>108</v>
      </c>
      <c r="T296" s="179" t="s">
        <v>108</v>
      </c>
      <c r="U296" s="157">
        <v>0.91500000000000004</v>
      </c>
      <c r="V296" s="157">
        <f t="shared" si="69"/>
        <v>1.83</v>
      </c>
      <c r="W296" s="157"/>
      <c r="X296" s="157"/>
      <c r="Y296" s="157" t="s">
        <v>110</v>
      </c>
      <c r="Z296" s="147"/>
      <c r="AA296" s="147"/>
      <c r="AB296" s="147"/>
      <c r="AC296" s="147"/>
      <c r="AD296" s="147"/>
      <c r="AE296" s="147"/>
      <c r="AF296" s="147"/>
      <c r="AG296" s="147" t="s">
        <v>158</v>
      </c>
      <c r="AH296" s="147"/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ht="22.5" outlineLevel="1" x14ac:dyDescent="0.2">
      <c r="A297" s="173">
        <v>257</v>
      </c>
      <c r="B297" s="174" t="s">
        <v>572</v>
      </c>
      <c r="C297" s="183" t="s">
        <v>929</v>
      </c>
      <c r="D297" s="175" t="s">
        <v>153</v>
      </c>
      <c r="E297" s="176">
        <v>3</v>
      </c>
      <c r="F297" s="177"/>
      <c r="G297" s="178">
        <f t="shared" si="63"/>
        <v>0</v>
      </c>
      <c r="H297" s="177"/>
      <c r="I297" s="178">
        <f t="shared" si="64"/>
        <v>0</v>
      </c>
      <c r="J297" s="177"/>
      <c r="K297" s="178">
        <f t="shared" si="65"/>
        <v>0</v>
      </c>
      <c r="L297" s="178">
        <v>21</v>
      </c>
      <c r="M297" s="178">
        <f t="shared" si="66"/>
        <v>0</v>
      </c>
      <c r="N297" s="176">
        <v>0</v>
      </c>
      <c r="O297" s="176">
        <f t="shared" si="67"/>
        <v>0</v>
      </c>
      <c r="P297" s="176">
        <v>0</v>
      </c>
      <c r="Q297" s="176">
        <f t="shared" si="68"/>
        <v>0</v>
      </c>
      <c r="R297" s="178" t="s">
        <v>350</v>
      </c>
      <c r="S297" s="178" t="s">
        <v>108</v>
      </c>
      <c r="T297" s="179" t="s">
        <v>108</v>
      </c>
      <c r="U297" s="157">
        <v>0.95699999999999996</v>
      </c>
      <c r="V297" s="157">
        <f t="shared" si="69"/>
        <v>2.87</v>
      </c>
      <c r="W297" s="157"/>
      <c r="X297" s="157"/>
      <c r="Y297" s="157" t="s">
        <v>110</v>
      </c>
      <c r="Z297" s="147"/>
      <c r="AA297" s="147"/>
      <c r="AB297" s="147"/>
      <c r="AC297" s="147"/>
      <c r="AD297" s="147"/>
      <c r="AE297" s="147"/>
      <c r="AF297" s="147"/>
      <c r="AG297" s="147" t="s">
        <v>158</v>
      </c>
      <c r="AH297" s="147"/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ht="22.5" outlineLevel="1" x14ac:dyDescent="0.2">
      <c r="A298" s="173">
        <v>258</v>
      </c>
      <c r="B298" s="174" t="s">
        <v>573</v>
      </c>
      <c r="C298" s="183" t="s">
        <v>929</v>
      </c>
      <c r="D298" s="175" t="s">
        <v>153</v>
      </c>
      <c r="E298" s="176">
        <v>0</v>
      </c>
      <c r="F298" s="177"/>
      <c r="G298" s="178">
        <f t="shared" si="63"/>
        <v>0</v>
      </c>
      <c r="H298" s="177"/>
      <c r="I298" s="178">
        <f t="shared" si="64"/>
        <v>0</v>
      </c>
      <c r="J298" s="177"/>
      <c r="K298" s="178">
        <f t="shared" si="65"/>
        <v>0</v>
      </c>
      <c r="L298" s="178">
        <v>21</v>
      </c>
      <c r="M298" s="178">
        <f t="shared" si="66"/>
        <v>0</v>
      </c>
      <c r="N298" s="176">
        <v>0</v>
      </c>
      <c r="O298" s="176">
        <f t="shared" si="67"/>
        <v>0</v>
      </c>
      <c r="P298" s="176">
        <v>0</v>
      </c>
      <c r="Q298" s="176">
        <f t="shared" si="68"/>
        <v>0</v>
      </c>
      <c r="R298" s="178" t="s">
        <v>350</v>
      </c>
      <c r="S298" s="178" t="s">
        <v>108</v>
      </c>
      <c r="T298" s="179" t="s">
        <v>108</v>
      </c>
      <c r="U298" s="157">
        <v>0.79</v>
      </c>
      <c r="V298" s="157">
        <f t="shared" si="69"/>
        <v>0</v>
      </c>
      <c r="W298" s="157"/>
      <c r="X298" s="157"/>
      <c r="Y298" s="157" t="s">
        <v>110</v>
      </c>
      <c r="Z298" s="147"/>
      <c r="AA298" s="147"/>
      <c r="AB298" s="147"/>
      <c r="AC298" s="147"/>
      <c r="AD298" s="147"/>
      <c r="AE298" s="147"/>
      <c r="AF298" s="147"/>
      <c r="AG298" s="147" t="s">
        <v>158</v>
      </c>
      <c r="AH298" s="147"/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ht="22.5" outlineLevel="1" x14ac:dyDescent="0.2">
      <c r="A299" s="173">
        <v>259</v>
      </c>
      <c r="B299" s="174" t="s">
        <v>574</v>
      </c>
      <c r="C299" s="183" t="s">
        <v>575</v>
      </c>
      <c r="D299" s="175" t="s">
        <v>153</v>
      </c>
      <c r="E299" s="176">
        <v>17</v>
      </c>
      <c r="F299" s="177"/>
      <c r="G299" s="178">
        <f t="shared" si="63"/>
        <v>0</v>
      </c>
      <c r="H299" s="177"/>
      <c r="I299" s="178">
        <f t="shared" si="64"/>
        <v>0</v>
      </c>
      <c r="J299" s="177"/>
      <c r="K299" s="178">
        <f t="shared" si="65"/>
        <v>0</v>
      </c>
      <c r="L299" s="178">
        <v>21</v>
      </c>
      <c r="M299" s="178">
        <f t="shared" si="66"/>
        <v>0</v>
      </c>
      <c r="N299" s="176">
        <v>0</v>
      </c>
      <c r="O299" s="176">
        <f t="shared" si="67"/>
        <v>0</v>
      </c>
      <c r="P299" s="176">
        <v>0</v>
      </c>
      <c r="Q299" s="176">
        <f t="shared" si="68"/>
        <v>0</v>
      </c>
      <c r="R299" s="178" t="s">
        <v>350</v>
      </c>
      <c r="S299" s="178" t="s">
        <v>108</v>
      </c>
      <c r="T299" s="179" t="s">
        <v>108</v>
      </c>
      <c r="U299" s="157">
        <v>0.66600000000000004</v>
      </c>
      <c r="V299" s="157">
        <f t="shared" si="69"/>
        <v>11.32</v>
      </c>
      <c r="W299" s="157"/>
      <c r="X299" s="157"/>
      <c r="Y299" s="157" t="s">
        <v>110</v>
      </c>
      <c r="Z299" s="147"/>
      <c r="AA299" s="147"/>
      <c r="AB299" s="147"/>
      <c r="AC299" s="147"/>
      <c r="AD299" s="147"/>
      <c r="AE299" s="147"/>
      <c r="AF299" s="147"/>
      <c r="AG299" s="147" t="s">
        <v>158</v>
      </c>
      <c r="AH299" s="147"/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ht="22.5" outlineLevel="1" x14ac:dyDescent="0.2">
      <c r="A300" s="173">
        <v>260</v>
      </c>
      <c r="B300" s="174" t="s">
        <v>576</v>
      </c>
      <c r="C300" s="183" t="s">
        <v>577</v>
      </c>
      <c r="D300" s="175" t="s">
        <v>153</v>
      </c>
      <c r="E300" s="176">
        <v>44</v>
      </c>
      <c r="F300" s="177"/>
      <c r="G300" s="178">
        <f t="shared" si="63"/>
        <v>0</v>
      </c>
      <c r="H300" s="177"/>
      <c r="I300" s="178">
        <f t="shared" si="64"/>
        <v>0</v>
      </c>
      <c r="J300" s="177"/>
      <c r="K300" s="178">
        <f t="shared" si="65"/>
        <v>0</v>
      </c>
      <c r="L300" s="178">
        <v>21</v>
      </c>
      <c r="M300" s="178">
        <f t="shared" si="66"/>
        <v>0</v>
      </c>
      <c r="N300" s="176">
        <v>0</v>
      </c>
      <c r="O300" s="176">
        <f t="shared" si="67"/>
        <v>0</v>
      </c>
      <c r="P300" s="176">
        <v>0</v>
      </c>
      <c r="Q300" s="176">
        <f t="shared" si="68"/>
        <v>0</v>
      </c>
      <c r="R300" s="178" t="s">
        <v>350</v>
      </c>
      <c r="S300" s="178" t="s">
        <v>108</v>
      </c>
      <c r="T300" s="179" t="s">
        <v>108</v>
      </c>
      <c r="U300" s="157">
        <v>0.437</v>
      </c>
      <c r="V300" s="157">
        <f t="shared" si="69"/>
        <v>19.23</v>
      </c>
      <c r="W300" s="157"/>
      <c r="X300" s="157"/>
      <c r="Y300" s="157" t="s">
        <v>110</v>
      </c>
      <c r="Z300" s="147"/>
      <c r="AA300" s="147"/>
      <c r="AB300" s="147"/>
      <c r="AC300" s="147"/>
      <c r="AD300" s="147"/>
      <c r="AE300" s="147"/>
      <c r="AF300" s="147"/>
      <c r="AG300" s="147" t="s">
        <v>158</v>
      </c>
      <c r="AH300" s="147"/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ht="22.5" outlineLevel="1" x14ac:dyDescent="0.2">
      <c r="A301" s="173">
        <v>261</v>
      </c>
      <c r="B301" s="174" t="s">
        <v>578</v>
      </c>
      <c r="C301" s="183" t="s">
        <v>579</v>
      </c>
      <c r="D301" s="175" t="s">
        <v>153</v>
      </c>
      <c r="E301" s="176">
        <v>60</v>
      </c>
      <c r="F301" s="177"/>
      <c r="G301" s="178">
        <f t="shared" si="63"/>
        <v>0</v>
      </c>
      <c r="H301" s="177"/>
      <c r="I301" s="178">
        <f t="shared" si="64"/>
        <v>0</v>
      </c>
      <c r="J301" s="177"/>
      <c r="K301" s="178">
        <f t="shared" si="65"/>
        <v>0</v>
      </c>
      <c r="L301" s="178">
        <v>21</v>
      </c>
      <c r="M301" s="178">
        <f t="shared" si="66"/>
        <v>0</v>
      </c>
      <c r="N301" s="176">
        <v>0</v>
      </c>
      <c r="O301" s="176">
        <f t="shared" si="67"/>
        <v>0</v>
      </c>
      <c r="P301" s="176">
        <v>0</v>
      </c>
      <c r="Q301" s="176">
        <f t="shared" si="68"/>
        <v>0</v>
      </c>
      <c r="R301" s="178" t="s">
        <v>350</v>
      </c>
      <c r="S301" s="178" t="s">
        <v>108</v>
      </c>
      <c r="T301" s="179" t="s">
        <v>108</v>
      </c>
      <c r="U301" s="157">
        <v>0.34300000000000003</v>
      </c>
      <c r="V301" s="157">
        <f t="shared" si="69"/>
        <v>20.58</v>
      </c>
      <c r="W301" s="157"/>
      <c r="X301" s="157"/>
      <c r="Y301" s="157" t="s">
        <v>110</v>
      </c>
      <c r="Z301" s="147"/>
      <c r="AA301" s="147"/>
      <c r="AB301" s="147"/>
      <c r="AC301" s="147"/>
      <c r="AD301" s="147"/>
      <c r="AE301" s="147"/>
      <c r="AF301" s="147"/>
      <c r="AG301" s="147" t="s">
        <v>158</v>
      </c>
      <c r="AH301" s="147"/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ht="22.5" outlineLevel="1" x14ac:dyDescent="0.2">
      <c r="A302" s="173">
        <v>262</v>
      </c>
      <c r="B302" s="174" t="s">
        <v>580</v>
      </c>
      <c r="C302" s="183" t="s">
        <v>930</v>
      </c>
      <c r="D302" s="175" t="s">
        <v>153</v>
      </c>
      <c r="E302" s="176">
        <v>6</v>
      </c>
      <c r="F302" s="177"/>
      <c r="G302" s="178">
        <f t="shared" si="63"/>
        <v>0</v>
      </c>
      <c r="H302" s="177"/>
      <c r="I302" s="178">
        <f t="shared" si="64"/>
        <v>0</v>
      </c>
      <c r="J302" s="177"/>
      <c r="K302" s="178">
        <f t="shared" si="65"/>
        <v>0</v>
      </c>
      <c r="L302" s="178">
        <v>21</v>
      </c>
      <c r="M302" s="178">
        <f t="shared" si="66"/>
        <v>0</v>
      </c>
      <c r="N302" s="176">
        <v>2.5999999999999998E-4</v>
      </c>
      <c r="O302" s="176">
        <f t="shared" si="67"/>
        <v>0</v>
      </c>
      <c r="P302" s="176">
        <v>0</v>
      </c>
      <c r="Q302" s="176">
        <f t="shared" si="68"/>
        <v>0</v>
      </c>
      <c r="R302" s="178" t="s">
        <v>122</v>
      </c>
      <c r="S302" s="178" t="s">
        <v>108</v>
      </c>
      <c r="T302" s="179" t="s">
        <v>108</v>
      </c>
      <c r="U302" s="157">
        <v>0</v>
      </c>
      <c r="V302" s="157">
        <f t="shared" si="69"/>
        <v>0</v>
      </c>
      <c r="W302" s="157"/>
      <c r="X302" s="157"/>
      <c r="Y302" s="157" t="s">
        <v>110</v>
      </c>
      <c r="Z302" s="147"/>
      <c r="AA302" s="147"/>
      <c r="AB302" s="147"/>
      <c r="AC302" s="147"/>
      <c r="AD302" s="147"/>
      <c r="AE302" s="147"/>
      <c r="AF302" s="147"/>
      <c r="AG302" s="147" t="s">
        <v>118</v>
      </c>
      <c r="AH302" s="147"/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ht="22.5" outlineLevel="1" x14ac:dyDescent="0.2">
      <c r="A303" s="173">
        <v>263</v>
      </c>
      <c r="B303" s="174" t="s">
        <v>580</v>
      </c>
      <c r="C303" s="183" t="s">
        <v>930</v>
      </c>
      <c r="D303" s="175" t="s">
        <v>153</v>
      </c>
      <c r="E303" s="176">
        <v>0</v>
      </c>
      <c r="F303" s="177"/>
      <c r="G303" s="178">
        <f t="shared" si="63"/>
        <v>0</v>
      </c>
      <c r="H303" s="177"/>
      <c r="I303" s="178">
        <f t="shared" si="64"/>
        <v>0</v>
      </c>
      <c r="J303" s="177"/>
      <c r="K303" s="178">
        <f t="shared" si="65"/>
        <v>0</v>
      </c>
      <c r="L303" s="178">
        <v>21</v>
      </c>
      <c r="M303" s="178">
        <f t="shared" si="66"/>
        <v>0</v>
      </c>
      <c r="N303" s="176">
        <v>2.5999999999999998E-4</v>
      </c>
      <c r="O303" s="176">
        <f t="shared" si="67"/>
        <v>0</v>
      </c>
      <c r="P303" s="176">
        <v>0</v>
      </c>
      <c r="Q303" s="176">
        <f t="shared" si="68"/>
        <v>0</v>
      </c>
      <c r="R303" s="178" t="s">
        <v>122</v>
      </c>
      <c r="S303" s="178" t="s">
        <v>108</v>
      </c>
      <c r="T303" s="179" t="s">
        <v>108</v>
      </c>
      <c r="U303" s="157">
        <v>0</v>
      </c>
      <c r="V303" s="157">
        <f t="shared" si="69"/>
        <v>0</v>
      </c>
      <c r="W303" s="157"/>
      <c r="X303" s="157"/>
      <c r="Y303" s="157" t="s">
        <v>110</v>
      </c>
      <c r="Z303" s="147"/>
      <c r="AA303" s="147"/>
      <c r="AB303" s="147"/>
      <c r="AC303" s="147"/>
      <c r="AD303" s="147"/>
      <c r="AE303" s="147"/>
      <c r="AF303" s="147"/>
      <c r="AG303" s="147" t="s">
        <v>471</v>
      </c>
      <c r="AH303" s="147"/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ht="22.5" outlineLevel="1" x14ac:dyDescent="0.2">
      <c r="A304" s="173">
        <v>264</v>
      </c>
      <c r="B304" s="174" t="s">
        <v>581</v>
      </c>
      <c r="C304" s="183" t="s">
        <v>582</v>
      </c>
      <c r="D304" s="175" t="s">
        <v>153</v>
      </c>
      <c r="E304" s="176">
        <v>13</v>
      </c>
      <c r="F304" s="177"/>
      <c r="G304" s="178">
        <f t="shared" si="63"/>
        <v>0</v>
      </c>
      <c r="H304" s="177"/>
      <c r="I304" s="178">
        <f t="shared" si="64"/>
        <v>0</v>
      </c>
      <c r="J304" s="177"/>
      <c r="K304" s="178">
        <f t="shared" si="65"/>
        <v>0</v>
      </c>
      <c r="L304" s="178">
        <v>21</v>
      </c>
      <c r="M304" s="178">
        <f t="shared" si="66"/>
        <v>0</v>
      </c>
      <c r="N304" s="176">
        <v>4.4000000000000002E-4</v>
      </c>
      <c r="O304" s="176">
        <f t="shared" si="67"/>
        <v>0.01</v>
      </c>
      <c r="P304" s="176">
        <v>0</v>
      </c>
      <c r="Q304" s="176">
        <f t="shared" si="68"/>
        <v>0</v>
      </c>
      <c r="R304" s="178" t="s">
        <v>122</v>
      </c>
      <c r="S304" s="178" t="s">
        <v>108</v>
      </c>
      <c r="T304" s="179" t="s">
        <v>108</v>
      </c>
      <c r="U304" s="157">
        <v>0</v>
      </c>
      <c r="V304" s="157">
        <f t="shared" si="69"/>
        <v>0</v>
      </c>
      <c r="W304" s="157"/>
      <c r="X304" s="157"/>
      <c r="Y304" s="157" t="s">
        <v>110</v>
      </c>
      <c r="Z304" s="147"/>
      <c r="AA304" s="147"/>
      <c r="AB304" s="147"/>
      <c r="AC304" s="147"/>
      <c r="AD304" s="147"/>
      <c r="AE304" s="147"/>
      <c r="AF304" s="147"/>
      <c r="AG304" s="147" t="s">
        <v>118</v>
      </c>
      <c r="AH304" s="147"/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ht="22.5" outlineLevel="1" x14ac:dyDescent="0.2">
      <c r="A305" s="173">
        <v>265</v>
      </c>
      <c r="B305" s="174" t="s">
        <v>583</v>
      </c>
      <c r="C305" s="183" t="s">
        <v>931</v>
      </c>
      <c r="D305" s="175" t="s">
        <v>153</v>
      </c>
      <c r="E305" s="176">
        <v>0</v>
      </c>
      <c r="F305" s="177"/>
      <c r="G305" s="178">
        <f t="shared" si="63"/>
        <v>0</v>
      </c>
      <c r="H305" s="177"/>
      <c r="I305" s="178">
        <f t="shared" si="64"/>
        <v>0</v>
      </c>
      <c r="J305" s="177"/>
      <c r="K305" s="178">
        <f t="shared" si="65"/>
        <v>0</v>
      </c>
      <c r="L305" s="178">
        <v>21</v>
      </c>
      <c r="M305" s="178">
        <f t="shared" si="66"/>
        <v>0</v>
      </c>
      <c r="N305" s="176">
        <v>8.9999999999999998E-4</v>
      </c>
      <c r="O305" s="176">
        <f t="shared" si="67"/>
        <v>0</v>
      </c>
      <c r="P305" s="176">
        <v>0</v>
      </c>
      <c r="Q305" s="176">
        <f t="shared" si="68"/>
        <v>0</v>
      </c>
      <c r="R305" s="178" t="s">
        <v>122</v>
      </c>
      <c r="S305" s="178" t="s">
        <v>108</v>
      </c>
      <c r="T305" s="179" t="s">
        <v>108</v>
      </c>
      <c r="U305" s="157">
        <v>0</v>
      </c>
      <c r="V305" s="157">
        <f t="shared" si="69"/>
        <v>0</v>
      </c>
      <c r="W305" s="157"/>
      <c r="X305" s="157"/>
      <c r="Y305" s="157" t="s">
        <v>110</v>
      </c>
      <c r="Z305" s="147"/>
      <c r="AA305" s="147"/>
      <c r="AB305" s="147"/>
      <c r="AC305" s="147"/>
      <c r="AD305" s="147"/>
      <c r="AE305" s="147"/>
      <c r="AF305" s="147"/>
      <c r="AG305" s="147" t="s">
        <v>118</v>
      </c>
      <c r="AH305" s="147"/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ht="22.5" outlineLevel="1" x14ac:dyDescent="0.2">
      <c r="A306" s="173">
        <v>266</v>
      </c>
      <c r="B306" s="174" t="s">
        <v>584</v>
      </c>
      <c r="C306" s="183" t="s">
        <v>932</v>
      </c>
      <c r="D306" s="175" t="s">
        <v>153</v>
      </c>
      <c r="E306" s="176">
        <v>1</v>
      </c>
      <c r="F306" s="177"/>
      <c r="G306" s="178">
        <f t="shared" si="63"/>
        <v>0</v>
      </c>
      <c r="H306" s="177"/>
      <c r="I306" s="178">
        <f t="shared" si="64"/>
        <v>0</v>
      </c>
      <c r="J306" s="177"/>
      <c r="K306" s="178">
        <f t="shared" si="65"/>
        <v>0</v>
      </c>
      <c r="L306" s="178">
        <v>21</v>
      </c>
      <c r="M306" s="178">
        <f t="shared" si="66"/>
        <v>0</v>
      </c>
      <c r="N306" s="176">
        <v>1.1999999999999999E-3</v>
      </c>
      <c r="O306" s="176">
        <f t="shared" si="67"/>
        <v>0</v>
      </c>
      <c r="P306" s="176">
        <v>0</v>
      </c>
      <c r="Q306" s="176">
        <f t="shared" si="68"/>
        <v>0</v>
      </c>
      <c r="R306" s="178" t="s">
        <v>122</v>
      </c>
      <c r="S306" s="178" t="s">
        <v>108</v>
      </c>
      <c r="T306" s="179" t="s">
        <v>108</v>
      </c>
      <c r="U306" s="157">
        <v>0</v>
      </c>
      <c r="V306" s="157">
        <f t="shared" si="69"/>
        <v>0</v>
      </c>
      <c r="W306" s="157"/>
      <c r="X306" s="157"/>
      <c r="Y306" s="157" t="s">
        <v>110</v>
      </c>
      <c r="Z306" s="147"/>
      <c r="AA306" s="147"/>
      <c r="AB306" s="147"/>
      <c r="AC306" s="147"/>
      <c r="AD306" s="147"/>
      <c r="AE306" s="147"/>
      <c r="AF306" s="147"/>
      <c r="AG306" s="147" t="s">
        <v>118</v>
      </c>
      <c r="AH306" s="147"/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ht="22.5" outlineLevel="1" x14ac:dyDescent="0.2">
      <c r="A307" s="173">
        <v>267</v>
      </c>
      <c r="B307" s="174" t="s">
        <v>585</v>
      </c>
      <c r="C307" s="183" t="s">
        <v>933</v>
      </c>
      <c r="D307" s="175" t="s">
        <v>153</v>
      </c>
      <c r="E307" s="176">
        <v>3</v>
      </c>
      <c r="F307" s="177"/>
      <c r="G307" s="178">
        <f t="shared" si="63"/>
        <v>0</v>
      </c>
      <c r="H307" s="177"/>
      <c r="I307" s="178">
        <f t="shared" si="64"/>
        <v>0</v>
      </c>
      <c r="J307" s="177"/>
      <c r="K307" s="178">
        <f t="shared" si="65"/>
        <v>0</v>
      </c>
      <c r="L307" s="178">
        <v>21</v>
      </c>
      <c r="M307" s="178">
        <f t="shared" si="66"/>
        <v>0</v>
      </c>
      <c r="N307" s="176">
        <v>2E-3</v>
      </c>
      <c r="O307" s="176">
        <f t="shared" si="67"/>
        <v>0.01</v>
      </c>
      <c r="P307" s="176">
        <v>0</v>
      </c>
      <c r="Q307" s="176">
        <f t="shared" si="68"/>
        <v>0</v>
      </c>
      <c r="R307" s="178" t="s">
        <v>122</v>
      </c>
      <c r="S307" s="178" t="s">
        <v>108</v>
      </c>
      <c r="T307" s="179" t="s">
        <v>108</v>
      </c>
      <c r="U307" s="157">
        <v>0</v>
      </c>
      <c r="V307" s="157">
        <f t="shared" si="69"/>
        <v>0</v>
      </c>
      <c r="W307" s="157"/>
      <c r="X307" s="157"/>
      <c r="Y307" s="157" t="s">
        <v>110</v>
      </c>
      <c r="Z307" s="147"/>
      <c r="AA307" s="147"/>
      <c r="AB307" s="147"/>
      <c r="AC307" s="147"/>
      <c r="AD307" s="147"/>
      <c r="AE307" s="147"/>
      <c r="AF307" s="147"/>
      <c r="AG307" s="147" t="s">
        <v>118</v>
      </c>
      <c r="AH307" s="147"/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ht="22.5" outlineLevel="1" x14ac:dyDescent="0.2">
      <c r="A308" s="173">
        <v>268</v>
      </c>
      <c r="B308" s="174" t="s">
        <v>586</v>
      </c>
      <c r="C308" s="183" t="s">
        <v>587</v>
      </c>
      <c r="D308" s="175" t="s">
        <v>153</v>
      </c>
      <c r="E308" s="176">
        <v>0</v>
      </c>
      <c r="F308" s="177"/>
      <c r="G308" s="178">
        <f t="shared" si="63"/>
        <v>0</v>
      </c>
      <c r="H308" s="177"/>
      <c r="I308" s="178">
        <f t="shared" si="64"/>
        <v>0</v>
      </c>
      <c r="J308" s="177"/>
      <c r="K308" s="178">
        <f t="shared" si="65"/>
        <v>0</v>
      </c>
      <c r="L308" s="178">
        <v>21</v>
      </c>
      <c r="M308" s="178">
        <f t="shared" si="66"/>
        <v>0</v>
      </c>
      <c r="N308" s="176">
        <v>4.0000000000000001E-3</v>
      </c>
      <c r="O308" s="176">
        <f t="shared" si="67"/>
        <v>0</v>
      </c>
      <c r="P308" s="176">
        <v>0</v>
      </c>
      <c r="Q308" s="176">
        <f t="shared" si="68"/>
        <v>0</v>
      </c>
      <c r="R308" s="178" t="s">
        <v>122</v>
      </c>
      <c r="S308" s="178" t="s">
        <v>108</v>
      </c>
      <c r="T308" s="179" t="s">
        <v>108</v>
      </c>
      <c r="U308" s="157">
        <v>0</v>
      </c>
      <c r="V308" s="157">
        <f t="shared" si="69"/>
        <v>0</v>
      </c>
      <c r="W308" s="157"/>
      <c r="X308" s="157"/>
      <c r="Y308" s="157" t="s">
        <v>110</v>
      </c>
      <c r="Z308" s="147"/>
      <c r="AA308" s="147"/>
      <c r="AB308" s="147"/>
      <c r="AC308" s="147"/>
      <c r="AD308" s="147"/>
      <c r="AE308" s="147"/>
      <c r="AF308" s="147"/>
      <c r="AG308" s="147" t="s">
        <v>118</v>
      </c>
      <c r="AH308" s="147"/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ht="22.5" outlineLevel="1" x14ac:dyDescent="0.2">
      <c r="A309" s="173">
        <v>269</v>
      </c>
      <c r="B309" s="174" t="s">
        <v>362</v>
      </c>
      <c r="C309" s="183" t="s">
        <v>363</v>
      </c>
      <c r="D309" s="175" t="s">
        <v>153</v>
      </c>
      <c r="E309" s="176">
        <v>15</v>
      </c>
      <c r="F309" s="177"/>
      <c r="G309" s="178">
        <f t="shared" si="63"/>
        <v>0</v>
      </c>
      <c r="H309" s="177"/>
      <c r="I309" s="178">
        <f t="shared" si="64"/>
        <v>0</v>
      </c>
      <c r="J309" s="177"/>
      <c r="K309" s="178">
        <f t="shared" si="65"/>
        <v>0</v>
      </c>
      <c r="L309" s="178">
        <v>21</v>
      </c>
      <c r="M309" s="178">
        <f t="shared" si="66"/>
        <v>0</v>
      </c>
      <c r="N309" s="176">
        <v>7.6000000000000004E-4</v>
      </c>
      <c r="O309" s="176">
        <f t="shared" si="67"/>
        <v>0.01</v>
      </c>
      <c r="P309" s="176">
        <v>0</v>
      </c>
      <c r="Q309" s="176">
        <f t="shared" si="68"/>
        <v>0</v>
      </c>
      <c r="R309" s="178" t="s">
        <v>122</v>
      </c>
      <c r="S309" s="178" t="s">
        <v>108</v>
      </c>
      <c r="T309" s="179" t="s">
        <v>108</v>
      </c>
      <c r="U309" s="157">
        <v>0</v>
      </c>
      <c r="V309" s="157">
        <f t="shared" si="69"/>
        <v>0</v>
      </c>
      <c r="W309" s="157"/>
      <c r="X309" s="157"/>
      <c r="Y309" s="157" t="s">
        <v>110</v>
      </c>
      <c r="Z309" s="147"/>
      <c r="AA309" s="147"/>
      <c r="AB309" s="147"/>
      <c r="AC309" s="147"/>
      <c r="AD309" s="147"/>
      <c r="AE309" s="147"/>
      <c r="AF309" s="147"/>
      <c r="AG309" s="147" t="s">
        <v>118</v>
      </c>
      <c r="AH309" s="147"/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ht="33.75" outlineLevel="1" x14ac:dyDescent="0.2">
      <c r="A310" s="173">
        <v>270</v>
      </c>
      <c r="B310" s="174" t="s">
        <v>364</v>
      </c>
      <c r="C310" s="183" t="s">
        <v>365</v>
      </c>
      <c r="D310" s="175" t="s">
        <v>153</v>
      </c>
      <c r="E310" s="176">
        <v>19</v>
      </c>
      <c r="F310" s="177"/>
      <c r="G310" s="178">
        <f t="shared" si="63"/>
        <v>0</v>
      </c>
      <c r="H310" s="177"/>
      <c r="I310" s="178">
        <f t="shared" si="64"/>
        <v>0</v>
      </c>
      <c r="J310" s="177"/>
      <c r="K310" s="178">
        <f t="shared" si="65"/>
        <v>0</v>
      </c>
      <c r="L310" s="178">
        <v>21</v>
      </c>
      <c r="M310" s="178">
        <f t="shared" si="66"/>
        <v>0</v>
      </c>
      <c r="N310" s="176">
        <v>1E-4</v>
      </c>
      <c r="O310" s="176">
        <f t="shared" si="67"/>
        <v>0</v>
      </c>
      <c r="P310" s="176">
        <v>0</v>
      </c>
      <c r="Q310" s="176">
        <f t="shared" si="68"/>
        <v>0</v>
      </c>
      <c r="R310" s="178" t="s">
        <v>122</v>
      </c>
      <c r="S310" s="178" t="s">
        <v>108</v>
      </c>
      <c r="T310" s="179" t="s">
        <v>108</v>
      </c>
      <c r="U310" s="157">
        <v>0</v>
      </c>
      <c r="V310" s="157">
        <f t="shared" si="69"/>
        <v>0</v>
      </c>
      <c r="W310" s="157"/>
      <c r="X310" s="157"/>
      <c r="Y310" s="157" t="s">
        <v>110</v>
      </c>
      <c r="Z310" s="147"/>
      <c r="AA310" s="147"/>
      <c r="AB310" s="147"/>
      <c r="AC310" s="147"/>
      <c r="AD310" s="147"/>
      <c r="AE310" s="147"/>
      <c r="AF310" s="147"/>
      <c r="AG310" s="147" t="s">
        <v>118</v>
      </c>
      <c r="AH310" s="147"/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1" x14ac:dyDescent="0.2">
      <c r="A311" s="173">
        <v>271</v>
      </c>
      <c r="B311" s="174" t="s">
        <v>366</v>
      </c>
      <c r="C311" s="183" t="s">
        <v>367</v>
      </c>
      <c r="D311" s="175" t="s">
        <v>153</v>
      </c>
      <c r="E311" s="176">
        <v>19</v>
      </c>
      <c r="F311" s="177"/>
      <c r="G311" s="178">
        <f t="shared" si="63"/>
        <v>0</v>
      </c>
      <c r="H311" s="177"/>
      <c r="I311" s="178">
        <f t="shared" si="64"/>
        <v>0</v>
      </c>
      <c r="J311" s="177"/>
      <c r="K311" s="178">
        <f t="shared" si="65"/>
        <v>0</v>
      </c>
      <c r="L311" s="178">
        <v>21</v>
      </c>
      <c r="M311" s="178">
        <f t="shared" si="66"/>
        <v>0</v>
      </c>
      <c r="N311" s="176">
        <v>5.0000000000000001E-4</v>
      </c>
      <c r="O311" s="176">
        <f t="shared" si="67"/>
        <v>0.01</v>
      </c>
      <c r="P311" s="176">
        <v>0</v>
      </c>
      <c r="Q311" s="176">
        <f t="shared" si="68"/>
        <v>0</v>
      </c>
      <c r="R311" s="178"/>
      <c r="S311" s="178" t="s">
        <v>117</v>
      </c>
      <c r="T311" s="179" t="s">
        <v>109</v>
      </c>
      <c r="U311" s="157">
        <v>0</v>
      </c>
      <c r="V311" s="157">
        <f t="shared" si="69"/>
        <v>0</v>
      </c>
      <c r="W311" s="157"/>
      <c r="X311" s="157"/>
      <c r="Y311" s="157" t="s">
        <v>110</v>
      </c>
      <c r="Z311" s="147"/>
      <c r="AA311" s="147"/>
      <c r="AB311" s="147"/>
      <c r="AC311" s="147"/>
      <c r="AD311" s="147"/>
      <c r="AE311" s="147"/>
      <c r="AF311" s="147"/>
      <c r="AG311" s="147" t="s">
        <v>118</v>
      </c>
      <c r="AH311" s="147"/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ht="22.5" outlineLevel="1" x14ac:dyDescent="0.2">
      <c r="A312" s="173">
        <v>272</v>
      </c>
      <c r="B312" s="174" t="s">
        <v>588</v>
      </c>
      <c r="C312" s="183" t="s">
        <v>589</v>
      </c>
      <c r="D312" s="175" t="s">
        <v>153</v>
      </c>
      <c r="E312" s="176">
        <v>19</v>
      </c>
      <c r="F312" s="177"/>
      <c r="G312" s="178">
        <f t="shared" si="63"/>
        <v>0</v>
      </c>
      <c r="H312" s="177"/>
      <c r="I312" s="178">
        <f t="shared" si="64"/>
        <v>0</v>
      </c>
      <c r="J312" s="177"/>
      <c r="K312" s="178">
        <f t="shared" si="65"/>
        <v>0</v>
      </c>
      <c r="L312" s="178">
        <v>21</v>
      </c>
      <c r="M312" s="178">
        <f t="shared" si="66"/>
        <v>0</v>
      </c>
      <c r="N312" s="176">
        <v>5.9999999999999995E-4</v>
      </c>
      <c r="O312" s="176">
        <f t="shared" si="67"/>
        <v>0.01</v>
      </c>
      <c r="P312" s="176">
        <v>0</v>
      </c>
      <c r="Q312" s="176">
        <f t="shared" si="68"/>
        <v>0</v>
      </c>
      <c r="R312" s="178" t="s">
        <v>122</v>
      </c>
      <c r="S312" s="178" t="s">
        <v>108</v>
      </c>
      <c r="T312" s="179" t="s">
        <v>108</v>
      </c>
      <c r="U312" s="157">
        <v>0</v>
      </c>
      <c r="V312" s="157">
        <f t="shared" si="69"/>
        <v>0</v>
      </c>
      <c r="W312" s="157"/>
      <c r="X312" s="157"/>
      <c r="Y312" s="157" t="s">
        <v>110</v>
      </c>
      <c r="Z312" s="147"/>
      <c r="AA312" s="147"/>
      <c r="AB312" s="147"/>
      <c r="AC312" s="147"/>
      <c r="AD312" s="147"/>
      <c r="AE312" s="147"/>
      <c r="AF312" s="147"/>
      <c r="AG312" s="147" t="s">
        <v>118</v>
      </c>
      <c r="AH312" s="147"/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1" x14ac:dyDescent="0.2">
      <c r="A313" s="173">
        <v>273</v>
      </c>
      <c r="B313" s="174" t="s">
        <v>590</v>
      </c>
      <c r="C313" s="183" t="s">
        <v>591</v>
      </c>
      <c r="D313" s="175" t="s">
        <v>116</v>
      </c>
      <c r="E313" s="176">
        <v>0</v>
      </c>
      <c r="F313" s="177"/>
      <c r="G313" s="178">
        <f t="shared" si="63"/>
        <v>0</v>
      </c>
      <c r="H313" s="177"/>
      <c r="I313" s="178">
        <f t="shared" si="64"/>
        <v>0</v>
      </c>
      <c r="J313" s="177"/>
      <c r="K313" s="178">
        <f t="shared" si="65"/>
        <v>0</v>
      </c>
      <c r="L313" s="178">
        <v>21</v>
      </c>
      <c r="M313" s="178">
        <f t="shared" si="66"/>
        <v>0</v>
      </c>
      <c r="N313" s="176">
        <v>6.0000000000000002E-5</v>
      </c>
      <c r="O313" s="176">
        <f t="shared" si="67"/>
        <v>0</v>
      </c>
      <c r="P313" s="176">
        <v>8.4100000000000008E-3</v>
      </c>
      <c r="Q313" s="176">
        <f t="shared" si="68"/>
        <v>0</v>
      </c>
      <c r="R313" s="178" t="s">
        <v>350</v>
      </c>
      <c r="S313" s="178" t="s">
        <v>108</v>
      </c>
      <c r="T313" s="179" t="s">
        <v>108</v>
      </c>
      <c r="U313" s="157">
        <v>0.187</v>
      </c>
      <c r="V313" s="157">
        <f t="shared" si="69"/>
        <v>0</v>
      </c>
      <c r="W313" s="157"/>
      <c r="X313" s="157"/>
      <c r="Y313" s="157" t="s">
        <v>110</v>
      </c>
      <c r="Z313" s="147"/>
      <c r="AA313" s="147"/>
      <c r="AB313" s="147"/>
      <c r="AC313" s="147"/>
      <c r="AD313" s="147"/>
      <c r="AE313" s="147"/>
      <c r="AF313" s="147"/>
      <c r="AG313" s="147" t="s">
        <v>158</v>
      </c>
      <c r="AH313" s="147"/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1" x14ac:dyDescent="0.2">
      <c r="A314" s="173">
        <v>274</v>
      </c>
      <c r="B314" s="174" t="s">
        <v>592</v>
      </c>
      <c r="C314" s="183" t="s">
        <v>593</v>
      </c>
      <c r="D314" s="175" t="s">
        <v>116</v>
      </c>
      <c r="E314" s="176">
        <v>0</v>
      </c>
      <c r="F314" s="177"/>
      <c r="G314" s="178">
        <f t="shared" si="63"/>
        <v>0</v>
      </c>
      <c r="H314" s="177"/>
      <c r="I314" s="178">
        <f t="shared" si="64"/>
        <v>0</v>
      </c>
      <c r="J314" s="177"/>
      <c r="K314" s="178">
        <f t="shared" si="65"/>
        <v>0</v>
      </c>
      <c r="L314" s="178">
        <v>21</v>
      </c>
      <c r="M314" s="178">
        <f t="shared" si="66"/>
        <v>0</v>
      </c>
      <c r="N314" s="176">
        <v>1E-4</v>
      </c>
      <c r="O314" s="176">
        <f t="shared" si="67"/>
        <v>0</v>
      </c>
      <c r="P314" s="176">
        <v>1.384E-2</v>
      </c>
      <c r="Q314" s="176">
        <f t="shared" si="68"/>
        <v>0</v>
      </c>
      <c r="R314" s="178" t="s">
        <v>350</v>
      </c>
      <c r="S314" s="178" t="s">
        <v>108</v>
      </c>
      <c r="T314" s="179" t="s">
        <v>108</v>
      </c>
      <c r="U314" s="157">
        <v>0.19800000000000001</v>
      </c>
      <c r="V314" s="157">
        <f t="shared" si="69"/>
        <v>0</v>
      </c>
      <c r="W314" s="157"/>
      <c r="X314" s="157"/>
      <c r="Y314" s="157" t="s">
        <v>110</v>
      </c>
      <c r="Z314" s="147"/>
      <c r="AA314" s="147"/>
      <c r="AB314" s="147"/>
      <c r="AC314" s="147"/>
      <c r="AD314" s="147"/>
      <c r="AE314" s="147"/>
      <c r="AF314" s="147"/>
      <c r="AG314" s="147" t="s">
        <v>158</v>
      </c>
      <c r="AH314" s="147"/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1" x14ac:dyDescent="0.2">
      <c r="A315" s="173">
        <v>275</v>
      </c>
      <c r="B315" s="174" t="s">
        <v>594</v>
      </c>
      <c r="C315" s="183" t="s">
        <v>595</v>
      </c>
      <c r="D315" s="175" t="s">
        <v>116</v>
      </c>
      <c r="E315" s="176">
        <v>0</v>
      </c>
      <c r="F315" s="177"/>
      <c r="G315" s="178">
        <f t="shared" si="63"/>
        <v>0</v>
      </c>
      <c r="H315" s="177"/>
      <c r="I315" s="178">
        <f t="shared" si="64"/>
        <v>0</v>
      </c>
      <c r="J315" s="177"/>
      <c r="K315" s="178">
        <f t="shared" si="65"/>
        <v>0</v>
      </c>
      <c r="L315" s="178">
        <v>21</v>
      </c>
      <c r="M315" s="178">
        <f t="shared" si="66"/>
        <v>0</v>
      </c>
      <c r="N315" s="176">
        <v>1.4999999999999999E-4</v>
      </c>
      <c r="O315" s="176">
        <f t="shared" si="67"/>
        <v>0</v>
      </c>
      <c r="P315" s="176">
        <v>3.9559999999999998E-2</v>
      </c>
      <c r="Q315" s="176">
        <f t="shared" si="68"/>
        <v>0</v>
      </c>
      <c r="R315" s="178" t="s">
        <v>350</v>
      </c>
      <c r="S315" s="178" t="s">
        <v>108</v>
      </c>
      <c r="T315" s="179" t="s">
        <v>108</v>
      </c>
      <c r="U315" s="157">
        <v>0.26600000000000001</v>
      </c>
      <c r="V315" s="157">
        <f t="shared" si="69"/>
        <v>0</v>
      </c>
      <c r="W315" s="157"/>
      <c r="X315" s="157"/>
      <c r="Y315" s="157" t="s">
        <v>110</v>
      </c>
      <c r="Z315" s="147"/>
      <c r="AA315" s="147"/>
      <c r="AB315" s="147"/>
      <c r="AC315" s="147"/>
      <c r="AD315" s="147"/>
      <c r="AE315" s="147"/>
      <c r="AF315" s="147"/>
      <c r="AG315" s="147" t="s">
        <v>158</v>
      </c>
      <c r="AH315" s="147"/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1" x14ac:dyDescent="0.2">
      <c r="A316" s="173">
        <v>276</v>
      </c>
      <c r="B316" s="174" t="s">
        <v>596</v>
      </c>
      <c r="C316" s="183" t="s">
        <v>597</v>
      </c>
      <c r="D316" s="175" t="s">
        <v>153</v>
      </c>
      <c r="E316" s="176">
        <v>0</v>
      </c>
      <c r="F316" s="177"/>
      <c r="G316" s="178">
        <f t="shared" si="63"/>
        <v>0</v>
      </c>
      <c r="H316" s="177"/>
      <c r="I316" s="178">
        <f t="shared" si="64"/>
        <v>0</v>
      </c>
      <c r="J316" s="177"/>
      <c r="K316" s="178">
        <f t="shared" si="65"/>
        <v>0</v>
      </c>
      <c r="L316" s="178">
        <v>21</v>
      </c>
      <c r="M316" s="178">
        <f t="shared" si="66"/>
        <v>0</v>
      </c>
      <c r="N316" s="176">
        <v>2.0000000000000001E-4</v>
      </c>
      <c r="O316" s="176">
        <f t="shared" si="67"/>
        <v>0</v>
      </c>
      <c r="P316" s="176">
        <v>0</v>
      </c>
      <c r="Q316" s="176">
        <f t="shared" si="68"/>
        <v>0</v>
      </c>
      <c r="R316" s="178"/>
      <c r="S316" s="178" t="s">
        <v>117</v>
      </c>
      <c r="T316" s="179" t="s">
        <v>109</v>
      </c>
      <c r="U316" s="157">
        <v>0</v>
      </c>
      <c r="V316" s="157">
        <f t="shared" si="69"/>
        <v>0</v>
      </c>
      <c r="W316" s="157"/>
      <c r="X316" s="157"/>
      <c r="Y316" s="157" t="s">
        <v>110</v>
      </c>
      <c r="Z316" s="147"/>
      <c r="AA316" s="147"/>
      <c r="AB316" s="147"/>
      <c r="AC316" s="147"/>
      <c r="AD316" s="147"/>
      <c r="AE316" s="147"/>
      <c r="AF316" s="147"/>
      <c r="AG316" s="147" t="s">
        <v>118</v>
      </c>
      <c r="AH316" s="147"/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1" x14ac:dyDescent="0.2">
      <c r="A317" s="166">
        <v>277</v>
      </c>
      <c r="B317" s="167" t="s">
        <v>598</v>
      </c>
      <c r="C317" s="182" t="s">
        <v>599</v>
      </c>
      <c r="D317" s="168" t="s">
        <v>153</v>
      </c>
      <c r="E317" s="169">
        <v>0</v>
      </c>
      <c r="F317" s="170"/>
      <c r="G317" s="171">
        <f t="shared" si="63"/>
        <v>0</v>
      </c>
      <c r="H317" s="170"/>
      <c r="I317" s="171">
        <f t="shared" si="64"/>
        <v>0</v>
      </c>
      <c r="J317" s="170"/>
      <c r="K317" s="171">
        <f t="shared" si="65"/>
        <v>0</v>
      </c>
      <c r="L317" s="171">
        <v>21</v>
      </c>
      <c r="M317" s="171">
        <f t="shared" si="66"/>
        <v>0</v>
      </c>
      <c r="N317" s="169">
        <v>2.0000000000000001E-4</v>
      </c>
      <c r="O317" s="169">
        <f t="shared" si="67"/>
        <v>0</v>
      </c>
      <c r="P317" s="169">
        <v>0</v>
      </c>
      <c r="Q317" s="169">
        <f t="shared" si="68"/>
        <v>0</v>
      </c>
      <c r="R317" s="171"/>
      <c r="S317" s="171" t="s">
        <v>117</v>
      </c>
      <c r="T317" s="172" t="s">
        <v>109</v>
      </c>
      <c r="U317" s="157">
        <v>0</v>
      </c>
      <c r="V317" s="157">
        <f t="shared" si="69"/>
        <v>0</v>
      </c>
      <c r="W317" s="157"/>
      <c r="X317" s="157"/>
      <c r="Y317" s="157" t="s">
        <v>110</v>
      </c>
      <c r="Z317" s="147"/>
      <c r="AA317" s="147"/>
      <c r="AB317" s="147"/>
      <c r="AC317" s="147"/>
      <c r="AD317" s="147"/>
      <c r="AE317" s="147"/>
      <c r="AF317" s="147"/>
      <c r="AG317" s="147" t="s">
        <v>118</v>
      </c>
      <c r="AH317" s="147"/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2" x14ac:dyDescent="0.2">
      <c r="A318" s="154"/>
      <c r="B318" s="155"/>
      <c r="C318" s="252" t="s">
        <v>600</v>
      </c>
      <c r="D318" s="253"/>
      <c r="E318" s="253"/>
      <c r="F318" s="253"/>
      <c r="G318" s="253"/>
      <c r="H318" s="157"/>
      <c r="I318" s="157"/>
      <c r="J318" s="157"/>
      <c r="K318" s="157"/>
      <c r="L318" s="157"/>
      <c r="M318" s="157"/>
      <c r="N318" s="156"/>
      <c r="O318" s="156"/>
      <c r="P318" s="156"/>
      <c r="Q318" s="156"/>
      <c r="R318" s="157"/>
      <c r="S318" s="157"/>
      <c r="T318" s="157"/>
      <c r="U318" s="157"/>
      <c r="V318" s="157"/>
      <c r="W318" s="157"/>
      <c r="X318" s="157"/>
      <c r="Y318" s="157"/>
      <c r="Z318" s="147"/>
      <c r="AA318" s="147"/>
      <c r="AB318" s="147"/>
      <c r="AC318" s="147"/>
      <c r="AD318" s="147"/>
      <c r="AE318" s="147"/>
      <c r="AF318" s="147"/>
      <c r="AG318" s="147" t="s">
        <v>266</v>
      </c>
      <c r="AH318" s="147"/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1" x14ac:dyDescent="0.2">
      <c r="A319" s="173">
        <v>278</v>
      </c>
      <c r="B319" s="174" t="s">
        <v>601</v>
      </c>
      <c r="C319" s="183" t="s">
        <v>602</v>
      </c>
      <c r="D319" s="175" t="s">
        <v>161</v>
      </c>
      <c r="E319" s="176">
        <v>2.46</v>
      </c>
      <c r="F319" s="177"/>
      <c r="G319" s="178">
        <f>ROUND(E319*F319,2)</f>
        <v>0</v>
      </c>
      <c r="H319" s="177"/>
      <c r="I319" s="178">
        <f>ROUND(E319*H319,2)</f>
        <v>0</v>
      </c>
      <c r="J319" s="177"/>
      <c r="K319" s="178">
        <f>ROUND(E319*J319,2)</f>
        <v>0</v>
      </c>
      <c r="L319" s="178">
        <v>21</v>
      </c>
      <c r="M319" s="178">
        <f>G319*(1+L319/100)</f>
        <v>0</v>
      </c>
      <c r="N319" s="176">
        <v>0</v>
      </c>
      <c r="O319" s="176">
        <f>ROUND(E319*N319,2)</f>
        <v>0</v>
      </c>
      <c r="P319" s="176">
        <v>0</v>
      </c>
      <c r="Q319" s="176">
        <f>ROUND(E319*P319,2)</f>
        <v>0</v>
      </c>
      <c r="R319" s="178" t="s">
        <v>350</v>
      </c>
      <c r="S319" s="178" t="s">
        <v>108</v>
      </c>
      <c r="T319" s="179" t="s">
        <v>109</v>
      </c>
      <c r="U319" s="157">
        <v>3.5630000000000002</v>
      </c>
      <c r="V319" s="157">
        <f>ROUND(E319*U319,2)</f>
        <v>8.76</v>
      </c>
      <c r="W319" s="157"/>
      <c r="X319" s="157"/>
      <c r="Y319" s="157" t="s">
        <v>110</v>
      </c>
      <c r="Z319" s="147"/>
      <c r="AA319" s="147"/>
      <c r="AB319" s="147"/>
      <c r="AC319" s="147"/>
      <c r="AD319" s="147"/>
      <c r="AE319" s="147"/>
      <c r="AF319" s="147"/>
      <c r="AG319" s="147" t="s">
        <v>158</v>
      </c>
      <c r="AH319" s="147"/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x14ac:dyDescent="0.2">
      <c r="A320" s="159" t="s">
        <v>102</v>
      </c>
      <c r="B320" s="160" t="s">
        <v>63</v>
      </c>
      <c r="C320" s="181" t="s">
        <v>64</v>
      </c>
      <c r="D320" s="161"/>
      <c r="E320" s="162"/>
      <c r="F320" s="163"/>
      <c r="G320" s="163">
        <f>SUMIF(AG321:AG416,"&lt;&gt;NOR",G321:G416)</f>
        <v>0</v>
      </c>
      <c r="H320" s="163"/>
      <c r="I320" s="163">
        <f>SUM(I321:I416)</f>
        <v>0</v>
      </c>
      <c r="J320" s="163"/>
      <c r="K320" s="163">
        <f>SUM(K321:K416)</f>
        <v>0</v>
      </c>
      <c r="L320" s="163"/>
      <c r="M320" s="163">
        <f>SUM(M321:M416)</f>
        <v>0</v>
      </c>
      <c r="N320" s="162"/>
      <c r="O320" s="162">
        <f>SUM(O321:O416)</f>
        <v>2.0100000000000002</v>
      </c>
      <c r="P320" s="162"/>
      <c r="Q320" s="162">
        <f>SUM(Q321:Q416)</f>
        <v>0</v>
      </c>
      <c r="R320" s="163"/>
      <c r="S320" s="163"/>
      <c r="T320" s="164"/>
      <c r="U320" s="158"/>
      <c r="V320" s="158">
        <f>SUM(V321:V416)</f>
        <v>174.89000000000001</v>
      </c>
      <c r="W320" s="158"/>
      <c r="X320" s="158"/>
      <c r="Y320" s="158"/>
      <c r="AG320" t="s">
        <v>103</v>
      </c>
    </row>
    <row r="321" spans="1:60" ht="22.5" outlineLevel="1" x14ac:dyDescent="0.2">
      <c r="A321" s="173">
        <v>279</v>
      </c>
      <c r="B321" s="174" t="s">
        <v>603</v>
      </c>
      <c r="C321" s="183" t="s">
        <v>604</v>
      </c>
      <c r="D321" s="175" t="s">
        <v>214</v>
      </c>
      <c r="E321" s="176">
        <v>2</v>
      </c>
      <c r="F321" s="177"/>
      <c r="G321" s="178">
        <f>ROUND(E321*F321,2)</f>
        <v>0</v>
      </c>
      <c r="H321" s="177"/>
      <c r="I321" s="178">
        <f>ROUND(E321*H321,2)</f>
        <v>0</v>
      </c>
      <c r="J321" s="177"/>
      <c r="K321" s="178">
        <f>ROUND(E321*J321,2)</f>
        <v>0</v>
      </c>
      <c r="L321" s="178">
        <v>21</v>
      </c>
      <c r="M321" s="178">
        <f>G321*(1+L321/100)</f>
        <v>0</v>
      </c>
      <c r="N321" s="176">
        <v>0</v>
      </c>
      <c r="O321" s="176">
        <f>ROUND(E321*N321,2)</f>
        <v>0</v>
      </c>
      <c r="P321" s="176">
        <v>0</v>
      </c>
      <c r="Q321" s="176">
        <f>ROUND(E321*P321,2)</f>
        <v>0</v>
      </c>
      <c r="R321" s="178"/>
      <c r="S321" s="178" t="s">
        <v>117</v>
      </c>
      <c r="T321" s="179" t="s">
        <v>109</v>
      </c>
      <c r="U321" s="157">
        <v>0</v>
      </c>
      <c r="V321" s="157">
        <f>ROUND(E321*U321,2)</f>
        <v>0</v>
      </c>
      <c r="W321" s="157"/>
      <c r="X321" s="157"/>
      <c r="Y321" s="157" t="s">
        <v>110</v>
      </c>
      <c r="Z321" s="147"/>
      <c r="AA321" s="147"/>
      <c r="AB321" s="147"/>
      <c r="AC321" s="147"/>
      <c r="AD321" s="147"/>
      <c r="AE321" s="147"/>
      <c r="AF321" s="147"/>
      <c r="AG321" s="147" t="s">
        <v>118</v>
      </c>
      <c r="AH321" s="147"/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ht="22.5" outlineLevel="1" x14ac:dyDescent="0.2">
      <c r="A322" s="166">
        <v>280</v>
      </c>
      <c r="B322" s="167" t="s">
        <v>605</v>
      </c>
      <c r="C322" s="182" t="s">
        <v>606</v>
      </c>
      <c r="D322" s="168" t="s">
        <v>291</v>
      </c>
      <c r="E322" s="169">
        <v>0</v>
      </c>
      <c r="F322" s="170"/>
      <c r="G322" s="171">
        <f>ROUND(E322*F322,2)</f>
        <v>0</v>
      </c>
      <c r="H322" s="170"/>
      <c r="I322" s="171">
        <f>ROUND(E322*H322,2)</f>
        <v>0</v>
      </c>
      <c r="J322" s="170"/>
      <c r="K322" s="171">
        <f>ROUND(E322*J322,2)</f>
        <v>0</v>
      </c>
      <c r="L322" s="171">
        <v>21</v>
      </c>
      <c r="M322" s="171">
        <f>G322*(1+L322/100)</f>
        <v>0</v>
      </c>
      <c r="N322" s="169">
        <v>2.5149999999999999E-2</v>
      </c>
      <c r="O322" s="169">
        <f>ROUND(E322*N322,2)</f>
        <v>0</v>
      </c>
      <c r="P322" s="169">
        <v>0</v>
      </c>
      <c r="Q322" s="169">
        <f>ROUND(E322*P322,2)</f>
        <v>0</v>
      </c>
      <c r="R322" s="171" t="s">
        <v>350</v>
      </c>
      <c r="S322" s="171" t="s">
        <v>108</v>
      </c>
      <c r="T322" s="172" t="s">
        <v>108</v>
      </c>
      <c r="U322" s="157">
        <v>2.6</v>
      </c>
      <c r="V322" s="157">
        <f>ROUND(E322*U322,2)</f>
        <v>0</v>
      </c>
      <c r="W322" s="157"/>
      <c r="X322" s="157"/>
      <c r="Y322" s="157" t="s">
        <v>110</v>
      </c>
      <c r="Z322" s="147"/>
      <c r="AA322" s="147"/>
      <c r="AB322" s="147"/>
      <c r="AC322" s="147"/>
      <c r="AD322" s="147"/>
      <c r="AE322" s="147"/>
      <c r="AF322" s="147"/>
      <c r="AG322" s="147" t="s">
        <v>158</v>
      </c>
      <c r="AH322" s="147"/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2" x14ac:dyDescent="0.2">
      <c r="A323" s="154"/>
      <c r="B323" s="155"/>
      <c r="C323" s="252" t="s">
        <v>607</v>
      </c>
      <c r="D323" s="253"/>
      <c r="E323" s="253"/>
      <c r="F323" s="253"/>
      <c r="G323" s="253"/>
      <c r="H323" s="157"/>
      <c r="I323" s="157"/>
      <c r="J323" s="157"/>
      <c r="K323" s="157"/>
      <c r="L323" s="157"/>
      <c r="M323" s="157"/>
      <c r="N323" s="156"/>
      <c r="O323" s="156"/>
      <c r="P323" s="156"/>
      <c r="Q323" s="156"/>
      <c r="R323" s="157"/>
      <c r="S323" s="157"/>
      <c r="T323" s="157"/>
      <c r="U323" s="157"/>
      <c r="V323" s="157"/>
      <c r="W323" s="157"/>
      <c r="X323" s="157"/>
      <c r="Y323" s="157"/>
      <c r="Z323" s="147"/>
      <c r="AA323" s="147"/>
      <c r="AB323" s="147"/>
      <c r="AC323" s="147"/>
      <c r="AD323" s="147"/>
      <c r="AE323" s="147"/>
      <c r="AF323" s="147"/>
      <c r="AG323" s="147" t="s">
        <v>266</v>
      </c>
      <c r="AH323" s="147"/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ht="22.5" outlineLevel="1" x14ac:dyDescent="0.2">
      <c r="A324" s="173">
        <v>281</v>
      </c>
      <c r="B324" s="174" t="s">
        <v>608</v>
      </c>
      <c r="C324" s="183" t="s">
        <v>609</v>
      </c>
      <c r="D324" s="175" t="s">
        <v>291</v>
      </c>
      <c r="E324" s="176">
        <v>6</v>
      </c>
      <c r="F324" s="177"/>
      <c r="G324" s="178">
        <f t="shared" ref="G324:G334" si="70">ROUND(E324*F324,2)</f>
        <v>0</v>
      </c>
      <c r="H324" s="177"/>
      <c r="I324" s="178">
        <f t="shared" ref="I324:I334" si="71">ROUND(E324*H324,2)</f>
        <v>0</v>
      </c>
      <c r="J324" s="177"/>
      <c r="K324" s="178">
        <f t="shared" ref="K324:K334" si="72">ROUND(E324*J324,2)</f>
        <v>0</v>
      </c>
      <c r="L324" s="178">
        <v>21</v>
      </c>
      <c r="M324" s="178">
        <f t="shared" ref="M324:M334" si="73">G324*(1+L324/100)</f>
        <v>0</v>
      </c>
      <c r="N324" s="176">
        <v>1.4E-2</v>
      </c>
      <c r="O324" s="176">
        <f t="shared" ref="O324:O334" si="74">ROUND(E324*N324,2)</f>
        <v>0.08</v>
      </c>
      <c r="P324" s="176">
        <v>0</v>
      </c>
      <c r="Q324" s="176">
        <f t="shared" ref="Q324:Q334" si="75">ROUND(E324*P324,2)</f>
        <v>0</v>
      </c>
      <c r="R324" s="178" t="s">
        <v>350</v>
      </c>
      <c r="S324" s="178" t="s">
        <v>108</v>
      </c>
      <c r="T324" s="179" t="s">
        <v>109</v>
      </c>
      <c r="U324" s="157">
        <v>3.0369999999999999</v>
      </c>
      <c r="V324" s="157">
        <f t="shared" ref="V324:V334" si="76">ROUND(E324*U324,2)</f>
        <v>18.22</v>
      </c>
      <c r="W324" s="157"/>
      <c r="X324" s="157"/>
      <c r="Y324" s="157" t="s">
        <v>110</v>
      </c>
      <c r="Z324" s="147"/>
      <c r="AA324" s="147"/>
      <c r="AB324" s="147"/>
      <c r="AC324" s="147"/>
      <c r="AD324" s="147"/>
      <c r="AE324" s="147"/>
      <c r="AF324" s="147"/>
      <c r="AG324" s="147" t="s">
        <v>158</v>
      </c>
      <c r="AH324" s="147"/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ht="22.5" outlineLevel="1" x14ac:dyDescent="0.2">
      <c r="A325" s="173">
        <v>282</v>
      </c>
      <c r="B325" s="174" t="s">
        <v>610</v>
      </c>
      <c r="C325" s="183" t="s">
        <v>611</v>
      </c>
      <c r="D325" s="175" t="s">
        <v>291</v>
      </c>
      <c r="E325" s="176">
        <v>5</v>
      </c>
      <c r="F325" s="177"/>
      <c r="G325" s="178">
        <f t="shared" si="70"/>
        <v>0</v>
      </c>
      <c r="H325" s="177"/>
      <c r="I325" s="178">
        <f t="shared" si="71"/>
        <v>0</v>
      </c>
      <c r="J325" s="177"/>
      <c r="K325" s="178">
        <f t="shared" si="72"/>
        <v>0</v>
      </c>
      <c r="L325" s="178">
        <v>21</v>
      </c>
      <c r="M325" s="178">
        <f t="shared" si="73"/>
        <v>0</v>
      </c>
      <c r="N325" s="176">
        <v>2.1569999999999999E-2</v>
      </c>
      <c r="O325" s="176">
        <f t="shared" si="74"/>
        <v>0.11</v>
      </c>
      <c r="P325" s="176">
        <v>0</v>
      </c>
      <c r="Q325" s="176">
        <f t="shared" si="75"/>
        <v>0</v>
      </c>
      <c r="R325" s="178" t="s">
        <v>350</v>
      </c>
      <c r="S325" s="178" t="s">
        <v>108</v>
      </c>
      <c r="T325" s="179" t="s">
        <v>109</v>
      </c>
      <c r="U325" s="157">
        <v>3.512</v>
      </c>
      <c r="V325" s="157">
        <f t="shared" si="76"/>
        <v>17.559999999999999</v>
      </c>
      <c r="W325" s="157"/>
      <c r="X325" s="157"/>
      <c r="Y325" s="157" t="s">
        <v>110</v>
      </c>
      <c r="Z325" s="147"/>
      <c r="AA325" s="147"/>
      <c r="AB325" s="147"/>
      <c r="AC325" s="147"/>
      <c r="AD325" s="147"/>
      <c r="AE325" s="147"/>
      <c r="AF325" s="147"/>
      <c r="AG325" s="147" t="s">
        <v>158</v>
      </c>
      <c r="AH325" s="147"/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1" x14ac:dyDescent="0.2">
      <c r="A326" s="173">
        <v>283</v>
      </c>
      <c r="B326" s="174" t="s">
        <v>612</v>
      </c>
      <c r="C326" s="183" t="s">
        <v>613</v>
      </c>
      <c r="D326" s="175" t="s">
        <v>291</v>
      </c>
      <c r="E326" s="176">
        <v>1</v>
      </c>
      <c r="F326" s="177"/>
      <c r="G326" s="178">
        <f t="shared" si="70"/>
        <v>0</v>
      </c>
      <c r="H326" s="177"/>
      <c r="I326" s="178">
        <f t="shared" si="71"/>
        <v>0</v>
      </c>
      <c r="J326" s="177"/>
      <c r="K326" s="178">
        <f t="shared" si="72"/>
        <v>0</v>
      </c>
      <c r="L326" s="178">
        <v>21</v>
      </c>
      <c r="M326" s="178">
        <f t="shared" si="73"/>
        <v>0</v>
      </c>
      <c r="N326" s="176">
        <v>4.0899999999999999E-3</v>
      </c>
      <c r="O326" s="176">
        <f t="shared" si="74"/>
        <v>0</v>
      </c>
      <c r="P326" s="176">
        <v>0</v>
      </c>
      <c r="Q326" s="176">
        <f t="shared" si="75"/>
        <v>0</v>
      </c>
      <c r="R326" s="178" t="s">
        <v>350</v>
      </c>
      <c r="S326" s="178" t="s">
        <v>108</v>
      </c>
      <c r="T326" s="179" t="s">
        <v>109</v>
      </c>
      <c r="U326" s="157">
        <v>0.86899999999999999</v>
      </c>
      <c r="V326" s="157">
        <f t="shared" si="76"/>
        <v>0.87</v>
      </c>
      <c r="W326" s="157"/>
      <c r="X326" s="157"/>
      <c r="Y326" s="157" t="s">
        <v>110</v>
      </c>
      <c r="Z326" s="147"/>
      <c r="AA326" s="147"/>
      <c r="AB326" s="147"/>
      <c r="AC326" s="147"/>
      <c r="AD326" s="147"/>
      <c r="AE326" s="147"/>
      <c r="AF326" s="147"/>
      <c r="AG326" s="147" t="s">
        <v>158</v>
      </c>
      <c r="AH326" s="147"/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1" x14ac:dyDescent="0.2">
      <c r="A327" s="173">
        <v>284</v>
      </c>
      <c r="B327" s="174" t="s">
        <v>614</v>
      </c>
      <c r="C327" s="183" t="s">
        <v>615</v>
      </c>
      <c r="D327" s="175" t="s">
        <v>291</v>
      </c>
      <c r="E327" s="176">
        <v>2</v>
      </c>
      <c r="F327" s="177"/>
      <c r="G327" s="178">
        <f t="shared" si="70"/>
        <v>0</v>
      </c>
      <c r="H327" s="177"/>
      <c r="I327" s="178">
        <f t="shared" si="71"/>
        <v>0</v>
      </c>
      <c r="J327" s="177"/>
      <c r="K327" s="178">
        <f t="shared" si="72"/>
        <v>0</v>
      </c>
      <c r="L327" s="178">
        <v>21</v>
      </c>
      <c r="M327" s="178">
        <f t="shared" si="73"/>
        <v>0</v>
      </c>
      <c r="N327" s="176">
        <v>4.3400000000000001E-3</v>
      </c>
      <c r="O327" s="176">
        <f t="shared" si="74"/>
        <v>0.01</v>
      </c>
      <c r="P327" s="176">
        <v>0</v>
      </c>
      <c r="Q327" s="176">
        <f t="shared" si="75"/>
        <v>0</v>
      </c>
      <c r="R327" s="178" t="s">
        <v>350</v>
      </c>
      <c r="S327" s="178" t="s">
        <v>108</v>
      </c>
      <c r="T327" s="179" t="s">
        <v>109</v>
      </c>
      <c r="U327" s="157">
        <v>0.97799999999999998</v>
      </c>
      <c r="V327" s="157">
        <f t="shared" si="76"/>
        <v>1.96</v>
      </c>
      <c r="W327" s="157"/>
      <c r="X327" s="157"/>
      <c r="Y327" s="157" t="s">
        <v>110</v>
      </c>
      <c r="Z327" s="147"/>
      <c r="AA327" s="147"/>
      <c r="AB327" s="147"/>
      <c r="AC327" s="147"/>
      <c r="AD327" s="147"/>
      <c r="AE327" s="147"/>
      <c r="AF327" s="147"/>
      <c r="AG327" s="147" t="s">
        <v>158</v>
      </c>
      <c r="AH327" s="147"/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1" x14ac:dyDescent="0.2">
      <c r="A328" s="173">
        <v>285</v>
      </c>
      <c r="B328" s="174" t="s">
        <v>616</v>
      </c>
      <c r="C328" s="183" t="s">
        <v>617</v>
      </c>
      <c r="D328" s="175" t="s">
        <v>291</v>
      </c>
      <c r="E328" s="176">
        <v>4</v>
      </c>
      <c r="F328" s="177"/>
      <c r="G328" s="178">
        <f t="shared" si="70"/>
        <v>0</v>
      </c>
      <c r="H328" s="177"/>
      <c r="I328" s="178">
        <f t="shared" si="71"/>
        <v>0</v>
      </c>
      <c r="J328" s="177"/>
      <c r="K328" s="178">
        <f t="shared" si="72"/>
        <v>0</v>
      </c>
      <c r="L328" s="178">
        <v>21</v>
      </c>
      <c r="M328" s="178">
        <f t="shared" si="73"/>
        <v>0</v>
      </c>
      <c r="N328" s="176">
        <v>5.7099999999999998E-3</v>
      </c>
      <c r="O328" s="176">
        <f t="shared" si="74"/>
        <v>0.02</v>
      </c>
      <c r="P328" s="176">
        <v>0</v>
      </c>
      <c r="Q328" s="176">
        <f t="shared" si="75"/>
        <v>0</v>
      </c>
      <c r="R328" s="178" t="s">
        <v>350</v>
      </c>
      <c r="S328" s="178" t="s">
        <v>108</v>
      </c>
      <c r="T328" s="179" t="s">
        <v>109</v>
      </c>
      <c r="U328" s="157">
        <v>1.1020000000000001</v>
      </c>
      <c r="V328" s="157">
        <f t="shared" si="76"/>
        <v>4.41</v>
      </c>
      <c r="W328" s="157"/>
      <c r="X328" s="157"/>
      <c r="Y328" s="157" t="s">
        <v>110</v>
      </c>
      <c r="Z328" s="147"/>
      <c r="AA328" s="147"/>
      <c r="AB328" s="147"/>
      <c r="AC328" s="147"/>
      <c r="AD328" s="147"/>
      <c r="AE328" s="147"/>
      <c r="AF328" s="147"/>
      <c r="AG328" s="147" t="s">
        <v>158</v>
      </c>
      <c r="AH328" s="147"/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ht="22.5" outlineLevel="1" x14ac:dyDescent="0.2">
      <c r="A329" s="173">
        <v>286</v>
      </c>
      <c r="B329" s="174" t="s">
        <v>618</v>
      </c>
      <c r="C329" s="183" t="s">
        <v>619</v>
      </c>
      <c r="D329" s="175" t="s">
        <v>291</v>
      </c>
      <c r="E329" s="176">
        <v>2</v>
      </c>
      <c r="F329" s="177"/>
      <c r="G329" s="178">
        <f t="shared" si="70"/>
        <v>0</v>
      </c>
      <c r="H329" s="177"/>
      <c r="I329" s="178">
        <f t="shared" si="71"/>
        <v>0</v>
      </c>
      <c r="J329" s="177"/>
      <c r="K329" s="178">
        <f t="shared" si="72"/>
        <v>0</v>
      </c>
      <c r="L329" s="178">
        <v>21</v>
      </c>
      <c r="M329" s="178">
        <f t="shared" si="73"/>
        <v>0</v>
      </c>
      <c r="N329" s="176">
        <v>6.3400000000000001E-3</v>
      </c>
      <c r="O329" s="176">
        <f t="shared" si="74"/>
        <v>0.01</v>
      </c>
      <c r="P329" s="176">
        <v>0</v>
      </c>
      <c r="Q329" s="176">
        <f t="shared" si="75"/>
        <v>0</v>
      </c>
      <c r="R329" s="178" t="s">
        <v>350</v>
      </c>
      <c r="S329" s="178" t="s">
        <v>108</v>
      </c>
      <c r="T329" s="179" t="s">
        <v>109</v>
      </c>
      <c r="U329" s="157">
        <v>1.165</v>
      </c>
      <c r="V329" s="157">
        <f t="shared" si="76"/>
        <v>2.33</v>
      </c>
      <c r="W329" s="157"/>
      <c r="X329" s="157"/>
      <c r="Y329" s="157" t="s">
        <v>110</v>
      </c>
      <c r="Z329" s="147"/>
      <c r="AA329" s="147"/>
      <c r="AB329" s="147"/>
      <c r="AC329" s="147"/>
      <c r="AD329" s="147"/>
      <c r="AE329" s="147"/>
      <c r="AF329" s="147"/>
      <c r="AG329" s="147" t="s">
        <v>158</v>
      </c>
      <c r="AH329" s="147"/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outlineLevel="1" x14ac:dyDescent="0.2">
      <c r="A330" s="173">
        <v>287</v>
      </c>
      <c r="B330" s="174" t="s">
        <v>620</v>
      </c>
      <c r="C330" s="183" t="s">
        <v>621</v>
      </c>
      <c r="D330" s="175" t="s">
        <v>463</v>
      </c>
      <c r="E330" s="176">
        <v>0</v>
      </c>
      <c r="F330" s="177"/>
      <c r="G330" s="178">
        <f t="shared" si="70"/>
        <v>0</v>
      </c>
      <c r="H330" s="177"/>
      <c r="I330" s="178">
        <f t="shared" si="71"/>
        <v>0</v>
      </c>
      <c r="J330" s="177"/>
      <c r="K330" s="178">
        <f t="shared" si="72"/>
        <v>0</v>
      </c>
      <c r="L330" s="178">
        <v>21</v>
      </c>
      <c r="M330" s="178">
        <f t="shared" si="73"/>
        <v>0</v>
      </c>
      <c r="N330" s="176">
        <v>0</v>
      </c>
      <c r="O330" s="176">
        <f t="shared" si="74"/>
        <v>0</v>
      </c>
      <c r="P330" s="176">
        <v>0</v>
      </c>
      <c r="Q330" s="176">
        <f t="shared" si="75"/>
        <v>0</v>
      </c>
      <c r="R330" s="178"/>
      <c r="S330" s="178" t="s">
        <v>117</v>
      </c>
      <c r="T330" s="179" t="s">
        <v>109</v>
      </c>
      <c r="U330" s="157">
        <v>0</v>
      </c>
      <c r="V330" s="157">
        <f t="shared" si="76"/>
        <v>0</v>
      </c>
      <c r="W330" s="157"/>
      <c r="X330" s="157"/>
      <c r="Y330" s="157" t="s">
        <v>110</v>
      </c>
      <c r="Z330" s="147"/>
      <c r="AA330" s="147"/>
      <c r="AB330" s="147"/>
      <c r="AC330" s="147"/>
      <c r="AD330" s="147"/>
      <c r="AE330" s="147"/>
      <c r="AF330" s="147"/>
      <c r="AG330" s="147" t="s">
        <v>118</v>
      </c>
      <c r="AH330" s="147"/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1" x14ac:dyDescent="0.2">
      <c r="A331" s="173">
        <v>288</v>
      </c>
      <c r="B331" s="174" t="s">
        <v>622</v>
      </c>
      <c r="C331" s="183" t="s">
        <v>623</v>
      </c>
      <c r="D331" s="175" t="s">
        <v>463</v>
      </c>
      <c r="E331" s="176">
        <v>0</v>
      </c>
      <c r="F331" s="177"/>
      <c r="G331" s="178">
        <f t="shared" si="70"/>
        <v>0</v>
      </c>
      <c r="H331" s="177"/>
      <c r="I331" s="178">
        <f t="shared" si="71"/>
        <v>0</v>
      </c>
      <c r="J331" s="177"/>
      <c r="K331" s="178">
        <f t="shared" si="72"/>
        <v>0</v>
      </c>
      <c r="L331" s="178">
        <v>21</v>
      </c>
      <c r="M331" s="178">
        <f t="shared" si="73"/>
        <v>0</v>
      </c>
      <c r="N331" s="176">
        <v>0</v>
      </c>
      <c r="O331" s="176">
        <f t="shared" si="74"/>
        <v>0</v>
      </c>
      <c r="P331" s="176">
        <v>0</v>
      </c>
      <c r="Q331" s="176">
        <f t="shared" si="75"/>
        <v>0</v>
      </c>
      <c r="R331" s="178"/>
      <c r="S331" s="178" t="s">
        <v>117</v>
      </c>
      <c r="T331" s="179" t="s">
        <v>109</v>
      </c>
      <c r="U331" s="157">
        <v>0</v>
      </c>
      <c r="V331" s="157">
        <f t="shared" si="76"/>
        <v>0</v>
      </c>
      <c r="W331" s="157"/>
      <c r="X331" s="157"/>
      <c r="Y331" s="157" t="s">
        <v>110</v>
      </c>
      <c r="Z331" s="147"/>
      <c r="AA331" s="147"/>
      <c r="AB331" s="147"/>
      <c r="AC331" s="147"/>
      <c r="AD331" s="147"/>
      <c r="AE331" s="147"/>
      <c r="AF331" s="147"/>
      <c r="AG331" s="147" t="s">
        <v>118</v>
      </c>
      <c r="AH331" s="147"/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outlineLevel="1" x14ac:dyDescent="0.2">
      <c r="A332" s="173">
        <v>289</v>
      </c>
      <c r="B332" s="174" t="s">
        <v>624</v>
      </c>
      <c r="C332" s="183" t="s">
        <v>625</v>
      </c>
      <c r="D332" s="175" t="s">
        <v>463</v>
      </c>
      <c r="E332" s="176">
        <v>1</v>
      </c>
      <c r="F332" s="177"/>
      <c r="G332" s="178">
        <f t="shared" si="70"/>
        <v>0</v>
      </c>
      <c r="H332" s="177"/>
      <c r="I332" s="178">
        <f t="shared" si="71"/>
        <v>0</v>
      </c>
      <c r="J332" s="177"/>
      <c r="K332" s="178">
        <f t="shared" si="72"/>
        <v>0</v>
      </c>
      <c r="L332" s="178">
        <v>21</v>
      </c>
      <c r="M332" s="178">
        <f t="shared" si="73"/>
        <v>0</v>
      </c>
      <c r="N332" s="176">
        <v>0</v>
      </c>
      <c r="O332" s="176">
        <f t="shared" si="74"/>
        <v>0</v>
      </c>
      <c r="P332" s="176">
        <v>0</v>
      </c>
      <c r="Q332" s="176">
        <f t="shared" si="75"/>
        <v>0</v>
      </c>
      <c r="R332" s="178"/>
      <c r="S332" s="178" t="s">
        <v>117</v>
      </c>
      <c r="T332" s="179" t="s">
        <v>109</v>
      </c>
      <c r="U332" s="157">
        <v>0</v>
      </c>
      <c r="V332" s="157">
        <f t="shared" si="76"/>
        <v>0</v>
      </c>
      <c r="W332" s="157"/>
      <c r="X332" s="157"/>
      <c r="Y332" s="157" t="s">
        <v>110</v>
      </c>
      <c r="Z332" s="147"/>
      <c r="AA332" s="147"/>
      <c r="AB332" s="147"/>
      <c r="AC332" s="147"/>
      <c r="AD332" s="147"/>
      <c r="AE332" s="147"/>
      <c r="AF332" s="147"/>
      <c r="AG332" s="147" t="s">
        <v>118</v>
      </c>
      <c r="AH332" s="147"/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ht="22.5" outlineLevel="1" x14ac:dyDescent="0.2">
      <c r="A333" s="173">
        <v>290</v>
      </c>
      <c r="B333" s="174" t="s">
        <v>626</v>
      </c>
      <c r="C333" s="183" t="s">
        <v>627</v>
      </c>
      <c r="D333" s="175" t="s">
        <v>153</v>
      </c>
      <c r="E333" s="176">
        <v>0</v>
      </c>
      <c r="F333" s="177"/>
      <c r="G333" s="178">
        <f t="shared" si="70"/>
        <v>0</v>
      </c>
      <c r="H333" s="177"/>
      <c r="I333" s="178">
        <f t="shared" si="71"/>
        <v>0</v>
      </c>
      <c r="J333" s="177"/>
      <c r="K333" s="178">
        <f t="shared" si="72"/>
        <v>0</v>
      </c>
      <c r="L333" s="178">
        <v>21</v>
      </c>
      <c r="M333" s="178">
        <f t="shared" si="73"/>
        <v>0</v>
      </c>
      <c r="N333" s="176">
        <v>3.8000000000000002E-4</v>
      </c>
      <c r="O333" s="176">
        <f t="shared" si="74"/>
        <v>0</v>
      </c>
      <c r="P333" s="176">
        <v>0</v>
      </c>
      <c r="Q333" s="176">
        <f t="shared" si="75"/>
        <v>0</v>
      </c>
      <c r="R333" s="178" t="s">
        <v>350</v>
      </c>
      <c r="S333" s="178" t="s">
        <v>108</v>
      </c>
      <c r="T333" s="179" t="s">
        <v>108</v>
      </c>
      <c r="U333" s="157">
        <v>0.20699999999999999</v>
      </c>
      <c r="V333" s="157">
        <f t="shared" si="76"/>
        <v>0</v>
      </c>
      <c r="W333" s="157"/>
      <c r="X333" s="157"/>
      <c r="Y333" s="157" t="s">
        <v>110</v>
      </c>
      <c r="Z333" s="147"/>
      <c r="AA333" s="147"/>
      <c r="AB333" s="147"/>
      <c r="AC333" s="147"/>
      <c r="AD333" s="147"/>
      <c r="AE333" s="147"/>
      <c r="AF333" s="147"/>
      <c r="AG333" s="147" t="s">
        <v>158</v>
      </c>
      <c r="AH333" s="147"/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ht="22.5" outlineLevel="1" x14ac:dyDescent="0.2">
      <c r="A334" s="166">
        <v>291</v>
      </c>
      <c r="B334" s="167" t="s">
        <v>605</v>
      </c>
      <c r="C334" s="182" t="s">
        <v>606</v>
      </c>
      <c r="D334" s="168" t="s">
        <v>291</v>
      </c>
      <c r="E334" s="169">
        <v>0</v>
      </c>
      <c r="F334" s="170"/>
      <c r="G334" s="171">
        <f t="shared" si="70"/>
        <v>0</v>
      </c>
      <c r="H334" s="170"/>
      <c r="I334" s="171">
        <f t="shared" si="71"/>
        <v>0</v>
      </c>
      <c r="J334" s="170"/>
      <c r="K334" s="171">
        <f t="shared" si="72"/>
        <v>0</v>
      </c>
      <c r="L334" s="171">
        <v>21</v>
      </c>
      <c r="M334" s="171">
        <f t="shared" si="73"/>
        <v>0</v>
      </c>
      <c r="N334" s="169">
        <v>1.83E-2</v>
      </c>
      <c r="O334" s="169">
        <f t="shared" si="74"/>
        <v>0</v>
      </c>
      <c r="P334" s="169">
        <v>0</v>
      </c>
      <c r="Q334" s="169">
        <f t="shared" si="75"/>
        <v>0</v>
      </c>
      <c r="R334" s="171" t="s">
        <v>350</v>
      </c>
      <c r="S334" s="171" t="s">
        <v>108</v>
      </c>
      <c r="T334" s="172" t="s">
        <v>108</v>
      </c>
      <c r="U334" s="157">
        <v>2.6</v>
      </c>
      <c r="V334" s="157">
        <f t="shared" si="76"/>
        <v>0</v>
      </c>
      <c r="W334" s="157"/>
      <c r="X334" s="157"/>
      <c r="Y334" s="157" t="s">
        <v>110</v>
      </c>
      <c r="Z334" s="147"/>
      <c r="AA334" s="147"/>
      <c r="AB334" s="147"/>
      <c r="AC334" s="147"/>
      <c r="AD334" s="147"/>
      <c r="AE334" s="147"/>
      <c r="AF334" s="147"/>
      <c r="AG334" s="147" t="s">
        <v>158</v>
      </c>
      <c r="AH334" s="147"/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2" x14ac:dyDescent="0.2">
      <c r="A335" s="154"/>
      <c r="B335" s="155"/>
      <c r="C335" s="252" t="s">
        <v>628</v>
      </c>
      <c r="D335" s="253"/>
      <c r="E335" s="253"/>
      <c r="F335" s="253"/>
      <c r="G335" s="253"/>
      <c r="H335" s="157"/>
      <c r="I335" s="157"/>
      <c r="J335" s="157"/>
      <c r="K335" s="157"/>
      <c r="L335" s="157"/>
      <c r="M335" s="157"/>
      <c r="N335" s="156"/>
      <c r="O335" s="156"/>
      <c r="P335" s="156"/>
      <c r="Q335" s="156"/>
      <c r="R335" s="157"/>
      <c r="S335" s="157"/>
      <c r="T335" s="157"/>
      <c r="U335" s="157"/>
      <c r="V335" s="157"/>
      <c r="W335" s="157"/>
      <c r="X335" s="157"/>
      <c r="Y335" s="157"/>
      <c r="Z335" s="147"/>
      <c r="AA335" s="147"/>
      <c r="AB335" s="147"/>
      <c r="AC335" s="147"/>
      <c r="AD335" s="147"/>
      <c r="AE335" s="147"/>
      <c r="AF335" s="147"/>
      <c r="AG335" s="147" t="s">
        <v>266</v>
      </c>
      <c r="AH335" s="147"/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3" x14ac:dyDescent="0.2">
      <c r="A336" s="154"/>
      <c r="B336" s="155"/>
      <c r="C336" s="254" t="s">
        <v>607</v>
      </c>
      <c r="D336" s="255"/>
      <c r="E336" s="255"/>
      <c r="F336" s="255"/>
      <c r="G336" s="255"/>
      <c r="H336" s="157"/>
      <c r="I336" s="157"/>
      <c r="J336" s="157"/>
      <c r="K336" s="157"/>
      <c r="L336" s="157"/>
      <c r="M336" s="157"/>
      <c r="N336" s="156"/>
      <c r="O336" s="156"/>
      <c r="P336" s="156"/>
      <c r="Q336" s="156"/>
      <c r="R336" s="157"/>
      <c r="S336" s="157"/>
      <c r="T336" s="157"/>
      <c r="U336" s="157"/>
      <c r="V336" s="157"/>
      <c r="W336" s="157"/>
      <c r="X336" s="157"/>
      <c r="Y336" s="157"/>
      <c r="Z336" s="147"/>
      <c r="AA336" s="147"/>
      <c r="AB336" s="147"/>
      <c r="AC336" s="147"/>
      <c r="AD336" s="147"/>
      <c r="AE336" s="147"/>
      <c r="AF336" s="147"/>
      <c r="AG336" s="147" t="s">
        <v>266</v>
      </c>
      <c r="AH336" s="147"/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3" x14ac:dyDescent="0.2">
      <c r="A337" s="154"/>
      <c r="B337" s="155"/>
      <c r="C337" s="254" t="s">
        <v>629</v>
      </c>
      <c r="D337" s="255"/>
      <c r="E337" s="255"/>
      <c r="F337" s="255"/>
      <c r="G337" s="255"/>
      <c r="H337" s="157"/>
      <c r="I337" s="157"/>
      <c r="J337" s="157"/>
      <c r="K337" s="157"/>
      <c r="L337" s="157"/>
      <c r="M337" s="157"/>
      <c r="N337" s="156"/>
      <c r="O337" s="156"/>
      <c r="P337" s="156"/>
      <c r="Q337" s="156"/>
      <c r="R337" s="157"/>
      <c r="S337" s="157"/>
      <c r="T337" s="157"/>
      <c r="U337" s="157"/>
      <c r="V337" s="157"/>
      <c r="W337" s="157"/>
      <c r="X337" s="157"/>
      <c r="Y337" s="157"/>
      <c r="Z337" s="147"/>
      <c r="AA337" s="147"/>
      <c r="AB337" s="147"/>
      <c r="AC337" s="147"/>
      <c r="AD337" s="147"/>
      <c r="AE337" s="147"/>
      <c r="AF337" s="147"/>
      <c r="AG337" s="147" t="s">
        <v>266</v>
      </c>
      <c r="AH337" s="147"/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ht="33.75" outlineLevel="1" x14ac:dyDescent="0.2">
      <c r="A338" s="173">
        <v>292</v>
      </c>
      <c r="B338" s="174" t="s">
        <v>630</v>
      </c>
      <c r="C338" s="183" t="s">
        <v>631</v>
      </c>
      <c r="D338" s="175" t="s">
        <v>153</v>
      </c>
      <c r="E338" s="176">
        <v>2</v>
      </c>
      <c r="F338" s="177"/>
      <c r="G338" s="178">
        <f t="shared" ref="G338:G369" si="77">ROUND(E338*F338,2)</f>
        <v>0</v>
      </c>
      <c r="H338" s="177"/>
      <c r="I338" s="178">
        <f t="shared" ref="I338:I369" si="78">ROUND(E338*H338,2)</f>
        <v>0</v>
      </c>
      <c r="J338" s="177"/>
      <c r="K338" s="178">
        <f t="shared" ref="K338:K369" si="79">ROUND(E338*J338,2)</f>
        <v>0</v>
      </c>
      <c r="L338" s="178">
        <v>21</v>
      </c>
      <c r="M338" s="178">
        <f t="shared" ref="M338:M369" si="80">G338*(1+L338/100)</f>
        <v>0</v>
      </c>
      <c r="N338" s="176">
        <v>8.0000000000000004E-4</v>
      </c>
      <c r="O338" s="176">
        <f t="shared" ref="O338:O369" si="81">ROUND(E338*N338,2)</f>
        <v>0</v>
      </c>
      <c r="P338" s="176">
        <v>0</v>
      </c>
      <c r="Q338" s="176">
        <f t="shared" ref="Q338:Q369" si="82">ROUND(E338*P338,2)</f>
        <v>0</v>
      </c>
      <c r="R338" s="178" t="s">
        <v>122</v>
      </c>
      <c r="S338" s="178" t="s">
        <v>108</v>
      </c>
      <c r="T338" s="179" t="s">
        <v>108</v>
      </c>
      <c r="U338" s="157">
        <v>0</v>
      </c>
      <c r="V338" s="157">
        <f t="shared" ref="V338:V369" si="83">ROUND(E338*U338,2)</f>
        <v>0</v>
      </c>
      <c r="W338" s="157"/>
      <c r="X338" s="157"/>
      <c r="Y338" s="157" t="s">
        <v>110</v>
      </c>
      <c r="Z338" s="147"/>
      <c r="AA338" s="147"/>
      <c r="AB338" s="147"/>
      <c r="AC338" s="147"/>
      <c r="AD338" s="147"/>
      <c r="AE338" s="147"/>
      <c r="AF338" s="147"/>
      <c r="AG338" s="147" t="s">
        <v>118</v>
      </c>
      <c r="AH338" s="147"/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ht="33.75" outlineLevel="1" x14ac:dyDescent="0.2">
      <c r="A339" s="173">
        <v>293</v>
      </c>
      <c r="B339" s="174" t="s">
        <v>632</v>
      </c>
      <c r="C339" s="183" t="s">
        <v>633</v>
      </c>
      <c r="D339" s="175" t="s">
        <v>153</v>
      </c>
      <c r="E339" s="176">
        <v>19</v>
      </c>
      <c r="F339" s="177"/>
      <c r="G339" s="178">
        <f t="shared" si="77"/>
        <v>0</v>
      </c>
      <c r="H339" s="177"/>
      <c r="I339" s="178">
        <f t="shared" si="78"/>
        <v>0</v>
      </c>
      <c r="J339" s="177"/>
      <c r="K339" s="178">
        <f t="shared" si="79"/>
        <v>0</v>
      </c>
      <c r="L339" s="178">
        <v>21</v>
      </c>
      <c r="M339" s="178">
        <f t="shared" si="80"/>
        <v>0</v>
      </c>
      <c r="N339" s="176">
        <v>8.9999999999999998E-4</v>
      </c>
      <c r="O339" s="176">
        <f t="shared" si="81"/>
        <v>0.02</v>
      </c>
      <c r="P339" s="176">
        <v>0</v>
      </c>
      <c r="Q339" s="176">
        <f t="shared" si="82"/>
        <v>0</v>
      </c>
      <c r="R339" s="178" t="s">
        <v>122</v>
      </c>
      <c r="S339" s="178" t="s">
        <v>108</v>
      </c>
      <c r="T339" s="179" t="s">
        <v>108</v>
      </c>
      <c r="U339" s="157">
        <v>0</v>
      </c>
      <c r="V339" s="157">
        <f t="shared" si="83"/>
        <v>0</v>
      </c>
      <c r="W339" s="157"/>
      <c r="X339" s="157"/>
      <c r="Y339" s="157" t="s">
        <v>110</v>
      </c>
      <c r="Z339" s="147"/>
      <c r="AA339" s="147"/>
      <c r="AB339" s="147"/>
      <c r="AC339" s="147"/>
      <c r="AD339" s="147"/>
      <c r="AE339" s="147"/>
      <c r="AF339" s="147"/>
      <c r="AG339" s="147" t="s">
        <v>118</v>
      </c>
      <c r="AH339" s="147"/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ht="33.75" outlineLevel="1" x14ac:dyDescent="0.2">
      <c r="A340" s="173">
        <v>294</v>
      </c>
      <c r="B340" s="174" t="s">
        <v>634</v>
      </c>
      <c r="C340" s="183" t="s">
        <v>635</v>
      </c>
      <c r="D340" s="175" t="s">
        <v>153</v>
      </c>
      <c r="E340" s="176">
        <v>17</v>
      </c>
      <c r="F340" s="177"/>
      <c r="G340" s="178">
        <f t="shared" si="77"/>
        <v>0</v>
      </c>
      <c r="H340" s="177"/>
      <c r="I340" s="178">
        <f t="shared" si="78"/>
        <v>0</v>
      </c>
      <c r="J340" s="177"/>
      <c r="K340" s="178">
        <f t="shared" si="79"/>
        <v>0</v>
      </c>
      <c r="L340" s="178">
        <v>21</v>
      </c>
      <c r="M340" s="178">
        <f t="shared" si="80"/>
        <v>0</v>
      </c>
      <c r="N340" s="176">
        <v>1.1000000000000001E-3</v>
      </c>
      <c r="O340" s="176">
        <f t="shared" si="81"/>
        <v>0.02</v>
      </c>
      <c r="P340" s="176">
        <v>0</v>
      </c>
      <c r="Q340" s="176">
        <f t="shared" si="82"/>
        <v>0</v>
      </c>
      <c r="R340" s="178" t="s">
        <v>122</v>
      </c>
      <c r="S340" s="178" t="s">
        <v>108</v>
      </c>
      <c r="T340" s="179" t="s">
        <v>108</v>
      </c>
      <c r="U340" s="157">
        <v>0</v>
      </c>
      <c r="V340" s="157">
        <f t="shared" si="83"/>
        <v>0</v>
      </c>
      <c r="W340" s="157"/>
      <c r="X340" s="157"/>
      <c r="Y340" s="157" t="s">
        <v>110</v>
      </c>
      <c r="Z340" s="147"/>
      <c r="AA340" s="147"/>
      <c r="AB340" s="147"/>
      <c r="AC340" s="147"/>
      <c r="AD340" s="147"/>
      <c r="AE340" s="147"/>
      <c r="AF340" s="147"/>
      <c r="AG340" s="147" t="s">
        <v>118</v>
      </c>
      <c r="AH340" s="147"/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ht="33.75" outlineLevel="1" x14ac:dyDescent="0.2">
      <c r="A341" s="173">
        <v>295</v>
      </c>
      <c r="B341" s="174" t="s">
        <v>636</v>
      </c>
      <c r="C341" s="183" t="s">
        <v>637</v>
      </c>
      <c r="D341" s="175" t="s">
        <v>153</v>
      </c>
      <c r="E341" s="176">
        <v>0</v>
      </c>
      <c r="F341" s="177"/>
      <c r="G341" s="178">
        <f t="shared" si="77"/>
        <v>0</v>
      </c>
      <c r="H341" s="177"/>
      <c r="I341" s="178">
        <f t="shared" si="78"/>
        <v>0</v>
      </c>
      <c r="J341" s="177"/>
      <c r="K341" s="178">
        <f t="shared" si="79"/>
        <v>0</v>
      </c>
      <c r="L341" s="178">
        <v>21</v>
      </c>
      <c r="M341" s="178">
        <f t="shared" si="80"/>
        <v>0</v>
      </c>
      <c r="N341" s="176">
        <v>1.4E-3</v>
      </c>
      <c r="O341" s="176">
        <f t="shared" si="81"/>
        <v>0</v>
      </c>
      <c r="P341" s="176">
        <v>0</v>
      </c>
      <c r="Q341" s="176">
        <f t="shared" si="82"/>
        <v>0</v>
      </c>
      <c r="R341" s="178" t="s">
        <v>122</v>
      </c>
      <c r="S341" s="178" t="s">
        <v>108</v>
      </c>
      <c r="T341" s="179" t="s">
        <v>108</v>
      </c>
      <c r="U341" s="157">
        <v>0</v>
      </c>
      <c r="V341" s="157">
        <f t="shared" si="83"/>
        <v>0</v>
      </c>
      <c r="W341" s="157"/>
      <c r="X341" s="157"/>
      <c r="Y341" s="157" t="s">
        <v>110</v>
      </c>
      <c r="Z341" s="147"/>
      <c r="AA341" s="147"/>
      <c r="AB341" s="147"/>
      <c r="AC341" s="147"/>
      <c r="AD341" s="147"/>
      <c r="AE341" s="147"/>
      <c r="AF341" s="147"/>
      <c r="AG341" s="147" t="s">
        <v>118</v>
      </c>
      <c r="AH341" s="147"/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ht="33.75" outlineLevel="1" x14ac:dyDescent="0.2">
      <c r="A342" s="173">
        <v>296</v>
      </c>
      <c r="B342" s="174" t="s">
        <v>638</v>
      </c>
      <c r="C342" s="183" t="s">
        <v>639</v>
      </c>
      <c r="D342" s="175" t="s">
        <v>153</v>
      </c>
      <c r="E342" s="176">
        <v>0</v>
      </c>
      <c r="F342" s="177"/>
      <c r="G342" s="178">
        <f t="shared" si="77"/>
        <v>0</v>
      </c>
      <c r="H342" s="177"/>
      <c r="I342" s="178">
        <f t="shared" si="78"/>
        <v>0</v>
      </c>
      <c r="J342" s="177"/>
      <c r="K342" s="178">
        <f t="shared" si="79"/>
        <v>0</v>
      </c>
      <c r="L342" s="178">
        <v>21</v>
      </c>
      <c r="M342" s="178">
        <f t="shared" si="80"/>
        <v>0</v>
      </c>
      <c r="N342" s="176">
        <v>2.0999999999999999E-3</v>
      </c>
      <c r="O342" s="176">
        <f t="shared" si="81"/>
        <v>0</v>
      </c>
      <c r="P342" s="176">
        <v>0</v>
      </c>
      <c r="Q342" s="176">
        <f t="shared" si="82"/>
        <v>0</v>
      </c>
      <c r="R342" s="178" t="s">
        <v>122</v>
      </c>
      <c r="S342" s="178" t="s">
        <v>108</v>
      </c>
      <c r="T342" s="179" t="s">
        <v>108</v>
      </c>
      <c r="U342" s="157">
        <v>0</v>
      </c>
      <c r="V342" s="157">
        <f t="shared" si="83"/>
        <v>0</v>
      </c>
      <c r="W342" s="157"/>
      <c r="X342" s="157"/>
      <c r="Y342" s="157" t="s">
        <v>110</v>
      </c>
      <c r="Z342" s="147"/>
      <c r="AA342" s="147"/>
      <c r="AB342" s="147"/>
      <c r="AC342" s="147"/>
      <c r="AD342" s="147"/>
      <c r="AE342" s="147"/>
      <c r="AF342" s="147"/>
      <c r="AG342" s="147" t="s">
        <v>118</v>
      </c>
      <c r="AH342" s="147"/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ht="33.75" outlineLevel="1" x14ac:dyDescent="0.2">
      <c r="A343" s="173">
        <v>297</v>
      </c>
      <c r="B343" s="174" t="s">
        <v>640</v>
      </c>
      <c r="C343" s="183" t="s">
        <v>641</v>
      </c>
      <c r="D343" s="175" t="s">
        <v>153</v>
      </c>
      <c r="E343" s="176">
        <v>3</v>
      </c>
      <c r="F343" s="177"/>
      <c r="G343" s="178">
        <f t="shared" si="77"/>
        <v>0</v>
      </c>
      <c r="H343" s="177"/>
      <c r="I343" s="178">
        <f t="shared" si="78"/>
        <v>0</v>
      </c>
      <c r="J343" s="177"/>
      <c r="K343" s="178">
        <f t="shared" si="79"/>
        <v>0</v>
      </c>
      <c r="L343" s="178">
        <v>21</v>
      </c>
      <c r="M343" s="178">
        <f t="shared" si="80"/>
        <v>0</v>
      </c>
      <c r="N343" s="176">
        <v>2.7000000000000001E-3</v>
      </c>
      <c r="O343" s="176">
        <f t="shared" si="81"/>
        <v>0.01</v>
      </c>
      <c r="P343" s="176">
        <v>0</v>
      </c>
      <c r="Q343" s="176">
        <f t="shared" si="82"/>
        <v>0</v>
      </c>
      <c r="R343" s="178" t="s">
        <v>122</v>
      </c>
      <c r="S343" s="178" t="s">
        <v>108</v>
      </c>
      <c r="T343" s="179" t="s">
        <v>108</v>
      </c>
      <c r="U343" s="157">
        <v>0</v>
      </c>
      <c r="V343" s="157">
        <f t="shared" si="83"/>
        <v>0</v>
      </c>
      <c r="W343" s="157"/>
      <c r="X343" s="157"/>
      <c r="Y343" s="157" t="s">
        <v>110</v>
      </c>
      <c r="Z343" s="147"/>
      <c r="AA343" s="147"/>
      <c r="AB343" s="147"/>
      <c r="AC343" s="147"/>
      <c r="AD343" s="147"/>
      <c r="AE343" s="147"/>
      <c r="AF343" s="147"/>
      <c r="AG343" s="147" t="s">
        <v>118</v>
      </c>
      <c r="AH343" s="147"/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ht="33.75" outlineLevel="1" x14ac:dyDescent="0.2">
      <c r="A344" s="173">
        <v>298</v>
      </c>
      <c r="B344" s="174" t="s">
        <v>642</v>
      </c>
      <c r="C344" s="183" t="s">
        <v>643</v>
      </c>
      <c r="D344" s="175" t="s">
        <v>153</v>
      </c>
      <c r="E344" s="176">
        <v>0</v>
      </c>
      <c r="F344" s="177"/>
      <c r="G344" s="178">
        <f t="shared" si="77"/>
        <v>0</v>
      </c>
      <c r="H344" s="177"/>
      <c r="I344" s="178">
        <f t="shared" si="78"/>
        <v>0</v>
      </c>
      <c r="J344" s="177"/>
      <c r="K344" s="178">
        <f t="shared" si="79"/>
        <v>0</v>
      </c>
      <c r="L344" s="178">
        <v>21</v>
      </c>
      <c r="M344" s="178">
        <f t="shared" si="80"/>
        <v>0</v>
      </c>
      <c r="N344" s="176">
        <v>5.0000000000000001E-3</v>
      </c>
      <c r="O344" s="176">
        <f t="shared" si="81"/>
        <v>0</v>
      </c>
      <c r="P344" s="176">
        <v>0</v>
      </c>
      <c r="Q344" s="176">
        <f t="shared" si="82"/>
        <v>0</v>
      </c>
      <c r="R344" s="178" t="s">
        <v>122</v>
      </c>
      <c r="S344" s="178" t="s">
        <v>108</v>
      </c>
      <c r="T344" s="179" t="s">
        <v>108</v>
      </c>
      <c r="U344" s="157">
        <v>0</v>
      </c>
      <c r="V344" s="157">
        <f t="shared" si="83"/>
        <v>0</v>
      </c>
      <c r="W344" s="157"/>
      <c r="X344" s="157"/>
      <c r="Y344" s="157" t="s">
        <v>110</v>
      </c>
      <c r="Z344" s="147"/>
      <c r="AA344" s="147"/>
      <c r="AB344" s="147"/>
      <c r="AC344" s="147"/>
      <c r="AD344" s="147"/>
      <c r="AE344" s="147"/>
      <c r="AF344" s="147"/>
      <c r="AG344" s="147" t="s">
        <v>118</v>
      </c>
      <c r="AH344" s="147"/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ht="33.75" outlineLevel="1" x14ac:dyDescent="0.2">
      <c r="A345" s="173">
        <v>299</v>
      </c>
      <c r="B345" s="174" t="s">
        <v>644</v>
      </c>
      <c r="C345" s="183" t="s">
        <v>645</v>
      </c>
      <c r="D345" s="175" t="s">
        <v>153</v>
      </c>
      <c r="E345" s="176">
        <v>0</v>
      </c>
      <c r="F345" s="177"/>
      <c r="G345" s="178">
        <f t="shared" si="77"/>
        <v>0</v>
      </c>
      <c r="H345" s="177"/>
      <c r="I345" s="178">
        <f t="shared" si="78"/>
        <v>0</v>
      </c>
      <c r="J345" s="177"/>
      <c r="K345" s="178">
        <f t="shared" si="79"/>
        <v>0</v>
      </c>
      <c r="L345" s="178">
        <v>21</v>
      </c>
      <c r="M345" s="178">
        <f t="shared" si="80"/>
        <v>0</v>
      </c>
      <c r="N345" s="176">
        <v>6.4999999999999997E-3</v>
      </c>
      <c r="O345" s="176">
        <f t="shared" si="81"/>
        <v>0</v>
      </c>
      <c r="P345" s="176">
        <v>0</v>
      </c>
      <c r="Q345" s="176">
        <f t="shared" si="82"/>
        <v>0</v>
      </c>
      <c r="R345" s="178" t="s">
        <v>122</v>
      </c>
      <c r="S345" s="178" t="s">
        <v>108</v>
      </c>
      <c r="T345" s="179" t="s">
        <v>108</v>
      </c>
      <c r="U345" s="157">
        <v>0</v>
      </c>
      <c r="V345" s="157">
        <f t="shared" si="83"/>
        <v>0</v>
      </c>
      <c r="W345" s="157"/>
      <c r="X345" s="157"/>
      <c r="Y345" s="157" t="s">
        <v>110</v>
      </c>
      <c r="Z345" s="147"/>
      <c r="AA345" s="147"/>
      <c r="AB345" s="147"/>
      <c r="AC345" s="147"/>
      <c r="AD345" s="147"/>
      <c r="AE345" s="147"/>
      <c r="AF345" s="147"/>
      <c r="AG345" s="147" t="s">
        <v>118</v>
      </c>
      <c r="AH345" s="147"/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ht="33.75" outlineLevel="1" x14ac:dyDescent="0.2">
      <c r="A346" s="173">
        <v>300</v>
      </c>
      <c r="B346" s="174" t="s">
        <v>646</v>
      </c>
      <c r="C346" s="183" t="s">
        <v>647</v>
      </c>
      <c r="D346" s="175" t="s">
        <v>153</v>
      </c>
      <c r="E346" s="176">
        <v>0</v>
      </c>
      <c r="F346" s="177"/>
      <c r="G346" s="178">
        <f t="shared" si="77"/>
        <v>0</v>
      </c>
      <c r="H346" s="177"/>
      <c r="I346" s="178">
        <f t="shared" si="78"/>
        <v>0</v>
      </c>
      <c r="J346" s="177"/>
      <c r="K346" s="178">
        <f t="shared" si="79"/>
        <v>0</v>
      </c>
      <c r="L346" s="178">
        <v>21</v>
      </c>
      <c r="M346" s="178">
        <f t="shared" si="80"/>
        <v>0</v>
      </c>
      <c r="N346" s="176">
        <v>9.7999999999999997E-3</v>
      </c>
      <c r="O346" s="176">
        <f t="shared" si="81"/>
        <v>0</v>
      </c>
      <c r="P346" s="176">
        <v>0</v>
      </c>
      <c r="Q346" s="176">
        <f t="shared" si="82"/>
        <v>0</v>
      </c>
      <c r="R346" s="178" t="s">
        <v>122</v>
      </c>
      <c r="S346" s="178" t="s">
        <v>108</v>
      </c>
      <c r="T346" s="179" t="s">
        <v>108</v>
      </c>
      <c r="U346" s="157">
        <v>0</v>
      </c>
      <c r="V346" s="157">
        <f t="shared" si="83"/>
        <v>0</v>
      </c>
      <c r="W346" s="157"/>
      <c r="X346" s="157"/>
      <c r="Y346" s="157" t="s">
        <v>110</v>
      </c>
      <c r="Z346" s="147"/>
      <c r="AA346" s="147"/>
      <c r="AB346" s="147"/>
      <c r="AC346" s="147"/>
      <c r="AD346" s="147"/>
      <c r="AE346" s="147"/>
      <c r="AF346" s="147"/>
      <c r="AG346" s="147" t="s">
        <v>118</v>
      </c>
      <c r="AH346" s="147"/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ht="33.75" outlineLevel="1" x14ac:dyDescent="0.2">
      <c r="A347" s="173">
        <v>301</v>
      </c>
      <c r="B347" s="174" t="s">
        <v>648</v>
      </c>
      <c r="C347" s="183" t="s">
        <v>649</v>
      </c>
      <c r="D347" s="175" t="s">
        <v>153</v>
      </c>
      <c r="E347" s="176">
        <v>0</v>
      </c>
      <c r="F347" s="177"/>
      <c r="G347" s="178">
        <f t="shared" si="77"/>
        <v>0</v>
      </c>
      <c r="H347" s="177"/>
      <c r="I347" s="178">
        <f t="shared" si="78"/>
        <v>0</v>
      </c>
      <c r="J347" s="177"/>
      <c r="K347" s="178">
        <f t="shared" si="79"/>
        <v>0</v>
      </c>
      <c r="L347" s="178">
        <v>21</v>
      </c>
      <c r="M347" s="178">
        <f t="shared" si="80"/>
        <v>0</v>
      </c>
      <c r="N347" s="176">
        <v>1.54E-2</v>
      </c>
      <c r="O347" s="176">
        <f t="shared" si="81"/>
        <v>0</v>
      </c>
      <c r="P347" s="176">
        <v>0</v>
      </c>
      <c r="Q347" s="176">
        <f t="shared" si="82"/>
        <v>0</v>
      </c>
      <c r="R347" s="178" t="s">
        <v>122</v>
      </c>
      <c r="S347" s="178" t="s">
        <v>108</v>
      </c>
      <c r="T347" s="179" t="s">
        <v>108</v>
      </c>
      <c r="U347" s="157">
        <v>0</v>
      </c>
      <c r="V347" s="157">
        <f t="shared" si="83"/>
        <v>0</v>
      </c>
      <c r="W347" s="157"/>
      <c r="X347" s="157"/>
      <c r="Y347" s="157" t="s">
        <v>110</v>
      </c>
      <c r="Z347" s="147"/>
      <c r="AA347" s="147"/>
      <c r="AB347" s="147"/>
      <c r="AC347" s="147"/>
      <c r="AD347" s="147"/>
      <c r="AE347" s="147"/>
      <c r="AF347" s="147"/>
      <c r="AG347" s="147" t="s">
        <v>118</v>
      </c>
      <c r="AH347" s="147"/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ht="22.5" outlineLevel="1" x14ac:dyDescent="0.2">
      <c r="A348" s="173">
        <v>302</v>
      </c>
      <c r="B348" s="174" t="s">
        <v>650</v>
      </c>
      <c r="C348" s="183" t="s">
        <v>651</v>
      </c>
      <c r="D348" s="175" t="s">
        <v>153</v>
      </c>
      <c r="E348" s="176">
        <v>2</v>
      </c>
      <c r="F348" s="177"/>
      <c r="G348" s="178">
        <f t="shared" si="77"/>
        <v>0</v>
      </c>
      <c r="H348" s="177"/>
      <c r="I348" s="178">
        <f t="shared" si="78"/>
        <v>0</v>
      </c>
      <c r="J348" s="177"/>
      <c r="K348" s="178">
        <f t="shared" si="79"/>
        <v>0</v>
      </c>
      <c r="L348" s="178">
        <v>21</v>
      </c>
      <c r="M348" s="178">
        <f t="shared" si="80"/>
        <v>0</v>
      </c>
      <c r="N348" s="176">
        <v>2.5000000000000001E-2</v>
      </c>
      <c r="O348" s="176">
        <f t="shared" si="81"/>
        <v>0.05</v>
      </c>
      <c r="P348" s="176">
        <v>0</v>
      </c>
      <c r="Q348" s="176">
        <f t="shared" si="82"/>
        <v>0</v>
      </c>
      <c r="R348" s="178" t="s">
        <v>122</v>
      </c>
      <c r="S348" s="178" t="s">
        <v>108</v>
      </c>
      <c r="T348" s="179" t="s">
        <v>108</v>
      </c>
      <c r="U348" s="157">
        <v>0</v>
      </c>
      <c r="V348" s="157">
        <f t="shared" si="83"/>
        <v>0</v>
      </c>
      <c r="W348" s="157"/>
      <c r="X348" s="157"/>
      <c r="Y348" s="157" t="s">
        <v>110</v>
      </c>
      <c r="Z348" s="147"/>
      <c r="AA348" s="147"/>
      <c r="AB348" s="147"/>
      <c r="AC348" s="147"/>
      <c r="AD348" s="147"/>
      <c r="AE348" s="147"/>
      <c r="AF348" s="147"/>
      <c r="AG348" s="147" t="s">
        <v>118</v>
      </c>
      <c r="AH348" s="147"/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  <c r="BF348" s="147"/>
      <c r="BG348" s="147"/>
      <c r="BH348" s="147"/>
    </row>
    <row r="349" spans="1:60" outlineLevel="1" x14ac:dyDescent="0.2">
      <c r="A349" s="173">
        <v>303</v>
      </c>
      <c r="B349" s="174" t="s">
        <v>652</v>
      </c>
      <c r="C349" s="183" t="s">
        <v>653</v>
      </c>
      <c r="D349" s="175" t="s">
        <v>153</v>
      </c>
      <c r="E349" s="176">
        <v>0</v>
      </c>
      <c r="F349" s="177"/>
      <c r="G349" s="178">
        <f t="shared" si="77"/>
        <v>0</v>
      </c>
      <c r="H349" s="177"/>
      <c r="I349" s="178">
        <f t="shared" si="78"/>
        <v>0</v>
      </c>
      <c r="J349" s="177"/>
      <c r="K349" s="178">
        <f t="shared" si="79"/>
        <v>0</v>
      </c>
      <c r="L349" s="178">
        <v>21</v>
      </c>
      <c r="M349" s="178">
        <f t="shared" si="80"/>
        <v>0</v>
      </c>
      <c r="N349" s="176">
        <v>2.4000000000000001E-4</v>
      </c>
      <c r="O349" s="176">
        <f t="shared" si="81"/>
        <v>0</v>
      </c>
      <c r="P349" s="176">
        <v>0</v>
      </c>
      <c r="Q349" s="176">
        <f t="shared" si="82"/>
        <v>0</v>
      </c>
      <c r="R349" s="178" t="s">
        <v>350</v>
      </c>
      <c r="S349" s="178" t="s">
        <v>108</v>
      </c>
      <c r="T349" s="179" t="s">
        <v>109</v>
      </c>
      <c r="U349" s="157">
        <v>0.27800000000000002</v>
      </c>
      <c r="V349" s="157">
        <f t="shared" si="83"/>
        <v>0</v>
      </c>
      <c r="W349" s="157"/>
      <c r="X349" s="157"/>
      <c r="Y349" s="157" t="s">
        <v>110</v>
      </c>
      <c r="Z349" s="147"/>
      <c r="AA349" s="147"/>
      <c r="AB349" s="147"/>
      <c r="AC349" s="147"/>
      <c r="AD349" s="147"/>
      <c r="AE349" s="147"/>
      <c r="AF349" s="147"/>
      <c r="AG349" s="147" t="s">
        <v>158</v>
      </c>
      <c r="AH349" s="147"/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ht="22.5" outlineLevel="1" x14ac:dyDescent="0.2">
      <c r="A350" s="173">
        <v>304</v>
      </c>
      <c r="B350" s="174" t="s">
        <v>654</v>
      </c>
      <c r="C350" s="183" t="s">
        <v>655</v>
      </c>
      <c r="D350" s="175" t="s">
        <v>153</v>
      </c>
      <c r="E350" s="176">
        <v>0</v>
      </c>
      <c r="F350" s="177"/>
      <c r="G350" s="178">
        <f t="shared" si="77"/>
        <v>0</v>
      </c>
      <c r="H350" s="177"/>
      <c r="I350" s="178">
        <f t="shared" si="78"/>
        <v>0</v>
      </c>
      <c r="J350" s="177"/>
      <c r="K350" s="178">
        <f t="shared" si="79"/>
        <v>0</v>
      </c>
      <c r="L350" s="178">
        <v>21</v>
      </c>
      <c r="M350" s="178">
        <f t="shared" si="80"/>
        <v>0</v>
      </c>
      <c r="N350" s="176">
        <v>1.0800000000000001E-2</v>
      </c>
      <c r="O350" s="176">
        <f t="shared" si="81"/>
        <v>0</v>
      </c>
      <c r="P350" s="176">
        <v>0</v>
      </c>
      <c r="Q350" s="176">
        <f t="shared" si="82"/>
        <v>0</v>
      </c>
      <c r="R350" s="178" t="s">
        <v>122</v>
      </c>
      <c r="S350" s="178" t="s">
        <v>108</v>
      </c>
      <c r="T350" s="179" t="s">
        <v>108</v>
      </c>
      <c r="U350" s="157">
        <v>0</v>
      </c>
      <c r="V350" s="157">
        <f t="shared" si="83"/>
        <v>0</v>
      </c>
      <c r="W350" s="157"/>
      <c r="X350" s="157"/>
      <c r="Y350" s="157" t="s">
        <v>110</v>
      </c>
      <c r="Z350" s="147"/>
      <c r="AA350" s="147"/>
      <c r="AB350" s="147"/>
      <c r="AC350" s="147"/>
      <c r="AD350" s="147"/>
      <c r="AE350" s="147"/>
      <c r="AF350" s="147"/>
      <c r="AG350" s="147" t="s">
        <v>118</v>
      </c>
      <c r="AH350" s="147"/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ht="22.5" outlineLevel="1" x14ac:dyDescent="0.2">
      <c r="A351" s="173">
        <v>305</v>
      </c>
      <c r="B351" s="174" t="s">
        <v>656</v>
      </c>
      <c r="C351" s="183" t="s">
        <v>657</v>
      </c>
      <c r="D351" s="175" t="s">
        <v>153</v>
      </c>
      <c r="E351" s="176">
        <v>10</v>
      </c>
      <c r="F351" s="177"/>
      <c r="G351" s="178">
        <f t="shared" si="77"/>
        <v>0</v>
      </c>
      <c r="H351" s="177"/>
      <c r="I351" s="178">
        <f t="shared" si="78"/>
        <v>0</v>
      </c>
      <c r="J351" s="177"/>
      <c r="K351" s="178">
        <f t="shared" si="79"/>
        <v>0</v>
      </c>
      <c r="L351" s="178">
        <v>21</v>
      </c>
      <c r="M351" s="178">
        <f t="shared" si="80"/>
        <v>0</v>
      </c>
      <c r="N351" s="176">
        <v>7.7799999999999996E-3</v>
      </c>
      <c r="O351" s="176">
        <f t="shared" si="81"/>
        <v>0.08</v>
      </c>
      <c r="P351" s="176">
        <v>0</v>
      </c>
      <c r="Q351" s="176">
        <f t="shared" si="82"/>
        <v>0</v>
      </c>
      <c r="R351" s="178" t="s">
        <v>122</v>
      </c>
      <c r="S351" s="178" t="s">
        <v>108</v>
      </c>
      <c r="T351" s="179" t="s">
        <v>108</v>
      </c>
      <c r="U351" s="157">
        <v>0</v>
      </c>
      <c r="V351" s="157">
        <f t="shared" si="83"/>
        <v>0</v>
      </c>
      <c r="W351" s="157"/>
      <c r="X351" s="157"/>
      <c r="Y351" s="157" t="s">
        <v>110</v>
      </c>
      <c r="Z351" s="147"/>
      <c r="AA351" s="147"/>
      <c r="AB351" s="147"/>
      <c r="AC351" s="147"/>
      <c r="AD351" s="147"/>
      <c r="AE351" s="147"/>
      <c r="AF351" s="147"/>
      <c r="AG351" s="147" t="s">
        <v>118</v>
      </c>
      <c r="AH351" s="147"/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  <c r="BF351" s="147"/>
      <c r="BG351" s="147"/>
      <c r="BH351" s="147"/>
    </row>
    <row r="352" spans="1:60" ht="22.5" outlineLevel="1" x14ac:dyDescent="0.2">
      <c r="A352" s="173">
        <v>306</v>
      </c>
      <c r="B352" s="174" t="s">
        <v>658</v>
      </c>
      <c r="C352" s="183" t="s">
        <v>659</v>
      </c>
      <c r="D352" s="175" t="s">
        <v>153</v>
      </c>
      <c r="E352" s="176">
        <v>20</v>
      </c>
      <c r="F352" s="177"/>
      <c r="G352" s="178">
        <f t="shared" si="77"/>
        <v>0</v>
      </c>
      <c r="H352" s="177"/>
      <c r="I352" s="178">
        <f t="shared" si="78"/>
        <v>0</v>
      </c>
      <c r="J352" s="177"/>
      <c r="K352" s="178">
        <f t="shared" si="79"/>
        <v>0</v>
      </c>
      <c r="L352" s="178">
        <v>21</v>
      </c>
      <c r="M352" s="178">
        <f t="shared" si="80"/>
        <v>0</v>
      </c>
      <c r="N352" s="176">
        <v>6.2899999999999996E-3</v>
      </c>
      <c r="O352" s="176">
        <f t="shared" si="81"/>
        <v>0.13</v>
      </c>
      <c r="P352" s="176">
        <v>0</v>
      </c>
      <c r="Q352" s="176">
        <f t="shared" si="82"/>
        <v>0</v>
      </c>
      <c r="R352" s="178" t="s">
        <v>122</v>
      </c>
      <c r="S352" s="178" t="s">
        <v>108</v>
      </c>
      <c r="T352" s="179" t="s">
        <v>108</v>
      </c>
      <c r="U352" s="157">
        <v>0</v>
      </c>
      <c r="V352" s="157">
        <f t="shared" si="83"/>
        <v>0</v>
      </c>
      <c r="W352" s="157"/>
      <c r="X352" s="157"/>
      <c r="Y352" s="157" t="s">
        <v>110</v>
      </c>
      <c r="Z352" s="147"/>
      <c r="AA352" s="147"/>
      <c r="AB352" s="147"/>
      <c r="AC352" s="147"/>
      <c r="AD352" s="147"/>
      <c r="AE352" s="147"/>
      <c r="AF352" s="147"/>
      <c r="AG352" s="147" t="s">
        <v>118</v>
      </c>
      <c r="AH352" s="147"/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  <c r="BF352" s="147"/>
      <c r="BG352" s="147"/>
      <c r="BH352" s="147"/>
    </row>
    <row r="353" spans="1:60" ht="22.5" outlineLevel="1" x14ac:dyDescent="0.2">
      <c r="A353" s="173">
        <v>307</v>
      </c>
      <c r="B353" s="174" t="s">
        <v>660</v>
      </c>
      <c r="C353" s="183" t="s">
        <v>661</v>
      </c>
      <c r="D353" s="175" t="s">
        <v>153</v>
      </c>
      <c r="E353" s="176">
        <v>4</v>
      </c>
      <c r="F353" s="177"/>
      <c r="G353" s="178">
        <f t="shared" si="77"/>
        <v>0</v>
      </c>
      <c r="H353" s="177"/>
      <c r="I353" s="178">
        <f t="shared" si="78"/>
        <v>0</v>
      </c>
      <c r="J353" s="177"/>
      <c r="K353" s="178">
        <f t="shared" si="79"/>
        <v>0</v>
      </c>
      <c r="L353" s="178">
        <v>21</v>
      </c>
      <c r="M353" s="178">
        <f t="shared" si="80"/>
        <v>0</v>
      </c>
      <c r="N353" s="176">
        <v>4.62E-3</v>
      </c>
      <c r="O353" s="176">
        <f t="shared" si="81"/>
        <v>0.02</v>
      </c>
      <c r="P353" s="176">
        <v>0</v>
      </c>
      <c r="Q353" s="176">
        <f t="shared" si="82"/>
        <v>0</v>
      </c>
      <c r="R353" s="178" t="s">
        <v>122</v>
      </c>
      <c r="S353" s="178" t="s">
        <v>108</v>
      </c>
      <c r="T353" s="179" t="s">
        <v>108</v>
      </c>
      <c r="U353" s="157">
        <v>0</v>
      </c>
      <c r="V353" s="157">
        <f t="shared" si="83"/>
        <v>0</v>
      </c>
      <c r="W353" s="157"/>
      <c r="X353" s="157"/>
      <c r="Y353" s="157" t="s">
        <v>110</v>
      </c>
      <c r="Z353" s="147"/>
      <c r="AA353" s="147"/>
      <c r="AB353" s="147"/>
      <c r="AC353" s="147"/>
      <c r="AD353" s="147"/>
      <c r="AE353" s="147"/>
      <c r="AF353" s="147"/>
      <c r="AG353" s="147" t="s">
        <v>118</v>
      </c>
      <c r="AH353" s="147"/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ht="22.5" outlineLevel="1" x14ac:dyDescent="0.2">
      <c r="A354" s="173">
        <v>308</v>
      </c>
      <c r="B354" s="174" t="s">
        <v>662</v>
      </c>
      <c r="C354" s="183" t="s">
        <v>663</v>
      </c>
      <c r="D354" s="175" t="s">
        <v>153</v>
      </c>
      <c r="E354" s="176">
        <v>4</v>
      </c>
      <c r="F354" s="177"/>
      <c r="G354" s="178">
        <f t="shared" si="77"/>
        <v>0</v>
      </c>
      <c r="H354" s="177"/>
      <c r="I354" s="178">
        <f t="shared" si="78"/>
        <v>0</v>
      </c>
      <c r="J354" s="177"/>
      <c r="K354" s="178">
        <f t="shared" si="79"/>
        <v>0</v>
      </c>
      <c r="L354" s="178">
        <v>21</v>
      </c>
      <c r="M354" s="178">
        <f t="shared" si="80"/>
        <v>0</v>
      </c>
      <c r="N354" s="176">
        <v>3.8400000000000001E-3</v>
      </c>
      <c r="O354" s="176">
        <f t="shared" si="81"/>
        <v>0.02</v>
      </c>
      <c r="P354" s="176">
        <v>0</v>
      </c>
      <c r="Q354" s="176">
        <f t="shared" si="82"/>
        <v>0</v>
      </c>
      <c r="R354" s="178" t="s">
        <v>122</v>
      </c>
      <c r="S354" s="178" t="s">
        <v>108</v>
      </c>
      <c r="T354" s="179" t="s">
        <v>108</v>
      </c>
      <c r="U354" s="157">
        <v>0</v>
      </c>
      <c r="V354" s="157">
        <f t="shared" si="83"/>
        <v>0</v>
      </c>
      <c r="W354" s="157"/>
      <c r="X354" s="157"/>
      <c r="Y354" s="157" t="s">
        <v>110</v>
      </c>
      <c r="Z354" s="147"/>
      <c r="AA354" s="147"/>
      <c r="AB354" s="147"/>
      <c r="AC354" s="147"/>
      <c r="AD354" s="147"/>
      <c r="AE354" s="147"/>
      <c r="AF354" s="147"/>
      <c r="AG354" s="147" t="s">
        <v>118</v>
      </c>
      <c r="AH354" s="147"/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ht="22.5" outlineLevel="1" x14ac:dyDescent="0.2">
      <c r="A355" s="173">
        <v>309</v>
      </c>
      <c r="B355" s="174" t="s">
        <v>664</v>
      </c>
      <c r="C355" s="183" t="s">
        <v>665</v>
      </c>
      <c r="D355" s="175" t="s">
        <v>153</v>
      </c>
      <c r="E355" s="176">
        <v>2</v>
      </c>
      <c r="F355" s="177"/>
      <c r="G355" s="178">
        <f t="shared" si="77"/>
        <v>0</v>
      </c>
      <c r="H355" s="177"/>
      <c r="I355" s="178">
        <f t="shared" si="78"/>
        <v>0</v>
      </c>
      <c r="J355" s="177"/>
      <c r="K355" s="178">
        <f t="shared" si="79"/>
        <v>0</v>
      </c>
      <c r="L355" s="178">
        <v>21</v>
      </c>
      <c r="M355" s="178">
        <f t="shared" si="80"/>
        <v>0</v>
      </c>
      <c r="N355" s="176">
        <v>3.0500000000000002E-3</v>
      </c>
      <c r="O355" s="176">
        <f t="shared" si="81"/>
        <v>0.01</v>
      </c>
      <c r="P355" s="176">
        <v>0</v>
      </c>
      <c r="Q355" s="176">
        <f t="shared" si="82"/>
        <v>0</v>
      </c>
      <c r="R355" s="178" t="s">
        <v>122</v>
      </c>
      <c r="S355" s="178" t="s">
        <v>108</v>
      </c>
      <c r="T355" s="179" t="s">
        <v>108</v>
      </c>
      <c r="U355" s="157">
        <v>0</v>
      </c>
      <c r="V355" s="157">
        <f t="shared" si="83"/>
        <v>0</v>
      </c>
      <c r="W355" s="157"/>
      <c r="X355" s="157"/>
      <c r="Y355" s="157" t="s">
        <v>110</v>
      </c>
      <c r="Z355" s="147"/>
      <c r="AA355" s="147"/>
      <c r="AB355" s="147"/>
      <c r="AC355" s="147"/>
      <c r="AD355" s="147"/>
      <c r="AE355" s="147"/>
      <c r="AF355" s="147"/>
      <c r="AG355" s="147" t="s">
        <v>118</v>
      </c>
      <c r="AH355" s="147"/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ht="22.5" outlineLevel="1" x14ac:dyDescent="0.2">
      <c r="A356" s="173">
        <v>310</v>
      </c>
      <c r="B356" s="174" t="s">
        <v>666</v>
      </c>
      <c r="C356" s="183" t="s">
        <v>667</v>
      </c>
      <c r="D356" s="175" t="s">
        <v>153</v>
      </c>
      <c r="E356" s="176">
        <v>5</v>
      </c>
      <c r="F356" s="177"/>
      <c r="G356" s="178">
        <f t="shared" si="77"/>
        <v>0</v>
      </c>
      <c r="H356" s="177"/>
      <c r="I356" s="178">
        <f t="shared" si="78"/>
        <v>0</v>
      </c>
      <c r="J356" s="177"/>
      <c r="K356" s="178">
        <f t="shared" si="79"/>
        <v>0</v>
      </c>
      <c r="L356" s="178">
        <v>21</v>
      </c>
      <c r="M356" s="178">
        <f t="shared" si="80"/>
        <v>0</v>
      </c>
      <c r="N356" s="176">
        <v>2.5200000000000001E-3</v>
      </c>
      <c r="O356" s="176">
        <f t="shared" si="81"/>
        <v>0.01</v>
      </c>
      <c r="P356" s="176">
        <v>0</v>
      </c>
      <c r="Q356" s="176">
        <f t="shared" si="82"/>
        <v>0</v>
      </c>
      <c r="R356" s="178" t="s">
        <v>122</v>
      </c>
      <c r="S356" s="178" t="s">
        <v>108</v>
      </c>
      <c r="T356" s="179" t="s">
        <v>108</v>
      </c>
      <c r="U356" s="157">
        <v>0</v>
      </c>
      <c r="V356" s="157">
        <f t="shared" si="83"/>
        <v>0</v>
      </c>
      <c r="W356" s="157"/>
      <c r="X356" s="157"/>
      <c r="Y356" s="157" t="s">
        <v>110</v>
      </c>
      <c r="Z356" s="147"/>
      <c r="AA356" s="147"/>
      <c r="AB356" s="147"/>
      <c r="AC356" s="147"/>
      <c r="AD356" s="147"/>
      <c r="AE356" s="147"/>
      <c r="AF356" s="147"/>
      <c r="AG356" s="147" t="s">
        <v>118</v>
      </c>
      <c r="AH356" s="147"/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ht="22.5" outlineLevel="1" x14ac:dyDescent="0.2">
      <c r="A357" s="173">
        <v>311</v>
      </c>
      <c r="B357" s="174" t="s">
        <v>668</v>
      </c>
      <c r="C357" s="183" t="s">
        <v>669</v>
      </c>
      <c r="D357" s="175" t="s">
        <v>153</v>
      </c>
      <c r="E357" s="176">
        <v>2</v>
      </c>
      <c r="F357" s="177"/>
      <c r="G357" s="178">
        <f t="shared" si="77"/>
        <v>0</v>
      </c>
      <c r="H357" s="177"/>
      <c r="I357" s="178">
        <f t="shared" si="78"/>
        <v>0</v>
      </c>
      <c r="J357" s="177"/>
      <c r="K357" s="178">
        <f t="shared" si="79"/>
        <v>0</v>
      </c>
      <c r="L357" s="178">
        <v>21</v>
      </c>
      <c r="M357" s="178">
        <f t="shared" si="80"/>
        <v>0</v>
      </c>
      <c r="N357" s="176">
        <v>1.8699999999999999E-3</v>
      </c>
      <c r="O357" s="176">
        <f t="shared" si="81"/>
        <v>0</v>
      </c>
      <c r="P357" s="176">
        <v>0</v>
      </c>
      <c r="Q357" s="176">
        <f t="shared" si="82"/>
        <v>0</v>
      </c>
      <c r="R357" s="178" t="s">
        <v>122</v>
      </c>
      <c r="S357" s="178" t="s">
        <v>108</v>
      </c>
      <c r="T357" s="179" t="s">
        <v>108</v>
      </c>
      <c r="U357" s="157">
        <v>0</v>
      </c>
      <c r="V357" s="157">
        <f t="shared" si="83"/>
        <v>0</v>
      </c>
      <c r="W357" s="157"/>
      <c r="X357" s="157"/>
      <c r="Y357" s="157" t="s">
        <v>110</v>
      </c>
      <c r="Z357" s="147"/>
      <c r="AA357" s="147"/>
      <c r="AB357" s="147"/>
      <c r="AC357" s="147"/>
      <c r="AD357" s="147"/>
      <c r="AE357" s="147"/>
      <c r="AF357" s="147"/>
      <c r="AG357" s="147" t="s">
        <v>118</v>
      </c>
      <c r="AH357" s="147"/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ht="22.5" outlineLevel="1" x14ac:dyDescent="0.2">
      <c r="A358" s="173">
        <v>312</v>
      </c>
      <c r="B358" s="174" t="s">
        <v>670</v>
      </c>
      <c r="C358" s="183" t="s">
        <v>671</v>
      </c>
      <c r="D358" s="175" t="s">
        <v>153</v>
      </c>
      <c r="E358" s="176">
        <v>1</v>
      </c>
      <c r="F358" s="177"/>
      <c r="G358" s="178">
        <f t="shared" si="77"/>
        <v>0</v>
      </c>
      <c r="H358" s="177"/>
      <c r="I358" s="178">
        <f t="shared" si="78"/>
        <v>0</v>
      </c>
      <c r="J358" s="177"/>
      <c r="K358" s="178">
        <f t="shared" si="79"/>
        <v>0</v>
      </c>
      <c r="L358" s="178">
        <v>21</v>
      </c>
      <c r="M358" s="178">
        <f t="shared" si="80"/>
        <v>0</v>
      </c>
      <c r="N358" s="176">
        <v>1.65E-3</v>
      </c>
      <c r="O358" s="176">
        <f t="shared" si="81"/>
        <v>0</v>
      </c>
      <c r="P358" s="176">
        <v>0</v>
      </c>
      <c r="Q358" s="176">
        <f t="shared" si="82"/>
        <v>0</v>
      </c>
      <c r="R358" s="178" t="s">
        <v>122</v>
      </c>
      <c r="S358" s="178" t="s">
        <v>108</v>
      </c>
      <c r="T358" s="179" t="s">
        <v>108</v>
      </c>
      <c r="U358" s="157">
        <v>0</v>
      </c>
      <c r="V358" s="157">
        <f t="shared" si="83"/>
        <v>0</v>
      </c>
      <c r="W358" s="157"/>
      <c r="X358" s="157"/>
      <c r="Y358" s="157" t="s">
        <v>110</v>
      </c>
      <c r="Z358" s="147"/>
      <c r="AA358" s="147"/>
      <c r="AB358" s="147"/>
      <c r="AC358" s="147"/>
      <c r="AD358" s="147"/>
      <c r="AE358" s="147"/>
      <c r="AF358" s="147"/>
      <c r="AG358" s="147" t="s">
        <v>118</v>
      </c>
      <c r="AH358" s="147"/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  <c r="BF358" s="147"/>
      <c r="BG358" s="147"/>
      <c r="BH358" s="147"/>
    </row>
    <row r="359" spans="1:60" ht="22.5" outlineLevel="1" x14ac:dyDescent="0.2">
      <c r="A359" s="173">
        <v>313</v>
      </c>
      <c r="B359" s="174" t="s">
        <v>672</v>
      </c>
      <c r="C359" s="183" t="s">
        <v>673</v>
      </c>
      <c r="D359" s="175" t="s">
        <v>153</v>
      </c>
      <c r="E359" s="176">
        <v>0</v>
      </c>
      <c r="F359" s="177"/>
      <c r="G359" s="178">
        <f t="shared" si="77"/>
        <v>0</v>
      </c>
      <c r="H359" s="177"/>
      <c r="I359" s="178">
        <f t="shared" si="78"/>
        <v>0</v>
      </c>
      <c r="J359" s="177"/>
      <c r="K359" s="178">
        <f t="shared" si="79"/>
        <v>0</v>
      </c>
      <c r="L359" s="178">
        <v>21</v>
      </c>
      <c r="M359" s="178">
        <f t="shared" si="80"/>
        <v>0</v>
      </c>
      <c r="N359" s="176">
        <v>9.3999999999999997E-4</v>
      </c>
      <c r="O359" s="176">
        <f t="shared" si="81"/>
        <v>0</v>
      </c>
      <c r="P359" s="176">
        <v>0</v>
      </c>
      <c r="Q359" s="176">
        <f t="shared" si="82"/>
        <v>0</v>
      </c>
      <c r="R359" s="178" t="s">
        <v>122</v>
      </c>
      <c r="S359" s="178" t="s">
        <v>108</v>
      </c>
      <c r="T359" s="179" t="s">
        <v>108</v>
      </c>
      <c r="U359" s="157">
        <v>0</v>
      </c>
      <c r="V359" s="157">
        <f t="shared" si="83"/>
        <v>0</v>
      </c>
      <c r="W359" s="157"/>
      <c r="X359" s="157"/>
      <c r="Y359" s="157" t="s">
        <v>110</v>
      </c>
      <c r="Z359" s="147"/>
      <c r="AA359" s="147"/>
      <c r="AB359" s="147"/>
      <c r="AC359" s="147"/>
      <c r="AD359" s="147"/>
      <c r="AE359" s="147"/>
      <c r="AF359" s="147"/>
      <c r="AG359" s="147" t="s">
        <v>118</v>
      </c>
      <c r="AH359" s="147"/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  <c r="BF359" s="147"/>
      <c r="BG359" s="147"/>
      <c r="BH359" s="147"/>
    </row>
    <row r="360" spans="1:60" ht="22.5" outlineLevel="1" x14ac:dyDescent="0.2">
      <c r="A360" s="173">
        <v>314</v>
      </c>
      <c r="B360" s="174" t="s">
        <v>658</v>
      </c>
      <c r="C360" s="183" t="s">
        <v>659</v>
      </c>
      <c r="D360" s="175" t="s">
        <v>153</v>
      </c>
      <c r="E360" s="176">
        <v>0</v>
      </c>
      <c r="F360" s="177"/>
      <c r="G360" s="178">
        <f t="shared" si="77"/>
        <v>0</v>
      </c>
      <c r="H360" s="177"/>
      <c r="I360" s="178">
        <f t="shared" si="78"/>
        <v>0</v>
      </c>
      <c r="J360" s="177"/>
      <c r="K360" s="178">
        <f t="shared" si="79"/>
        <v>0</v>
      </c>
      <c r="L360" s="178">
        <v>21</v>
      </c>
      <c r="M360" s="178">
        <f t="shared" si="80"/>
        <v>0</v>
      </c>
      <c r="N360" s="176">
        <v>6.2899999999999996E-3</v>
      </c>
      <c r="O360" s="176">
        <f t="shared" si="81"/>
        <v>0</v>
      </c>
      <c r="P360" s="176">
        <v>0</v>
      </c>
      <c r="Q360" s="176">
        <f t="shared" si="82"/>
        <v>0</v>
      </c>
      <c r="R360" s="178" t="s">
        <v>122</v>
      </c>
      <c r="S360" s="178" t="s">
        <v>108</v>
      </c>
      <c r="T360" s="179" t="s">
        <v>108</v>
      </c>
      <c r="U360" s="157">
        <v>0</v>
      </c>
      <c r="V360" s="157">
        <f t="shared" si="83"/>
        <v>0</v>
      </c>
      <c r="W360" s="157"/>
      <c r="X360" s="157"/>
      <c r="Y360" s="157" t="s">
        <v>110</v>
      </c>
      <c r="Z360" s="147"/>
      <c r="AA360" s="147"/>
      <c r="AB360" s="147"/>
      <c r="AC360" s="147"/>
      <c r="AD360" s="147"/>
      <c r="AE360" s="147"/>
      <c r="AF360" s="147"/>
      <c r="AG360" s="147" t="s">
        <v>471</v>
      </c>
      <c r="AH360" s="147"/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ht="22.5" outlineLevel="1" x14ac:dyDescent="0.2">
      <c r="A361" s="173">
        <v>315</v>
      </c>
      <c r="B361" s="174" t="s">
        <v>674</v>
      </c>
      <c r="C361" s="183" t="s">
        <v>675</v>
      </c>
      <c r="D361" s="175" t="s">
        <v>153</v>
      </c>
      <c r="E361" s="176">
        <v>2</v>
      </c>
      <c r="F361" s="177"/>
      <c r="G361" s="178">
        <f t="shared" si="77"/>
        <v>0</v>
      </c>
      <c r="H361" s="177"/>
      <c r="I361" s="178">
        <f t="shared" si="78"/>
        <v>0</v>
      </c>
      <c r="J361" s="177"/>
      <c r="K361" s="178">
        <f t="shared" si="79"/>
        <v>0</v>
      </c>
      <c r="L361" s="178">
        <v>21</v>
      </c>
      <c r="M361" s="178">
        <f t="shared" si="80"/>
        <v>0</v>
      </c>
      <c r="N361" s="176">
        <v>6.28E-3</v>
      </c>
      <c r="O361" s="176">
        <f t="shared" si="81"/>
        <v>0.01</v>
      </c>
      <c r="P361" s="176">
        <v>0</v>
      </c>
      <c r="Q361" s="176">
        <f t="shared" si="82"/>
        <v>0</v>
      </c>
      <c r="R361" s="178" t="s">
        <v>122</v>
      </c>
      <c r="S361" s="178" t="s">
        <v>108</v>
      </c>
      <c r="T361" s="179" t="s">
        <v>108</v>
      </c>
      <c r="U361" s="157">
        <v>0</v>
      </c>
      <c r="V361" s="157">
        <f t="shared" si="83"/>
        <v>0</v>
      </c>
      <c r="W361" s="157"/>
      <c r="X361" s="157"/>
      <c r="Y361" s="157" t="s">
        <v>110</v>
      </c>
      <c r="Z361" s="147"/>
      <c r="AA361" s="147"/>
      <c r="AB361" s="147"/>
      <c r="AC361" s="147"/>
      <c r="AD361" s="147"/>
      <c r="AE361" s="147"/>
      <c r="AF361" s="147"/>
      <c r="AG361" s="147" t="s">
        <v>118</v>
      </c>
      <c r="AH361" s="147"/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  <c r="BF361" s="147"/>
      <c r="BG361" s="147"/>
      <c r="BH361" s="147"/>
    </row>
    <row r="362" spans="1:60" ht="22.5" outlineLevel="1" x14ac:dyDescent="0.2">
      <c r="A362" s="173">
        <v>316</v>
      </c>
      <c r="B362" s="174" t="s">
        <v>676</v>
      </c>
      <c r="C362" s="183" t="s">
        <v>677</v>
      </c>
      <c r="D362" s="175" t="s">
        <v>153</v>
      </c>
      <c r="E362" s="176">
        <v>0</v>
      </c>
      <c r="F362" s="177"/>
      <c r="G362" s="178">
        <f t="shared" si="77"/>
        <v>0</v>
      </c>
      <c r="H362" s="177"/>
      <c r="I362" s="178">
        <f t="shared" si="78"/>
        <v>0</v>
      </c>
      <c r="J362" s="177"/>
      <c r="K362" s="178">
        <f t="shared" si="79"/>
        <v>0</v>
      </c>
      <c r="L362" s="178">
        <v>21</v>
      </c>
      <c r="M362" s="178">
        <f t="shared" si="80"/>
        <v>0</v>
      </c>
      <c r="N362" s="176">
        <v>4.7099999999999998E-3</v>
      </c>
      <c r="O362" s="176">
        <f t="shared" si="81"/>
        <v>0</v>
      </c>
      <c r="P362" s="176">
        <v>0</v>
      </c>
      <c r="Q362" s="176">
        <f t="shared" si="82"/>
        <v>0</v>
      </c>
      <c r="R362" s="178" t="s">
        <v>122</v>
      </c>
      <c r="S362" s="178" t="s">
        <v>108</v>
      </c>
      <c r="T362" s="179" t="s">
        <v>108</v>
      </c>
      <c r="U362" s="157">
        <v>0</v>
      </c>
      <c r="V362" s="157">
        <f t="shared" si="83"/>
        <v>0</v>
      </c>
      <c r="W362" s="157"/>
      <c r="X362" s="157"/>
      <c r="Y362" s="157" t="s">
        <v>110</v>
      </c>
      <c r="Z362" s="147"/>
      <c r="AA362" s="147"/>
      <c r="AB362" s="147"/>
      <c r="AC362" s="147"/>
      <c r="AD362" s="147"/>
      <c r="AE362" s="147"/>
      <c r="AF362" s="147"/>
      <c r="AG362" s="147" t="s">
        <v>118</v>
      </c>
      <c r="AH362" s="147"/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  <c r="BF362" s="147"/>
      <c r="BG362" s="147"/>
      <c r="BH362" s="147"/>
    </row>
    <row r="363" spans="1:60" ht="22.5" outlineLevel="1" x14ac:dyDescent="0.2">
      <c r="A363" s="173">
        <v>317</v>
      </c>
      <c r="B363" s="174" t="s">
        <v>678</v>
      </c>
      <c r="C363" s="183" t="s">
        <v>679</v>
      </c>
      <c r="D363" s="175" t="s">
        <v>153</v>
      </c>
      <c r="E363" s="176">
        <v>0</v>
      </c>
      <c r="F363" s="177"/>
      <c r="G363" s="178">
        <f t="shared" si="77"/>
        <v>0</v>
      </c>
      <c r="H363" s="177"/>
      <c r="I363" s="178">
        <f t="shared" si="78"/>
        <v>0</v>
      </c>
      <c r="J363" s="177"/>
      <c r="K363" s="178">
        <f t="shared" si="79"/>
        <v>0</v>
      </c>
      <c r="L363" s="178">
        <v>21</v>
      </c>
      <c r="M363" s="178">
        <f t="shared" si="80"/>
        <v>0</v>
      </c>
      <c r="N363" s="176">
        <v>3.6099999999999999E-3</v>
      </c>
      <c r="O363" s="176">
        <f t="shared" si="81"/>
        <v>0</v>
      </c>
      <c r="P363" s="176">
        <v>0</v>
      </c>
      <c r="Q363" s="176">
        <f t="shared" si="82"/>
        <v>0</v>
      </c>
      <c r="R363" s="178" t="s">
        <v>122</v>
      </c>
      <c r="S363" s="178" t="s">
        <v>108</v>
      </c>
      <c r="T363" s="179" t="s">
        <v>108</v>
      </c>
      <c r="U363" s="157">
        <v>0</v>
      </c>
      <c r="V363" s="157">
        <f t="shared" si="83"/>
        <v>0</v>
      </c>
      <c r="W363" s="157"/>
      <c r="X363" s="157"/>
      <c r="Y363" s="157" t="s">
        <v>110</v>
      </c>
      <c r="Z363" s="147"/>
      <c r="AA363" s="147"/>
      <c r="AB363" s="147"/>
      <c r="AC363" s="147"/>
      <c r="AD363" s="147"/>
      <c r="AE363" s="147"/>
      <c r="AF363" s="147"/>
      <c r="AG363" s="147" t="s">
        <v>118</v>
      </c>
      <c r="AH363" s="147"/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  <c r="BF363" s="147"/>
      <c r="BG363" s="147"/>
      <c r="BH363" s="147"/>
    </row>
    <row r="364" spans="1:60" ht="22.5" outlineLevel="1" x14ac:dyDescent="0.2">
      <c r="A364" s="173">
        <v>318</v>
      </c>
      <c r="B364" s="174" t="s">
        <v>680</v>
      </c>
      <c r="C364" s="183" t="s">
        <v>681</v>
      </c>
      <c r="D364" s="175" t="s">
        <v>153</v>
      </c>
      <c r="E364" s="176">
        <v>8</v>
      </c>
      <c r="F364" s="177"/>
      <c r="G364" s="178">
        <f t="shared" si="77"/>
        <v>0</v>
      </c>
      <c r="H364" s="177"/>
      <c r="I364" s="178">
        <f t="shared" si="78"/>
        <v>0</v>
      </c>
      <c r="J364" s="177"/>
      <c r="K364" s="178">
        <f t="shared" si="79"/>
        <v>0</v>
      </c>
      <c r="L364" s="178">
        <v>21</v>
      </c>
      <c r="M364" s="178">
        <f t="shared" si="80"/>
        <v>0</v>
      </c>
      <c r="N364" s="176">
        <v>2.8300000000000001E-3</v>
      </c>
      <c r="O364" s="176">
        <f t="shared" si="81"/>
        <v>0.02</v>
      </c>
      <c r="P364" s="176">
        <v>0</v>
      </c>
      <c r="Q364" s="176">
        <f t="shared" si="82"/>
        <v>0</v>
      </c>
      <c r="R364" s="178" t="s">
        <v>122</v>
      </c>
      <c r="S364" s="178" t="s">
        <v>108</v>
      </c>
      <c r="T364" s="179" t="s">
        <v>108</v>
      </c>
      <c r="U364" s="157">
        <v>0</v>
      </c>
      <c r="V364" s="157">
        <f t="shared" si="83"/>
        <v>0</v>
      </c>
      <c r="W364" s="157"/>
      <c r="X364" s="157"/>
      <c r="Y364" s="157" t="s">
        <v>110</v>
      </c>
      <c r="Z364" s="147"/>
      <c r="AA364" s="147"/>
      <c r="AB364" s="147"/>
      <c r="AC364" s="147"/>
      <c r="AD364" s="147"/>
      <c r="AE364" s="147"/>
      <c r="AF364" s="147"/>
      <c r="AG364" s="147" t="s">
        <v>118</v>
      </c>
      <c r="AH364" s="147"/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  <c r="BF364" s="147"/>
      <c r="BG364" s="147"/>
      <c r="BH364" s="147"/>
    </row>
    <row r="365" spans="1:60" outlineLevel="1" x14ac:dyDescent="0.2">
      <c r="A365" s="173">
        <v>319</v>
      </c>
      <c r="B365" s="174" t="s">
        <v>682</v>
      </c>
      <c r="C365" s="183" t="s">
        <v>683</v>
      </c>
      <c r="D365" s="175" t="s">
        <v>291</v>
      </c>
      <c r="E365" s="176">
        <v>0</v>
      </c>
      <c r="F365" s="177"/>
      <c r="G365" s="178">
        <f t="shared" si="77"/>
        <v>0</v>
      </c>
      <c r="H365" s="177"/>
      <c r="I365" s="178">
        <f t="shared" si="78"/>
        <v>0</v>
      </c>
      <c r="J365" s="177"/>
      <c r="K365" s="178">
        <f t="shared" si="79"/>
        <v>0</v>
      </c>
      <c r="L365" s="178">
        <v>21</v>
      </c>
      <c r="M365" s="178">
        <f t="shared" si="80"/>
        <v>0</v>
      </c>
      <c r="N365" s="176">
        <v>2.8799999999999999E-2</v>
      </c>
      <c r="O365" s="176">
        <f t="shared" si="81"/>
        <v>0</v>
      </c>
      <c r="P365" s="176">
        <v>0</v>
      </c>
      <c r="Q365" s="176">
        <f t="shared" si="82"/>
        <v>0</v>
      </c>
      <c r="R365" s="178" t="s">
        <v>350</v>
      </c>
      <c r="S365" s="178" t="s">
        <v>108</v>
      </c>
      <c r="T365" s="179" t="s">
        <v>109</v>
      </c>
      <c r="U365" s="157">
        <v>2.4020000000000001</v>
      </c>
      <c r="V365" s="157">
        <f t="shared" si="83"/>
        <v>0</v>
      </c>
      <c r="W365" s="157"/>
      <c r="X365" s="157"/>
      <c r="Y365" s="157" t="s">
        <v>110</v>
      </c>
      <c r="Z365" s="147"/>
      <c r="AA365" s="147"/>
      <c r="AB365" s="147"/>
      <c r="AC365" s="147"/>
      <c r="AD365" s="147"/>
      <c r="AE365" s="147"/>
      <c r="AF365" s="147"/>
      <c r="AG365" s="147" t="s">
        <v>158</v>
      </c>
      <c r="AH365" s="147"/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  <c r="BF365" s="147"/>
      <c r="BG365" s="147"/>
      <c r="BH365" s="147"/>
    </row>
    <row r="366" spans="1:60" outlineLevel="1" x14ac:dyDescent="0.2">
      <c r="A366" s="173">
        <v>320</v>
      </c>
      <c r="B366" s="174" t="s">
        <v>684</v>
      </c>
      <c r="C366" s="183" t="s">
        <v>685</v>
      </c>
      <c r="D366" s="175" t="s">
        <v>291</v>
      </c>
      <c r="E366" s="176">
        <v>10</v>
      </c>
      <c r="F366" s="177"/>
      <c r="G366" s="178">
        <f t="shared" si="77"/>
        <v>0</v>
      </c>
      <c r="H366" s="177"/>
      <c r="I366" s="178">
        <f t="shared" si="78"/>
        <v>0</v>
      </c>
      <c r="J366" s="177"/>
      <c r="K366" s="178">
        <f t="shared" si="79"/>
        <v>0</v>
      </c>
      <c r="L366" s="178">
        <v>21</v>
      </c>
      <c r="M366" s="178">
        <f t="shared" si="80"/>
        <v>0</v>
      </c>
      <c r="N366" s="176">
        <v>1.8939999999999999E-2</v>
      </c>
      <c r="O366" s="176">
        <f t="shared" si="81"/>
        <v>0.19</v>
      </c>
      <c r="P366" s="176">
        <v>0</v>
      </c>
      <c r="Q366" s="176">
        <f t="shared" si="82"/>
        <v>0</v>
      </c>
      <c r="R366" s="178" t="s">
        <v>350</v>
      </c>
      <c r="S366" s="178" t="s">
        <v>108</v>
      </c>
      <c r="T366" s="179" t="s">
        <v>109</v>
      </c>
      <c r="U366" s="157">
        <v>2.5379999999999998</v>
      </c>
      <c r="V366" s="157">
        <f t="shared" si="83"/>
        <v>25.38</v>
      </c>
      <c r="W366" s="157"/>
      <c r="X366" s="157"/>
      <c r="Y366" s="157" t="s">
        <v>110</v>
      </c>
      <c r="Z366" s="147"/>
      <c r="AA366" s="147"/>
      <c r="AB366" s="147"/>
      <c r="AC366" s="147"/>
      <c r="AD366" s="147"/>
      <c r="AE366" s="147"/>
      <c r="AF366" s="147"/>
      <c r="AG366" s="147" t="s">
        <v>158</v>
      </c>
      <c r="AH366" s="147"/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  <c r="BF366" s="147"/>
      <c r="BG366" s="147"/>
      <c r="BH366" s="147"/>
    </row>
    <row r="367" spans="1:60" outlineLevel="1" x14ac:dyDescent="0.2">
      <c r="A367" s="173">
        <v>321</v>
      </c>
      <c r="B367" s="174" t="s">
        <v>686</v>
      </c>
      <c r="C367" s="183" t="s">
        <v>687</v>
      </c>
      <c r="D367" s="175" t="s">
        <v>291</v>
      </c>
      <c r="E367" s="176">
        <v>20</v>
      </c>
      <c r="F367" s="177"/>
      <c r="G367" s="178">
        <f t="shared" si="77"/>
        <v>0</v>
      </c>
      <c r="H367" s="177"/>
      <c r="I367" s="178">
        <f t="shared" si="78"/>
        <v>0</v>
      </c>
      <c r="J367" s="177"/>
      <c r="K367" s="178">
        <f t="shared" si="79"/>
        <v>0</v>
      </c>
      <c r="L367" s="178">
        <v>21</v>
      </c>
      <c r="M367" s="178">
        <f t="shared" si="80"/>
        <v>0</v>
      </c>
      <c r="N367" s="176">
        <v>1.358E-2</v>
      </c>
      <c r="O367" s="176">
        <f t="shared" si="81"/>
        <v>0.27</v>
      </c>
      <c r="P367" s="176">
        <v>0</v>
      </c>
      <c r="Q367" s="176">
        <f t="shared" si="82"/>
        <v>0</v>
      </c>
      <c r="R367" s="178" t="s">
        <v>350</v>
      </c>
      <c r="S367" s="178" t="s">
        <v>108</v>
      </c>
      <c r="T367" s="179" t="s">
        <v>108</v>
      </c>
      <c r="U367" s="157">
        <v>2.1419999999999999</v>
      </c>
      <c r="V367" s="157">
        <f t="shared" si="83"/>
        <v>42.84</v>
      </c>
      <c r="W367" s="157"/>
      <c r="X367" s="157"/>
      <c r="Y367" s="157" t="s">
        <v>110</v>
      </c>
      <c r="Z367" s="147"/>
      <c r="AA367" s="147"/>
      <c r="AB367" s="147"/>
      <c r="AC367" s="147"/>
      <c r="AD367" s="147"/>
      <c r="AE367" s="147"/>
      <c r="AF367" s="147"/>
      <c r="AG367" s="147" t="s">
        <v>158</v>
      </c>
      <c r="AH367" s="147"/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  <c r="BF367" s="147"/>
      <c r="BG367" s="147"/>
      <c r="BH367" s="147"/>
    </row>
    <row r="368" spans="1:60" outlineLevel="1" x14ac:dyDescent="0.2">
      <c r="A368" s="173">
        <v>322</v>
      </c>
      <c r="B368" s="174" t="s">
        <v>688</v>
      </c>
      <c r="C368" s="183" t="s">
        <v>689</v>
      </c>
      <c r="D368" s="175" t="s">
        <v>291</v>
      </c>
      <c r="E368" s="176">
        <v>4</v>
      </c>
      <c r="F368" s="177"/>
      <c r="G368" s="178">
        <f t="shared" si="77"/>
        <v>0</v>
      </c>
      <c r="H368" s="177"/>
      <c r="I368" s="178">
        <f t="shared" si="78"/>
        <v>0</v>
      </c>
      <c r="J368" s="177"/>
      <c r="K368" s="178">
        <f t="shared" si="79"/>
        <v>0</v>
      </c>
      <c r="L368" s="178">
        <v>21</v>
      </c>
      <c r="M368" s="178">
        <f t="shared" si="80"/>
        <v>0</v>
      </c>
      <c r="N368" s="176">
        <v>1.013E-2</v>
      </c>
      <c r="O368" s="176">
        <f t="shared" si="81"/>
        <v>0.04</v>
      </c>
      <c r="P368" s="176">
        <v>0</v>
      </c>
      <c r="Q368" s="176">
        <f t="shared" si="82"/>
        <v>0</v>
      </c>
      <c r="R368" s="178" t="s">
        <v>350</v>
      </c>
      <c r="S368" s="178" t="s">
        <v>108</v>
      </c>
      <c r="T368" s="179" t="s">
        <v>109</v>
      </c>
      <c r="U368" s="157">
        <v>1.726</v>
      </c>
      <c r="V368" s="157">
        <f t="shared" si="83"/>
        <v>6.9</v>
      </c>
      <c r="W368" s="157"/>
      <c r="X368" s="157"/>
      <c r="Y368" s="157" t="s">
        <v>110</v>
      </c>
      <c r="Z368" s="147"/>
      <c r="AA368" s="147"/>
      <c r="AB368" s="147"/>
      <c r="AC368" s="147"/>
      <c r="AD368" s="147"/>
      <c r="AE368" s="147"/>
      <c r="AF368" s="147"/>
      <c r="AG368" s="147" t="s">
        <v>158</v>
      </c>
      <c r="AH368" s="147"/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  <c r="BF368" s="147"/>
      <c r="BG368" s="147"/>
      <c r="BH368" s="147"/>
    </row>
    <row r="369" spans="1:60" outlineLevel="1" x14ac:dyDescent="0.2">
      <c r="A369" s="173">
        <v>323</v>
      </c>
      <c r="B369" s="174" t="s">
        <v>690</v>
      </c>
      <c r="C369" s="183" t="s">
        <v>691</v>
      </c>
      <c r="D369" s="175" t="s">
        <v>291</v>
      </c>
      <c r="E369" s="176">
        <v>4</v>
      </c>
      <c r="F369" s="177"/>
      <c r="G369" s="178">
        <f t="shared" si="77"/>
        <v>0</v>
      </c>
      <c r="H369" s="177"/>
      <c r="I369" s="178">
        <f t="shared" si="78"/>
        <v>0</v>
      </c>
      <c r="J369" s="177"/>
      <c r="K369" s="178">
        <f t="shared" si="79"/>
        <v>0</v>
      </c>
      <c r="L369" s="178">
        <v>21</v>
      </c>
      <c r="M369" s="178">
        <f t="shared" si="80"/>
        <v>0</v>
      </c>
      <c r="N369" s="176">
        <v>8.4600000000000005E-3</v>
      </c>
      <c r="O369" s="176">
        <f t="shared" si="81"/>
        <v>0.03</v>
      </c>
      <c r="P369" s="176">
        <v>0</v>
      </c>
      <c r="Q369" s="176">
        <f t="shared" si="82"/>
        <v>0</v>
      </c>
      <c r="R369" s="178" t="s">
        <v>350</v>
      </c>
      <c r="S369" s="178" t="s">
        <v>108</v>
      </c>
      <c r="T369" s="179" t="s">
        <v>109</v>
      </c>
      <c r="U369" s="157">
        <v>0.95699999999999996</v>
      </c>
      <c r="V369" s="157">
        <f t="shared" si="83"/>
        <v>3.83</v>
      </c>
      <c r="W369" s="157"/>
      <c r="X369" s="157"/>
      <c r="Y369" s="157" t="s">
        <v>110</v>
      </c>
      <c r="Z369" s="147"/>
      <c r="AA369" s="147"/>
      <c r="AB369" s="147"/>
      <c r="AC369" s="147"/>
      <c r="AD369" s="147"/>
      <c r="AE369" s="147"/>
      <c r="AF369" s="147"/>
      <c r="AG369" s="147" t="s">
        <v>158</v>
      </c>
      <c r="AH369" s="147"/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  <c r="BF369" s="147"/>
      <c r="BG369" s="147"/>
      <c r="BH369" s="147"/>
    </row>
    <row r="370" spans="1:60" outlineLevel="1" x14ac:dyDescent="0.2">
      <c r="A370" s="173">
        <v>324</v>
      </c>
      <c r="B370" s="174" t="s">
        <v>692</v>
      </c>
      <c r="C370" s="183" t="s">
        <v>693</v>
      </c>
      <c r="D370" s="175" t="s">
        <v>291</v>
      </c>
      <c r="E370" s="176">
        <v>2</v>
      </c>
      <c r="F370" s="177"/>
      <c r="G370" s="178">
        <f t="shared" ref="G370:G393" si="84">ROUND(E370*F370,2)</f>
        <v>0</v>
      </c>
      <c r="H370" s="177"/>
      <c r="I370" s="178">
        <f t="shared" ref="I370:I393" si="85">ROUND(E370*H370,2)</f>
        <v>0</v>
      </c>
      <c r="J370" s="177"/>
      <c r="K370" s="178">
        <f t="shared" ref="K370:K393" si="86">ROUND(E370*J370,2)</f>
        <v>0</v>
      </c>
      <c r="L370" s="178">
        <v>21</v>
      </c>
      <c r="M370" s="178">
        <f t="shared" ref="M370:M393" si="87">G370*(1+L370/100)</f>
        <v>0</v>
      </c>
      <c r="N370" s="176">
        <v>6.62E-3</v>
      </c>
      <c r="O370" s="176">
        <f t="shared" ref="O370:O393" si="88">ROUND(E370*N370,2)</f>
        <v>0.01</v>
      </c>
      <c r="P370" s="176">
        <v>0</v>
      </c>
      <c r="Q370" s="176">
        <f t="shared" ref="Q370:Q393" si="89">ROUND(E370*P370,2)</f>
        <v>0</v>
      </c>
      <c r="R370" s="178" t="s">
        <v>350</v>
      </c>
      <c r="S370" s="178" t="s">
        <v>108</v>
      </c>
      <c r="T370" s="179" t="s">
        <v>109</v>
      </c>
      <c r="U370" s="157">
        <v>0.78</v>
      </c>
      <c r="V370" s="157">
        <f t="shared" ref="V370:V393" si="90">ROUND(E370*U370,2)</f>
        <v>1.56</v>
      </c>
      <c r="W370" s="157"/>
      <c r="X370" s="157"/>
      <c r="Y370" s="157" t="s">
        <v>110</v>
      </c>
      <c r="Z370" s="147"/>
      <c r="AA370" s="147"/>
      <c r="AB370" s="147"/>
      <c r="AC370" s="147"/>
      <c r="AD370" s="147"/>
      <c r="AE370" s="147"/>
      <c r="AF370" s="147"/>
      <c r="AG370" s="147" t="s">
        <v>158</v>
      </c>
      <c r="AH370" s="147"/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  <c r="BF370" s="147"/>
      <c r="BG370" s="147"/>
      <c r="BH370" s="147"/>
    </row>
    <row r="371" spans="1:60" outlineLevel="1" x14ac:dyDescent="0.2">
      <c r="A371" s="173">
        <v>325</v>
      </c>
      <c r="B371" s="174" t="s">
        <v>694</v>
      </c>
      <c r="C371" s="183" t="s">
        <v>695</v>
      </c>
      <c r="D371" s="175" t="s">
        <v>291</v>
      </c>
      <c r="E371" s="176">
        <v>5</v>
      </c>
      <c r="F371" s="177"/>
      <c r="G371" s="178">
        <f t="shared" si="84"/>
        <v>0</v>
      </c>
      <c r="H371" s="177"/>
      <c r="I371" s="178">
        <f t="shared" si="85"/>
        <v>0</v>
      </c>
      <c r="J371" s="177"/>
      <c r="K371" s="178">
        <f t="shared" si="86"/>
        <v>0</v>
      </c>
      <c r="L371" s="178">
        <v>21</v>
      </c>
      <c r="M371" s="178">
        <f t="shared" si="87"/>
        <v>0</v>
      </c>
      <c r="N371" s="176">
        <v>5.4999999999999997E-3</v>
      </c>
      <c r="O371" s="176">
        <f t="shared" si="88"/>
        <v>0.03</v>
      </c>
      <c r="P371" s="176">
        <v>0</v>
      </c>
      <c r="Q371" s="176">
        <f t="shared" si="89"/>
        <v>0</v>
      </c>
      <c r="R371" s="178" t="s">
        <v>350</v>
      </c>
      <c r="S371" s="178" t="s">
        <v>108</v>
      </c>
      <c r="T371" s="179" t="s">
        <v>109</v>
      </c>
      <c r="U371" s="157">
        <v>0.66600000000000004</v>
      </c>
      <c r="V371" s="157">
        <f t="shared" si="90"/>
        <v>3.33</v>
      </c>
      <c r="W371" s="157"/>
      <c r="X371" s="157"/>
      <c r="Y371" s="157" t="s">
        <v>110</v>
      </c>
      <c r="Z371" s="147"/>
      <c r="AA371" s="147"/>
      <c r="AB371" s="147"/>
      <c r="AC371" s="147"/>
      <c r="AD371" s="147"/>
      <c r="AE371" s="147"/>
      <c r="AF371" s="147"/>
      <c r="AG371" s="147" t="s">
        <v>158</v>
      </c>
      <c r="AH371" s="147"/>
      <c r="AI371" s="147"/>
      <c r="AJ371" s="147"/>
      <c r="AK371" s="147"/>
      <c r="AL371" s="147"/>
      <c r="AM371" s="147"/>
      <c r="AN371" s="147"/>
      <c r="AO371" s="147"/>
      <c r="AP371" s="147"/>
      <c r="AQ371" s="147"/>
      <c r="AR371" s="147"/>
      <c r="AS371" s="147"/>
      <c r="AT371" s="147"/>
      <c r="AU371" s="147"/>
      <c r="AV371" s="147"/>
      <c r="AW371" s="147"/>
      <c r="AX371" s="147"/>
      <c r="AY371" s="147"/>
      <c r="AZ371" s="147"/>
      <c r="BA371" s="147"/>
      <c r="BB371" s="147"/>
      <c r="BC371" s="147"/>
      <c r="BD371" s="147"/>
      <c r="BE371" s="147"/>
      <c r="BF371" s="147"/>
      <c r="BG371" s="147"/>
      <c r="BH371" s="147"/>
    </row>
    <row r="372" spans="1:60" outlineLevel="1" x14ac:dyDescent="0.2">
      <c r="A372" s="173">
        <v>326</v>
      </c>
      <c r="B372" s="174" t="s">
        <v>348</v>
      </c>
      <c r="C372" s="183" t="s">
        <v>349</v>
      </c>
      <c r="D372" s="175" t="s">
        <v>291</v>
      </c>
      <c r="E372" s="176">
        <v>2</v>
      </c>
      <c r="F372" s="177"/>
      <c r="G372" s="178">
        <f t="shared" si="84"/>
        <v>0</v>
      </c>
      <c r="H372" s="177"/>
      <c r="I372" s="178">
        <f t="shared" si="85"/>
        <v>0</v>
      </c>
      <c r="J372" s="177"/>
      <c r="K372" s="178">
        <f t="shared" si="86"/>
        <v>0</v>
      </c>
      <c r="L372" s="178">
        <v>21</v>
      </c>
      <c r="M372" s="178">
        <f t="shared" si="87"/>
        <v>0</v>
      </c>
      <c r="N372" s="176">
        <v>4.1399999999999996E-3</v>
      </c>
      <c r="O372" s="176">
        <f t="shared" si="88"/>
        <v>0.01</v>
      </c>
      <c r="P372" s="176">
        <v>0</v>
      </c>
      <c r="Q372" s="176">
        <f t="shared" si="89"/>
        <v>0</v>
      </c>
      <c r="R372" s="178" t="s">
        <v>350</v>
      </c>
      <c r="S372" s="178" t="s">
        <v>108</v>
      </c>
      <c r="T372" s="179" t="s">
        <v>109</v>
      </c>
      <c r="U372" s="157">
        <v>0.59299999999999997</v>
      </c>
      <c r="V372" s="157">
        <f t="shared" si="90"/>
        <v>1.19</v>
      </c>
      <c r="W372" s="157"/>
      <c r="X372" s="157"/>
      <c r="Y372" s="157" t="s">
        <v>110</v>
      </c>
      <c r="Z372" s="147"/>
      <c r="AA372" s="147"/>
      <c r="AB372" s="147"/>
      <c r="AC372" s="147"/>
      <c r="AD372" s="147"/>
      <c r="AE372" s="147"/>
      <c r="AF372" s="147"/>
      <c r="AG372" s="147" t="s">
        <v>158</v>
      </c>
      <c r="AH372" s="147"/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47"/>
      <c r="BB372" s="147"/>
      <c r="BC372" s="147"/>
      <c r="BD372" s="147"/>
      <c r="BE372" s="147"/>
      <c r="BF372" s="147"/>
      <c r="BG372" s="147"/>
      <c r="BH372" s="147"/>
    </row>
    <row r="373" spans="1:60" outlineLevel="1" x14ac:dyDescent="0.2">
      <c r="A373" s="173">
        <v>327</v>
      </c>
      <c r="B373" s="174" t="s">
        <v>696</v>
      </c>
      <c r="C373" s="183" t="s">
        <v>697</v>
      </c>
      <c r="D373" s="175" t="s">
        <v>291</v>
      </c>
      <c r="E373" s="176">
        <v>1</v>
      </c>
      <c r="F373" s="177"/>
      <c r="G373" s="178">
        <f t="shared" si="84"/>
        <v>0</v>
      </c>
      <c r="H373" s="177"/>
      <c r="I373" s="178">
        <f t="shared" si="85"/>
        <v>0</v>
      </c>
      <c r="J373" s="177"/>
      <c r="K373" s="178">
        <f t="shared" si="86"/>
        <v>0</v>
      </c>
      <c r="L373" s="178">
        <v>21</v>
      </c>
      <c r="M373" s="178">
        <f t="shared" si="87"/>
        <v>0</v>
      </c>
      <c r="N373" s="176">
        <v>4.64E-3</v>
      </c>
      <c r="O373" s="176">
        <f t="shared" si="88"/>
        <v>0</v>
      </c>
      <c r="P373" s="176">
        <v>0</v>
      </c>
      <c r="Q373" s="176">
        <f t="shared" si="89"/>
        <v>0</v>
      </c>
      <c r="R373" s="178" t="s">
        <v>350</v>
      </c>
      <c r="S373" s="178" t="s">
        <v>108</v>
      </c>
      <c r="T373" s="179" t="s">
        <v>108</v>
      </c>
      <c r="U373" s="157">
        <v>0.60299999999999998</v>
      </c>
      <c r="V373" s="157">
        <f t="shared" si="90"/>
        <v>0.6</v>
      </c>
      <c r="W373" s="157"/>
      <c r="X373" s="157"/>
      <c r="Y373" s="157" t="s">
        <v>110</v>
      </c>
      <c r="Z373" s="147"/>
      <c r="AA373" s="147"/>
      <c r="AB373" s="147"/>
      <c r="AC373" s="147"/>
      <c r="AD373" s="147"/>
      <c r="AE373" s="147"/>
      <c r="AF373" s="147"/>
      <c r="AG373" s="147" t="s">
        <v>158</v>
      </c>
      <c r="AH373" s="147"/>
      <c r="AI373" s="147"/>
      <c r="AJ373" s="147"/>
      <c r="AK373" s="147"/>
      <c r="AL373" s="147"/>
      <c r="AM373" s="147"/>
      <c r="AN373" s="147"/>
      <c r="AO373" s="147"/>
      <c r="AP373" s="147"/>
      <c r="AQ373" s="147"/>
      <c r="AR373" s="147"/>
      <c r="AS373" s="147"/>
      <c r="AT373" s="147"/>
      <c r="AU373" s="147"/>
      <c r="AV373" s="147"/>
      <c r="AW373" s="147"/>
      <c r="AX373" s="147"/>
      <c r="AY373" s="147"/>
      <c r="AZ373" s="147"/>
      <c r="BA373" s="147"/>
      <c r="BB373" s="147"/>
      <c r="BC373" s="147"/>
      <c r="BD373" s="147"/>
      <c r="BE373" s="147"/>
      <c r="BF373" s="147"/>
      <c r="BG373" s="147"/>
      <c r="BH373" s="147"/>
    </row>
    <row r="374" spans="1:60" outlineLevel="1" x14ac:dyDescent="0.2">
      <c r="A374" s="173">
        <v>328</v>
      </c>
      <c r="B374" s="174" t="s">
        <v>698</v>
      </c>
      <c r="C374" s="183" t="s">
        <v>699</v>
      </c>
      <c r="D374" s="175" t="s">
        <v>291</v>
      </c>
      <c r="E374" s="176">
        <v>0</v>
      </c>
      <c r="F374" s="177"/>
      <c r="G374" s="178">
        <f t="shared" si="84"/>
        <v>0</v>
      </c>
      <c r="H374" s="177"/>
      <c r="I374" s="178">
        <f t="shared" si="85"/>
        <v>0</v>
      </c>
      <c r="J374" s="177"/>
      <c r="K374" s="178">
        <f t="shared" si="86"/>
        <v>0</v>
      </c>
      <c r="L374" s="178">
        <v>21</v>
      </c>
      <c r="M374" s="178">
        <f t="shared" si="87"/>
        <v>0</v>
      </c>
      <c r="N374" s="176">
        <v>2.64E-3</v>
      </c>
      <c r="O374" s="176">
        <f t="shared" si="88"/>
        <v>0</v>
      </c>
      <c r="P374" s="176">
        <v>0</v>
      </c>
      <c r="Q374" s="176">
        <f t="shared" si="89"/>
        <v>0</v>
      </c>
      <c r="R374" s="178" t="s">
        <v>350</v>
      </c>
      <c r="S374" s="178" t="s">
        <v>108</v>
      </c>
      <c r="T374" s="179" t="s">
        <v>108</v>
      </c>
      <c r="U374" s="157">
        <v>0.46800000000000003</v>
      </c>
      <c r="V374" s="157">
        <f t="shared" si="90"/>
        <v>0</v>
      </c>
      <c r="W374" s="157"/>
      <c r="X374" s="157"/>
      <c r="Y374" s="157" t="s">
        <v>110</v>
      </c>
      <c r="Z374" s="147"/>
      <c r="AA374" s="147"/>
      <c r="AB374" s="147"/>
      <c r="AC374" s="147"/>
      <c r="AD374" s="147"/>
      <c r="AE374" s="147"/>
      <c r="AF374" s="147"/>
      <c r="AG374" s="147" t="s">
        <v>158</v>
      </c>
      <c r="AH374" s="147"/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  <c r="BF374" s="147"/>
      <c r="BG374" s="147"/>
      <c r="BH374" s="147"/>
    </row>
    <row r="375" spans="1:60" outlineLevel="1" x14ac:dyDescent="0.2">
      <c r="A375" s="173">
        <v>329</v>
      </c>
      <c r="B375" s="174" t="s">
        <v>700</v>
      </c>
      <c r="C375" s="183" t="s">
        <v>701</v>
      </c>
      <c r="D375" s="175" t="s">
        <v>291</v>
      </c>
      <c r="E375" s="176">
        <v>2</v>
      </c>
      <c r="F375" s="177"/>
      <c r="G375" s="178">
        <f t="shared" si="84"/>
        <v>0</v>
      </c>
      <c r="H375" s="177"/>
      <c r="I375" s="178">
        <f t="shared" si="85"/>
        <v>0</v>
      </c>
      <c r="J375" s="177"/>
      <c r="K375" s="178">
        <f t="shared" si="86"/>
        <v>0</v>
      </c>
      <c r="L375" s="178">
        <v>21</v>
      </c>
      <c r="M375" s="178">
        <f t="shared" si="87"/>
        <v>0</v>
      </c>
      <c r="N375" s="176">
        <v>1.566E-2</v>
      </c>
      <c r="O375" s="176">
        <f t="shared" si="88"/>
        <v>0.03</v>
      </c>
      <c r="P375" s="176">
        <v>0</v>
      </c>
      <c r="Q375" s="176">
        <f t="shared" si="89"/>
        <v>0</v>
      </c>
      <c r="R375" s="178" t="s">
        <v>350</v>
      </c>
      <c r="S375" s="178" t="s">
        <v>108</v>
      </c>
      <c r="T375" s="179" t="s">
        <v>109</v>
      </c>
      <c r="U375" s="157">
        <v>1.7889999999999999</v>
      </c>
      <c r="V375" s="157">
        <f t="shared" si="90"/>
        <v>3.58</v>
      </c>
      <c r="W375" s="157"/>
      <c r="X375" s="157"/>
      <c r="Y375" s="157" t="s">
        <v>110</v>
      </c>
      <c r="Z375" s="147"/>
      <c r="AA375" s="147"/>
      <c r="AB375" s="147"/>
      <c r="AC375" s="147"/>
      <c r="AD375" s="147"/>
      <c r="AE375" s="147"/>
      <c r="AF375" s="147"/>
      <c r="AG375" s="147" t="s">
        <v>158</v>
      </c>
      <c r="AH375" s="147"/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  <c r="BF375" s="147"/>
      <c r="BG375" s="147"/>
      <c r="BH375" s="147"/>
    </row>
    <row r="376" spans="1:60" outlineLevel="1" x14ac:dyDescent="0.2">
      <c r="A376" s="173">
        <v>330</v>
      </c>
      <c r="B376" s="174" t="s">
        <v>702</v>
      </c>
      <c r="C376" s="183" t="s">
        <v>703</v>
      </c>
      <c r="D376" s="175" t="s">
        <v>291</v>
      </c>
      <c r="E376" s="176">
        <v>0</v>
      </c>
      <c r="F376" s="177"/>
      <c r="G376" s="178">
        <f t="shared" si="84"/>
        <v>0</v>
      </c>
      <c r="H376" s="177"/>
      <c r="I376" s="178">
        <f t="shared" si="85"/>
        <v>0</v>
      </c>
      <c r="J376" s="177"/>
      <c r="K376" s="178">
        <f t="shared" si="86"/>
        <v>0</v>
      </c>
      <c r="L376" s="178">
        <v>21</v>
      </c>
      <c r="M376" s="178">
        <f t="shared" si="87"/>
        <v>0</v>
      </c>
      <c r="N376" s="176">
        <v>1.0200000000000001E-2</v>
      </c>
      <c r="O376" s="176">
        <f t="shared" si="88"/>
        <v>0</v>
      </c>
      <c r="P376" s="176">
        <v>0</v>
      </c>
      <c r="Q376" s="176">
        <f t="shared" si="89"/>
        <v>0</v>
      </c>
      <c r="R376" s="178" t="s">
        <v>350</v>
      </c>
      <c r="S376" s="178" t="s">
        <v>108</v>
      </c>
      <c r="T376" s="179" t="s">
        <v>109</v>
      </c>
      <c r="U376" s="157">
        <v>1.0820000000000001</v>
      </c>
      <c r="V376" s="157">
        <f t="shared" si="90"/>
        <v>0</v>
      </c>
      <c r="W376" s="157"/>
      <c r="X376" s="157"/>
      <c r="Y376" s="157" t="s">
        <v>110</v>
      </c>
      <c r="Z376" s="147"/>
      <c r="AA376" s="147"/>
      <c r="AB376" s="147"/>
      <c r="AC376" s="147"/>
      <c r="AD376" s="147"/>
      <c r="AE376" s="147"/>
      <c r="AF376" s="147"/>
      <c r="AG376" s="147" t="s">
        <v>158</v>
      </c>
      <c r="AH376" s="147"/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  <c r="BF376" s="147"/>
      <c r="BG376" s="147"/>
      <c r="BH376" s="147"/>
    </row>
    <row r="377" spans="1:60" outlineLevel="1" x14ac:dyDescent="0.2">
      <c r="A377" s="173">
        <v>331</v>
      </c>
      <c r="B377" s="174" t="s">
        <v>704</v>
      </c>
      <c r="C377" s="183" t="s">
        <v>705</v>
      </c>
      <c r="D377" s="175" t="s">
        <v>291</v>
      </c>
      <c r="E377" s="176">
        <v>0</v>
      </c>
      <c r="F377" s="177"/>
      <c r="G377" s="178">
        <f t="shared" si="84"/>
        <v>0</v>
      </c>
      <c r="H377" s="177"/>
      <c r="I377" s="178">
        <f t="shared" si="85"/>
        <v>0</v>
      </c>
      <c r="J377" s="177"/>
      <c r="K377" s="178">
        <f t="shared" si="86"/>
        <v>0</v>
      </c>
      <c r="L377" s="178">
        <v>21</v>
      </c>
      <c r="M377" s="178">
        <f t="shared" si="87"/>
        <v>0</v>
      </c>
      <c r="N377" s="176">
        <v>7.9299999999999995E-3</v>
      </c>
      <c r="O377" s="176">
        <f t="shared" si="88"/>
        <v>0</v>
      </c>
      <c r="P377" s="176">
        <v>0</v>
      </c>
      <c r="Q377" s="176">
        <f t="shared" si="89"/>
        <v>0</v>
      </c>
      <c r="R377" s="178" t="s">
        <v>350</v>
      </c>
      <c r="S377" s="178" t="s">
        <v>108</v>
      </c>
      <c r="T377" s="179" t="s">
        <v>109</v>
      </c>
      <c r="U377" s="157">
        <v>0.89400000000000002</v>
      </c>
      <c r="V377" s="157">
        <f t="shared" si="90"/>
        <v>0</v>
      </c>
      <c r="W377" s="157"/>
      <c r="X377" s="157"/>
      <c r="Y377" s="157" t="s">
        <v>110</v>
      </c>
      <c r="Z377" s="147"/>
      <c r="AA377" s="147"/>
      <c r="AB377" s="147"/>
      <c r="AC377" s="147"/>
      <c r="AD377" s="147"/>
      <c r="AE377" s="147"/>
      <c r="AF377" s="147"/>
      <c r="AG377" s="147" t="s">
        <v>158</v>
      </c>
      <c r="AH377" s="147"/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  <c r="BF377" s="147"/>
      <c r="BG377" s="147"/>
      <c r="BH377" s="147"/>
    </row>
    <row r="378" spans="1:60" outlineLevel="1" x14ac:dyDescent="0.2">
      <c r="A378" s="173">
        <v>332</v>
      </c>
      <c r="B378" s="174" t="s">
        <v>351</v>
      </c>
      <c r="C378" s="183" t="s">
        <v>352</v>
      </c>
      <c r="D378" s="175" t="s">
        <v>291</v>
      </c>
      <c r="E378" s="176">
        <v>8</v>
      </c>
      <c r="F378" s="177"/>
      <c r="G378" s="178">
        <f t="shared" si="84"/>
        <v>0</v>
      </c>
      <c r="H378" s="177"/>
      <c r="I378" s="178">
        <f t="shared" si="85"/>
        <v>0</v>
      </c>
      <c r="J378" s="177"/>
      <c r="K378" s="178">
        <f t="shared" si="86"/>
        <v>0</v>
      </c>
      <c r="L378" s="178">
        <v>21</v>
      </c>
      <c r="M378" s="178">
        <f t="shared" si="87"/>
        <v>0</v>
      </c>
      <c r="N378" s="176">
        <v>6.1199999999999996E-3</v>
      </c>
      <c r="O378" s="176">
        <f t="shared" si="88"/>
        <v>0.05</v>
      </c>
      <c r="P378" s="176">
        <v>0</v>
      </c>
      <c r="Q378" s="176">
        <f t="shared" si="89"/>
        <v>0</v>
      </c>
      <c r="R378" s="178" t="s">
        <v>350</v>
      </c>
      <c r="S378" s="178" t="s">
        <v>108</v>
      </c>
      <c r="T378" s="179" t="s">
        <v>109</v>
      </c>
      <c r="U378" s="157">
        <v>0.67600000000000005</v>
      </c>
      <c r="V378" s="157">
        <f t="shared" si="90"/>
        <v>5.41</v>
      </c>
      <c r="W378" s="157"/>
      <c r="X378" s="157"/>
      <c r="Y378" s="157" t="s">
        <v>110</v>
      </c>
      <c r="Z378" s="147"/>
      <c r="AA378" s="147"/>
      <c r="AB378" s="147"/>
      <c r="AC378" s="147"/>
      <c r="AD378" s="147"/>
      <c r="AE378" s="147"/>
      <c r="AF378" s="147"/>
      <c r="AG378" s="147" t="s">
        <v>158</v>
      </c>
      <c r="AH378" s="147"/>
      <c r="AI378" s="147"/>
      <c r="AJ378" s="147"/>
      <c r="AK378" s="147"/>
      <c r="AL378" s="147"/>
      <c r="AM378" s="147"/>
      <c r="AN378" s="147"/>
      <c r="AO378" s="147"/>
      <c r="AP378" s="147"/>
      <c r="AQ378" s="147"/>
      <c r="AR378" s="147"/>
      <c r="AS378" s="147"/>
      <c r="AT378" s="147"/>
      <c r="AU378" s="147"/>
      <c r="AV378" s="147"/>
      <c r="AW378" s="147"/>
      <c r="AX378" s="147"/>
      <c r="AY378" s="147"/>
      <c r="AZ378" s="147"/>
      <c r="BA378" s="147"/>
      <c r="BB378" s="147"/>
      <c r="BC378" s="147"/>
      <c r="BD378" s="147"/>
      <c r="BE378" s="147"/>
      <c r="BF378" s="147"/>
      <c r="BG378" s="147"/>
      <c r="BH378" s="147"/>
    </row>
    <row r="379" spans="1:60" ht="22.5" outlineLevel="1" x14ac:dyDescent="0.2">
      <c r="A379" s="173">
        <v>333</v>
      </c>
      <c r="B379" s="174" t="s">
        <v>706</v>
      </c>
      <c r="C379" s="183" t="s">
        <v>707</v>
      </c>
      <c r="D379" s="175" t="s">
        <v>161</v>
      </c>
      <c r="E379" s="176">
        <v>0</v>
      </c>
      <c r="F379" s="177"/>
      <c r="G379" s="178">
        <f t="shared" si="84"/>
        <v>0</v>
      </c>
      <c r="H379" s="177"/>
      <c r="I379" s="178">
        <f t="shared" si="85"/>
        <v>0</v>
      </c>
      <c r="J379" s="177"/>
      <c r="K379" s="178">
        <f t="shared" si="86"/>
        <v>0</v>
      </c>
      <c r="L379" s="178">
        <v>21</v>
      </c>
      <c r="M379" s="178">
        <f t="shared" si="87"/>
        <v>0</v>
      </c>
      <c r="N379" s="176">
        <v>0</v>
      </c>
      <c r="O379" s="176">
        <f t="shared" si="88"/>
        <v>0</v>
      </c>
      <c r="P379" s="176">
        <v>0</v>
      </c>
      <c r="Q379" s="176">
        <f t="shared" si="89"/>
        <v>0</v>
      </c>
      <c r="R379" s="178" t="s">
        <v>350</v>
      </c>
      <c r="S379" s="178" t="s">
        <v>108</v>
      </c>
      <c r="T379" s="179" t="s">
        <v>109</v>
      </c>
      <c r="U379" s="157">
        <v>2.5750000000000002</v>
      </c>
      <c r="V379" s="157">
        <f t="shared" si="90"/>
        <v>0</v>
      </c>
      <c r="W379" s="157"/>
      <c r="X379" s="157"/>
      <c r="Y379" s="157" t="s">
        <v>110</v>
      </c>
      <c r="Z379" s="147"/>
      <c r="AA379" s="147"/>
      <c r="AB379" s="147"/>
      <c r="AC379" s="147"/>
      <c r="AD379" s="147"/>
      <c r="AE379" s="147"/>
      <c r="AF379" s="147"/>
      <c r="AG379" s="147" t="s">
        <v>158</v>
      </c>
      <c r="AH379" s="147"/>
      <c r="AI379" s="147"/>
      <c r="AJ379" s="147"/>
      <c r="AK379" s="147"/>
      <c r="AL379" s="147"/>
      <c r="AM379" s="147"/>
      <c r="AN379" s="147"/>
      <c r="AO379" s="147"/>
      <c r="AP379" s="147"/>
      <c r="AQ379" s="147"/>
      <c r="AR379" s="147"/>
      <c r="AS379" s="147"/>
      <c r="AT379" s="147"/>
      <c r="AU379" s="147"/>
      <c r="AV379" s="147"/>
      <c r="AW379" s="147"/>
      <c r="AX379" s="147"/>
      <c r="AY379" s="147"/>
      <c r="AZ379" s="147"/>
      <c r="BA379" s="147"/>
      <c r="BB379" s="147"/>
      <c r="BC379" s="147"/>
      <c r="BD379" s="147"/>
      <c r="BE379" s="147"/>
      <c r="BF379" s="147"/>
      <c r="BG379" s="147"/>
      <c r="BH379" s="147"/>
    </row>
    <row r="380" spans="1:60" ht="22.5" outlineLevel="1" x14ac:dyDescent="0.2">
      <c r="A380" s="173">
        <v>334</v>
      </c>
      <c r="B380" s="174" t="s">
        <v>708</v>
      </c>
      <c r="C380" s="183" t="s">
        <v>709</v>
      </c>
      <c r="D380" s="175" t="s">
        <v>153</v>
      </c>
      <c r="E380" s="176">
        <v>0</v>
      </c>
      <c r="F380" s="177"/>
      <c r="G380" s="178">
        <f t="shared" si="84"/>
        <v>0</v>
      </c>
      <c r="H380" s="177"/>
      <c r="I380" s="178">
        <f t="shared" si="85"/>
        <v>0</v>
      </c>
      <c r="J380" s="177"/>
      <c r="K380" s="178">
        <f t="shared" si="86"/>
        <v>0</v>
      </c>
      <c r="L380" s="178">
        <v>21</v>
      </c>
      <c r="M380" s="178">
        <f t="shared" si="87"/>
        <v>0</v>
      </c>
      <c r="N380" s="176">
        <v>4.0239999999999998E-2</v>
      </c>
      <c r="O380" s="176">
        <f t="shared" si="88"/>
        <v>0</v>
      </c>
      <c r="P380" s="176">
        <v>0</v>
      </c>
      <c r="Q380" s="176">
        <f t="shared" si="89"/>
        <v>0</v>
      </c>
      <c r="R380" s="178" t="s">
        <v>350</v>
      </c>
      <c r="S380" s="178" t="s">
        <v>108</v>
      </c>
      <c r="T380" s="179" t="s">
        <v>108</v>
      </c>
      <c r="U380" s="157">
        <v>2.34</v>
      </c>
      <c r="V380" s="157">
        <f t="shared" si="90"/>
        <v>0</v>
      </c>
      <c r="W380" s="157"/>
      <c r="X380" s="157"/>
      <c r="Y380" s="157" t="s">
        <v>110</v>
      </c>
      <c r="Z380" s="147"/>
      <c r="AA380" s="147"/>
      <c r="AB380" s="147"/>
      <c r="AC380" s="147"/>
      <c r="AD380" s="147"/>
      <c r="AE380" s="147"/>
      <c r="AF380" s="147"/>
      <c r="AG380" s="147" t="s">
        <v>158</v>
      </c>
      <c r="AH380" s="147"/>
      <c r="AI380" s="147"/>
      <c r="AJ380" s="147"/>
      <c r="AK380" s="147"/>
      <c r="AL380" s="147"/>
      <c r="AM380" s="147"/>
      <c r="AN380" s="147"/>
      <c r="AO380" s="147"/>
      <c r="AP380" s="147"/>
      <c r="AQ380" s="147"/>
      <c r="AR380" s="147"/>
      <c r="AS380" s="147"/>
      <c r="AT380" s="147"/>
      <c r="AU380" s="147"/>
      <c r="AV380" s="147"/>
      <c r="AW380" s="147"/>
      <c r="AX380" s="147"/>
      <c r="AY380" s="147"/>
      <c r="AZ380" s="147"/>
      <c r="BA380" s="147"/>
      <c r="BB380" s="147"/>
      <c r="BC380" s="147"/>
      <c r="BD380" s="147"/>
      <c r="BE380" s="147"/>
      <c r="BF380" s="147"/>
      <c r="BG380" s="147"/>
      <c r="BH380" s="147"/>
    </row>
    <row r="381" spans="1:60" ht="22.5" outlineLevel="1" x14ac:dyDescent="0.2">
      <c r="A381" s="173">
        <v>335</v>
      </c>
      <c r="B381" s="174" t="s">
        <v>710</v>
      </c>
      <c r="C381" s="183" t="s">
        <v>711</v>
      </c>
      <c r="D381" s="175" t="s">
        <v>153</v>
      </c>
      <c r="E381" s="176">
        <v>2</v>
      </c>
      <c r="F381" s="177"/>
      <c r="G381" s="178">
        <f t="shared" si="84"/>
        <v>0</v>
      </c>
      <c r="H381" s="177"/>
      <c r="I381" s="178">
        <f t="shared" si="85"/>
        <v>0</v>
      </c>
      <c r="J381" s="177"/>
      <c r="K381" s="178">
        <f t="shared" si="86"/>
        <v>0</v>
      </c>
      <c r="L381" s="178">
        <v>21</v>
      </c>
      <c r="M381" s="178">
        <f t="shared" si="87"/>
        <v>0</v>
      </c>
      <c r="N381" s="176">
        <v>8.1019999999999995E-2</v>
      </c>
      <c r="O381" s="176">
        <f t="shared" si="88"/>
        <v>0.16</v>
      </c>
      <c r="P381" s="176">
        <v>0</v>
      </c>
      <c r="Q381" s="176">
        <f t="shared" si="89"/>
        <v>0</v>
      </c>
      <c r="R381" s="178" t="s">
        <v>350</v>
      </c>
      <c r="S381" s="178" t="s">
        <v>108</v>
      </c>
      <c r="T381" s="179" t="s">
        <v>108</v>
      </c>
      <c r="U381" s="157">
        <v>3.2970000000000002</v>
      </c>
      <c r="V381" s="157">
        <f t="shared" si="90"/>
        <v>6.59</v>
      </c>
      <c r="W381" s="157"/>
      <c r="X381" s="157"/>
      <c r="Y381" s="157" t="s">
        <v>110</v>
      </c>
      <c r="Z381" s="147"/>
      <c r="AA381" s="147"/>
      <c r="AB381" s="147"/>
      <c r="AC381" s="147"/>
      <c r="AD381" s="147"/>
      <c r="AE381" s="147"/>
      <c r="AF381" s="147"/>
      <c r="AG381" s="147" t="s">
        <v>158</v>
      </c>
      <c r="AH381" s="147"/>
      <c r="AI381" s="147"/>
      <c r="AJ381" s="147"/>
      <c r="AK381" s="147"/>
      <c r="AL381" s="147"/>
      <c r="AM381" s="147"/>
      <c r="AN381" s="147"/>
      <c r="AO381" s="147"/>
      <c r="AP381" s="147"/>
      <c r="AQ381" s="147"/>
      <c r="AR381" s="147"/>
      <c r="AS381" s="147"/>
      <c r="AT381" s="147"/>
      <c r="AU381" s="147"/>
      <c r="AV381" s="147"/>
      <c r="AW381" s="147"/>
      <c r="AX381" s="147"/>
      <c r="AY381" s="147"/>
      <c r="AZ381" s="147"/>
      <c r="BA381" s="147"/>
      <c r="BB381" s="147"/>
      <c r="BC381" s="147"/>
      <c r="BD381" s="147"/>
      <c r="BE381" s="147"/>
      <c r="BF381" s="147"/>
      <c r="BG381" s="147"/>
      <c r="BH381" s="147"/>
    </row>
    <row r="382" spans="1:60" ht="22.5" outlineLevel="1" x14ac:dyDescent="0.2">
      <c r="A382" s="173">
        <v>336</v>
      </c>
      <c r="B382" s="174" t="s">
        <v>712</v>
      </c>
      <c r="C382" s="183" t="s">
        <v>713</v>
      </c>
      <c r="D382" s="175" t="s">
        <v>153</v>
      </c>
      <c r="E382" s="176">
        <v>0</v>
      </c>
      <c r="F382" s="177"/>
      <c r="G382" s="178">
        <f t="shared" si="84"/>
        <v>0</v>
      </c>
      <c r="H382" s="177"/>
      <c r="I382" s="178">
        <f t="shared" si="85"/>
        <v>0</v>
      </c>
      <c r="J382" s="177"/>
      <c r="K382" s="178">
        <f t="shared" si="86"/>
        <v>0</v>
      </c>
      <c r="L382" s="178">
        <v>21</v>
      </c>
      <c r="M382" s="178">
        <f t="shared" si="87"/>
        <v>0</v>
      </c>
      <c r="N382" s="176">
        <v>1.013E-2</v>
      </c>
      <c r="O382" s="176">
        <f t="shared" si="88"/>
        <v>0</v>
      </c>
      <c r="P382" s="176">
        <v>0</v>
      </c>
      <c r="Q382" s="176">
        <f t="shared" si="89"/>
        <v>0</v>
      </c>
      <c r="R382" s="178" t="s">
        <v>350</v>
      </c>
      <c r="S382" s="178" t="s">
        <v>108</v>
      </c>
      <c r="T382" s="179" t="s">
        <v>108</v>
      </c>
      <c r="U382" s="157">
        <v>0.26100000000000001</v>
      </c>
      <c r="V382" s="157">
        <f t="shared" si="90"/>
        <v>0</v>
      </c>
      <c r="W382" s="157"/>
      <c r="X382" s="157"/>
      <c r="Y382" s="157" t="s">
        <v>110</v>
      </c>
      <c r="Z382" s="147"/>
      <c r="AA382" s="147"/>
      <c r="AB382" s="147"/>
      <c r="AC382" s="147"/>
      <c r="AD382" s="147"/>
      <c r="AE382" s="147"/>
      <c r="AF382" s="147"/>
      <c r="AG382" s="147" t="s">
        <v>158</v>
      </c>
      <c r="AH382" s="147"/>
      <c r="AI382" s="147"/>
      <c r="AJ382" s="147"/>
      <c r="AK382" s="147"/>
      <c r="AL382" s="147"/>
      <c r="AM382" s="147"/>
      <c r="AN382" s="147"/>
      <c r="AO382" s="147"/>
      <c r="AP382" s="147"/>
      <c r="AQ382" s="147"/>
      <c r="AR382" s="147"/>
      <c r="AS382" s="147"/>
      <c r="AT382" s="147"/>
      <c r="AU382" s="147"/>
      <c r="AV382" s="147"/>
      <c r="AW382" s="147"/>
      <c r="AX382" s="147"/>
      <c r="AY382" s="147"/>
      <c r="AZ382" s="147"/>
      <c r="BA382" s="147"/>
      <c r="BB382" s="147"/>
      <c r="BC382" s="147"/>
      <c r="BD382" s="147"/>
      <c r="BE382" s="147"/>
      <c r="BF382" s="147"/>
      <c r="BG382" s="147"/>
      <c r="BH382" s="147"/>
    </row>
    <row r="383" spans="1:60" ht="22.5" outlineLevel="1" x14ac:dyDescent="0.2">
      <c r="A383" s="173">
        <v>337</v>
      </c>
      <c r="B383" s="174" t="s">
        <v>714</v>
      </c>
      <c r="C383" s="183" t="s">
        <v>715</v>
      </c>
      <c r="D383" s="175" t="s">
        <v>153</v>
      </c>
      <c r="E383" s="176">
        <v>2</v>
      </c>
      <c r="F383" s="177"/>
      <c r="G383" s="178">
        <f t="shared" si="84"/>
        <v>0</v>
      </c>
      <c r="H383" s="177"/>
      <c r="I383" s="178">
        <f t="shared" si="85"/>
        <v>0</v>
      </c>
      <c r="J383" s="177"/>
      <c r="K383" s="178">
        <f t="shared" si="86"/>
        <v>0</v>
      </c>
      <c r="L383" s="178">
        <v>21</v>
      </c>
      <c r="M383" s="178">
        <f t="shared" si="87"/>
        <v>0</v>
      </c>
      <c r="N383" s="176">
        <v>1.435E-2</v>
      </c>
      <c r="O383" s="176">
        <f t="shared" si="88"/>
        <v>0.03</v>
      </c>
      <c r="P383" s="176">
        <v>0</v>
      </c>
      <c r="Q383" s="176">
        <f t="shared" si="89"/>
        <v>0</v>
      </c>
      <c r="R383" s="178" t="s">
        <v>350</v>
      </c>
      <c r="S383" s="178" t="s">
        <v>108</v>
      </c>
      <c r="T383" s="179" t="s">
        <v>108</v>
      </c>
      <c r="U383" s="157">
        <v>0.311</v>
      </c>
      <c r="V383" s="157">
        <f t="shared" si="90"/>
        <v>0.62</v>
      </c>
      <c r="W383" s="157"/>
      <c r="X383" s="157"/>
      <c r="Y383" s="157" t="s">
        <v>110</v>
      </c>
      <c r="Z383" s="147"/>
      <c r="AA383" s="147"/>
      <c r="AB383" s="147"/>
      <c r="AC383" s="147"/>
      <c r="AD383" s="147"/>
      <c r="AE383" s="147"/>
      <c r="AF383" s="147"/>
      <c r="AG383" s="147" t="s">
        <v>158</v>
      </c>
      <c r="AH383" s="147"/>
      <c r="AI383" s="147"/>
      <c r="AJ383" s="147"/>
      <c r="AK383" s="147"/>
      <c r="AL383" s="147"/>
      <c r="AM383" s="147"/>
      <c r="AN383" s="147"/>
      <c r="AO383" s="147"/>
      <c r="AP383" s="147"/>
      <c r="AQ383" s="147"/>
      <c r="AR383" s="147"/>
      <c r="AS383" s="147"/>
      <c r="AT383" s="147"/>
      <c r="AU383" s="147"/>
      <c r="AV383" s="147"/>
      <c r="AW383" s="147"/>
      <c r="AX383" s="147"/>
      <c r="AY383" s="147"/>
      <c r="AZ383" s="147"/>
      <c r="BA383" s="147"/>
      <c r="BB383" s="147"/>
      <c r="BC383" s="147"/>
      <c r="BD383" s="147"/>
      <c r="BE383" s="147"/>
      <c r="BF383" s="147"/>
      <c r="BG383" s="147"/>
      <c r="BH383" s="147"/>
    </row>
    <row r="384" spans="1:60" ht="22.5" outlineLevel="1" x14ac:dyDescent="0.2">
      <c r="A384" s="173">
        <v>338</v>
      </c>
      <c r="B384" s="174" t="s">
        <v>716</v>
      </c>
      <c r="C384" s="183" t="s">
        <v>717</v>
      </c>
      <c r="D384" s="175" t="s">
        <v>153</v>
      </c>
      <c r="E384" s="176">
        <v>4</v>
      </c>
      <c r="F384" s="177"/>
      <c r="G384" s="178">
        <f t="shared" si="84"/>
        <v>0</v>
      </c>
      <c r="H384" s="177"/>
      <c r="I384" s="178">
        <f t="shared" si="85"/>
        <v>0</v>
      </c>
      <c r="J384" s="177"/>
      <c r="K384" s="178">
        <f t="shared" si="86"/>
        <v>0</v>
      </c>
      <c r="L384" s="178">
        <v>21</v>
      </c>
      <c r="M384" s="178">
        <f t="shared" si="87"/>
        <v>0</v>
      </c>
      <c r="N384" s="176">
        <v>1.188E-2</v>
      </c>
      <c r="O384" s="176">
        <f t="shared" si="88"/>
        <v>0.05</v>
      </c>
      <c r="P384" s="176">
        <v>0</v>
      </c>
      <c r="Q384" s="176">
        <f t="shared" si="89"/>
        <v>0</v>
      </c>
      <c r="R384" s="178" t="s">
        <v>350</v>
      </c>
      <c r="S384" s="178" t="s">
        <v>108</v>
      </c>
      <c r="T384" s="179" t="s">
        <v>108</v>
      </c>
      <c r="U384" s="157">
        <v>0.27100000000000002</v>
      </c>
      <c r="V384" s="157">
        <f t="shared" si="90"/>
        <v>1.08</v>
      </c>
      <c r="W384" s="157"/>
      <c r="X384" s="157"/>
      <c r="Y384" s="157" t="s">
        <v>110</v>
      </c>
      <c r="Z384" s="147"/>
      <c r="AA384" s="147"/>
      <c r="AB384" s="147"/>
      <c r="AC384" s="147"/>
      <c r="AD384" s="147"/>
      <c r="AE384" s="147"/>
      <c r="AF384" s="147"/>
      <c r="AG384" s="147" t="s">
        <v>158</v>
      </c>
      <c r="AH384" s="147"/>
      <c r="AI384" s="147"/>
      <c r="AJ384" s="147"/>
      <c r="AK384" s="147"/>
      <c r="AL384" s="147"/>
      <c r="AM384" s="147"/>
      <c r="AN384" s="147"/>
      <c r="AO384" s="147"/>
      <c r="AP384" s="147"/>
      <c r="AQ384" s="147"/>
      <c r="AR384" s="147"/>
      <c r="AS384" s="147"/>
      <c r="AT384" s="147"/>
      <c r="AU384" s="147"/>
      <c r="AV384" s="147"/>
      <c r="AW384" s="147"/>
      <c r="AX384" s="147"/>
      <c r="AY384" s="147"/>
      <c r="AZ384" s="147"/>
      <c r="BA384" s="147"/>
      <c r="BB384" s="147"/>
      <c r="BC384" s="147"/>
      <c r="BD384" s="147"/>
      <c r="BE384" s="147"/>
      <c r="BF384" s="147"/>
      <c r="BG384" s="147"/>
      <c r="BH384" s="147"/>
    </row>
    <row r="385" spans="1:60" ht="22.5" outlineLevel="1" x14ac:dyDescent="0.2">
      <c r="A385" s="173">
        <v>339</v>
      </c>
      <c r="B385" s="174" t="s">
        <v>718</v>
      </c>
      <c r="C385" s="183" t="s">
        <v>719</v>
      </c>
      <c r="D385" s="175" t="s">
        <v>153</v>
      </c>
      <c r="E385" s="176">
        <v>0</v>
      </c>
      <c r="F385" s="177"/>
      <c r="G385" s="178">
        <f t="shared" si="84"/>
        <v>0</v>
      </c>
      <c r="H385" s="177"/>
      <c r="I385" s="178">
        <f t="shared" si="85"/>
        <v>0</v>
      </c>
      <c r="J385" s="177"/>
      <c r="K385" s="178">
        <f t="shared" si="86"/>
        <v>0</v>
      </c>
      <c r="L385" s="178">
        <v>21</v>
      </c>
      <c r="M385" s="178">
        <f t="shared" si="87"/>
        <v>0</v>
      </c>
      <c r="N385" s="176">
        <v>1.295E-2</v>
      </c>
      <c r="O385" s="176">
        <f t="shared" si="88"/>
        <v>0</v>
      </c>
      <c r="P385" s="176">
        <v>0</v>
      </c>
      <c r="Q385" s="176">
        <f t="shared" si="89"/>
        <v>0</v>
      </c>
      <c r="R385" s="178" t="s">
        <v>350</v>
      </c>
      <c r="S385" s="178" t="s">
        <v>108</v>
      </c>
      <c r="T385" s="179" t="s">
        <v>108</v>
      </c>
      <c r="U385" s="157">
        <v>0.311</v>
      </c>
      <c r="V385" s="157">
        <f t="shared" si="90"/>
        <v>0</v>
      </c>
      <c r="W385" s="157"/>
      <c r="X385" s="157"/>
      <c r="Y385" s="157" t="s">
        <v>110</v>
      </c>
      <c r="Z385" s="147"/>
      <c r="AA385" s="147"/>
      <c r="AB385" s="147"/>
      <c r="AC385" s="147"/>
      <c r="AD385" s="147"/>
      <c r="AE385" s="147"/>
      <c r="AF385" s="147"/>
      <c r="AG385" s="147" t="s">
        <v>158</v>
      </c>
      <c r="AH385" s="147"/>
      <c r="AI385" s="147"/>
      <c r="AJ385" s="147"/>
      <c r="AK385" s="147"/>
      <c r="AL385" s="147"/>
      <c r="AM385" s="147"/>
      <c r="AN385" s="147"/>
      <c r="AO385" s="147"/>
      <c r="AP385" s="147"/>
      <c r="AQ385" s="147"/>
      <c r="AR385" s="147"/>
      <c r="AS385" s="147"/>
      <c r="AT385" s="147"/>
      <c r="AU385" s="147"/>
      <c r="AV385" s="147"/>
      <c r="AW385" s="147"/>
      <c r="AX385" s="147"/>
      <c r="AY385" s="147"/>
      <c r="AZ385" s="147"/>
      <c r="BA385" s="147"/>
      <c r="BB385" s="147"/>
      <c r="BC385" s="147"/>
      <c r="BD385" s="147"/>
      <c r="BE385" s="147"/>
      <c r="BF385" s="147"/>
      <c r="BG385" s="147"/>
      <c r="BH385" s="147"/>
    </row>
    <row r="386" spans="1:60" outlineLevel="1" x14ac:dyDescent="0.2">
      <c r="A386" s="173">
        <v>340</v>
      </c>
      <c r="B386" s="174" t="s">
        <v>720</v>
      </c>
      <c r="C386" s="183" t="s">
        <v>721</v>
      </c>
      <c r="D386" s="175" t="s">
        <v>153</v>
      </c>
      <c r="E386" s="176">
        <v>0</v>
      </c>
      <c r="F386" s="177"/>
      <c r="G386" s="178">
        <f t="shared" si="84"/>
        <v>0</v>
      </c>
      <c r="H386" s="177"/>
      <c r="I386" s="178">
        <f t="shared" si="85"/>
        <v>0</v>
      </c>
      <c r="J386" s="177"/>
      <c r="K386" s="178">
        <f t="shared" si="86"/>
        <v>0</v>
      </c>
      <c r="L386" s="178">
        <v>21</v>
      </c>
      <c r="M386" s="178">
        <f t="shared" si="87"/>
        <v>0</v>
      </c>
      <c r="N386" s="176">
        <v>2.7999999999999998E-4</v>
      </c>
      <c r="O386" s="176">
        <f t="shared" si="88"/>
        <v>0</v>
      </c>
      <c r="P386" s="176">
        <v>0</v>
      </c>
      <c r="Q386" s="176">
        <f t="shared" si="89"/>
        <v>0</v>
      </c>
      <c r="R386" s="178" t="s">
        <v>350</v>
      </c>
      <c r="S386" s="178" t="s">
        <v>108</v>
      </c>
      <c r="T386" s="179" t="s">
        <v>108</v>
      </c>
      <c r="U386" s="157">
        <v>0.20699999999999999</v>
      </c>
      <c r="V386" s="157">
        <f t="shared" si="90"/>
        <v>0</v>
      </c>
      <c r="W386" s="157"/>
      <c r="X386" s="157"/>
      <c r="Y386" s="157" t="s">
        <v>110</v>
      </c>
      <c r="Z386" s="147"/>
      <c r="AA386" s="147"/>
      <c r="AB386" s="147"/>
      <c r="AC386" s="147"/>
      <c r="AD386" s="147"/>
      <c r="AE386" s="147"/>
      <c r="AF386" s="147"/>
      <c r="AG386" s="147" t="s">
        <v>158</v>
      </c>
      <c r="AH386" s="147"/>
      <c r="AI386" s="147"/>
      <c r="AJ386" s="147"/>
      <c r="AK386" s="147"/>
      <c r="AL386" s="147"/>
      <c r="AM386" s="147"/>
      <c r="AN386" s="147"/>
      <c r="AO386" s="147"/>
      <c r="AP386" s="147"/>
      <c r="AQ386" s="147"/>
      <c r="AR386" s="147"/>
      <c r="AS386" s="147"/>
      <c r="AT386" s="147"/>
      <c r="AU386" s="147"/>
      <c r="AV386" s="147"/>
      <c r="AW386" s="147"/>
      <c r="AX386" s="147"/>
      <c r="AY386" s="147"/>
      <c r="AZ386" s="147"/>
      <c r="BA386" s="147"/>
      <c r="BB386" s="147"/>
      <c r="BC386" s="147"/>
      <c r="BD386" s="147"/>
      <c r="BE386" s="147"/>
      <c r="BF386" s="147"/>
      <c r="BG386" s="147"/>
      <c r="BH386" s="147"/>
    </row>
    <row r="387" spans="1:60" outlineLevel="1" x14ac:dyDescent="0.2">
      <c r="A387" s="173">
        <v>341</v>
      </c>
      <c r="B387" s="174" t="s">
        <v>720</v>
      </c>
      <c r="C387" s="183" t="s">
        <v>721</v>
      </c>
      <c r="D387" s="175" t="s">
        <v>153</v>
      </c>
      <c r="E387" s="176">
        <v>2</v>
      </c>
      <c r="F387" s="177"/>
      <c r="G387" s="178">
        <f t="shared" si="84"/>
        <v>0</v>
      </c>
      <c r="H387" s="177"/>
      <c r="I387" s="178">
        <f t="shared" si="85"/>
        <v>0</v>
      </c>
      <c r="J387" s="177"/>
      <c r="K387" s="178">
        <f t="shared" si="86"/>
        <v>0</v>
      </c>
      <c r="L387" s="178">
        <v>21</v>
      </c>
      <c r="M387" s="178">
        <f t="shared" si="87"/>
        <v>0</v>
      </c>
      <c r="N387" s="176">
        <v>2.7999999999999998E-4</v>
      </c>
      <c r="O387" s="176">
        <f t="shared" si="88"/>
        <v>0</v>
      </c>
      <c r="P387" s="176">
        <v>0</v>
      </c>
      <c r="Q387" s="176">
        <f t="shared" si="89"/>
        <v>0</v>
      </c>
      <c r="R387" s="178" t="s">
        <v>350</v>
      </c>
      <c r="S387" s="178" t="s">
        <v>108</v>
      </c>
      <c r="T387" s="179" t="s">
        <v>108</v>
      </c>
      <c r="U387" s="157">
        <v>0.20699999999999999</v>
      </c>
      <c r="V387" s="157">
        <f t="shared" si="90"/>
        <v>0.41</v>
      </c>
      <c r="W387" s="157"/>
      <c r="X387" s="157"/>
      <c r="Y387" s="157" t="s">
        <v>110</v>
      </c>
      <c r="Z387" s="147"/>
      <c r="AA387" s="147"/>
      <c r="AB387" s="147"/>
      <c r="AC387" s="147"/>
      <c r="AD387" s="147"/>
      <c r="AE387" s="147"/>
      <c r="AF387" s="147"/>
      <c r="AG387" s="147" t="s">
        <v>722</v>
      </c>
      <c r="AH387" s="147"/>
      <c r="AI387" s="147"/>
      <c r="AJ387" s="147"/>
      <c r="AK387" s="147"/>
      <c r="AL387" s="147"/>
      <c r="AM387" s="147"/>
      <c r="AN387" s="147"/>
      <c r="AO387" s="147"/>
      <c r="AP387" s="147"/>
      <c r="AQ387" s="147"/>
      <c r="AR387" s="147"/>
      <c r="AS387" s="147"/>
      <c r="AT387" s="147"/>
      <c r="AU387" s="147"/>
      <c r="AV387" s="147"/>
      <c r="AW387" s="147"/>
      <c r="AX387" s="147"/>
      <c r="AY387" s="147"/>
      <c r="AZ387" s="147"/>
      <c r="BA387" s="147"/>
      <c r="BB387" s="147"/>
      <c r="BC387" s="147"/>
      <c r="BD387" s="147"/>
      <c r="BE387" s="147"/>
      <c r="BF387" s="147"/>
      <c r="BG387" s="147"/>
      <c r="BH387" s="147"/>
    </row>
    <row r="388" spans="1:60" outlineLevel="1" x14ac:dyDescent="0.2">
      <c r="A388" s="173">
        <v>342</v>
      </c>
      <c r="B388" s="174" t="s">
        <v>723</v>
      </c>
      <c r="C388" s="183" t="s">
        <v>724</v>
      </c>
      <c r="D388" s="175" t="s">
        <v>153</v>
      </c>
      <c r="E388" s="176">
        <v>3</v>
      </c>
      <c r="F388" s="177"/>
      <c r="G388" s="178">
        <f t="shared" si="84"/>
        <v>0</v>
      </c>
      <c r="H388" s="177"/>
      <c r="I388" s="178">
        <f t="shared" si="85"/>
        <v>0</v>
      </c>
      <c r="J388" s="177"/>
      <c r="K388" s="178">
        <f t="shared" si="86"/>
        <v>0</v>
      </c>
      <c r="L388" s="178">
        <v>21</v>
      </c>
      <c r="M388" s="178">
        <f t="shared" si="87"/>
        <v>0</v>
      </c>
      <c r="N388" s="176">
        <v>4.6000000000000001E-4</v>
      </c>
      <c r="O388" s="176">
        <f t="shared" si="88"/>
        <v>0</v>
      </c>
      <c r="P388" s="176">
        <v>0</v>
      </c>
      <c r="Q388" s="176">
        <f t="shared" si="89"/>
        <v>0</v>
      </c>
      <c r="R388" s="178" t="s">
        <v>350</v>
      </c>
      <c r="S388" s="178" t="s">
        <v>108</v>
      </c>
      <c r="T388" s="179" t="s">
        <v>108</v>
      </c>
      <c r="U388" s="157">
        <v>0.22700000000000001</v>
      </c>
      <c r="V388" s="157">
        <f t="shared" si="90"/>
        <v>0.68</v>
      </c>
      <c r="W388" s="157"/>
      <c r="X388" s="157"/>
      <c r="Y388" s="157" t="s">
        <v>110</v>
      </c>
      <c r="Z388" s="147"/>
      <c r="AA388" s="147"/>
      <c r="AB388" s="147"/>
      <c r="AC388" s="147"/>
      <c r="AD388" s="147"/>
      <c r="AE388" s="147"/>
      <c r="AF388" s="147"/>
      <c r="AG388" s="147" t="s">
        <v>158</v>
      </c>
      <c r="AH388" s="147"/>
      <c r="AI388" s="147"/>
      <c r="AJ388" s="147"/>
      <c r="AK388" s="147"/>
      <c r="AL388" s="147"/>
      <c r="AM388" s="147"/>
      <c r="AN388" s="147"/>
      <c r="AO388" s="147"/>
      <c r="AP388" s="147"/>
      <c r="AQ388" s="147"/>
      <c r="AR388" s="147"/>
      <c r="AS388" s="147"/>
      <c r="AT388" s="147"/>
      <c r="AU388" s="147"/>
      <c r="AV388" s="147"/>
      <c r="AW388" s="147"/>
      <c r="AX388" s="147"/>
      <c r="AY388" s="147"/>
      <c r="AZ388" s="147"/>
      <c r="BA388" s="147"/>
      <c r="BB388" s="147"/>
      <c r="BC388" s="147"/>
      <c r="BD388" s="147"/>
      <c r="BE388" s="147"/>
      <c r="BF388" s="147"/>
      <c r="BG388" s="147"/>
      <c r="BH388" s="147"/>
    </row>
    <row r="389" spans="1:60" outlineLevel="1" x14ac:dyDescent="0.2">
      <c r="A389" s="173">
        <v>343</v>
      </c>
      <c r="B389" s="174" t="s">
        <v>725</v>
      </c>
      <c r="C389" s="183" t="s">
        <v>726</v>
      </c>
      <c r="D389" s="175" t="s">
        <v>153</v>
      </c>
      <c r="E389" s="176">
        <v>0</v>
      </c>
      <c r="F389" s="177"/>
      <c r="G389" s="178">
        <f t="shared" si="84"/>
        <v>0</v>
      </c>
      <c r="H389" s="177"/>
      <c r="I389" s="178">
        <f t="shared" si="85"/>
        <v>0</v>
      </c>
      <c r="J389" s="177"/>
      <c r="K389" s="178">
        <f t="shared" si="86"/>
        <v>0</v>
      </c>
      <c r="L389" s="178">
        <v>21</v>
      </c>
      <c r="M389" s="178">
        <f t="shared" si="87"/>
        <v>0</v>
      </c>
      <c r="N389" s="176">
        <v>1.65E-3</v>
      </c>
      <c r="O389" s="176">
        <f t="shared" si="88"/>
        <v>0</v>
      </c>
      <c r="P389" s="176">
        <v>0</v>
      </c>
      <c r="Q389" s="176">
        <f t="shared" si="89"/>
        <v>0</v>
      </c>
      <c r="R389" s="178" t="s">
        <v>350</v>
      </c>
      <c r="S389" s="178" t="s">
        <v>108</v>
      </c>
      <c r="T389" s="179" t="s">
        <v>108</v>
      </c>
      <c r="U389" s="157">
        <v>0.42399999999999999</v>
      </c>
      <c r="V389" s="157">
        <f t="shared" si="90"/>
        <v>0</v>
      </c>
      <c r="W389" s="157"/>
      <c r="X389" s="157"/>
      <c r="Y389" s="157" t="s">
        <v>110</v>
      </c>
      <c r="Z389" s="147"/>
      <c r="AA389" s="147"/>
      <c r="AB389" s="147"/>
      <c r="AC389" s="147"/>
      <c r="AD389" s="147"/>
      <c r="AE389" s="147"/>
      <c r="AF389" s="147"/>
      <c r="AG389" s="147" t="s">
        <v>158</v>
      </c>
      <c r="AH389" s="147"/>
      <c r="AI389" s="147"/>
      <c r="AJ389" s="147"/>
      <c r="AK389" s="147"/>
      <c r="AL389" s="147"/>
      <c r="AM389" s="147"/>
      <c r="AN389" s="147"/>
      <c r="AO389" s="147"/>
      <c r="AP389" s="147"/>
      <c r="AQ389" s="147"/>
      <c r="AR389" s="147"/>
      <c r="AS389" s="147"/>
      <c r="AT389" s="147"/>
      <c r="AU389" s="147"/>
      <c r="AV389" s="147"/>
      <c r="AW389" s="147"/>
      <c r="AX389" s="147"/>
      <c r="AY389" s="147"/>
      <c r="AZ389" s="147"/>
      <c r="BA389" s="147"/>
      <c r="BB389" s="147"/>
      <c r="BC389" s="147"/>
      <c r="BD389" s="147"/>
      <c r="BE389" s="147"/>
      <c r="BF389" s="147"/>
      <c r="BG389" s="147"/>
      <c r="BH389" s="147"/>
    </row>
    <row r="390" spans="1:60" outlineLevel="1" x14ac:dyDescent="0.2">
      <c r="A390" s="173">
        <v>344</v>
      </c>
      <c r="B390" s="174" t="s">
        <v>727</v>
      </c>
      <c r="C390" s="183" t="s">
        <v>728</v>
      </c>
      <c r="D390" s="175" t="s">
        <v>214</v>
      </c>
      <c r="E390" s="176">
        <v>1</v>
      </c>
      <c r="F390" s="177"/>
      <c r="G390" s="178">
        <f t="shared" si="84"/>
        <v>0</v>
      </c>
      <c r="H390" s="177"/>
      <c r="I390" s="178">
        <f t="shared" si="85"/>
        <v>0</v>
      </c>
      <c r="J390" s="177"/>
      <c r="K390" s="178">
        <f t="shared" si="86"/>
        <v>0</v>
      </c>
      <c r="L390" s="178">
        <v>21</v>
      </c>
      <c r="M390" s="178">
        <f t="shared" si="87"/>
        <v>0</v>
      </c>
      <c r="N390" s="176">
        <v>0</v>
      </c>
      <c r="O390" s="176">
        <f t="shared" si="88"/>
        <v>0</v>
      </c>
      <c r="P390" s="176">
        <v>0</v>
      </c>
      <c r="Q390" s="176">
        <f t="shared" si="89"/>
        <v>0</v>
      </c>
      <c r="R390" s="178"/>
      <c r="S390" s="178" t="s">
        <v>117</v>
      </c>
      <c r="T390" s="179" t="s">
        <v>109</v>
      </c>
      <c r="U390" s="157">
        <v>0</v>
      </c>
      <c r="V390" s="157">
        <f t="shared" si="90"/>
        <v>0</v>
      </c>
      <c r="W390" s="157"/>
      <c r="X390" s="157"/>
      <c r="Y390" s="157" t="s">
        <v>110</v>
      </c>
      <c r="Z390" s="147"/>
      <c r="AA390" s="147"/>
      <c r="AB390" s="147"/>
      <c r="AC390" s="147"/>
      <c r="AD390" s="147"/>
      <c r="AE390" s="147"/>
      <c r="AF390" s="147"/>
      <c r="AG390" s="147" t="s">
        <v>118</v>
      </c>
      <c r="AH390" s="147"/>
      <c r="AI390" s="147"/>
      <c r="AJ390" s="147"/>
      <c r="AK390" s="147"/>
      <c r="AL390" s="147"/>
      <c r="AM390" s="147"/>
      <c r="AN390" s="147"/>
      <c r="AO390" s="147"/>
      <c r="AP390" s="147"/>
      <c r="AQ390" s="147"/>
      <c r="AR390" s="147"/>
      <c r="AS390" s="147"/>
      <c r="AT390" s="147"/>
      <c r="AU390" s="147"/>
      <c r="AV390" s="147"/>
      <c r="AW390" s="147"/>
      <c r="AX390" s="147"/>
      <c r="AY390" s="147"/>
      <c r="AZ390" s="147"/>
      <c r="BA390" s="147"/>
      <c r="BB390" s="147"/>
      <c r="BC390" s="147"/>
      <c r="BD390" s="147"/>
      <c r="BE390" s="147"/>
      <c r="BF390" s="147"/>
      <c r="BG390" s="147"/>
      <c r="BH390" s="147"/>
    </row>
    <row r="391" spans="1:60" outlineLevel="1" x14ac:dyDescent="0.2">
      <c r="A391" s="173">
        <v>345</v>
      </c>
      <c r="B391" s="174" t="s">
        <v>729</v>
      </c>
      <c r="C391" s="183" t="s">
        <v>730</v>
      </c>
      <c r="D391" s="175" t="s">
        <v>214</v>
      </c>
      <c r="E391" s="176">
        <v>2</v>
      </c>
      <c r="F391" s="177"/>
      <c r="G391" s="178">
        <f t="shared" si="84"/>
        <v>0</v>
      </c>
      <c r="H391" s="177"/>
      <c r="I391" s="178">
        <f t="shared" si="85"/>
        <v>0</v>
      </c>
      <c r="J391" s="177"/>
      <c r="K391" s="178">
        <f t="shared" si="86"/>
        <v>0</v>
      </c>
      <c r="L391" s="178">
        <v>21</v>
      </c>
      <c r="M391" s="178">
        <f t="shared" si="87"/>
        <v>0</v>
      </c>
      <c r="N391" s="176">
        <v>0</v>
      </c>
      <c r="O391" s="176">
        <f t="shared" si="88"/>
        <v>0</v>
      </c>
      <c r="P391" s="176">
        <v>0</v>
      </c>
      <c r="Q391" s="176">
        <f t="shared" si="89"/>
        <v>0</v>
      </c>
      <c r="R391" s="178"/>
      <c r="S391" s="178" t="s">
        <v>117</v>
      </c>
      <c r="T391" s="179" t="s">
        <v>109</v>
      </c>
      <c r="U391" s="157">
        <v>0</v>
      </c>
      <c r="V391" s="157">
        <f t="shared" si="90"/>
        <v>0</v>
      </c>
      <c r="W391" s="157"/>
      <c r="X391" s="157"/>
      <c r="Y391" s="157" t="s">
        <v>110</v>
      </c>
      <c r="Z391" s="147"/>
      <c r="AA391" s="147"/>
      <c r="AB391" s="147"/>
      <c r="AC391" s="147"/>
      <c r="AD391" s="147"/>
      <c r="AE391" s="147"/>
      <c r="AF391" s="147"/>
      <c r="AG391" s="147" t="s">
        <v>118</v>
      </c>
      <c r="AH391" s="147"/>
      <c r="AI391" s="147"/>
      <c r="AJ391" s="147"/>
      <c r="AK391" s="147"/>
      <c r="AL391" s="147"/>
      <c r="AM391" s="147"/>
      <c r="AN391" s="147"/>
      <c r="AO391" s="147"/>
      <c r="AP391" s="147"/>
      <c r="AQ391" s="147"/>
      <c r="AR391" s="147"/>
      <c r="AS391" s="147"/>
      <c r="AT391" s="147"/>
      <c r="AU391" s="147"/>
      <c r="AV391" s="147"/>
      <c r="AW391" s="147"/>
      <c r="AX391" s="147"/>
      <c r="AY391" s="147"/>
      <c r="AZ391" s="147"/>
      <c r="BA391" s="147"/>
      <c r="BB391" s="147"/>
      <c r="BC391" s="147"/>
      <c r="BD391" s="147"/>
      <c r="BE391" s="147"/>
      <c r="BF391" s="147"/>
      <c r="BG391" s="147"/>
      <c r="BH391" s="147"/>
    </row>
    <row r="392" spans="1:60" outlineLevel="1" x14ac:dyDescent="0.2">
      <c r="A392" s="173">
        <v>346</v>
      </c>
      <c r="B392" s="174" t="s">
        <v>731</v>
      </c>
      <c r="C392" s="183" t="s">
        <v>732</v>
      </c>
      <c r="D392" s="175" t="s">
        <v>153</v>
      </c>
      <c r="E392" s="176">
        <v>0</v>
      </c>
      <c r="F392" s="177"/>
      <c r="G392" s="178">
        <f t="shared" si="84"/>
        <v>0</v>
      </c>
      <c r="H392" s="177"/>
      <c r="I392" s="178">
        <f t="shared" si="85"/>
        <v>0</v>
      </c>
      <c r="J392" s="177"/>
      <c r="K392" s="178">
        <f t="shared" si="86"/>
        <v>0</v>
      </c>
      <c r="L392" s="178">
        <v>21</v>
      </c>
      <c r="M392" s="178">
        <f t="shared" si="87"/>
        <v>0</v>
      </c>
      <c r="N392" s="176">
        <v>1.1999999999999999E-3</v>
      </c>
      <c r="O392" s="176">
        <f t="shared" si="88"/>
        <v>0</v>
      </c>
      <c r="P392" s="176">
        <v>0</v>
      </c>
      <c r="Q392" s="176">
        <f t="shared" si="89"/>
        <v>0</v>
      </c>
      <c r="R392" s="178" t="s">
        <v>350</v>
      </c>
      <c r="S392" s="178" t="s">
        <v>108</v>
      </c>
      <c r="T392" s="179" t="s">
        <v>108</v>
      </c>
      <c r="U392" s="157">
        <v>0.10299999999999999</v>
      </c>
      <c r="V392" s="157">
        <f t="shared" si="90"/>
        <v>0</v>
      </c>
      <c r="W392" s="157"/>
      <c r="X392" s="157"/>
      <c r="Y392" s="157" t="s">
        <v>110</v>
      </c>
      <c r="Z392" s="147"/>
      <c r="AA392" s="147"/>
      <c r="AB392" s="147"/>
      <c r="AC392" s="147"/>
      <c r="AD392" s="147"/>
      <c r="AE392" s="147"/>
      <c r="AF392" s="147"/>
      <c r="AG392" s="147" t="s">
        <v>158</v>
      </c>
      <c r="AH392" s="147"/>
      <c r="AI392" s="147"/>
      <c r="AJ392" s="147"/>
      <c r="AK392" s="147"/>
      <c r="AL392" s="147"/>
      <c r="AM392" s="147"/>
      <c r="AN392" s="147"/>
      <c r="AO392" s="147"/>
      <c r="AP392" s="147"/>
      <c r="AQ392" s="147"/>
      <c r="AR392" s="147"/>
      <c r="AS392" s="147"/>
      <c r="AT392" s="147"/>
      <c r="AU392" s="147"/>
      <c r="AV392" s="147"/>
      <c r="AW392" s="147"/>
      <c r="AX392" s="147"/>
      <c r="AY392" s="147"/>
      <c r="AZ392" s="147"/>
      <c r="BA392" s="147"/>
      <c r="BB392" s="147"/>
      <c r="BC392" s="147"/>
      <c r="BD392" s="147"/>
      <c r="BE392" s="147"/>
      <c r="BF392" s="147"/>
      <c r="BG392" s="147"/>
      <c r="BH392" s="147"/>
    </row>
    <row r="393" spans="1:60" ht="22.5" outlineLevel="1" x14ac:dyDescent="0.2">
      <c r="A393" s="166">
        <v>347</v>
      </c>
      <c r="B393" s="167" t="s">
        <v>733</v>
      </c>
      <c r="C393" s="182" t="s">
        <v>734</v>
      </c>
      <c r="D393" s="168" t="s">
        <v>153</v>
      </c>
      <c r="E393" s="169">
        <v>12</v>
      </c>
      <c r="F393" s="170"/>
      <c r="G393" s="171">
        <f t="shared" si="84"/>
        <v>0</v>
      </c>
      <c r="H393" s="170"/>
      <c r="I393" s="171">
        <f t="shared" si="85"/>
        <v>0</v>
      </c>
      <c r="J393" s="170"/>
      <c r="K393" s="171">
        <f t="shared" si="86"/>
        <v>0</v>
      </c>
      <c r="L393" s="171">
        <v>21</v>
      </c>
      <c r="M393" s="171">
        <f t="shared" si="87"/>
        <v>0</v>
      </c>
      <c r="N393" s="169">
        <v>7.6999999999999996E-4</v>
      </c>
      <c r="O393" s="169">
        <f t="shared" si="88"/>
        <v>0.01</v>
      </c>
      <c r="P393" s="169">
        <v>0</v>
      </c>
      <c r="Q393" s="169">
        <f t="shared" si="89"/>
        <v>0</v>
      </c>
      <c r="R393" s="171" t="s">
        <v>350</v>
      </c>
      <c r="S393" s="171" t="s">
        <v>108</v>
      </c>
      <c r="T393" s="172" t="s">
        <v>108</v>
      </c>
      <c r="U393" s="157">
        <v>0.38100000000000001</v>
      </c>
      <c r="V393" s="157">
        <f t="shared" si="90"/>
        <v>4.57</v>
      </c>
      <c r="W393" s="157"/>
      <c r="X393" s="157"/>
      <c r="Y393" s="157" t="s">
        <v>110</v>
      </c>
      <c r="Z393" s="147"/>
      <c r="AA393" s="147"/>
      <c r="AB393" s="147"/>
      <c r="AC393" s="147"/>
      <c r="AD393" s="147"/>
      <c r="AE393" s="147"/>
      <c r="AF393" s="147"/>
      <c r="AG393" s="147" t="s">
        <v>158</v>
      </c>
      <c r="AH393" s="147"/>
      <c r="AI393" s="147"/>
      <c r="AJ393" s="147"/>
      <c r="AK393" s="147"/>
      <c r="AL393" s="147"/>
      <c r="AM393" s="147"/>
      <c r="AN393" s="147"/>
      <c r="AO393" s="147"/>
      <c r="AP393" s="147"/>
      <c r="AQ393" s="147"/>
      <c r="AR393" s="147"/>
      <c r="AS393" s="147"/>
      <c r="AT393" s="147"/>
      <c r="AU393" s="147"/>
      <c r="AV393" s="147"/>
      <c r="AW393" s="147"/>
      <c r="AX393" s="147"/>
      <c r="AY393" s="147"/>
      <c r="AZ393" s="147"/>
      <c r="BA393" s="147"/>
      <c r="BB393" s="147"/>
      <c r="BC393" s="147"/>
      <c r="BD393" s="147"/>
      <c r="BE393" s="147"/>
      <c r="BF393" s="147"/>
      <c r="BG393" s="147"/>
      <c r="BH393" s="147"/>
    </row>
    <row r="394" spans="1:60" outlineLevel="2" x14ac:dyDescent="0.2">
      <c r="A394" s="154"/>
      <c r="B394" s="155"/>
      <c r="C394" s="252" t="s">
        <v>735</v>
      </c>
      <c r="D394" s="253"/>
      <c r="E394" s="253"/>
      <c r="F394" s="253"/>
      <c r="G394" s="253"/>
      <c r="H394" s="157"/>
      <c r="I394" s="157"/>
      <c r="J394" s="157"/>
      <c r="K394" s="157"/>
      <c r="L394" s="157"/>
      <c r="M394" s="157"/>
      <c r="N394" s="156"/>
      <c r="O394" s="156"/>
      <c r="P394" s="156"/>
      <c r="Q394" s="156"/>
      <c r="R394" s="157"/>
      <c r="S394" s="157"/>
      <c r="T394" s="157"/>
      <c r="U394" s="157"/>
      <c r="V394" s="157"/>
      <c r="W394" s="157"/>
      <c r="X394" s="157"/>
      <c r="Y394" s="157"/>
      <c r="Z394" s="147"/>
      <c r="AA394" s="147"/>
      <c r="AB394" s="147"/>
      <c r="AC394" s="147"/>
      <c r="AD394" s="147"/>
      <c r="AE394" s="147"/>
      <c r="AF394" s="147"/>
      <c r="AG394" s="147" t="s">
        <v>266</v>
      </c>
      <c r="AH394" s="147"/>
      <c r="AI394" s="147"/>
      <c r="AJ394" s="147"/>
      <c r="AK394" s="147"/>
      <c r="AL394" s="147"/>
      <c r="AM394" s="147"/>
      <c r="AN394" s="147"/>
      <c r="AO394" s="147"/>
      <c r="AP394" s="147"/>
      <c r="AQ394" s="147"/>
      <c r="AR394" s="147"/>
      <c r="AS394" s="147"/>
      <c r="AT394" s="147"/>
      <c r="AU394" s="147"/>
      <c r="AV394" s="147"/>
      <c r="AW394" s="147"/>
      <c r="AX394" s="147"/>
      <c r="AY394" s="147"/>
      <c r="AZ394" s="147"/>
      <c r="BA394" s="147"/>
      <c r="BB394" s="147"/>
      <c r="BC394" s="147"/>
      <c r="BD394" s="147"/>
      <c r="BE394" s="147"/>
      <c r="BF394" s="147"/>
      <c r="BG394" s="147"/>
      <c r="BH394" s="147"/>
    </row>
    <row r="395" spans="1:60" ht="22.5" outlineLevel="1" x14ac:dyDescent="0.2">
      <c r="A395" s="166">
        <v>348</v>
      </c>
      <c r="B395" s="167" t="s">
        <v>733</v>
      </c>
      <c r="C395" s="182" t="s">
        <v>734</v>
      </c>
      <c r="D395" s="168" t="s">
        <v>153</v>
      </c>
      <c r="E395" s="169">
        <v>0</v>
      </c>
      <c r="F395" s="170"/>
      <c r="G395" s="171">
        <f>ROUND(E395*F395,2)</f>
        <v>0</v>
      </c>
      <c r="H395" s="170"/>
      <c r="I395" s="171">
        <f>ROUND(E395*H395,2)</f>
        <v>0</v>
      </c>
      <c r="J395" s="170"/>
      <c r="K395" s="171">
        <f>ROUND(E395*J395,2)</f>
        <v>0</v>
      </c>
      <c r="L395" s="171">
        <v>21</v>
      </c>
      <c r="M395" s="171">
        <f>G395*(1+L395/100)</f>
        <v>0</v>
      </c>
      <c r="N395" s="169">
        <v>7.6999999999999996E-4</v>
      </c>
      <c r="O395" s="169">
        <f>ROUND(E395*N395,2)</f>
        <v>0</v>
      </c>
      <c r="P395" s="169">
        <v>0</v>
      </c>
      <c r="Q395" s="169">
        <f>ROUND(E395*P395,2)</f>
        <v>0</v>
      </c>
      <c r="R395" s="171" t="s">
        <v>350</v>
      </c>
      <c r="S395" s="171" t="s">
        <v>108</v>
      </c>
      <c r="T395" s="172" t="s">
        <v>108</v>
      </c>
      <c r="U395" s="157">
        <v>0.38100000000000001</v>
      </c>
      <c r="V395" s="157">
        <f>ROUND(E395*U395,2)</f>
        <v>0</v>
      </c>
      <c r="W395" s="157"/>
      <c r="X395" s="157"/>
      <c r="Y395" s="157" t="s">
        <v>110</v>
      </c>
      <c r="Z395" s="147"/>
      <c r="AA395" s="147"/>
      <c r="AB395" s="147"/>
      <c r="AC395" s="147"/>
      <c r="AD395" s="147"/>
      <c r="AE395" s="147"/>
      <c r="AF395" s="147"/>
      <c r="AG395" s="147" t="s">
        <v>158</v>
      </c>
      <c r="AH395" s="147"/>
      <c r="AI395" s="147"/>
      <c r="AJ395" s="147"/>
      <c r="AK395" s="147"/>
      <c r="AL395" s="147"/>
      <c r="AM395" s="147"/>
      <c r="AN395" s="147"/>
      <c r="AO395" s="147"/>
      <c r="AP395" s="147"/>
      <c r="AQ395" s="147"/>
      <c r="AR395" s="147"/>
      <c r="AS395" s="147"/>
      <c r="AT395" s="147"/>
      <c r="AU395" s="147"/>
      <c r="AV395" s="147"/>
      <c r="AW395" s="147"/>
      <c r="AX395" s="147"/>
      <c r="AY395" s="147"/>
      <c r="AZ395" s="147"/>
      <c r="BA395" s="147"/>
      <c r="BB395" s="147"/>
      <c r="BC395" s="147"/>
      <c r="BD395" s="147"/>
      <c r="BE395" s="147"/>
      <c r="BF395" s="147"/>
      <c r="BG395" s="147"/>
      <c r="BH395" s="147"/>
    </row>
    <row r="396" spans="1:60" outlineLevel="2" x14ac:dyDescent="0.2">
      <c r="A396" s="154"/>
      <c r="B396" s="155"/>
      <c r="C396" s="252" t="s">
        <v>736</v>
      </c>
      <c r="D396" s="253"/>
      <c r="E396" s="253"/>
      <c r="F396" s="253"/>
      <c r="G396" s="253"/>
      <c r="H396" s="157"/>
      <c r="I396" s="157"/>
      <c r="J396" s="157"/>
      <c r="K396" s="157"/>
      <c r="L396" s="157"/>
      <c r="M396" s="157"/>
      <c r="N396" s="156"/>
      <c r="O396" s="156"/>
      <c r="P396" s="156"/>
      <c r="Q396" s="156"/>
      <c r="R396" s="157"/>
      <c r="S396" s="157"/>
      <c r="T396" s="157"/>
      <c r="U396" s="157"/>
      <c r="V396" s="157"/>
      <c r="W396" s="157"/>
      <c r="X396" s="157"/>
      <c r="Y396" s="157"/>
      <c r="Z396" s="147"/>
      <c r="AA396" s="147"/>
      <c r="AB396" s="147"/>
      <c r="AC396" s="147"/>
      <c r="AD396" s="147"/>
      <c r="AE396" s="147"/>
      <c r="AF396" s="147"/>
      <c r="AG396" s="147" t="s">
        <v>266</v>
      </c>
      <c r="AH396" s="147"/>
      <c r="AI396" s="147"/>
      <c r="AJ396" s="147"/>
      <c r="AK396" s="147"/>
      <c r="AL396" s="147"/>
      <c r="AM396" s="147"/>
      <c r="AN396" s="147"/>
      <c r="AO396" s="147"/>
      <c r="AP396" s="147"/>
      <c r="AQ396" s="147"/>
      <c r="AR396" s="147"/>
      <c r="AS396" s="147"/>
      <c r="AT396" s="147"/>
      <c r="AU396" s="147"/>
      <c r="AV396" s="147"/>
      <c r="AW396" s="147"/>
      <c r="AX396" s="147"/>
      <c r="AY396" s="147"/>
      <c r="AZ396" s="147"/>
      <c r="BA396" s="147"/>
      <c r="BB396" s="147"/>
      <c r="BC396" s="147"/>
      <c r="BD396" s="147"/>
      <c r="BE396" s="147"/>
      <c r="BF396" s="147"/>
      <c r="BG396" s="147"/>
      <c r="BH396" s="147"/>
    </row>
    <row r="397" spans="1:60" ht="22.5" outlineLevel="1" x14ac:dyDescent="0.2">
      <c r="A397" s="173">
        <v>349</v>
      </c>
      <c r="B397" s="174" t="s">
        <v>737</v>
      </c>
      <c r="C397" s="183" t="s">
        <v>738</v>
      </c>
      <c r="D397" s="175" t="s">
        <v>153</v>
      </c>
      <c r="E397" s="176">
        <v>12</v>
      </c>
      <c r="F397" s="177"/>
      <c r="G397" s="178">
        <f t="shared" ref="G397:G416" si="91">ROUND(E397*F397,2)</f>
        <v>0</v>
      </c>
      <c r="H397" s="177"/>
      <c r="I397" s="178">
        <f t="shared" ref="I397:I416" si="92">ROUND(E397*H397,2)</f>
        <v>0</v>
      </c>
      <c r="J397" s="177"/>
      <c r="K397" s="178">
        <f t="shared" ref="K397:K416" si="93">ROUND(E397*J397,2)</f>
        <v>0</v>
      </c>
      <c r="L397" s="178">
        <v>21</v>
      </c>
      <c r="M397" s="178">
        <f t="shared" ref="M397:M416" si="94">G397*(1+L397/100)</f>
        <v>0</v>
      </c>
      <c r="N397" s="176">
        <v>1.2999999999999999E-4</v>
      </c>
      <c r="O397" s="176">
        <f t="shared" ref="O397:O416" si="95">ROUND(E397*N397,2)</f>
        <v>0</v>
      </c>
      <c r="P397" s="176">
        <v>0</v>
      </c>
      <c r="Q397" s="176">
        <f t="shared" ref="Q397:Q416" si="96">ROUND(E397*P397,2)</f>
        <v>0</v>
      </c>
      <c r="R397" s="178" t="s">
        <v>122</v>
      </c>
      <c r="S397" s="178" t="s">
        <v>108</v>
      </c>
      <c r="T397" s="179" t="s">
        <v>108</v>
      </c>
      <c r="U397" s="157">
        <v>0</v>
      </c>
      <c r="V397" s="157">
        <f t="shared" ref="V397:V416" si="97">ROUND(E397*U397,2)</f>
        <v>0</v>
      </c>
      <c r="W397" s="157"/>
      <c r="X397" s="157"/>
      <c r="Y397" s="157" t="s">
        <v>110</v>
      </c>
      <c r="Z397" s="147"/>
      <c r="AA397" s="147"/>
      <c r="AB397" s="147"/>
      <c r="AC397" s="147"/>
      <c r="AD397" s="147"/>
      <c r="AE397" s="147"/>
      <c r="AF397" s="147"/>
      <c r="AG397" s="147" t="s">
        <v>118</v>
      </c>
      <c r="AH397" s="147"/>
      <c r="AI397" s="147"/>
      <c r="AJ397" s="147"/>
      <c r="AK397" s="147"/>
      <c r="AL397" s="147"/>
      <c r="AM397" s="147"/>
      <c r="AN397" s="147"/>
      <c r="AO397" s="147"/>
      <c r="AP397" s="147"/>
      <c r="AQ397" s="147"/>
      <c r="AR397" s="147"/>
      <c r="AS397" s="147"/>
      <c r="AT397" s="147"/>
      <c r="AU397" s="147"/>
      <c r="AV397" s="147"/>
      <c r="AW397" s="147"/>
      <c r="AX397" s="147"/>
      <c r="AY397" s="147"/>
      <c r="AZ397" s="147"/>
      <c r="BA397" s="147"/>
      <c r="BB397" s="147"/>
      <c r="BC397" s="147"/>
      <c r="BD397" s="147"/>
      <c r="BE397" s="147"/>
      <c r="BF397" s="147"/>
      <c r="BG397" s="147"/>
      <c r="BH397" s="147"/>
    </row>
    <row r="398" spans="1:60" outlineLevel="1" x14ac:dyDescent="0.2">
      <c r="A398" s="173">
        <v>350</v>
      </c>
      <c r="B398" s="174" t="s">
        <v>652</v>
      </c>
      <c r="C398" s="183" t="s">
        <v>653</v>
      </c>
      <c r="D398" s="175" t="s">
        <v>153</v>
      </c>
      <c r="E398" s="176">
        <v>12</v>
      </c>
      <c r="F398" s="177"/>
      <c r="G398" s="178">
        <f t="shared" si="91"/>
        <v>0</v>
      </c>
      <c r="H398" s="177"/>
      <c r="I398" s="178">
        <f t="shared" si="92"/>
        <v>0</v>
      </c>
      <c r="J398" s="177"/>
      <c r="K398" s="178">
        <f t="shared" si="93"/>
        <v>0</v>
      </c>
      <c r="L398" s="178">
        <v>21</v>
      </c>
      <c r="M398" s="178">
        <f t="shared" si="94"/>
        <v>0</v>
      </c>
      <c r="N398" s="176">
        <v>2.4000000000000001E-4</v>
      </c>
      <c r="O398" s="176">
        <f t="shared" si="95"/>
        <v>0</v>
      </c>
      <c r="P398" s="176">
        <v>0</v>
      </c>
      <c r="Q398" s="176">
        <f t="shared" si="96"/>
        <v>0</v>
      </c>
      <c r="R398" s="178" t="s">
        <v>350</v>
      </c>
      <c r="S398" s="178" t="s">
        <v>108</v>
      </c>
      <c r="T398" s="179" t="s">
        <v>109</v>
      </c>
      <c r="U398" s="157">
        <v>0.27800000000000002</v>
      </c>
      <c r="V398" s="157">
        <f t="shared" si="97"/>
        <v>3.34</v>
      </c>
      <c r="W398" s="157"/>
      <c r="X398" s="157"/>
      <c r="Y398" s="157" t="s">
        <v>110</v>
      </c>
      <c r="Z398" s="147"/>
      <c r="AA398" s="147"/>
      <c r="AB398" s="147"/>
      <c r="AC398" s="147"/>
      <c r="AD398" s="147"/>
      <c r="AE398" s="147"/>
      <c r="AF398" s="147"/>
      <c r="AG398" s="147" t="s">
        <v>158</v>
      </c>
      <c r="AH398" s="147"/>
      <c r="AI398" s="147"/>
      <c r="AJ398" s="147"/>
      <c r="AK398" s="147"/>
      <c r="AL398" s="147"/>
      <c r="AM398" s="147"/>
      <c r="AN398" s="147"/>
      <c r="AO398" s="147"/>
      <c r="AP398" s="147"/>
      <c r="AQ398" s="147"/>
      <c r="AR398" s="147"/>
      <c r="AS398" s="147"/>
      <c r="AT398" s="147"/>
      <c r="AU398" s="147"/>
      <c r="AV398" s="147"/>
      <c r="AW398" s="147"/>
      <c r="AX398" s="147"/>
      <c r="AY398" s="147"/>
      <c r="AZ398" s="147"/>
      <c r="BA398" s="147"/>
      <c r="BB398" s="147"/>
      <c r="BC398" s="147"/>
      <c r="BD398" s="147"/>
      <c r="BE398" s="147"/>
      <c r="BF398" s="147"/>
      <c r="BG398" s="147"/>
      <c r="BH398" s="147"/>
    </row>
    <row r="399" spans="1:60" ht="22.5" outlineLevel="1" x14ac:dyDescent="0.2">
      <c r="A399" s="173">
        <v>351</v>
      </c>
      <c r="B399" s="174" t="s">
        <v>739</v>
      </c>
      <c r="C399" s="183" t="s">
        <v>740</v>
      </c>
      <c r="D399" s="175" t="s">
        <v>153</v>
      </c>
      <c r="E399" s="176">
        <v>0</v>
      </c>
      <c r="F399" s="177"/>
      <c r="G399" s="178">
        <f t="shared" si="91"/>
        <v>0</v>
      </c>
      <c r="H399" s="177"/>
      <c r="I399" s="178">
        <f t="shared" si="92"/>
        <v>0</v>
      </c>
      <c r="J399" s="177"/>
      <c r="K399" s="178">
        <f t="shared" si="93"/>
        <v>0</v>
      </c>
      <c r="L399" s="178">
        <v>21</v>
      </c>
      <c r="M399" s="178">
        <f t="shared" si="94"/>
        <v>0</v>
      </c>
      <c r="N399" s="176">
        <v>6.4999999999999997E-4</v>
      </c>
      <c r="O399" s="176">
        <f t="shared" si="95"/>
        <v>0</v>
      </c>
      <c r="P399" s="176">
        <v>0</v>
      </c>
      <c r="Q399" s="176">
        <f t="shared" si="96"/>
        <v>0</v>
      </c>
      <c r="R399" s="178" t="s">
        <v>350</v>
      </c>
      <c r="S399" s="178" t="s">
        <v>108</v>
      </c>
      <c r="T399" s="179" t="s">
        <v>108</v>
      </c>
      <c r="U399" s="157">
        <v>0.20699999999999999</v>
      </c>
      <c r="V399" s="157">
        <f t="shared" si="97"/>
        <v>0</v>
      </c>
      <c r="W399" s="157"/>
      <c r="X399" s="157"/>
      <c r="Y399" s="157" t="s">
        <v>110</v>
      </c>
      <c r="Z399" s="147"/>
      <c r="AA399" s="147"/>
      <c r="AB399" s="147"/>
      <c r="AC399" s="147"/>
      <c r="AD399" s="147"/>
      <c r="AE399" s="147"/>
      <c r="AF399" s="147"/>
      <c r="AG399" s="147" t="s">
        <v>158</v>
      </c>
      <c r="AH399" s="147"/>
      <c r="AI399" s="147"/>
      <c r="AJ399" s="147"/>
      <c r="AK399" s="147"/>
      <c r="AL399" s="147"/>
      <c r="AM399" s="147"/>
      <c r="AN399" s="147"/>
      <c r="AO399" s="147"/>
      <c r="AP399" s="147"/>
      <c r="AQ399" s="147"/>
      <c r="AR399" s="147"/>
      <c r="AS399" s="147"/>
      <c r="AT399" s="147"/>
      <c r="AU399" s="147"/>
      <c r="AV399" s="147"/>
      <c r="AW399" s="147"/>
      <c r="AX399" s="147"/>
      <c r="AY399" s="147"/>
      <c r="AZ399" s="147"/>
      <c r="BA399" s="147"/>
      <c r="BB399" s="147"/>
      <c r="BC399" s="147"/>
      <c r="BD399" s="147"/>
      <c r="BE399" s="147"/>
      <c r="BF399" s="147"/>
      <c r="BG399" s="147"/>
      <c r="BH399" s="147"/>
    </row>
    <row r="400" spans="1:60" outlineLevel="1" x14ac:dyDescent="0.2">
      <c r="A400" s="173">
        <v>352</v>
      </c>
      <c r="B400" s="174" t="s">
        <v>741</v>
      </c>
      <c r="C400" s="183" t="s">
        <v>742</v>
      </c>
      <c r="D400" s="175" t="s">
        <v>153</v>
      </c>
      <c r="E400" s="176">
        <v>0</v>
      </c>
      <c r="F400" s="177"/>
      <c r="G400" s="178">
        <f t="shared" si="91"/>
        <v>0</v>
      </c>
      <c r="H400" s="177"/>
      <c r="I400" s="178">
        <f t="shared" si="92"/>
        <v>0</v>
      </c>
      <c r="J400" s="177"/>
      <c r="K400" s="178">
        <f t="shared" si="93"/>
        <v>0</v>
      </c>
      <c r="L400" s="178">
        <v>21</v>
      </c>
      <c r="M400" s="178">
        <f t="shared" si="94"/>
        <v>0</v>
      </c>
      <c r="N400" s="176">
        <v>2.0000000000000002E-5</v>
      </c>
      <c r="O400" s="176">
        <f t="shared" si="95"/>
        <v>0</v>
      </c>
      <c r="P400" s="176">
        <v>1.4E-2</v>
      </c>
      <c r="Q400" s="176">
        <f t="shared" si="96"/>
        <v>0</v>
      </c>
      <c r="R400" s="178" t="s">
        <v>350</v>
      </c>
      <c r="S400" s="178" t="s">
        <v>108</v>
      </c>
      <c r="T400" s="179" t="s">
        <v>109</v>
      </c>
      <c r="U400" s="157">
        <v>0.52</v>
      </c>
      <c r="V400" s="157">
        <f t="shared" si="97"/>
        <v>0</v>
      </c>
      <c r="W400" s="157"/>
      <c r="X400" s="157"/>
      <c r="Y400" s="157" t="s">
        <v>110</v>
      </c>
      <c r="Z400" s="147"/>
      <c r="AA400" s="147"/>
      <c r="AB400" s="147"/>
      <c r="AC400" s="147"/>
      <c r="AD400" s="147"/>
      <c r="AE400" s="147"/>
      <c r="AF400" s="147"/>
      <c r="AG400" s="147" t="s">
        <v>158</v>
      </c>
      <c r="AH400" s="147"/>
      <c r="AI400" s="147"/>
      <c r="AJ400" s="147"/>
      <c r="AK400" s="147"/>
      <c r="AL400" s="147"/>
      <c r="AM400" s="147"/>
      <c r="AN400" s="147"/>
      <c r="AO400" s="147"/>
      <c r="AP400" s="147"/>
      <c r="AQ400" s="147"/>
      <c r="AR400" s="147"/>
      <c r="AS400" s="147"/>
      <c r="AT400" s="147"/>
      <c r="AU400" s="147"/>
      <c r="AV400" s="147"/>
      <c r="AW400" s="147"/>
      <c r="AX400" s="147"/>
      <c r="AY400" s="147"/>
      <c r="AZ400" s="147"/>
      <c r="BA400" s="147"/>
      <c r="BB400" s="147"/>
      <c r="BC400" s="147"/>
      <c r="BD400" s="147"/>
      <c r="BE400" s="147"/>
      <c r="BF400" s="147"/>
      <c r="BG400" s="147"/>
      <c r="BH400" s="147"/>
    </row>
    <row r="401" spans="1:60" outlineLevel="1" x14ac:dyDescent="0.2">
      <c r="A401" s="173">
        <v>353</v>
      </c>
      <c r="B401" s="174" t="s">
        <v>743</v>
      </c>
      <c r="C401" s="183" t="s">
        <v>744</v>
      </c>
      <c r="D401" s="175" t="s">
        <v>153</v>
      </c>
      <c r="E401" s="176">
        <v>0</v>
      </c>
      <c r="F401" s="177"/>
      <c r="G401" s="178">
        <f t="shared" si="91"/>
        <v>0</v>
      </c>
      <c r="H401" s="177"/>
      <c r="I401" s="178">
        <f t="shared" si="92"/>
        <v>0</v>
      </c>
      <c r="J401" s="177"/>
      <c r="K401" s="178">
        <f t="shared" si="93"/>
        <v>0</v>
      </c>
      <c r="L401" s="178">
        <v>21</v>
      </c>
      <c r="M401" s="178">
        <f t="shared" si="94"/>
        <v>0</v>
      </c>
      <c r="N401" s="176">
        <v>2.0000000000000002E-5</v>
      </c>
      <c r="O401" s="176">
        <f t="shared" si="95"/>
        <v>0</v>
      </c>
      <c r="P401" s="176">
        <v>3.9E-2</v>
      </c>
      <c r="Q401" s="176">
        <f t="shared" si="96"/>
        <v>0</v>
      </c>
      <c r="R401" s="178" t="s">
        <v>350</v>
      </c>
      <c r="S401" s="178" t="s">
        <v>108</v>
      </c>
      <c r="T401" s="179" t="s">
        <v>109</v>
      </c>
      <c r="U401" s="157">
        <v>0.70699999999999996</v>
      </c>
      <c r="V401" s="157">
        <f t="shared" si="97"/>
        <v>0</v>
      </c>
      <c r="W401" s="157"/>
      <c r="X401" s="157"/>
      <c r="Y401" s="157" t="s">
        <v>110</v>
      </c>
      <c r="Z401" s="147"/>
      <c r="AA401" s="147"/>
      <c r="AB401" s="147"/>
      <c r="AC401" s="147"/>
      <c r="AD401" s="147"/>
      <c r="AE401" s="147"/>
      <c r="AF401" s="147"/>
      <c r="AG401" s="147" t="s">
        <v>158</v>
      </c>
      <c r="AH401" s="147"/>
      <c r="AI401" s="147"/>
      <c r="AJ401" s="147"/>
      <c r="AK401" s="147"/>
      <c r="AL401" s="147"/>
      <c r="AM401" s="147"/>
      <c r="AN401" s="147"/>
      <c r="AO401" s="147"/>
      <c r="AP401" s="147"/>
      <c r="AQ401" s="147"/>
      <c r="AR401" s="147"/>
      <c r="AS401" s="147"/>
      <c r="AT401" s="147"/>
      <c r="AU401" s="147"/>
      <c r="AV401" s="147"/>
      <c r="AW401" s="147"/>
      <c r="AX401" s="147"/>
      <c r="AY401" s="147"/>
      <c r="AZ401" s="147"/>
      <c r="BA401" s="147"/>
      <c r="BB401" s="147"/>
      <c r="BC401" s="147"/>
      <c r="BD401" s="147"/>
      <c r="BE401" s="147"/>
      <c r="BF401" s="147"/>
      <c r="BG401" s="147"/>
      <c r="BH401" s="147"/>
    </row>
    <row r="402" spans="1:60" outlineLevel="1" x14ac:dyDescent="0.2">
      <c r="A402" s="173">
        <v>354</v>
      </c>
      <c r="B402" s="174" t="s">
        <v>745</v>
      </c>
      <c r="C402" s="183" t="s">
        <v>746</v>
      </c>
      <c r="D402" s="175" t="s">
        <v>153</v>
      </c>
      <c r="E402" s="176">
        <v>0</v>
      </c>
      <c r="F402" s="177"/>
      <c r="G402" s="178">
        <f t="shared" si="91"/>
        <v>0</v>
      </c>
      <c r="H402" s="177"/>
      <c r="I402" s="178">
        <f t="shared" si="92"/>
        <v>0</v>
      </c>
      <c r="J402" s="177"/>
      <c r="K402" s="178">
        <f t="shared" si="93"/>
        <v>0</v>
      </c>
      <c r="L402" s="178">
        <v>21</v>
      </c>
      <c r="M402" s="178">
        <f t="shared" si="94"/>
        <v>0</v>
      </c>
      <c r="N402" s="176">
        <v>2.0000000000000002E-5</v>
      </c>
      <c r="O402" s="176">
        <f t="shared" si="95"/>
        <v>0</v>
      </c>
      <c r="P402" s="176">
        <v>8.3000000000000004E-2</v>
      </c>
      <c r="Q402" s="176">
        <f t="shared" si="96"/>
        <v>0</v>
      </c>
      <c r="R402" s="178" t="s">
        <v>350</v>
      </c>
      <c r="S402" s="178" t="s">
        <v>108</v>
      </c>
      <c r="T402" s="179" t="s">
        <v>109</v>
      </c>
      <c r="U402" s="157">
        <v>1.238</v>
      </c>
      <c r="V402" s="157">
        <f t="shared" si="97"/>
        <v>0</v>
      </c>
      <c r="W402" s="157"/>
      <c r="X402" s="157"/>
      <c r="Y402" s="157" t="s">
        <v>110</v>
      </c>
      <c r="Z402" s="147"/>
      <c r="AA402" s="147"/>
      <c r="AB402" s="147"/>
      <c r="AC402" s="147"/>
      <c r="AD402" s="147"/>
      <c r="AE402" s="147"/>
      <c r="AF402" s="147"/>
      <c r="AG402" s="147" t="s">
        <v>158</v>
      </c>
      <c r="AH402" s="147"/>
      <c r="AI402" s="147"/>
      <c r="AJ402" s="147"/>
      <c r="AK402" s="147"/>
      <c r="AL402" s="147"/>
      <c r="AM402" s="147"/>
      <c r="AN402" s="147"/>
      <c r="AO402" s="147"/>
      <c r="AP402" s="147"/>
      <c r="AQ402" s="147"/>
      <c r="AR402" s="147"/>
      <c r="AS402" s="147"/>
      <c r="AT402" s="147"/>
      <c r="AU402" s="147"/>
      <c r="AV402" s="147"/>
      <c r="AW402" s="147"/>
      <c r="AX402" s="147"/>
      <c r="AY402" s="147"/>
      <c r="AZ402" s="147"/>
      <c r="BA402" s="147"/>
      <c r="BB402" s="147"/>
      <c r="BC402" s="147"/>
      <c r="BD402" s="147"/>
      <c r="BE402" s="147"/>
      <c r="BF402" s="147"/>
      <c r="BG402" s="147"/>
      <c r="BH402" s="147"/>
    </row>
    <row r="403" spans="1:60" outlineLevel="1" x14ac:dyDescent="0.2">
      <c r="A403" s="173">
        <v>355</v>
      </c>
      <c r="B403" s="174" t="s">
        <v>747</v>
      </c>
      <c r="C403" s="183" t="s">
        <v>748</v>
      </c>
      <c r="D403" s="175" t="s">
        <v>153</v>
      </c>
      <c r="E403" s="176">
        <v>0</v>
      </c>
      <c r="F403" s="177"/>
      <c r="G403" s="178">
        <f t="shared" si="91"/>
        <v>0</v>
      </c>
      <c r="H403" s="177"/>
      <c r="I403" s="178">
        <f t="shared" si="92"/>
        <v>0</v>
      </c>
      <c r="J403" s="177"/>
      <c r="K403" s="178">
        <f t="shared" si="93"/>
        <v>0</v>
      </c>
      <c r="L403" s="178">
        <v>21</v>
      </c>
      <c r="M403" s="178">
        <f t="shared" si="94"/>
        <v>0</v>
      </c>
      <c r="N403" s="176">
        <v>2.0000000000000002E-5</v>
      </c>
      <c r="O403" s="176">
        <f t="shared" si="95"/>
        <v>0</v>
      </c>
      <c r="P403" s="176">
        <v>0.13800000000000001</v>
      </c>
      <c r="Q403" s="176">
        <f t="shared" si="96"/>
        <v>0</v>
      </c>
      <c r="R403" s="178" t="s">
        <v>350</v>
      </c>
      <c r="S403" s="178" t="s">
        <v>108</v>
      </c>
      <c r="T403" s="179" t="s">
        <v>109</v>
      </c>
      <c r="U403" s="157">
        <v>1.81</v>
      </c>
      <c r="V403" s="157">
        <f t="shared" si="97"/>
        <v>0</v>
      </c>
      <c r="W403" s="157"/>
      <c r="X403" s="157"/>
      <c r="Y403" s="157" t="s">
        <v>110</v>
      </c>
      <c r="Z403" s="147"/>
      <c r="AA403" s="147"/>
      <c r="AB403" s="147"/>
      <c r="AC403" s="147"/>
      <c r="AD403" s="147"/>
      <c r="AE403" s="147"/>
      <c r="AF403" s="147"/>
      <c r="AG403" s="147" t="s">
        <v>158</v>
      </c>
      <c r="AH403" s="147"/>
      <c r="AI403" s="147"/>
      <c r="AJ403" s="147"/>
      <c r="AK403" s="147"/>
      <c r="AL403" s="147"/>
      <c r="AM403" s="147"/>
      <c r="AN403" s="147"/>
      <c r="AO403" s="147"/>
      <c r="AP403" s="147"/>
      <c r="AQ403" s="147"/>
      <c r="AR403" s="147"/>
      <c r="AS403" s="147"/>
      <c r="AT403" s="147"/>
      <c r="AU403" s="147"/>
      <c r="AV403" s="147"/>
      <c r="AW403" s="147"/>
      <c r="AX403" s="147"/>
      <c r="AY403" s="147"/>
      <c r="AZ403" s="147"/>
      <c r="BA403" s="147"/>
      <c r="BB403" s="147"/>
      <c r="BC403" s="147"/>
      <c r="BD403" s="147"/>
      <c r="BE403" s="147"/>
      <c r="BF403" s="147"/>
      <c r="BG403" s="147"/>
      <c r="BH403" s="147"/>
    </row>
    <row r="404" spans="1:60" outlineLevel="1" x14ac:dyDescent="0.2">
      <c r="A404" s="173">
        <v>356</v>
      </c>
      <c r="B404" s="174" t="s">
        <v>749</v>
      </c>
      <c r="C404" s="183" t="s">
        <v>750</v>
      </c>
      <c r="D404" s="175" t="s">
        <v>153</v>
      </c>
      <c r="E404" s="176">
        <v>0</v>
      </c>
      <c r="F404" s="177"/>
      <c r="G404" s="178">
        <f t="shared" si="91"/>
        <v>0</v>
      </c>
      <c r="H404" s="177"/>
      <c r="I404" s="178">
        <f t="shared" si="92"/>
        <v>0</v>
      </c>
      <c r="J404" s="177"/>
      <c r="K404" s="178">
        <f t="shared" si="93"/>
        <v>0</v>
      </c>
      <c r="L404" s="178">
        <v>21</v>
      </c>
      <c r="M404" s="178">
        <f t="shared" si="94"/>
        <v>0</v>
      </c>
      <c r="N404" s="176">
        <v>7.5000000000000002E-4</v>
      </c>
      <c r="O404" s="176">
        <f t="shared" si="95"/>
        <v>0</v>
      </c>
      <c r="P404" s="176">
        <v>0</v>
      </c>
      <c r="Q404" s="176">
        <f t="shared" si="96"/>
        <v>0</v>
      </c>
      <c r="R404" s="178" t="s">
        <v>350</v>
      </c>
      <c r="S404" s="178" t="s">
        <v>108</v>
      </c>
      <c r="T404" s="179" t="s">
        <v>109</v>
      </c>
      <c r="U404" s="157">
        <v>0.20599999999999999</v>
      </c>
      <c r="V404" s="157">
        <f t="shared" si="97"/>
        <v>0</v>
      </c>
      <c r="W404" s="157"/>
      <c r="X404" s="157"/>
      <c r="Y404" s="157" t="s">
        <v>110</v>
      </c>
      <c r="Z404" s="147"/>
      <c r="AA404" s="147"/>
      <c r="AB404" s="147"/>
      <c r="AC404" s="147"/>
      <c r="AD404" s="147"/>
      <c r="AE404" s="147"/>
      <c r="AF404" s="147"/>
      <c r="AG404" s="147" t="s">
        <v>158</v>
      </c>
      <c r="AH404" s="147"/>
      <c r="AI404" s="147"/>
      <c r="AJ404" s="147"/>
      <c r="AK404" s="147"/>
      <c r="AL404" s="147"/>
      <c r="AM404" s="147"/>
      <c r="AN404" s="147"/>
      <c r="AO404" s="147"/>
      <c r="AP404" s="147"/>
      <c r="AQ404" s="147"/>
      <c r="AR404" s="147"/>
      <c r="AS404" s="147"/>
      <c r="AT404" s="147"/>
      <c r="AU404" s="147"/>
      <c r="AV404" s="147"/>
      <c r="AW404" s="147"/>
      <c r="AX404" s="147"/>
      <c r="AY404" s="147"/>
      <c r="AZ404" s="147"/>
      <c r="BA404" s="147"/>
      <c r="BB404" s="147"/>
      <c r="BC404" s="147"/>
      <c r="BD404" s="147"/>
      <c r="BE404" s="147"/>
      <c r="BF404" s="147"/>
      <c r="BG404" s="147"/>
      <c r="BH404" s="147"/>
    </row>
    <row r="405" spans="1:60" outlineLevel="1" x14ac:dyDescent="0.2">
      <c r="A405" s="173">
        <v>357</v>
      </c>
      <c r="B405" s="174" t="s">
        <v>751</v>
      </c>
      <c r="C405" s="183" t="s">
        <v>752</v>
      </c>
      <c r="D405" s="175" t="s">
        <v>153</v>
      </c>
      <c r="E405" s="176">
        <v>0</v>
      </c>
      <c r="F405" s="177"/>
      <c r="G405" s="178">
        <f t="shared" si="91"/>
        <v>0</v>
      </c>
      <c r="H405" s="177"/>
      <c r="I405" s="178">
        <f t="shared" si="92"/>
        <v>0</v>
      </c>
      <c r="J405" s="177"/>
      <c r="K405" s="178">
        <f t="shared" si="93"/>
        <v>0</v>
      </c>
      <c r="L405" s="178">
        <v>21</v>
      </c>
      <c r="M405" s="178">
        <f t="shared" si="94"/>
        <v>0</v>
      </c>
      <c r="N405" s="176">
        <v>3.5E-4</v>
      </c>
      <c r="O405" s="176">
        <f t="shared" si="95"/>
        <v>0</v>
      </c>
      <c r="P405" s="176">
        <v>0</v>
      </c>
      <c r="Q405" s="176">
        <f t="shared" si="96"/>
        <v>0</v>
      </c>
      <c r="R405" s="178" t="s">
        <v>350</v>
      </c>
      <c r="S405" s="178" t="s">
        <v>108</v>
      </c>
      <c r="T405" s="179" t="s">
        <v>109</v>
      </c>
      <c r="U405" s="157">
        <v>0.247</v>
      </c>
      <c r="V405" s="157">
        <f t="shared" si="97"/>
        <v>0</v>
      </c>
      <c r="W405" s="157"/>
      <c r="X405" s="157"/>
      <c r="Y405" s="157" t="s">
        <v>110</v>
      </c>
      <c r="Z405" s="147"/>
      <c r="AA405" s="147"/>
      <c r="AB405" s="147"/>
      <c r="AC405" s="147"/>
      <c r="AD405" s="147"/>
      <c r="AE405" s="147"/>
      <c r="AF405" s="147"/>
      <c r="AG405" s="147" t="s">
        <v>158</v>
      </c>
      <c r="AH405" s="147"/>
      <c r="AI405" s="147"/>
      <c r="AJ405" s="147"/>
      <c r="AK405" s="147"/>
      <c r="AL405" s="147"/>
      <c r="AM405" s="147"/>
      <c r="AN405" s="147"/>
      <c r="AO405" s="147"/>
      <c r="AP405" s="147"/>
      <c r="AQ405" s="147"/>
      <c r="AR405" s="147"/>
      <c r="AS405" s="147"/>
      <c r="AT405" s="147"/>
      <c r="AU405" s="147"/>
      <c r="AV405" s="147"/>
      <c r="AW405" s="147"/>
      <c r="AX405" s="147"/>
      <c r="AY405" s="147"/>
      <c r="AZ405" s="147"/>
      <c r="BA405" s="147"/>
      <c r="BB405" s="147"/>
      <c r="BC405" s="147"/>
      <c r="BD405" s="147"/>
      <c r="BE405" s="147"/>
      <c r="BF405" s="147"/>
      <c r="BG405" s="147"/>
      <c r="BH405" s="147"/>
    </row>
    <row r="406" spans="1:60" outlineLevel="1" x14ac:dyDescent="0.2">
      <c r="A406" s="173">
        <v>358</v>
      </c>
      <c r="B406" s="174" t="s">
        <v>753</v>
      </c>
      <c r="C406" s="183" t="s">
        <v>754</v>
      </c>
      <c r="D406" s="175" t="s">
        <v>153</v>
      </c>
      <c r="E406" s="176">
        <v>0</v>
      </c>
      <c r="F406" s="177"/>
      <c r="G406" s="178">
        <f t="shared" si="91"/>
        <v>0</v>
      </c>
      <c r="H406" s="177"/>
      <c r="I406" s="178">
        <f t="shared" si="92"/>
        <v>0</v>
      </c>
      <c r="J406" s="177"/>
      <c r="K406" s="178">
        <f t="shared" si="93"/>
        <v>0</v>
      </c>
      <c r="L406" s="178">
        <v>21</v>
      </c>
      <c r="M406" s="178">
        <f t="shared" si="94"/>
        <v>0</v>
      </c>
      <c r="N406" s="176">
        <v>1.4999999999999999E-4</v>
      </c>
      <c r="O406" s="176">
        <f t="shared" si="95"/>
        <v>0</v>
      </c>
      <c r="P406" s="176">
        <v>0</v>
      </c>
      <c r="Q406" s="176">
        <f t="shared" si="96"/>
        <v>0</v>
      </c>
      <c r="R406" s="178" t="s">
        <v>350</v>
      </c>
      <c r="S406" s="178" t="s">
        <v>108</v>
      </c>
      <c r="T406" s="179" t="s">
        <v>109</v>
      </c>
      <c r="U406" s="157">
        <v>0.20599999999999999</v>
      </c>
      <c r="V406" s="157">
        <f t="shared" si="97"/>
        <v>0</v>
      </c>
      <c r="W406" s="157"/>
      <c r="X406" s="157"/>
      <c r="Y406" s="157" t="s">
        <v>110</v>
      </c>
      <c r="Z406" s="147"/>
      <c r="AA406" s="147"/>
      <c r="AB406" s="147"/>
      <c r="AC406" s="147"/>
      <c r="AD406" s="147"/>
      <c r="AE406" s="147"/>
      <c r="AF406" s="147"/>
      <c r="AG406" s="147" t="s">
        <v>158</v>
      </c>
      <c r="AH406" s="147"/>
      <c r="AI406" s="147"/>
      <c r="AJ406" s="147"/>
      <c r="AK406" s="147"/>
      <c r="AL406" s="147"/>
      <c r="AM406" s="147"/>
      <c r="AN406" s="147"/>
      <c r="AO406" s="147"/>
      <c r="AP406" s="147"/>
      <c r="AQ406" s="147"/>
      <c r="AR406" s="147"/>
      <c r="AS406" s="147"/>
      <c r="AT406" s="147"/>
      <c r="AU406" s="147"/>
      <c r="AV406" s="147"/>
      <c r="AW406" s="147"/>
      <c r="AX406" s="147"/>
      <c r="AY406" s="147"/>
      <c r="AZ406" s="147"/>
      <c r="BA406" s="147"/>
      <c r="BB406" s="147"/>
      <c r="BC406" s="147"/>
      <c r="BD406" s="147"/>
      <c r="BE406" s="147"/>
      <c r="BF406" s="147"/>
      <c r="BG406" s="147"/>
      <c r="BH406" s="147"/>
    </row>
    <row r="407" spans="1:60" ht="22.5" outlineLevel="1" x14ac:dyDescent="0.2">
      <c r="A407" s="173">
        <v>359</v>
      </c>
      <c r="B407" s="174" t="s">
        <v>739</v>
      </c>
      <c r="C407" s="183" t="s">
        <v>740</v>
      </c>
      <c r="D407" s="175" t="s">
        <v>153</v>
      </c>
      <c r="E407" s="176">
        <v>0</v>
      </c>
      <c r="F407" s="177"/>
      <c r="G407" s="178">
        <f t="shared" si="91"/>
        <v>0</v>
      </c>
      <c r="H407" s="177"/>
      <c r="I407" s="178">
        <f t="shared" si="92"/>
        <v>0</v>
      </c>
      <c r="J407" s="177"/>
      <c r="K407" s="178">
        <f t="shared" si="93"/>
        <v>0</v>
      </c>
      <c r="L407" s="178">
        <v>21</v>
      </c>
      <c r="M407" s="178">
        <f t="shared" si="94"/>
        <v>0</v>
      </c>
      <c r="N407" s="176">
        <v>6.4999999999999997E-4</v>
      </c>
      <c r="O407" s="176">
        <f t="shared" si="95"/>
        <v>0</v>
      </c>
      <c r="P407" s="176">
        <v>0</v>
      </c>
      <c r="Q407" s="176">
        <f t="shared" si="96"/>
        <v>0</v>
      </c>
      <c r="R407" s="178" t="s">
        <v>350</v>
      </c>
      <c r="S407" s="178" t="s">
        <v>108</v>
      </c>
      <c r="T407" s="179" t="s">
        <v>108</v>
      </c>
      <c r="U407" s="157">
        <v>0.20699999999999999</v>
      </c>
      <c r="V407" s="157">
        <f t="shared" si="97"/>
        <v>0</v>
      </c>
      <c r="W407" s="157"/>
      <c r="X407" s="157"/>
      <c r="Y407" s="157" t="s">
        <v>110</v>
      </c>
      <c r="Z407" s="147"/>
      <c r="AA407" s="147"/>
      <c r="AB407" s="147"/>
      <c r="AC407" s="147"/>
      <c r="AD407" s="147"/>
      <c r="AE407" s="147"/>
      <c r="AF407" s="147"/>
      <c r="AG407" s="147" t="s">
        <v>722</v>
      </c>
      <c r="AH407" s="147"/>
      <c r="AI407" s="147"/>
      <c r="AJ407" s="147"/>
      <c r="AK407" s="147"/>
      <c r="AL407" s="147"/>
      <c r="AM407" s="147"/>
      <c r="AN407" s="147"/>
      <c r="AO407" s="147"/>
      <c r="AP407" s="147"/>
      <c r="AQ407" s="147"/>
      <c r="AR407" s="147"/>
      <c r="AS407" s="147"/>
      <c r="AT407" s="147"/>
      <c r="AU407" s="147"/>
      <c r="AV407" s="147"/>
      <c r="AW407" s="147"/>
      <c r="AX407" s="147"/>
      <c r="AY407" s="147"/>
      <c r="AZ407" s="147"/>
      <c r="BA407" s="147"/>
      <c r="BB407" s="147"/>
      <c r="BC407" s="147"/>
      <c r="BD407" s="147"/>
      <c r="BE407" s="147"/>
      <c r="BF407" s="147"/>
      <c r="BG407" s="147"/>
      <c r="BH407" s="147"/>
    </row>
    <row r="408" spans="1:60" outlineLevel="1" x14ac:dyDescent="0.2">
      <c r="A408" s="173">
        <v>360</v>
      </c>
      <c r="B408" s="174" t="s">
        <v>755</v>
      </c>
      <c r="C408" s="183" t="s">
        <v>756</v>
      </c>
      <c r="D408" s="175" t="s">
        <v>291</v>
      </c>
      <c r="E408" s="176">
        <v>0</v>
      </c>
      <c r="F408" s="177"/>
      <c r="G408" s="178">
        <f t="shared" si="91"/>
        <v>0</v>
      </c>
      <c r="H408" s="177"/>
      <c r="I408" s="178">
        <f t="shared" si="92"/>
        <v>0</v>
      </c>
      <c r="J408" s="177"/>
      <c r="K408" s="178">
        <f t="shared" si="93"/>
        <v>0</v>
      </c>
      <c r="L408" s="178">
        <v>21</v>
      </c>
      <c r="M408" s="178">
        <f t="shared" si="94"/>
        <v>0</v>
      </c>
      <c r="N408" s="176">
        <v>6.3099999999999996E-3</v>
      </c>
      <c r="O408" s="176">
        <f t="shared" si="95"/>
        <v>0</v>
      </c>
      <c r="P408" s="176">
        <v>0</v>
      </c>
      <c r="Q408" s="176">
        <f t="shared" si="96"/>
        <v>0</v>
      </c>
      <c r="R408" s="178" t="s">
        <v>350</v>
      </c>
      <c r="S408" s="178" t="s">
        <v>108</v>
      </c>
      <c r="T408" s="179" t="s">
        <v>109</v>
      </c>
      <c r="U408" s="157">
        <v>1.04</v>
      </c>
      <c r="V408" s="157">
        <f t="shared" si="97"/>
        <v>0</v>
      </c>
      <c r="W408" s="157"/>
      <c r="X408" s="157"/>
      <c r="Y408" s="157" t="s">
        <v>110</v>
      </c>
      <c r="Z408" s="147"/>
      <c r="AA408" s="147"/>
      <c r="AB408" s="147"/>
      <c r="AC408" s="147"/>
      <c r="AD408" s="147"/>
      <c r="AE408" s="147"/>
      <c r="AF408" s="147"/>
      <c r="AG408" s="147" t="s">
        <v>158</v>
      </c>
      <c r="AH408" s="147"/>
      <c r="AI408" s="147"/>
      <c r="AJ408" s="147"/>
      <c r="AK408" s="147"/>
      <c r="AL408" s="147"/>
      <c r="AM408" s="147"/>
      <c r="AN408" s="147"/>
      <c r="AO408" s="147"/>
      <c r="AP408" s="147"/>
      <c r="AQ408" s="147"/>
      <c r="AR408" s="147"/>
      <c r="AS408" s="147"/>
      <c r="AT408" s="147"/>
      <c r="AU408" s="147"/>
      <c r="AV408" s="147"/>
      <c r="AW408" s="147"/>
      <c r="AX408" s="147"/>
      <c r="AY408" s="147"/>
      <c r="AZ408" s="147"/>
      <c r="BA408" s="147"/>
      <c r="BB408" s="147"/>
      <c r="BC408" s="147"/>
      <c r="BD408" s="147"/>
      <c r="BE408" s="147"/>
      <c r="BF408" s="147"/>
      <c r="BG408" s="147"/>
      <c r="BH408" s="147"/>
    </row>
    <row r="409" spans="1:60" ht="22.5" outlineLevel="1" x14ac:dyDescent="0.2">
      <c r="A409" s="173">
        <v>361</v>
      </c>
      <c r="B409" s="174" t="s">
        <v>757</v>
      </c>
      <c r="C409" s="183" t="s">
        <v>758</v>
      </c>
      <c r="D409" s="175" t="s">
        <v>153</v>
      </c>
      <c r="E409" s="176">
        <v>2</v>
      </c>
      <c r="F409" s="177"/>
      <c r="G409" s="178">
        <f t="shared" si="91"/>
        <v>0</v>
      </c>
      <c r="H409" s="177"/>
      <c r="I409" s="178">
        <f t="shared" si="92"/>
        <v>0</v>
      </c>
      <c r="J409" s="177"/>
      <c r="K409" s="178">
        <f t="shared" si="93"/>
        <v>0</v>
      </c>
      <c r="L409" s="178">
        <v>21</v>
      </c>
      <c r="M409" s="178">
        <f t="shared" si="94"/>
        <v>0</v>
      </c>
      <c r="N409" s="176">
        <v>2.2499999999999999E-2</v>
      </c>
      <c r="O409" s="176">
        <f t="shared" si="95"/>
        <v>0.05</v>
      </c>
      <c r="P409" s="176">
        <v>0</v>
      </c>
      <c r="Q409" s="176">
        <f t="shared" si="96"/>
        <v>0</v>
      </c>
      <c r="R409" s="178" t="s">
        <v>122</v>
      </c>
      <c r="S409" s="178" t="s">
        <v>108</v>
      </c>
      <c r="T409" s="179" t="s">
        <v>108</v>
      </c>
      <c r="U409" s="157">
        <v>0</v>
      </c>
      <c r="V409" s="157">
        <f t="shared" si="97"/>
        <v>0</v>
      </c>
      <c r="W409" s="157"/>
      <c r="X409" s="157"/>
      <c r="Y409" s="157" t="s">
        <v>110</v>
      </c>
      <c r="Z409" s="147"/>
      <c r="AA409" s="147"/>
      <c r="AB409" s="147"/>
      <c r="AC409" s="147"/>
      <c r="AD409" s="147"/>
      <c r="AE409" s="147"/>
      <c r="AF409" s="147"/>
      <c r="AG409" s="147" t="s">
        <v>118</v>
      </c>
      <c r="AH409" s="147"/>
      <c r="AI409" s="147"/>
      <c r="AJ409" s="147"/>
      <c r="AK409" s="147"/>
      <c r="AL409" s="147"/>
      <c r="AM409" s="147"/>
      <c r="AN409" s="147"/>
      <c r="AO409" s="147"/>
      <c r="AP409" s="147"/>
      <c r="AQ409" s="147"/>
      <c r="AR409" s="147"/>
      <c r="AS409" s="147"/>
      <c r="AT409" s="147"/>
      <c r="AU409" s="147"/>
      <c r="AV409" s="147"/>
      <c r="AW409" s="147"/>
      <c r="AX409" s="147"/>
      <c r="AY409" s="147"/>
      <c r="AZ409" s="147"/>
      <c r="BA409" s="147"/>
      <c r="BB409" s="147"/>
      <c r="BC409" s="147"/>
      <c r="BD409" s="147"/>
      <c r="BE409" s="147"/>
      <c r="BF409" s="147"/>
      <c r="BG409" s="147"/>
      <c r="BH409" s="147"/>
    </row>
    <row r="410" spans="1:60" outlineLevel="1" x14ac:dyDescent="0.2">
      <c r="A410" s="173">
        <v>362</v>
      </c>
      <c r="B410" s="174" t="s">
        <v>759</v>
      </c>
      <c r="C410" s="183" t="s">
        <v>760</v>
      </c>
      <c r="D410" s="175" t="s">
        <v>214</v>
      </c>
      <c r="E410" s="176">
        <v>2</v>
      </c>
      <c r="F410" s="177"/>
      <c r="G410" s="178">
        <f t="shared" si="91"/>
        <v>0</v>
      </c>
      <c r="H410" s="177"/>
      <c r="I410" s="178">
        <f t="shared" si="92"/>
        <v>0</v>
      </c>
      <c r="J410" s="177"/>
      <c r="K410" s="178">
        <f t="shared" si="93"/>
        <v>0</v>
      </c>
      <c r="L410" s="178">
        <v>21</v>
      </c>
      <c r="M410" s="178">
        <f t="shared" si="94"/>
        <v>0</v>
      </c>
      <c r="N410" s="176">
        <v>0</v>
      </c>
      <c r="O410" s="176">
        <f t="shared" si="95"/>
        <v>0</v>
      </c>
      <c r="P410" s="176">
        <v>0</v>
      </c>
      <c r="Q410" s="176">
        <f t="shared" si="96"/>
        <v>0</v>
      </c>
      <c r="R410" s="178"/>
      <c r="S410" s="178" t="s">
        <v>117</v>
      </c>
      <c r="T410" s="179" t="s">
        <v>109</v>
      </c>
      <c r="U410" s="157">
        <v>0</v>
      </c>
      <c r="V410" s="157">
        <f t="shared" si="97"/>
        <v>0</v>
      </c>
      <c r="W410" s="157"/>
      <c r="X410" s="157"/>
      <c r="Y410" s="157" t="s">
        <v>110</v>
      </c>
      <c r="Z410" s="147"/>
      <c r="AA410" s="147"/>
      <c r="AB410" s="147"/>
      <c r="AC410" s="147"/>
      <c r="AD410" s="147"/>
      <c r="AE410" s="147"/>
      <c r="AF410" s="147"/>
      <c r="AG410" s="147" t="s">
        <v>158</v>
      </c>
      <c r="AH410" s="147"/>
      <c r="AI410" s="147"/>
      <c r="AJ410" s="147"/>
      <c r="AK410" s="147"/>
      <c r="AL410" s="147"/>
      <c r="AM410" s="147"/>
      <c r="AN410" s="147"/>
      <c r="AO410" s="147"/>
      <c r="AP410" s="147"/>
      <c r="AQ410" s="147"/>
      <c r="AR410" s="147"/>
      <c r="AS410" s="147"/>
      <c r="AT410" s="147"/>
      <c r="AU410" s="147"/>
      <c r="AV410" s="147"/>
      <c r="AW410" s="147"/>
      <c r="AX410" s="147"/>
      <c r="AY410" s="147"/>
      <c r="AZ410" s="147"/>
      <c r="BA410" s="147"/>
      <c r="BB410" s="147"/>
      <c r="BC410" s="147"/>
      <c r="BD410" s="147"/>
      <c r="BE410" s="147"/>
      <c r="BF410" s="147"/>
      <c r="BG410" s="147"/>
      <c r="BH410" s="147"/>
    </row>
    <row r="411" spans="1:60" outlineLevel="1" x14ac:dyDescent="0.2">
      <c r="A411" s="173">
        <v>363</v>
      </c>
      <c r="B411" s="174" t="s">
        <v>761</v>
      </c>
      <c r="C411" s="183" t="s">
        <v>762</v>
      </c>
      <c r="D411" s="175" t="s">
        <v>153</v>
      </c>
      <c r="E411" s="176">
        <v>0</v>
      </c>
      <c r="F411" s="177"/>
      <c r="G411" s="178">
        <f t="shared" si="91"/>
        <v>0</v>
      </c>
      <c r="H411" s="177"/>
      <c r="I411" s="178">
        <f t="shared" si="92"/>
        <v>0</v>
      </c>
      <c r="J411" s="177"/>
      <c r="K411" s="178">
        <f t="shared" si="93"/>
        <v>0</v>
      </c>
      <c r="L411" s="178">
        <v>21</v>
      </c>
      <c r="M411" s="178">
        <f t="shared" si="94"/>
        <v>0</v>
      </c>
      <c r="N411" s="176">
        <v>0</v>
      </c>
      <c r="O411" s="176">
        <f t="shared" si="95"/>
        <v>0</v>
      </c>
      <c r="P411" s="176">
        <v>0</v>
      </c>
      <c r="Q411" s="176">
        <f t="shared" si="96"/>
        <v>0</v>
      </c>
      <c r="R411" s="178" t="s">
        <v>350</v>
      </c>
      <c r="S411" s="178" t="s">
        <v>108</v>
      </c>
      <c r="T411" s="179" t="s">
        <v>109</v>
      </c>
      <c r="U411" s="157">
        <v>5.0999999999999997E-2</v>
      </c>
      <c r="V411" s="157">
        <f t="shared" si="97"/>
        <v>0</v>
      </c>
      <c r="W411" s="157"/>
      <c r="X411" s="157"/>
      <c r="Y411" s="157" t="s">
        <v>110</v>
      </c>
      <c r="Z411" s="147"/>
      <c r="AA411" s="147"/>
      <c r="AB411" s="147"/>
      <c r="AC411" s="147"/>
      <c r="AD411" s="147"/>
      <c r="AE411" s="147"/>
      <c r="AF411" s="147"/>
      <c r="AG411" s="147" t="s">
        <v>158</v>
      </c>
      <c r="AH411" s="147"/>
      <c r="AI411" s="147"/>
      <c r="AJ411" s="147"/>
      <c r="AK411" s="147"/>
      <c r="AL411" s="147"/>
      <c r="AM411" s="147"/>
      <c r="AN411" s="147"/>
      <c r="AO411" s="147"/>
      <c r="AP411" s="147"/>
      <c r="AQ411" s="147"/>
      <c r="AR411" s="147"/>
      <c r="AS411" s="147"/>
      <c r="AT411" s="147"/>
      <c r="AU411" s="147"/>
      <c r="AV411" s="147"/>
      <c r="AW411" s="147"/>
      <c r="AX411" s="147"/>
      <c r="AY411" s="147"/>
      <c r="AZ411" s="147"/>
      <c r="BA411" s="147"/>
      <c r="BB411" s="147"/>
      <c r="BC411" s="147"/>
      <c r="BD411" s="147"/>
      <c r="BE411" s="147"/>
      <c r="BF411" s="147"/>
      <c r="BG411" s="147"/>
      <c r="BH411" s="147"/>
    </row>
    <row r="412" spans="1:60" ht="22.5" outlineLevel="1" x14ac:dyDescent="0.2">
      <c r="A412" s="173">
        <v>364</v>
      </c>
      <c r="B412" s="174" t="s">
        <v>763</v>
      </c>
      <c r="C412" s="183" t="s">
        <v>764</v>
      </c>
      <c r="D412" s="175" t="s">
        <v>291</v>
      </c>
      <c r="E412" s="176">
        <v>2</v>
      </c>
      <c r="F412" s="177"/>
      <c r="G412" s="178">
        <f t="shared" si="91"/>
        <v>0</v>
      </c>
      <c r="H412" s="177"/>
      <c r="I412" s="178">
        <f t="shared" si="92"/>
        <v>0</v>
      </c>
      <c r="J412" s="177"/>
      <c r="K412" s="178">
        <f t="shared" si="93"/>
        <v>0</v>
      </c>
      <c r="L412" s="178">
        <v>21</v>
      </c>
      <c r="M412" s="178">
        <f t="shared" si="94"/>
        <v>0</v>
      </c>
      <c r="N412" s="176">
        <v>1.7909999999999999E-2</v>
      </c>
      <c r="O412" s="176">
        <f t="shared" si="95"/>
        <v>0.04</v>
      </c>
      <c r="P412" s="176">
        <v>0</v>
      </c>
      <c r="Q412" s="176">
        <f t="shared" si="96"/>
        <v>0</v>
      </c>
      <c r="R412" s="178" t="s">
        <v>350</v>
      </c>
      <c r="S412" s="178" t="s">
        <v>108</v>
      </c>
      <c r="T412" s="179" t="s">
        <v>108</v>
      </c>
      <c r="U412" s="157">
        <v>1.1020000000000001</v>
      </c>
      <c r="V412" s="157">
        <f t="shared" si="97"/>
        <v>2.2000000000000002</v>
      </c>
      <c r="W412" s="157"/>
      <c r="X412" s="157"/>
      <c r="Y412" s="157" t="s">
        <v>110</v>
      </c>
      <c r="Z412" s="147"/>
      <c r="AA412" s="147"/>
      <c r="AB412" s="147"/>
      <c r="AC412" s="147"/>
      <c r="AD412" s="147"/>
      <c r="AE412" s="147"/>
      <c r="AF412" s="147"/>
      <c r="AG412" s="147" t="s">
        <v>158</v>
      </c>
      <c r="AH412" s="147"/>
      <c r="AI412" s="147"/>
      <c r="AJ412" s="147"/>
      <c r="AK412" s="147"/>
      <c r="AL412" s="147"/>
      <c r="AM412" s="147"/>
      <c r="AN412" s="147"/>
      <c r="AO412" s="147"/>
      <c r="AP412" s="147"/>
      <c r="AQ412" s="147"/>
      <c r="AR412" s="147"/>
      <c r="AS412" s="147"/>
      <c r="AT412" s="147"/>
      <c r="AU412" s="147"/>
      <c r="AV412" s="147"/>
      <c r="AW412" s="147"/>
      <c r="AX412" s="147"/>
      <c r="AY412" s="147"/>
      <c r="AZ412" s="147"/>
      <c r="BA412" s="147"/>
      <c r="BB412" s="147"/>
      <c r="BC412" s="147"/>
      <c r="BD412" s="147"/>
      <c r="BE412" s="147"/>
      <c r="BF412" s="147"/>
      <c r="BG412" s="147"/>
      <c r="BH412" s="147"/>
    </row>
    <row r="413" spans="1:60" ht="22.5" outlineLevel="1" x14ac:dyDescent="0.2">
      <c r="A413" s="173">
        <v>365</v>
      </c>
      <c r="B413" s="174" t="s">
        <v>765</v>
      </c>
      <c r="C413" s="183" t="s">
        <v>766</v>
      </c>
      <c r="D413" s="175" t="s">
        <v>291</v>
      </c>
      <c r="E413" s="176">
        <v>2</v>
      </c>
      <c r="F413" s="177"/>
      <c r="G413" s="178">
        <f t="shared" si="91"/>
        <v>0</v>
      </c>
      <c r="H413" s="177"/>
      <c r="I413" s="178">
        <f t="shared" si="92"/>
        <v>0</v>
      </c>
      <c r="J413" s="177"/>
      <c r="K413" s="178">
        <f t="shared" si="93"/>
        <v>0</v>
      </c>
      <c r="L413" s="178">
        <v>21</v>
      </c>
      <c r="M413" s="178">
        <f t="shared" si="94"/>
        <v>0</v>
      </c>
      <c r="N413" s="176">
        <v>0.10315000000000001</v>
      </c>
      <c r="O413" s="176">
        <f t="shared" si="95"/>
        <v>0.21</v>
      </c>
      <c r="P413" s="176">
        <v>0</v>
      </c>
      <c r="Q413" s="176">
        <f t="shared" si="96"/>
        <v>0</v>
      </c>
      <c r="R413" s="178" t="s">
        <v>350</v>
      </c>
      <c r="S413" s="178" t="s">
        <v>108</v>
      </c>
      <c r="T413" s="179" t="s">
        <v>108</v>
      </c>
      <c r="U413" s="157">
        <v>3.266</v>
      </c>
      <c r="V413" s="157">
        <f t="shared" si="97"/>
        <v>6.53</v>
      </c>
      <c r="W413" s="157"/>
      <c r="X413" s="157"/>
      <c r="Y413" s="157" t="s">
        <v>110</v>
      </c>
      <c r="Z413" s="147"/>
      <c r="AA413" s="147"/>
      <c r="AB413" s="147"/>
      <c r="AC413" s="147"/>
      <c r="AD413" s="147"/>
      <c r="AE413" s="147"/>
      <c r="AF413" s="147"/>
      <c r="AG413" s="147" t="s">
        <v>158</v>
      </c>
      <c r="AH413" s="147"/>
      <c r="AI413" s="147"/>
      <c r="AJ413" s="147"/>
      <c r="AK413" s="147"/>
      <c r="AL413" s="147"/>
      <c r="AM413" s="147"/>
      <c r="AN413" s="147"/>
      <c r="AO413" s="147"/>
      <c r="AP413" s="147"/>
      <c r="AQ413" s="147"/>
      <c r="AR413" s="147"/>
      <c r="AS413" s="147"/>
      <c r="AT413" s="147"/>
      <c r="AU413" s="147"/>
      <c r="AV413" s="147"/>
      <c r="AW413" s="147"/>
      <c r="AX413" s="147"/>
      <c r="AY413" s="147"/>
      <c r="AZ413" s="147"/>
      <c r="BA413" s="147"/>
      <c r="BB413" s="147"/>
      <c r="BC413" s="147"/>
      <c r="BD413" s="147"/>
      <c r="BE413" s="147"/>
      <c r="BF413" s="147"/>
      <c r="BG413" s="147"/>
      <c r="BH413" s="147"/>
    </row>
    <row r="414" spans="1:60" ht="22.5" outlineLevel="1" x14ac:dyDescent="0.2">
      <c r="A414" s="173">
        <v>366</v>
      </c>
      <c r="B414" s="174" t="s">
        <v>767</v>
      </c>
      <c r="C414" s="183" t="s">
        <v>768</v>
      </c>
      <c r="D414" s="175" t="s">
        <v>291</v>
      </c>
      <c r="E414" s="176">
        <v>1</v>
      </c>
      <c r="F414" s="177"/>
      <c r="G414" s="178">
        <f t="shared" si="91"/>
        <v>0</v>
      </c>
      <c r="H414" s="177"/>
      <c r="I414" s="178">
        <f t="shared" si="92"/>
        <v>0</v>
      </c>
      <c r="J414" s="177"/>
      <c r="K414" s="178">
        <f t="shared" si="93"/>
        <v>0</v>
      </c>
      <c r="L414" s="178">
        <v>21</v>
      </c>
      <c r="M414" s="178">
        <f t="shared" si="94"/>
        <v>0</v>
      </c>
      <c r="N414" s="176">
        <v>0.1356</v>
      </c>
      <c r="O414" s="176">
        <f t="shared" si="95"/>
        <v>0.14000000000000001</v>
      </c>
      <c r="P414" s="176">
        <v>0</v>
      </c>
      <c r="Q414" s="176">
        <f t="shared" si="96"/>
        <v>0</v>
      </c>
      <c r="R414" s="178" t="s">
        <v>350</v>
      </c>
      <c r="S414" s="178" t="s">
        <v>108</v>
      </c>
      <c r="T414" s="179" t="s">
        <v>108</v>
      </c>
      <c r="U414" s="157">
        <v>3.754</v>
      </c>
      <c r="V414" s="157">
        <f t="shared" si="97"/>
        <v>3.75</v>
      </c>
      <c r="W414" s="157"/>
      <c r="X414" s="157"/>
      <c r="Y414" s="157" t="s">
        <v>110</v>
      </c>
      <c r="Z414" s="147"/>
      <c r="AA414" s="147"/>
      <c r="AB414" s="147"/>
      <c r="AC414" s="147"/>
      <c r="AD414" s="147"/>
      <c r="AE414" s="147"/>
      <c r="AF414" s="147"/>
      <c r="AG414" s="147" t="s">
        <v>158</v>
      </c>
      <c r="AH414" s="147"/>
      <c r="AI414" s="147"/>
      <c r="AJ414" s="147"/>
      <c r="AK414" s="147"/>
      <c r="AL414" s="147"/>
      <c r="AM414" s="147"/>
      <c r="AN414" s="147"/>
      <c r="AO414" s="147"/>
      <c r="AP414" s="147"/>
      <c r="AQ414" s="147"/>
      <c r="AR414" s="147"/>
      <c r="AS414" s="147"/>
      <c r="AT414" s="147"/>
      <c r="AU414" s="147"/>
      <c r="AV414" s="147"/>
      <c r="AW414" s="147"/>
      <c r="AX414" s="147"/>
      <c r="AY414" s="147"/>
      <c r="AZ414" s="147"/>
      <c r="BA414" s="147"/>
      <c r="BB414" s="147"/>
      <c r="BC414" s="147"/>
      <c r="BD414" s="147"/>
      <c r="BE414" s="147"/>
      <c r="BF414" s="147"/>
      <c r="BG414" s="147"/>
      <c r="BH414" s="147"/>
    </row>
    <row r="415" spans="1:60" ht="22.5" outlineLevel="1" x14ac:dyDescent="0.2">
      <c r="A415" s="173">
        <v>367</v>
      </c>
      <c r="B415" s="174" t="s">
        <v>769</v>
      </c>
      <c r="C415" s="183" t="s">
        <v>770</v>
      </c>
      <c r="D415" s="175" t="s">
        <v>153</v>
      </c>
      <c r="E415" s="176">
        <v>2</v>
      </c>
      <c r="F415" s="177"/>
      <c r="G415" s="178">
        <f t="shared" si="91"/>
        <v>0</v>
      </c>
      <c r="H415" s="177"/>
      <c r="I415" s="178">
        <f t="shared" si="92"/>
        <v>0</v>
      </c>
      <c r="J415" s="177"/>
      <c r="K415" s="178">
        <f t="shared" si="93"/>
        <v>0</v>
      </c>
      <c r="L415" s="178">
        <v>21</v>
      </c>
      <c r="M415" s="178">
        <f t="shared" si="94"/>
        <v>0</v>
      </c>
      <c r="N415" s="176">
        <v>1.2999999999999999E-2</v>
      </c>
      <c r="O415" s="176">
        <f t="shared" si="95"/>
        <v>0.03</v>
      </c>
      <c r="P415" s="176">
        <v>0</v>
      </c>
      <c r="Q415" s="176">
        <f t="shared" si="96"/>
        <v>0</v>
      </c>
      <c r="R415" s="178" t="s">
        <v>122</v>
      </c>
      <c r="S415" s="178" t="s">
        <v>108</v>
      </c>
      <c r="T415" s="179" t="s">
        <v>108</v>
      </c>
      <c r="U415" s="157">
        <v>0</v>
      </c>
      <c r="V415" s="157">
        <f t="shared" si="97"/>
        <v>0</v>
      </c>
      <c r="W415" s="157"/>
      <c r="X415" s="157"/>
      <c r="Y415" s="157" t="s">
        <v>110</v>
      </c>
      <c r="Z415" s="147"/>
      <c r="AA415" s="147"/>
      <c r="AB415" s="147"/>
      <c r="AC415" s="147"/>
      <c r="AD415" s="147"/>
      <c r="AE415" s="147"/>
      <c r="AF415" s="147"/>
      <c r="AG415" s="147" t="s">
        <v>118</v>
      </c>
      <c r="AH415" s="147"/>
      <c r="AI415" s="147"/>
      <c r="AJ415" s="147"/>
      <c r="AK415" s="147"/>
      <c r="AL415" s="147"/>
      <c r="AM415" s="147"/>
      <c r="AN415" s="147"/>
      <c r="AO415" s="147"/>
      <c r="AP415" s="147"/>
      <c r="AQ415" s="147"/>
      <c r="AR415" s="147"/>
      <c r="AS415" s="147"/>
      <c r="AT415" s="147"/>
      <c r="AU415" s="147"/>
      <c r="AV415" s="147"/>
      <c r="AW415" s="147"/>
      <c r="AX415" s="147"/>
      <c r="AY415" s="147"/>
      <c r="AZ415" s="147"/>
      <c r="BA415" s="147"/>
      <c r="BB415" s="147"/>
      <c r="BC415" s="147"/>
      <c r="BD415" s="147"/>
      <c r="BE415" s="147"/>
      <c r="BF415" s="147"/>
      <c r="BG415" s="147"/>
      <c r="BH415" s="147"/>
    </row>
    <row r="416" spans="1:60" outlineLevel="1" x14ac:dyDescent="0.2">
      <c r="A416" s="173">
        <v>368</v>
      </c>
      <c r="B416" s="174" t="s">
        <v>771</v>
      </c>
      <c r="C416" s="183" t="s">
        <v>772</v>
      </c>
      <c r="D416" s="175" t="s">
        <v>161</v>
      </c>
      <c r="E416" s="176">
        <v>2</v>
      </c>
      <c r="F416" s="177"/>
      <c r="G416" s="178">
        <f t="shared" si="91"/>
        <v>0</v>
      </c>
      <c r="H416" s="177"/>
      <c r="I416" s="178">
        <f t="shared" si="92"/>
        <v>0</v>
      </c>
      <c r="J416" s="177"/>
      <c r="K416" s="178">
        <f t="shared" si="93"/>
        <v>0</v>
      </c>
      <c r="L416" s="178">
        <v>21</v>
      </c>
      <c r="M416" s="178">
        <f t="shared" si="94"/>
        <v>0</v>
      </c>
      <c r="N416" s="176">
        <v>0</v>
      </c>
      <c r="O416" s="176">
        <f t="shared" si="95"/>
        <v>0</v>
      </c>
      <c r="P416" s="176">
        <v>0</v>
      </c>
      <c r="Q416" s="176">
        <f t="shared" si="96"/>
        <v>0</v>
      </c>
      <c r="R416" s="178" t="s">
        <v>350</v>
      </c>
      <c r="S416" s="178" t="s">
        <v>108</v>
      </c>
      <c r="T416" s="179" t="s">
        <v>109</v>
      </c>
      <c r="U416" s="157">
        <v>2.5750000000000002</v>
      </c>
      <c r="V416" s="157">
        <f t="shared" si="97"/>
        <v>5.15</v>
      </c>
      <c r="W416" s="157"/>
      <c r="X416" s="157"/>
      <c r="Y416" s="157" t="s">
        <v>110</v>
      </c>
      <c r="Z416" s="147"/>
      <c r="AA416" s="147"/>
      <c r="AB416" s="147"/>
      <c r="AC416" s="147"/>
      <c r="AD416" s="147"/>
      <c r="AE416" s="147"/>
      <c r="AF416" s="147"/>
      <c r="AG416" s="147" t="s">
        <v>158</v>
      </c>
      <c r="AH416" s="147"/>
      <c r="AI416" s="147"/>
      <c r="AJ416" s="147"/>
      <c r="AK416" s="147"/>
      <c r="AL416" s="147"/>
      <c r="AM416" s="147"/>
      <c r="AN416" s="147"/>
      <c r="AO416" s="147"/>
      <c r="AP416" s="147"/>
      <c r="AQ416" s="147"/>
      <c r="AR416" s="147"/>
      <c r="AS416" s="147"/>
      <c r="AT416" s="147"/>
      <c r="AU416" s="147"/>
      <c r="AV416" s="147"/>
      <c r="AW416" s="147"/>
      <c r="AX416" s="147"/>
      <c r="AY416" s="147"/>
      <c r="AZ416" s="147"/>
      <c r="BA416" s="147"/>
      <c r="BB416" s="147"/>
      <c r="BC416" s="147"/>
      <c r="BD416" s="147"/>
      <c r="BE416" s="147"/>
      <c r="BF416" s="147"/>
      <c r="BG416" s="147"/>
      <c r="BH416" s="147"/>
    </row>
    <row r="417" spans="1:60" x14ac:dyDescent="0.2">
      <c r="A417" s="159" t="s">
        <v>102</v>
      </c>
      <c r="B417" s="160" t="s">
        <v>65</v>
      </c>
      <c r="C417" s="181" t="s">
        <v>66</v>
      </c>
      <c r="D417" s="161"/>
      <c r="E417" s="162"/>
      <c r="F417" s="163"/>
      <c r="G417" s="163">
        <f>SUMIF(AG418:AG421,"&lt;&gt;NOR",G418:G421)</f>
        <v>0</v>
      </c>
      <c r="H417" s="163"/>
      <c r="I417" s="163">
        <f>SUM(I418:I421)</f>
        <v>0</v>
      </c>
      <c r="J417" s="163"/>
      <c r="K417" s="163">
        <f>SUM(K418:K421)</f>
        <v>0</v>
      </c>
      <c r="L417" s="163"/>
      <c r="M417" s="163">
        <f>SUM(M418:M421)</f>
        <v>0</v>
      </c>
      <c r="N417" s="162"/>
      <c r="O417" s="162">
        <f>SUM(O418:O421)</f>
        <v>0.04</v>
      </c>
      <c r="P417" s="162"/>
      <c r="Q417" s="162">
        <f>SUM(Q418:Q421)</f>
        <v>0</v>
      </c>
      <c r="R417" s="163"/>
      <c r="S417" s="163"/>
      <c r="T417" s="164"/>
      <c r="U417" s="158"/>
      <c r="V417" s="158">
        <f>SUM(V418:V421)</f>
        <v>176.8</v>
      </c>
      <c r="W417" s="158"/>
      <c r="X417" s="158"/>
      <c r="Y417" s="158"/>
      <c r="AG417" t="s">
        <v>103</v>
      </c>
    </row>
    <row r="418" spans="1:60" outlineLevel="1" x14ac:dyDescent="0.2">
      <c r="A418" s="173">
        <v>369</v>
      </c>
      <c r="B418" s="174" t="s">
        <v>773</v>
      </c>
      <c r="C418" s="183" t="s">
        <v>774</v>
      </c>
      <c r="D418" s="175" t="s">
        <v>775</v>
      </c>
      <c r="E418" s="176">
        <v>400</v>
      </c>
      <c r="F418" s="177"/>
      <c r="G418" s="178">
        <f>ROUND(E418*F418,2)</f>
        <v>0</v>
      </c>
      <c r="H418" s="177"/>
      <c r="I418" s="178">
        <f>ROUND(E418*H418,2)</f>
        <v>0</v>
      </c>
      <c r="J418" s="177"/>
      <c r="K418" s="178">
        <f>ROUND(E418*J418,2)</f>
        <v>0</v>
      </c>
      <c r="L418" s="178">
        <v>21</v>
      </c>
      <c r="M418" s="178">
        <f>G418*(1+L418/100)</f>
        <v>0</v>
      </c>
      <c r="N418" s="176">
        <v>6.0000000000000002E-5</v>
      </c>
      <c r="O418" s="176">
        <f>ROUND(E418*N418,2)</f>
        <v>0.02</v>
      </c>
      <c r="P418" s="176">
        <v>0</v>
      </c>
      <c r="Q418" s="176">
        <f>ROUND(E418*P418,2)</f>
        <v>0</v>
      </c>
      <c r="R418" s="178" t="s">
        <v>776</v>
      </c>
      <c r="S418" s="178" t="s">
        <v>108</v>
      </c>
      <c r="T418" s="179" t="s">
        <v>109</v>
      </c>
      <c r="U418" s="157">
        <v>0.221</v>
      </c>
      <c r="V418" s="157">
        <f>ROUND(E418*U418,2)</f>
        <v>88.4</v>
      </c>
      <c r="W418" s="157"/>
      <c r="X418" s="157"/>
      <c r="Y418" s="157" t="s">
        <v>110</v>
      </c>
      <c r="Z418" s="147"/>
      <c r="AA418" s="147"/>
      <c r="AB418" s="147"/>
      <c r="AC418" s="147"/>
      <c r="AD418" s="147"/>
      <c r="AE418" s="147"/>
      <c r="AF418" s="147"/>
      <c r="AG418" s="147" t="s">
        <v>158</v>
      </c>
      <c r="AH418" s="147"/>
      <c r="AI418" s="147"/>
      <c r="AJ418" s="147"/>
      <c r="AK418" s="147"/>
      <c r="AL418" s="147"/>
      <c r="AM418" s="147"/>
      <c r="AN418" s="147"/>
      <c r="AO418" s="147"/>
      <c r="AP418" s="147"/>
      <c r="AQ418" s="147"/>
      <c r="AR418" s="147"/>
      <c r="AS418" s="147"/>
      <c r="AT418" s="147"/>
      <c r="AU418" s="147"/>
      <c r="AV418" s="147"/>
      <c r="AW418" s="147"/>
      <c r="AX418" s="147"/>
      <c r="AY418" s="147"/>
      <c r="AZ418" s="147"/>
      <c r="BA418" s="147"/>
      <c r="BB418" s="147"/>
      <c r="BC418" s="147"/>
      <c r="BD418" s="147"/>
      <c r="BE418" s="147"/>
      <c r="BF418" s="147"/>
      <c r="BG418" s="147"/>
      <c r="BH418" s="147"/>
    </row>
    <row r="419" spans="1:60" outlineLevel="1" x14ac:dyDescent="0.2">
      <c r="A419" s="173">
        <v>370</v>
      </c>
      <c r="B419" s="174" t="s">
        <v>777</v>
      </c>
      <c r="C419" s="183" t="s">
        <v>778</v>
      </c>
      <c r="D419" s="175" t="s">
        <v>775</v>
      </c>
      <c r="E419" s="176">
        <v>400</v>
      </c>
      <c r="F419" s="177"/>
      <c r="G419" s="178">
        <f>ROUND(E419*F419,2)</f>
        <v>0</v>
      </c>
      <c r="H419" s="177"/>
      <c r="I419" s="178">
        <f>ROUND(E419*H419,2)</f>
        <v>0</v>
      </c>
      <c r="J419" s="177"/>
      <c r="K419" s="178">
        <f>ROUND(E419*J419,2)</f>
        <v>0</v>
      </c>
      <c r="L419" s="178">
        <v>21</v>
      </c>
      <c r="M419" s="178">
        <f>G419*(1+L419/100)</f>
        <v>0</v>
      </c>
      <c r="N419" s="176">
        <v>0</v>
      </c>
      <c r="O419" s="176">
        <f>ROUND(E419*N419,2)</f>
        <v>0</v>
      </c>
      <c r="P419" s="176">
        <v>0</v>
      </c>
      <c r="Q419" s="176">
        <f>ROUND(E419*P419,2)</f>
        <v>0</v>
      </c>
      <c r="R419" s="178" t="s">
        <v>122</v>
      </c>
      <c r="S419" s="178" t="s">
        <v>108</v>
      </c>
      <c r="T419" s="179" t="s">
        <v>108</v>
      </c>
      <c r="U419" s="157">
        <v>0</v>
      </c>
      <c r="V419" s="157">
        <f>ROUND(E419*U419,2)</f>
        <v>0</v>
      </c>
      <c r="W419" s="157"/>
      <c r="X419" s="157"/>
      <c r="Y419" s="157" t="s">
        <v>110</v>
      </c>
      <c r="Z419" s="147"/>
      <c r="AA419" s="147"/>
      <c r="AB419" s="147"/>
      <c r="AC419" s="147"/>
      <c r="AD419" s="147"/>
      <c r="AE419" s="147"/>
      <c r="AF419" s="147"/>
      <c r="AG419" s="147" t="s">
        <v>118</v>
      </c>
      <c r="AH419" s="147"/>
      <c r="AI419" s="147"/>
      <c r="AJ419" s="147"/>
      <c r="AK419" s="147"/>
      <c r="AL419" s="147"/>
      <c r="AM419" s="147"/>
      <c r="AN419" s="147"/>
      <c r="AO419" s="147"/>
      <c r="AP419" s="147"/>
      <c r="AQ419" s="147"/>
      <c r="AR419" s="147"/>
      <c r="AS419" s="147"/>
      <c r="AT419" s="147"/>
      <c r="AU419" s="147"/>
      <c r="AV419" s="147"/>
      <c r="AW419" s="147"/>
      <c r="AX419" s="147"/>
      <c r="AY419" s="147"/>
      <c r="AZ419" s="147"/>
      <c r="BA419" s="147"/>
      <c r="BB419" s="147"/>
      <c r="BC419" s="147"/>
      <c r="BD419" s="147"/>
      <c r="BE419" s="147"/>
      <c r="BF419" s="147"/>
      <c r="BG419" s="147"/>
      <c r="BH419" s="147"/>
    </row>
    <row r="420" spans="1:60" outlineLevel="1" x14ac:dyDescent="0.2">
      <c r="A420" s="173">
        <v>371</v>
      </c>
      <c r="B420" s="174" t="s">
        <v>212</v>
      </c>
      <c r="C420" s="183" t="s">
        <v>779</v>
      </c>
      <c r="D420" s="175" t="s">
        <v>775</v>
      </c>
      <c r="E420" s="176">
        <v>400</v>
      </c>
      <c r="F420" s="177"/>
      <c r="G420" s="178">
        <f>ROUND(E420*F420,2)</f>
        <v>0</v>
      </c>
      <c r="H420" s="177"/>
      <c r="I420" s="178">
        <f>ROUND(E420*H420,2)</f>
        <v>0</v>
      </c>
      <c r="J420" s="177"/>
      <c r="K420" s="178">
        <f>ROUND(E420*J420,2)</f>
        <v>0</v>
      </c>
      <c r="L420" s="178">
        <v>21</v>
      </c>
      <c r="M420" s="178">
        <f>G420*(1+L420/100)</f>
        <v>0</v>
      </c>
      <c r="N420" s="176">
        <v>6.0000000000000002E-5</v>
      </c>
      <c r="O420" s="176">
        <f>ROUND(E420*N420,2)</f>
        <v>0.02</v>
      </c>
      <c r="P420" s="176">
        <v>0</v>
      </c>
      <c r="Q420" s="176">
        <f>ROUND(E420*P420,2)</f>
        <v>0</v>
      </c>
      <c r="R420" s="178"/>
      <c r="S420" s="178" t="s">
        <v>117</v>
      </c>
      <c r="T420" s="179" t="s">
        <v>109</v>
      </c>
      <c r="U420" s="157">
        <v>0.221</v>
      </c>
      <c r="V420" s="157">
        <f>ROUND(E420*U420,2)</f>
        <v>88.4</v>
      </c>
      <c r="W420" s="157"/>
      <c r="X420" s="157"/>
      <c r="Y420" s="157" t="s">
        <v>110</v>
      </c>
      <c r="Z420" s="147"/>
      <c r="AA420" s="147"/>
      <c r="AB420" s="147"/>
      <c r="AC420" s="147"/>
      <c r="AD420" s="147"/>
      <c r="AE420" s="147"/>
      <c r="AF420" s="147"/>
      <c r="AG420" s="147" t="s">
        <v>355</v>
      </c>
      <c r="AH420" s="147"/>
      <c r="AI420" s="147"/>
      <c r="AJ420" s="147"/>
      <c r="AK420" s="147"/>
      <c r="AL420" s="147"/>
      <c r="AM420" s="147"/>
      <c r="AN420" s="147"/>
      <c r="AO420" s="147"/>
      <c r="AP420" s="147"/>
      <c r="AQ420" s="147"/>
      <c r="AR420" s="147"/>
      <c r="AS420" s="147"/>
      <c r="AT420" s="147"/>
      <c r="AU420" s="147"/>
      <c r="AV420" s="147"/>
      <c r="AW420" s="147"/>
      <c r="AX420" s="147"/>
      <c r="AY420" s="147"/>
      <c r="AZ420" s="147"/>
      <c r="BA420" s="147"/>
      <c r="BB420" s="147"/>
      <c r="BC420" s="147"/>
      <c r="BD420" s="147"/>
      <c r="BE420" s="147"/>
      <c r="BF420" s="147"/>
      <c r="BG420" s="147"/>
      <c r="BH420" s="147"/>
    </row>
    <row r="421" spans="1:60" outlineLevel="1" x14ac:dyDescent="0.2">
      <c r="A421" s="173">
        <v>372</v>
      </c>
      <c r="B421" s="174" t="s">
        <v>777</v>
      </c>
      <c r="C421" s="183" t="s">
        <v>778</v>
      </c>
      <c r="D421" s="175" t="s">
        <v>775</v>
      </c>
      <c r="E421" s="176">
        <v>400</v>
      </c>
      <c r="F421" s="177"/>
      <c r="G421" s="178">
        <f>ROUND(E421*F421,2)</f>
        <v>0</v>
      </c>
      <c r="H421" s="177"/>
      <c r="I421" s="178">
        <f>ROUND(E421*H421,2)</f>
        <v>0</v>
      </c>
      <c r="J421" s="177"/>
      <c r="K421" s="178">
        <f>ROUND(E421*J421,2)</f>
        <v>0</v>
      </c>
      <c r="L421" s="178">
        <v>21</v>
      </c>
      <c r="M421" s="178">
        <f>G421*(1+L421/100)</f>
        <v>0</v>
      </c>
      <c r="N421" s="176">
        <v>0</v>
      </c>
      <c r="O421" s="176">
        <f>ROUND(E421*N421,2)</f>
        <v>0</v>
      </c>
      <c r="P421" s="176">
        <v>0</v>
      </c>
      <c r="Q421" s="176">
        <f>ROUND(E421*P421,2)</f>
        <v>0</v>
      </c>
      <c r="R421" s="178" t="s">
        <v>122</v>
      </c>
      <c r="S421" s="178" t="s">
        <v>108</v>
      </c>
      <c r="T421" s="179" t="s">
        <v>108</v>
      </c>
      <c r="U421" s="157">
        <v>0</v>
      </c>
      <c r="V421" s="157">
        <f>ROUND(E421*U421,2)</f>
        <v>0</v>
      </c>
      <c r="W421" s="157"/>
      <c r="X421" s="157"/>
      <c r="Y421" s="157" t="s">
        <v>110</v>
      </c>
      <c r="Z421" s="147"/>
      <c r="AA421" s="147"/>
      <c r="AB421" s="147"/>
      <c r="AC421" s="147"/>
      <c r="AD421" s="147"/>
      <c r="AE421" s="147"/>
      <c r="AF421" s="147"/>
      <c r="AG421" s="147" t="s">
        <v>118</v>
      </c>
      <c r="AH421" s="147"/>
      <c r="AI421" s="147"/>
      <c r="AJ421" s="147"/>
      <c r="AK421" s="147"/>
      <c r="AL421" s="147"/>
      <c r="AM421" s="147"/>
      <c r="AN421" s="147"/>
      <c r="AO421" s="147"/>
      <c r="AP421" s="147"/>
      <c r="AQ421" s="147"/>
      <c r="AR421" s="147"/>
      <c r="AS421" s="147"/>
      <c r="AT421" s="147"/>
      <c r="AU421" s="147"/>
      <c r="AV421" s="147"/>
      <c r="AW421" s="147"/>
      <c r="AX421" s="147"/>
      <c r="AY421" s="147"/>
      <c r="AZ421" s="147"/>
      <c r="BA421" s="147"/>
      <c r="BB421" s="147"/>
      <c r="BC421" s="147"/>
      <c r="BD421" s="147"/>
      <c r="BE421" s="147"/>
      <c r="BF421" s="147"/>
      <c r="BG421" s="147"/>
      <c r="BH421" s="147"/>
    </row>
    <row r="422" spans="1:60" x14ac:dyDescent="0.2">
      <c r="A422" s="159" t="s">
        <v>102</v>
      </c>
      <c r="B422" s="160" t="s">
        <v>67</v>
      </c>
      <c r="C422" s="181" t="s">
        <v>68</v>
      </c>
      <c r="D422" s="161"/>
      <c r="E422" s="162"/>
      <c r="F422" s="163"/>
      <c r="G422" s="163">
        <f>SUMIF(AG423:AG431,"&lt;&gt;NOR",G423:G431)</f>
        <v>0</v>
      </c>
      <c r="H422" s="163"/>
      <c r="I422" s="163">
        <f>SUM(I423:I431)</f>
        <v>0</v>
      </c>
      <c r="J422" s="163"/>
      <c r="K422" s="163">
        <f>SUM(K423:K431)</f>
        <v>0</v>
      </c>
      <c r="L422" s="163"/>
      <c r="M422" s="163">
        <f>SUM(M423:M431)</f>
        <v>0</v>
      </c>
      <c r="N422" s="162"/>
      <c r="O422" s="162">
        <f>SUM(O423:O431)</f>
        <v>0.13</v>
      </c>
      <c r="P422" s="162"/>
      <c r="Q422" s="162">
        <f>SUM(Q423:Q431)</f>
        <v>0</v>
      </c>
      <c r="R422" s="163"/>
      <c r="S422" s="163"/>
      <c r="T422" s="164"/>
      <c r="U422" s="158"/>
      <c r="V422" s="158">
        <f>SUM(V423:V431)</f>
        <v>6.09</v>
      </c>
      <c r="W422" s="158"/>
      <c r="X422" s="158"/>
      <c r="Y422" s="158"/>
      <c r="AG422" t="s">
        <v>103</v>
      </c>
    </row>
    <row r="423" spans="1:60" outlineLevel="1" x14ac:dyDescent="0.2">
      <c r="A423" s="173">
        <v>373</v>
      </c>
      <c r="B423" s="174" t="s">
        <v>780</v>
      </c>
      <c r="C423" s="183" t="s">
        <v>781</v>
      </c>
      <c r="D423" s="175" t="s">
        <v>156</v>
      </c>
      <c r="E423" s="176">
        <v>0</v>
      </c>
      <c r="F423" s="177"/>
      <c r="G423" s="178">
        <f>ROUND(E423*F423,2)</f>
        <v>0</v>
      </c>
      <c r="H423" s="177"/>
      <c r="I423" s="178">
        <f>ROUND(E423*H423,2)</f>
        <v>0</v>
      </c>
      <c r="J423" s="177"/>
      <c r="K423" s="178">
        <f>ROUND(E423*J423,2)</f>
        <v>0</v>
      </c>
      <c r="L423" s="178">
        <v>21</v>
      </c>
      <c r="M423" s="178">
        <f>G423*(1+L423/100)</f>
        <v>0</v>
      </c>
      <c r="N423" s="176">
        <v>1.3999999999999999E-4</v>
      </c>
      <c r="O423" s="176">
        <f>ROUND(E423*N423,2)</f>
        <v>0</v>
      </c>
      <c r="P423" s="176">
        <v>0</v>
      </c>
      <c r="Q423" s="176">
        <f>ROUND(E423*P423,2)</f>
        <v>0</v>
      </c>
      <c r="R423" s="178"/>
      <c r="S423" s="178" t="s">
        <v>117</v>
      </c>
      <c r="T423" s="179" t="s">
        <v>109</v>
      </c>
      <c r="U423" s="157">
        <v>3.1E-2</v>
      </c>
      <c r="V423" s="157">
        <f>ROUND(E423*U423,2)</f>
        <v>0</v>
      </c>
      <c r="W423" s="157"/>
      <c r="X423" s="157"/>
      <c r="Y423" s="157" t="s">
        <v>110</v>
      </c>
      <c r="Z423" s="147"/>
      <c r="AA423" s="147"/>
      <c r="AB423" s="147"/>
      <c r="AC423" s="147"/>
      <c r="AD423" s="147"/>
      <c r="AE423" s="147"/>
      <c r="AF423" s="147"/>
      <c r="AG423" s="147" t="s">
        <v>158</v>
      </c>
      <c r="AH423" s="147"/>
      <c r="AI423" s="147"/>
      <c r="AJ423" s="147"/>
      <c r="AK423" s="147"/>
      <c r="AL423" s="147"/>
      <c r="AM423" s="147"/>
      <c r="AN423" s="147"/>
      <c r="AO423" s="147"/>
      <c r="AP423" s="147"/>
      <c r="AQ423" s="147"/>
      <c r="AR423" s="147"/>
      <c r="AS423" s="147"/>
      <c r="AT423" s="147"/>
      <c r="AU423" s="147"/>
      <c r="AV423" s="147"/>
      <c r="AW423" s="147"/>
      <c r="AX423" s="147"/>
      <c r="AY423" s="147"/>
      <c r="AZ423" s="147"/>
      <c r="BA423" s="147"/>
      <c r="BB423" s="147"/>
      <c r="BC423" s="147"/>
      <c r="BD423" s="147"/>
      <c r="BE423" s="147"/>
      <c r="BF423" s="147"/>
      <c r="BG423" s="147"/>
      <c r="BH423" s="147"/>
    </row>
    <row r="424" spans="1:60" ht="22.5" outlineLevel="1" x14ac:dyDescent="0.2">
      <c r="A424" s="166">
        <v>374</v>
      </c>
      <c r="B424" s="167" t="s">
        <v>782</v>
      </c>
      <c r="C424" s="182" t="s">
        <v>783</v>
      </c>
      <c r="D424" s="168" t="s">
        <v>156</v>
      </c>
      <c r="E424" s="169">
        <v>0</v>
      </c>
      <c r="F424" s="170"/>
      <c r="G424" s="171">
        <f>ROUND(E424*F424,2)</f>
        <v>0</v>
      </c>
      <c r="H424" s="170"/>
      <c r="I424" s="171">
        <f>ROUND(E424*H424,2)</f>
        <v>0</v>
      </c>
      <c r="J424" s="170"/>
      <c r="K424" s="171">
        <f>ROUND(E424*J424,2)</f>
        <v>0</v>
      </c>
      <c r="L424" s="171">
        <v>21</v>
      </c>
      <c r="M424" s="171">
        <f>G424*(1+L424/100)</f>
        <v>0</v>
      </c>
      <c r="N424" s="169">
        <v>3.8000000000000002E-4</v>
      </c>
      <c r="O424" s="169">
        <f>ROUND(E424*N424,2)</f>
        <v>0</v>
      </c>
      <c r="P424" s="169">
        <v>0</v>
      </c>
      <c r="Q424" s="169">
        <f>ROUND(E424*P424,2)</f>
        <v>0</v>
      </c>
      <c r="R424" s="171" t="s">
        <v>784</v>
      </c>
      <c r="S424" s="171" t="s">
        <v>108</v>
      </c>
      <c r="T424" s="172" t="s">
        <v>108</v>
      </c>
      <c r="U424" s="157">
        <v>0.15</v>
      </c>
      <c r="V424" s="157">
        <f>ROUND(E424*U424,2)</f>
        <v>0</v>
      </c>
      <c r="W424" s="157"/>
      <c r="X424" s="157"/>
      <c r="Y424" s="157" t="s">
        <v>110</v>
      </c>
      <c r="Z424" s="147"/>
      <c r="AA424" s="147"/>
      <c r="AB424" s="147"/>
      <c r="AC424" s="147"/>
      <c r="AD424" s="147"/>
      <c r="AE424" s="147"/>
      <c r="AF424" s="147"/>
      <c r="AG424" s="147" t="s">
        <v>158</v>
      </c>
      <c r="AH424" s="147"/>
      <c r="AI424" s="147"/>
      <c r="AJ424" s="147"/>
      <c r="AK424" s="147"/>
      <c r="AL424" s="147"/>
      <c r="AM424" s="147"/>
      <c r="AN424" s="147"/>
      <c r="AO424" s="147"/>
      <c r="AP424" s="147"/>
      <c r="AQ424" s="147"/>
      <c r="AR424" s="147"/>
      <c r="AS424" s="147"/>
      <c r="AT424" s="147"/>
      <c r="AU424" s="147"/>
      <c r="AV424" s="147"/>
      <c r="AW424" s="147"/>
      <c r="AX424" s="147"/>
      <c r="AY424" s="147"/>
      <c r="AZ424" s="147"/>
      <c r="BA424" s="147"/>
      <c r="BB424" s="147"/>
      <c r="BC424" s="147"/>
      <c r="BD424" s="147"/>
      <c r="BE424" s="147"/>
      <c r="BF424" s="147"/>
      <c r="BG424" s="147"/>
      <c r="BH424" s="147"/>
    </row>
    <row r="425" spans="1:60" outlineLevel="2" x14ac:dyDescent="0.2">
      <c r="A425" s="154"/>
      <c r="B425" s="155"/>
      <c r="C425" s="243" t="s">
        <v>785</v>
      </c>
      <c r="D425" s="244"/>
      <c r="E425" s="244"/>
      <c r="F425" s="244"/>
      <c r="G425" s="244"/>
      <c r="H425" s="157"/>
      <c r="I425" s="157"/>
      <c r="J425" s="157"/>
      <c r="K425" s="157"/>
      <c r="L425" s="157"/>
      <c r="M425" s="157"/>
      <c r="N425" s="156"/>
      <c r="O425" s="156"/>
      <c r="P425" s="156"/>
      <c r="Q425" s="156"/>
      <c r="R425" s="157"/>
      <c r="S425" s="157"/>
      <c r="T425" s="157"/>
      <c r="U425" s="157"/>
      <c r="V425" s="157"/>
      <c r="W425" s="157"/>
      <c r="X425" s="157"/>
      <c r="Y425" s="157"/>
      <c r="Z425" s="147"/>
      <c r="AA425" s="147"/>
      <c r="AB425" s="147"/>
      <c r="AC425" s="147"/>
      <c r="AD425" s="147"/>
      <c r="AE425" s="147"/>
      <c r="AF425" s="147"/>
      <c r="AG425" s="147" t="s">
        <v>113</v>
      </c>
      <c r="AH425" s="147"/>
      <c r="AI425" s="147"/>
      <c r="AJ425" s="147"/>
      <c r="AK425" s="147"/>
      <c r="AL425" s="147"/>
      <c r="AM425" s="147"/>
      <c r="AN425" s="147"/>
      <c r="AO425" s="147"/>
      <c r="AP425" s="147"/>
      <c r="AQ425" s="147"/>
      <c r="AR425" s="147"/>
      <c r="AS425" s="147"/>
      <c r="AT425" s="147"/>
      <c r="AU425" s="147"/>
      <c r="AV425" s="147"/>
      <c r="AW425" s="147"/>
      <c r="AX425" s="147"/>
      <c r="AY425" s="147"/>
      <c r="AZ425" s="147"/>
      <c r="BA425" s="147"/>
      <c r="BB425" s="147"/>
      <c r="BC425" s="147"/>
      <c r="BD425" s="147"/>
      <c r="BE425" s="147"/>
      <c r="BF425" s="147"/>
      <c r="BG425" s="147"/>
      <c r="BH425" s="147"/>
    </row>
    <row r="426" spans="1:60" outlineLevel="1" x14ac:dyDescent="0.2">
      <c r="A426" s="173">
        <v>375</v>
      </c>
      <c r="B426" s="174" t="s">
        <v>786</v>
      </c>
      <c r="C426" s="183" t="s">
        <v>787</v>
      </c>
      <c r="D426" s="175" t="s">
        <v>788</v>
      </c>
      <c r="E426" s="176">
        <v>15</v>
      </c>
      <c r="F426" s="177"/>
      <c r="G426" s="178">
        <f>ROUND(E426*F426,2)</f>
        <v>0</v>
      </c>
      <c r="H426" s="177"/>
      <c r="I426" s="178">
        <f>ROUND(E426*H426,2)</f>
        <v>0</v>
      </c>
      <c r="J426" s="177"/>
      <c r="K426" s="178">
        <f>ROUND(E426*J426,2)</f>
        <v>0</v>
      </c>
      <c r="L426" s="178">
        <v>21</v>
      </c>
      <c r="M426" s="178">
        <f>G426*(1+L426/100)</f>
        <v>0</v>
      </c>
      <c r="N426" s="176">
        <v>1.4E-3</v>
      </c>
      <c r="O426" s="176">
        <f>ROUND(E426*N426,2)</f>
        <v>0.02</v>
      </c>
      <c r="P426" s="176">
        <v>0</v>
      </c>
      <c r="Q426" s="176">
        <f>ROUND(E426*P426,2)</f>
        <v>0</v>
      </c>
      <c r="R426" s="178" t="s">
        <v>122</v>
      </c>
      <c r="S426" s="178" t="s">
        <v>108</v>
      </c>
      <c r="T426" s="179" t="s">
        <v>108</v>
      </c>
      <c r="U426" s="157">
        <v>0</v>
      </c>
      <c r="V426" s="157">
        <f>ROUND(E426*U426,2)</f>
        <v>0</v>
      </c>
      <c r="W426" s="157"/>
      <c r="X426" s="157"/>
      <c r="Y426" s="157" t="s">
        <v>110</v>
      </c>
      <c r="Z426" s="147"/>
      <c r="AA426" s="147"/>
      <c r="AB426" s="147"/>
      <c r="AC426" s="147"/>
      <c r="AD426" s="147"/>
      <c r="AE426" s="147"/>
      <c r="AF426" s="147"/>
      <c r="AG426" s="147" t="s">
        <v>118</v>
      </c>
      <c r="AH426" s="147"/>
      <c r="AI426" s="147"/>
      <c r="AJ426" s="147"/>
      <c r="AK426" s="147"/>
      <c r="AL426" s="147"/>
      <c r="AM426" s="147"/>
      <c r="AN426" s="147"/>
      <c r="AO426" s="147"/>
      <c r="AP426" s="147"/>
      <c r="AQ426" s="147"/>
      <c r="AR426" s="147"/>
      <c r="AS426" s="147"/>
      <c r="AT426" s="147"/>
      <c r="AU426" s="147"/>
      <c r="AV426" s="147"/>
      <c r="AW426" s="147"/>
      <c r="AX426" s="147"/>
      <c r="AY426" s="147"/>
      <c r="AZ426" s="147"/>
      <c r="BA426" s="147"/>
      <c r="BB426" s="147"/>
      <c r="BC426" s="147"/>
      <c r="BD426" s="147"/>
      <c r="BE426" s="147"/>
      <c r="BF426" s="147"/>
      <c r="BG426" s="147"/>
      <c r="BH426" s="147"/>
    </row>
    <row r="427" spans="1:60" ht="22.5" outlineLevel="1" x14ac:dyDescent="0.2">
      <c r="A427" s="173">
        <v>376</v>
      </c>
      <c r="B427" s="174" t="s">
        <v>789</v>
      </c>
      <c r="C427" s="183" t="s">
        <v>790</v>
      </c>
      <c r="D427" s="175" t="s">
        <v>788</v>
      </c>
      <c r="E427" s="176">
        <v>90</v>
      </c>
      <c r="F427" s="177"/>
      <c r="G427" s="178">
        <f>ROUND(E427*F427,2)</f>
        <v>0</v>
      </c>
      <c r="H427" s="177"/>
      <c r="I427" s="178">
        <f>ROUND(E427*H427,2)</f>
        <v>0</v>
      </c>
      <c r="J427" s="177"/>
      <c r="K427" s="178">
        <f>ROUND(E427*J427,2)</f>
        <v>0</v>
      </c>
      <c r="L427" s="178">
        <v>21</v>
      </c>
      <c r="M427" s="178">
        <f>G427*(1+L427/100)</f>
        <v>0</v>
      </c>
      <c r="N427" s="176">
        <v>1.1999999999999999E-3</v>
      </c>
      <c r="O427" s="176">
        <f>ROUND(E427*N427,2)</f>
        <v>0.11</v>
      </c>
      <c r="P427" s="176">
        <v>0</v>
      </c>
      <c r="Q427" s="176">
        <f>ROUND(E427*P427,2)</f>
        <v>0</v>
      </c>
      <c r="R427" s="178" t="s">
        <v>122</v>
      </c>
      <c r="S427" s="178" t="s">
        <v>108</v>
      </c>
      <c r="T427" s="179" t="s">
        <v>108</v>
      </c>
      <c r="U427" s="157">
        <v>0</v>
      </c>
      <c r="V427" s="157">
        <f>ROUND(E427*U427,2)</f>
        <v>0</v>
      </c>
      <c r="W427" s="157"/>
      <c r="X427" s="157"/>
      <c r="Y427" s="157" t="s">
        <v>110</v>
      </c>
      <c r="Z427" s="147"/>
      <c r="AA427" s="147"/>
      <c r="AB427" s="147"/>
      <c r="AC427" s="147"/>
      <c r="AD427" s="147"/>
      <c r="AE427" s="147"/>
      <c r="AF427" s="147"/>
      <c r="AG427" s="147" t="s">
        <v>118</v>
      </c>
      <c r="AH427" s="147"/>
      <c r="AI427" s="147"/>
      <c r="AJ427" s="147"/>
      <c r="AK427" s="147"/>
      <c r="AL427" s="147"/>
      <c r="AM427" s="147"/>
      <c r="AN427" s="147"/>
      <c r="AO427" s="147"/>
      <c r="AP427" s="147"/>
      <c r="AQ427" s="147"/>
      <c r="AR427" s="147"/>
      <c r="AS427" s="147"/>
      <c r="AT427" s="147"/>
      <c r="AU427" s="147"/>
      <c r="AV427" s="147"/>
      <c r="AW427" s="147"/>
      <c r="AX427" s="147"/>
      <c r="AY427" s="147"/>
      <c r="AZ427" s="147"/>
      <c r="BA427" s="147"/>
      <c r="BB427" s="147"/>
      <c r="BC427" s="147"/>
      <c r="BD427" s="147"/>
      <c r="BE427" s="147"/>
      <c r="BF427" s="147"/>
      <c r="BG427" s="147"/>
      <c r="BH427" s="147"/>
    </row>
    <row r="428" spans="1:60" ht="22.5" outlineLevel="1" x14ac:dyDescent="0.2">
      <c r="A428" s="166">
        <v>377</v>
      </c>
      <c r="B428" s="167" t="s">
        <v>791</v>
      </c>
      <c r="C428" s="182" t="s">
        <v>792</v>
      </c>
      <c r="D428" s="168" t="s">
        <v>116</v>
      </c>
      <c r="E428" s="169">
        <v>70</v>
      </c>
      <c r="F428" s="170"/>
      <c r="G428" s="171">
        <f>ROUND(E428*F428,2)</f>
        <v>0</v>
      </c>
      <c r="H428" s="170"/>
      <c r="I428" s="171">
        <f>ROUND(E428*H428,2)</f>
        <v>0</v>
      </c>
      <c r="J428" s="170"/>
      <c r="K428" s="171">
        <f>ROUND(E428*J428,2)</f>
        <v>0</v>
      </c>
      <c r="L428" s="171">
        <v>21</v>
      </c>
      <c r="M428" s="171">
        <f>G428*(1+L428/100)</f>
        <v>0</v>
      </c>
      <c r="N428" s="169">
        <v>6.9999999999999994E-5</v>
      </c>
      <c r="O428" s="169">
        <f>ROUND(E428*N428,2)</f>
        <v>0</v>
      </c>
      <c r="P428" s="169">
        <v>0</v>
      </c>
      <c r="Q428" s="169">
        <f>ROUND(E428*P428,2)</f>
        <v>0</v>
      </c>
      <c r="R428" s="171" t="s">
        <v>784</v>
      </c>
      <c r="S428" s="171" t="s">
        <v>108</v>
      </c>
      <c r="T428" s="172" t="s">
        <v>109</v>
      </c>
      <c r="U428" s="157">
        <v>8.6999999999999994E-2</v>
      </c>
      <c r="V428" s="157">
        <f>ROUND(E428*U428,2)</f>
        <v>6.09</v>
      </c>
      <c r="W428" s="157"/>
      <c r="X428" s="157"/>
      <c r="Y428" s="157" t="s">
        <v>110</v>
      </c>
      <c r="Z428" s="147"/>
      <c r="AA428" s="147"/>
      <c r="AB428" s="147"/>
      <c r="AC428" s="147"/>
      <c r="AD428" s="147"/>
      <c r="AE428" s="147"/>
      <c r="AF428" s="147"/>
      <c r="AG428" s="147" t="s">
        <v>158</v>
      </c>
      <c r="AH428" s="147"/>
      <c r="AI428" s="147"/>
      <c r="AJ428" s="147"/>
      <c r="AK428" s="147"/>
      <c r="AL428" s="147"/>
      <c r="AM428" s="147"/>
      <c r="AN428" s="147"/>
      <c r="AO428" s="147"/>
      <c r="AP428" s="147"/>
      <c r="AQ428" s="147"/>
      <c r="AR428" s="147"/>
      <c r="AS428" s="147"/>
      <c r="AT428" s="147"/>
      <c r="AU428" s="147"/>
      <c r="AV428" s="147"/>
      <c r="AW428" s="147"/>
      <c r="AX428" s="147"/>
      <c r="AY428" s="147"/>
      <c r="AZ428" s="147"/>
      <c r="BA428" s="147"/>
      <c r="BB428" s="147"/>
      <c r="BC428" s="147"/>
      <c r="BD428" s="147"/>
      <c r="BE428" s="147"/>
      <c r="BF428" s="147"/>
      <c r="BG428" s="147"/>
      <c r="BH428" s="147"/>
    </row>
    <row r="429" spans="1:60" outlineLevel="2" x14ac:dyDescent="0.2">
      <c r="A429" s="154"/>
      <c r="B429" s="155"/>
      <c r="C429" s="243" t="s">
        <v>785</v>
      </c>
      <c r="D429" s="244"/>
      <c r="E429" s="244"/>
      <c r="F429" s="244"/>
      <c r="G429" s="244"/>
      <c r="H429" s="157"/>
      <c r="I429" s="157"/>
      <c r="J429" s="157"/>
      <c r="K429" s="157"/>
      <c r="L429" s="157"/>
      <c r="M429" s="157"/>
      <c r="N429" s="156"/>
      <c r="O429" s="156"/>
      <c r="P429" s="156"/>
      <c r="Q429" s="156"/>
      <c r="R429" s="157"/>
      <c r="S429" s="157"/>
      <c r="T429" s="157"/>
      <c r="U429" s="157"/>
      <c r="V429" s="157"/>
      <c r="W429" s="157"/>
      <c r="X429" s="157"/>
      <c r="Y429" s="157"/>
      <c r="Z429" s="147"/>
      <c r="AA429" s="147"/>
      <c r="AB429" s="147"/>
      <c r="AC429" s="147"/>
      <c r="AD429" s="147"/>
      <c r="AE429" s="147"/>
      <c r="AF429" s="147"/>
      <c r="AG429" s="147" t="s">
        <v>113</v>
      </c>
      <c r="AH429" s="147"/>
      <c r="AI429" s="147"/>
      <c r="AJ429" s="147"/>
      <c r="AK429" s="147"/>
      <c r="AL429" s="147"/>
      <c r="AM429" s="147"/>
      <c r="AN429" s="147"/>
      <c r="AO429" s="147"/>
      <c r="AP429" s="147"/>
      <c r="AQ429" s="147"/>
      <c r="AR429" s="147"/>
      <c r="AS429" s="147"/>
      <c r="AT429" s="147"/>
      <c r="AU429" s="147"/>
      <c r="AV429" s="147"/>
      <c r="AW429" s="147"/>
      <c r="AX429" s="147"/>
      <c r="AY429" s="147"/>
      <c r="AZ429" s="147"/>
      <c r="BA429" s="147"/>
      <c r="BB429" s="147"/>
      <c r="BC429" s="147"/>
      <c r="BD429" s="147"/>
      <c r="BE429" s="147"/>
      <c r="BF429" s="147"/>
      <c r="BG429" s="147"/>
      <c r="BH429" s="147"/>
    </row>
    <row r="430" spans="1:60" ht="22.5" outlineLevel="1" x14ac:dyDescent="0.2">
      <c r="A430" s="166">
        <v>378</v>
      </c>
      <c r="B430" s="167" t="s">
        <v>793</v>
      </c>
      <c r="C430" s="182" t="s">
        <v>794</v>
      </c>
      <c r="D430" s="168" t="s">
        <v>116</v>
      </c>
      <c r="E430" s="169">
        <v>0</v>
      </c>
      <c r="F430" s="170"/>
      <c r="G430" s="171">
        <f>ROUND(E430*F430,2)</f>
        <v>0</v>
      </c>
      <c r="H430" s="170"/>
      <c r="I430" s="171">
        <f>ROUND(E430*H430,2)</f>
        <v>0</v>
      </c>
      <c r="J430" s="170"/>
      <c r="K430" s="171">
        <f>ROUND(E430*J430,2)</f>
        <v>0</v>
      </c>
      <c r="L430" s="171">
        <v>21</v>
      </c>
      <c r="M430" s="171">
        <f>G430*(1+L430/100)</f>
        <v>0</v>
      </c>
      <c r="N430" s="169">
        <v>1.3999999999999999E-4</v>
      </c>
      <c r="O430" s="169">
        <f>ROUND(E430*N430,2)</f>
        <v>0</v>
      </c>
      <c r="P430" s="169">
        <v>0</v>
      </c>
      <c r="Q430" s="169">
        <f>ROUND(E430*P430,2)</f>
        <v>0</v>
      </c>
      <c r="R430" s="171" t="s">
        <v>784</v>
      </c>
      <c r="S430" s="171" t="s">
        <v>108</v>
      </c>
      <c r="T430" s="172" t="s">
        <v>109</v>
      </c>
      <c r="U430" s="157">
        <v>0.125</v>
      </c>
      <c r="V430" s="157">
        <f>ROUND(E430*U430,2)</f>
        <v>0</v>
      </c>
      <c r="W430" s="157"/>
      <c r="X430" s="157"/>
      <c r="Y430" s="157" t="s">
        <v>110</v>
      </c>
      <c r="Z430" s="147"/>
      <c r="AA430" s="147"/>
      <c r="AB430" s="147"/>
      <c r="AC430" s="147"/>
      <c r="AD430" s="147"/>
      <c r="AE430" s="147"/>
      <c r="AF430" s="147"/>
      <c r="AG430" s="147" t="s">
        <v>158</v>
      </c>
      <c r="AH430" s="147"/>
      <c r="AI430" s="147"/>
      <c r="AJ430" s="147"/>
      <c r="AK430" s="147"/>
      <c r="AL430" s="147"/>
      <c r="AM430" s="147"/>
      <c r="AN430" s="147"/>
      <c r="AO430" s="147"/>
      <c r="AP430" s="147"/>
      <c r="AQ430" s="147"/>
      <c r="AR430" s="147"/>
      <c r="AS430" s="147"/>
      <c r="AT430" s="147"/>
      <c r="AU430" s="147"/>
      <c r="AV430" s="147"/>
      <c r="AW430" s="147"/>
      <c r="AX430" s="147"/>
      <c r="AY430" s="147"/>
      <c r="AZ430" s="147"/>
      <c r="BA430" s="147"/>
      <c r="BB430" s="147"/>
      <c r="BC430" s="147"/>
      <c r="BD430" s="147"/>
      <c r="BE430" s="147"/>
      <c r="BF430" s="147"/>
      <c r="BG430" s="147"/>
      <c r="BH430" s="147"/>
    </row>
    <row r="431" spans="1:60" outlineLevel="2" x14ac:dyDescent="0.2">
      <c r="A431" s="154"/>
      <c r="B431" s="155"/>
      <c r="C431" s="243" t="s">
        <v>785</v>
      </c>
      <c r="D431" s="244"/>
      <c r="E431" s="244"/>
      <c r="F431" s="244"/>
      <c r="G431" s="244"/>
      <c r="H431" s="157"/>
      <c r="I431" s="157"/>
      <c r="J431" s="157"/>
      <c r="K431" s="157"/>
      <c r="L431" s="157"/>
      <c r="M431" s="157"/>
      <c r="N431" s="156"/>
      <c r="O431" s="156"/>
      <c r="P431" s="156"/>
      <c r="Q431" s="156"/>
      <c r="R431" s="157"/>
      <c r="S431" s="157"/>
      <c r="T431" s="157"/>
      <c r="U431" s="157"/>
      <c r="V431" s="157"/>
      <c r="W431" s="157"/>
      <c r="X431" s="157"/>
      <c r="Y431" s="157"/>
      <c r="Z431" s="147"/>
      <c r="AA431" s="147"/>
      <c r="AB431" s="147"/>
      <c r="AC431" s="147"/>
      <c r="AD431" s="147"/>
      <c r="AE431" s="147"/>
      <c r="AF431" s="147"/>
      <c r="AG431" s="147" t="s">
        <v>113</v>
      </c>
      <c r="AH431" s="147"/>
      <c r="AI431" s="147"/>
      <c r="AJ431" s="147"/>
      <c r="AK431" s="147"/>
      <c r="AL431" s="147"/>
      <c r="AM431" s="147"/>
      <c r="AN431" s="147"/>
      <c r="AO431" s="147"/>
      <c r="AP431" s="147"/>
      <c r="AQ431" s="147"/>
      <c r="AR431" s="147"/>
      <c r="AS431" s="147"/>
      <c r="AT431" s="147"/>
      <c r="AU431" s="147"/>
      <c r="AV431" s="147"/>
      <c r="AW431" s="147"/>
      <c r="AX431" s="147"/>
      <c r="AY431" s="147"/>
      <c r="AZ431" s="147"/>
      <c r="BA431" s="147"/>
      <c r="BB431" s="147"/>
      <c r="BC431" s="147"/>
      <c r="BD431" s="147"/>
      <c r="BE431" s="147"/>
      <c r="BF431" s="147"/>
      <c r="BG431" s="147"/>
      <c r="BH431" s="147"/>
    </row>
    <row r="432" spans="1:60" x14ac:dyDescent="0.2">
      <c r="A432" s="159" t="s">
        <v>102</v>
      </c>
      <c r="B432" s="160" t="s">
        <v>69</v>
      </c>
      <c r="C432" s="181" t="s">
        <v>70</v>
      </c>
      <c r="D432" s="161"/>
      <c r="E432" s="162"/>
      <c r="F432" s="163"/>
      <c r="G432" s="163">
        <f>SUMIF(AG433:AG465,"&lt;&gt;NOR",G433:G465)</f>
        <v>0</v>
      </c>
      <c r="H432" s="163"/>
      <c r="I432" s="163">
        <f>SUM(I433:I465)</f>
        <v>0</v>
      </c>
      <c r="J432" s="163"/>
      <c r="K432" s="163">
        <f>SUM(K433:K465)</f>
        <v>0</v>
      </c>
      <c r="L432" s="163"/>
      <c r="M432" s="163">
        <f>SUM(M433:M465)</f>
        <v>0</v>
      </c>
      <c r="N432" s="162"/>
      <c r="O432" s="162">
        <f>SUM(O433:O465)</f>
        <v>7.0000000000000007E-2</v>
      </c>
      <c r="P432" s="162"/>
      <c r="Q432" s="162">
        <f>SUM(Q433:Q465)</f>
        <v>0</v>
      </c>
      <c r="R432" s="163"/>
      <c r="S432" s="163"/>
      <c r="T432" s="164"/>
      <c r="U432" s="158"/>
      <c r="V432" s="158">
        <f>SUM(V433:V465)</f>
        <v>367.30999999999995</v>
      </c>
      <c r="W432" s="158"/>
      <c r="X432" s="158"/>
      <c r="Y432" s="158"/>
      <c r="AG432" t="s">
        <v>103</v>
      </c>
    </row>
    <row r="433" spans="1:60" outlineLevel="1" x14ac:dyDescent="0.2">
      <c r="A433" s="173">
        <v>379</v>
      </c>
      <c r="B433" s="174" t="s">
        <v>795</v>
      </c>
      <c r="C433" s="183" t="s">
        <v>796</v>
      </c>
      <c r="D433" s="175" t="s">
        <v>153</v>
      </c>
      <c r="E433" s="176">
        <v>0</v>
      </c>
      <c r="F433" s="177"/>
      <c r="G433" s="178">
        <f t="shared" ref="G433:G465" si="98">ROUND(E433*F433,2)</f>
        <v>0</v>
      </c>
      <c r="H433" s="177"/>
      <c r="I433" s="178">
        <f t="shared" ref="I433:I465" si="99">ROUND(E433*H433,2)</f>
        <v>0</v>
      </c>
      <c r="J433" s="177"/>
      <c r="K433" s="178">
        <f t="shared" ref="K433:K465" si="100">ROUND(E433*J433,2)</f>
        <v>0</v>
      </c>
      <c r="L433" s="178">
        <v>21</v>
      </c>
      <c r="M433" s="178">
        <f t="shared" ref="M433:M465" si="101">G433*(1+L433/100)</f>
        <v>0</v>
      </c>
      <c r="N433" s="176">
        <v>1.2600000000000001E-3</v>
      </c>
      <c r="O433" s="176">
        <f t="shared" ref="O433:O465" si="102">ROUND(E433*N433,2)</f>
        <v>0</v>
      </c>
      <c r="P433" s="176">
        <v>0</v>
      </c>
      <c r="Q433" s="176">
        <f t="shared" ref="Q433:Q465" si="103">ROUND(E433*P433,2)</f>
        <v>0</v>
      </c>
      <c r="R433" s="178"/>
      <c r="S433" s="178" t="s">
        <v>108</v>
      </c>
      <c r="T433" s="179" t="s">
        <v>109</v>
      </c>
      <c r="U433" s="157">
        <v>2.0049999999999999</v>
      </c>
      <c r="V433" s="157">
        <f t="shared" ref="V433:V465" si="104">ROUND(E433*U433,2)</f>
        <v>0</v>
      </c>
      <c r="W433" s="157"/>
      <c r="X433" s="157"/>
      <c r="Y433" s="157" t="s">
        <v>110</v>
      </c>
      <c r="Z433" s="147"/>
      <c r="AA433" s="147"/>
      <c r="AB433" s="147"/>
      <c r="AC433" s="147"/>
      <c r="AD433" s="147"/>
      <c r="AE433" s="147"/>
      <c r="AF433" s="147"/>
      <c r="AG433" s="147" t="s">
        <v>158</v>
      </c>
      <c r="AH433" s="147"/>
      <c r="AI433" s="147"/>
      <c r="AJ433" s="147"/>
      <c r="AK433" s="147"/>
      <c r="AL433" s="147"/>
      <c r="AM433" s="147"/>
      <c r="AN433" s="147"/>
      <c r="AO433" s="147"/>
      <c r="AP433" s="147"/>
      <c r="AQ433" s="147"/>
      <c r="AR433" s="147"/>
      <c r="AS433" s="147"/>
      <c r="AT433" s="147"/>
      <c r="AU433" s="147"/>
      <c r="AV433" s="147"/>
      <c r="AW433" s="147"/>
      <c r="AX433" s="147"/>
      <c r="AY433" s="147"/>
      <c r="AZ433" s="147"/>
      <c r="BA433" s="147"/>
      <c r="BB433" s="147"/>
      <c r="BC433" s="147"/>
      <c r="BD433" s="147"/>
      <c r="BE433" s="147"/>
      <c r="BF433" s="147"/>
      <c r="BG433" s="147"/>
      <c r="BH433" s="147"/>
    </row>
    <row r="434" spans="1:60" outlineLevel="1" x14ac:dyDescent="0.2">
      <c r="A434" s="173">
        <v>380</v>
      </c>
      <c r="B434" s="174" t="s">
        <v>797</v>
      </c>
      <c r="C434" s="183" t="s">
        <v>934</v>
      </c>
      <c r="D434" s="175" t="s">
        <v>153</v>
      </c>
      <c r="E434" s="176">
        <v>41</v>
      </c>
      <c r="F434" s="177"/>
      <c r="G434" s="178">
        <f t="shared" si="98"/>
        <v>0</v>
      </c>
      <c r="H434" s="177"/>
      <c r="I434" s="178">
        <f t="shared" si="99"/>
        <v>0</v>
      </c>
      <c r="J434" s="177"/>
      <c r="K434" s="178">
        <f t="shared" si="100"/>
        <v>0</v>
      </c>
      <c r="L434" s="178">
        <v>21</v>
      </c>
      <c r="M434" s="178">
        <f t="shared" si="101"/>
        <v>0</v>
      </c>
      <c r="N434" s="176">
        <v>6.4000000000000005E-4</v>
      </c>
      <c r="O434" s="176">
        <f t="shared" si="102"/>
        <v>0.03</v>
      </c>
      <c r="P434" s="176">
        <v>0</v>
      </c>
      <c r="Q434" s="176">
        <f t="shared" si="103"/>
        <v>0</v>
      </c>
      <c r="R434" s="178"/>
      <c r="S434" s="178" t="s">
        <v>108</v>
      </c>
      <c r="T434" s="179" t="s">
        <v>109</v>
      </c>
      <c r="U434" s="157">
        <v>1.5649999999999999</v>
      </c>
      <c r="V434" s="157">
        <f t="shared" si="104"/>
        <v>64.17</v>
      </c>
      <c r="W434" s="157"/>
      <c r="X434" s="157"/>
      <c r="Y434" s="157" t="s">
        <v>110</v>
      </c>
      <c r="Z434" s="147"/>
      <c r="AA434" s="147"/>
      <c r="AB434" s="147"/>
      <c r="AC434" s="147"/>
      <c r="AD434" s="147"/>
      <c r="AE434" s="147"/>
      <c r="AF434" s="147"/>
      <c r="AG434" s="147" t="s">
        <v>158</v>
      </c>
      <c r="AH434" s="147"/>
      <c r="AI434" s="147"/>
      <c r="AJ434" s="147"/>
      <c r="AK434" s="147"/>
      <c r="AL434" s="147"/>
      <c r="AM434" s="147"/>
      <c r="AN434" s="147"/>
      <c r="AO434" s="147"/>
      <c r="AP434" s="147"/>
      <c r="AQ434" s="147"/>
      <c r="AR434" s="147"/>
      <c r="AS434" s="147"/>
      <c r="AT434" s="147"/>
      <c r="AU434" s="147"/>
      <c r="AV434" s="147"/>
      <c r="AW434" s="147"/>
      <c r="AX434" s="147"/>
      <c r="AY434" s="147"/>
      <c r="AZ434" s="147"/>
      <c r="BA434" s="147"/>
      <c r="BB434" s="147"/>
      <c r="BC434" s="147"/>
      <c r="BD434" s="147"/>
      <c r="BE434" s="147"/>
      <c r="BF434" s="147"/>
      <c r="BG434" s="147"/>
      <c r="BH434" s="147"/>
    </row>
    <row r="435" spans="1:60" outlineLevel="1" x14ac:dyDescent="0.2">
      <c r="A435" s="173">
        <v>381</v>
      </c>
      <c r="B435" s="174" t="s">
        <v>798</v>
      </c>
      <c r="C435" s="183" t="s">
        <v>935</v>
      </c>
      <c r="D435" s="175" t="s">
        <v>153</v>
      </c>
      <c r="E435" s="176">
        <v>45</v>
      </c>
      <c r="F435" s="177"/>
      <c r="G435" s="178">
        <f t="shared" si="98"/>
        <v>0</v>
      </c>
      <c r="H435" s="177"/>
      <c r="I435" s="178">
        <f t="shared" si="99"/>
        <v>0</v>
      </c>
      <c r="J435" s="177"/>
      <c r="K435" s="178">
        <f t="shared" si="100"/>
        <v>0</v>
      </c>
      <c r="L435" s="178">
        <v>21</v>
      </c>
      <c r="M435" s="178">
        <f t="shared" si="101"/>
        <v>0</v>
      </c>
      <c r="N435" s="176">
        <v>5.1000000000000004E-4</v>
      </c>
      <c r="O435" s="176">
        <f t="shared" si="102"/>
        <v>0.02</v>
      </c>
      <c r="P435" s="176">
        <v>0</v>
      </c>
      <c r="Q435" s="176">
        <f t="shared" si="103"/>
        <v>0</v>
      </c>
      <c r="R435" s="178"/>
      <c r="S435" s="178" t="s">
        <v>108</v>
      </c>
      <c r="T435" s="179" t="s">
        <v>109</v>
      </c>
      <c r="U435" s="157">
        <v>1.4710000000000001</v>
      </c>
      <c r="V435" s="157">
        <f t="shared" si="104"/>
        <v>66.2</v>
      </c>
      <c r="W435" s="157"/>
      <c r="X435" s="157"/>
      <c r="Y435" s="157" t="s">
        <v>110</v>
      </c>
      <c r="Z435" s="147"/>
      <c r="AA435" s="147"/>
      <c r="AB435" s="147"/>
      <c r="AC435" s="147"/>
      <c r="AD435" s="147"/>
      <c r="AE435" s="147"/>
      <c r="AF435" s="147"/>
      <c r="AG435" s="147" t="s">
        <v>158</v>
      </c>
      <c r="AH435" s="147"/>
      <c r="AI435" s="147"/>
      <c r="AJ435" s="147"/>
      <c r="AK435" s="147"/>
      <c r="AL435" s="147"/>
      <c r="AM435" s="147"/>
      <c r="AN435" s="147"/>
      <c r="AO435" s="147"/>
      <c r="AP435" s="147"/>
      <c r="AQ435" s="147"/>
      <c r="AR435" s="147"/>
      <c r="AS435" s="147"/>
      <c r="AT435" s="147"/>
      <c r="AU435" s="147"/>
      <c r="AV435" s="147"/>
      <c r="AW435" s="147"/>
      <c r="AX435" s="147"/>
      <c r="AY435" s="147"/>
      <c r="AZ435" s="147"/>
      <c r="BA435" s="147"/>
      <c r="BB435" s="147"/>
      <c r="BC435" s="147"/>
      <c r="BD435" s="147"/>
      <c r="BE435" s="147"/>
      <c r="BF435" s="147"/>
      <c r="BG435" s="147"/>
      <c r="BH435" s="147"/>
    </row>
    <row r="436" spans="1:60" outlineLevel="1" x14ac:dyDescent="0.2">
      <c r="A436" s="173">
        <v>382</v>
      </c>
      <c r="B436" s="174" t="s">
        <v>799</v>
      </c>
      <c r="C436" s="183" t="s">
        <v>936</v>
      </c>
      <c r="D436" s="175" t="s">
        <v>153</v>
      </c>
      <c r="E436" s="176">
        <v>10</v>
      </c>
      <c r="F436" s="177"/>
      <c r="G436" s="178">
        <f t="shared" si="98"/>
        <v>0</v>
      </c>
      <c r="H436" s="177"/>
      <c r="I436" s="178">
        <f t="shared" si="99"/>
        <v>0</v>
      </c>
      <c r="J436" s="177"/>
      <c r="K436" s="178">
        <f t="shared" si="100"/>
        <v>0</v>
      </c>
      <c r="L436" s="178">
        <v>21</v>
      </c>
      <c r="M436" s="178">
        <f t="shared" si="101"/>
        <v>0</v>
      </c>
      <c r="N436" s="176">
        <v>4.0999999999999999E-4</v>
      </c>
      <c r="O436" s="176">
        <f t="shared" si="102"/>
        <v>0</v>
      </c>
      <c r="P436" s="176">
        <v>0</v>
      </c>
      <c r="Q436" s="176">
        <f t="shared" si="103"/>
        <v>0</v>
      </c>
      <c r="R436" s="178"/>
      <c r="S436" s="178" t="s">
        <v>108</v>
      </c>
      <c r="T436" s="179" t="s">
        <v>109</v>
      </c>
      <c r="U436" s="157">
        <v>1.3220000000000001</v>
      </c>
      <c r="V436" s="157">
        <f t="shared" si="104"/>
        <v>13.22</v>
      </c>
      <c r="W436" s="157"/>
      <c r="X436" s="157"/>
      <c r="Y436" s="157" t="s">
        <v>110</v>
      </c>
      <c r="Z436" s="147"/>
      <c r="AA436" s="147"/>
      <c r="AB436" s="147"/>
      <c r="AC436" s="147"/>
      <c r="AD436" s="147"/>
      <c r="AE436" s="147"/>
      <c r="AF436" s="147"/>
      <c r="AG436" s="147" t="s">
        <v>158</v>
      </c>
      <c r="AH436" s="147"/>
      <c r="AI436" s="147"/>
      <c r="AJ436" s="147"/>
      <c r="AK436" s="147"/>
      <c r="AL436" s="147"/>
      <c r="AM436" s="147"/>
      <c r="AN436" s="147"/>
      <c r="AO436" s="147"/>
      <c r="AP436" s="147"/>
      <c r="AQ436" s="147"/>
      <c r="AR436" s="147"/>
      <c r="AS436" s="147"/>
      <c r="AT436" s="147"/>
      <c r="AU436" s="147"/>
      <c r="AV436" s="147"/>
      <c r="AW436" s="147"/>
      <c r="AX436" s="147"/>
      <c r="AY436" s="147"/>
      <c r="AZ436" s="147"/>
      <c r="BA436" s="147"/>
      <c r="BB436" s="147"/>
      <c r="BC436" s="147"/>
      <c r="BD436" s="147"/>
      <c r="BE436" s="147"/>
      <c r="BF436" s="147"/>
      <c r="BG436" s="147"/>
      <c r="BH436" s="147"/>
    </row>
    <row r="437" spans="1:60" outlineLevel="1" x14ac:dyDescent="0.2">
      <c r="A437" s="173">
        <v>383</v>
      </c>
      <c r="B437" s="174" t="s">
        <v>800</v>
      </c>
      <c r="C437" s="183" t="s">
        <v>801</v>
      </c>
      <c r="D437" s="175" t="s">
        <v>153</v>
      </c>
      <c r="E437" s="176">
        <v>15</v>
      </c>
      <c r="F437" s="177"/>
      <c r="G437" s="178">
        <f t="shared" si="98"/>
        <v>0</v>
      </c>
      <c r="H437" s="177"/>
      <c r="I437" s="178">
        <f t="shared" si="99"/>
        <v>0</v>
      </c>
      <c r="J437" s="177"/>
      <c r="K437" s="178">
        <f t="shared" si="100"/>
        <v>0</v>
      </c>
      <c r="L437" s="178">
        <v>21</v>
      </c>
      <c r="M437" s="178">
        <f t="shared" si="101"/>
        <v>0</v>
      </c>
      <c r="N437" s="176">
        <v>3.3E-4</v>
      </c>
      <c r="O437" s="176">
        <f t="shared" si="102"/>
        <v>0</v>
      </c>
      <c r="P437" s="176">
        <v>0</v>
      </c>
      <c r="Q437" s="176">
        <f t="shared" si="103"/>
        <v>0</v>
      </c>
      <c r="R437" s="178"/>
      <c r="S437" s="178" t="s">
        <v>108</v>
      </c>
      <c r="T437" s="179" t="s">
        <v>108</v>
      </c>
      <c r="U437" s="157">
        <v>1.246</v>
      </c>
      <c r="V437" s="157">
        <f t="shared" si="104"/>
        <v>18.690000000000001</v>
      </c>
      <c r="W437" s="157"/>
      <c r="X437" s="157"/>
      <c r="Y437" s="157" t="s">
        <v>110</v>
      </c>
      <c r="Z437" s="147"/>
      <c r="AA437" s="147"/>
      <c r="AB437" s="147"/>
      <c r="AC437" s="147"/>
      <c r="AD437" s="147"/>
      <c r="AE437" s="147"/>
      <c r="AF437" s="147"/>
      <c r="AG437" s="147" t="s">
        <v>158</v>
      </c>
      <c r="AH437" s="147"/>
      <c r="AI437" s="147"/>
      <c r="AJ437" s="147"/>
      <c r="AK437" s="147"/>
      <c r="AL437" s="147"/>
      <c r="AM437" s="147"/>
      <c r="AN437" s="147"/>
      <c r="AO437" s="147"/>
      <c r="AP437" s="147"/>
      <c r="AQ437" s="147"/>
      <c r="AR437" s="147"/>
      <c r="AS437" s="147"/>
      <c r="AT437" s="147"/>
      <c r="AU437" s="147"/>
      <c r="AV437" s="147"/>
      <c r="AW437" s="147"/>
      <c r="AX437" s="147"/>
      <c r="AY437" s="147"/>
      <c r="AZ437" s="147"/>
      <c r="BA437" s="147"/>
      <c r="BB437" s="147"/>
      <c r="BC437" s="147"/>
      <c r="BD437" s="147"/>
      <c r="BE437" s="147"/>
      <c r="BF437" s="147"/>
      <c r="BG437" s="147"/>
      <c r="BH437" s="147"/>
    </row>
    <row r="438" spans="1:60" outlineLevel="1" x14ac:dyDescent="0.2">
      <c r="A438" s="173">
        <v>384</v>
      </c>
      <c r="B438" s="174" t="s">
        <v>802</v>
      </c>
      <c r="C438" s="183" t="s">
        <v>803</v>
      </c>
      <c r="D438" s="175" t="s">
        <v>153</v>
      </c>
      <c r="E438" s="176">
        <v>27</v>
      </c>
      <c r="F438" s="177"/>
      <c r="G438" s="178">
        <f t="shared" si="98"/>
        <v>0</v>
      </c>
      <c r="H438" s="177"/>
      <c r="I438" s="178">
        <f t="shared" si="99"/>
        <v>0</v>
      </c>
      <c r="J438" s="177"/>
      <c r="K438" s="178">
        <f t="shared" si="100"/>
        <v>0</v>
      </c>
      <c r="L438" s="178">
        <v>21</v>
      </c>
      <c r="M438" s="178">
        <f t="shared" si="101"/>
        <v>0</v>
      </c>
      <c r="N438" s="176">
        <v>2.5999999999999998E-4</v>
      </c>
      <c r="O438" s="176">
        <f t="shared" si="102"/>
        <v>0.01</v>
      </c>
      <c r="P438" s="176">
        <v>0</v>
      </c>
      <c r="Q438" s="176">
        <f t="shared" si="103"/>
        <v>0</v>
      </c>
      <c r="R438" s="178"/>
      <c r="S438" s="178" t="s">
        <v>108</v>
      </c>
      <c r="T438" s="179" t="s">
        <v>108</v>
      </c>
      <c r="U438" s="157">
        <v>1.1539999999999999</v>
      </c>
      <c r="V438" s="157">
        <f t="shared" si="104"/>
        <v>31.16</v>
      </c>
      <c r="W438" s="157"/>
      <c r="X438" s="157"/>
      <c r="Y438" s="157" t="s">
        <v>110</v>
      </c>
      <c r="Z438" s="147"/>
      <c r="AA438" s="147"/>
      <c r="AB438" s="147"/>
      <c r="AC438" s="147"/>
      <c r="AD438" s="147"/>
      <c r="AE438" s="147"/>
      <c r="AF438" s="147"/>
      <c r="AG438" s="147" t="s">
        <v>158</v>
      </c>
      <c r="AH438" s="147"/>
      <c r="AI438" s="147"/>
      <c r="AJ438" s="147"/>
      <c r="AK438" s="147"/>
      <c r="AL438" s="147"/>
      <c r="AM438" s="147"/>
      <c r="AN438" s="147"/>
      <c r="AO438" s="147"/>
      <c r="AP438" s="147"/>
      <c r="AQ438" s="147"/>
      <c r="AR438" s="147"/>
      <c r="AS438" s="147"/>
      <c r="AT438" s="147"/>
      <c r="AU438" s="147"/>
      <c r="AV438" s="147"/>
      <c r="AW438" s="147"/>
      <c r="AX438" s="147"/>
      <c r="AY438" s="147"/>
      <c r="AZ438" s="147"/>
      <c r="BA438" s="147"/>
      <c r="BB438" s="147"/>
      <c r="BC438" s="147"/>
      <c r="BD438" s="147"/>
      <c r="BE438" s="147"/>
      <c r="BF438" s="147"/>
      <c r="BG438" s="147"/>
      <c r="BH438" s="147"/>
    </row>
    <row r="439" spans="1:60" outlineLevel="1" x14ac:dyDescent="0.2">
      <c r="A439" s="173">
        <v>385</v>
      </c>
      <c r="B439" s="174" t="s">
        <v>804</v>
      </c>
      <c r="C439" s="183" t="s">
        <v>805</v>
      </c>
      <c r="D439" s="175" t="s">
        <v>153</v>
      </c>
      <c r="E439" s="176">
        <v>23</v>
      </c>
      <c r="F439" s="177"/>
      <c r="G439" s="178">
        <f t="shared" si="98"/>
        <v>0</v>
      </c>
      <c r="H439" s="177"/>
      <c r="I439" s="178">
        <f t="shared" si="99"/>
        <v>0</v>
      </c>
      <c r="J439" s="177"/>
      <c r="K439" s="178">
        <f t="shared" si="100"/>
        <v>0</v>
      </c>
      <c r="L439" s="178">
        <v>21</v>
      </c>
      <c r="M439" s="178">
        <f t="shared" si="101"/>
        <v>0</v>
      </c>
      <c r="N439" s="176">
        <v>2.0000000000000001E-4</v>
      </c>
      <c r="O439" s="176">
        <f t="shared" si="102"/>
        <v>0</v>
      </c>
      <c r="P439" s="176">
        <v>0</v>
      </c>
      <c r="Q439" s="176">
        <f t="shared" si="103"/>
        <v>0</v>
      </c>
      <c r="R439" s="178"/>
      <c r="S439" s="178" t="s">
        <v>108</v>
      </c>
      <c r="T439" s="179" t="s">
        <v>108</v>
      </c>
      <c r="U439" s="157">
        <v>1.0269999999999999</v>
      </c>
      <c r="V439" s="157">
        <f t="shared" si="104"/>
        <v>23.62</v>
      </c>
      <c r="W439" s="157"/>
      <c r="X439" s="157"/>
      <c r="Y439" s="157" t="s">
        <v>110</v>
      </c>
      <c r="Z439" s="147"/>
      <c r="AA439" s="147"/>
      <c r="AB439" s="147"/>
      <c r="AC439" s="147"/>
      <c r="AD439" s="147"/>
      <c r="AE439" s="147"/>
      <c r="AF439" s="147"/>
      <c r="AG439" s="147" t="s">
        <v>158</v>
      </c>
      <c r="AH439" s="147"/>
      <c r="AI439" s="147"/>
      <c r="AJ439" s="147"/>
      <c r="AK439" s="147"/>
      <c r="AL439" s="147"/>
      <c r="AM439" s="147"/>
      <c r="AN439" s="147"/>
      <c r="AO439" s="147"/>
      <c r="AP439" s="147"/>
      <c r="AQ439" s="147"/>
      <c r="AR439" s="147"/>
      <c r="AS439" s="147"/>
      <c r="AT439" s="147"/>
      <c r="AU439" s="147"/>
      <c r="AV439" s="147"/>
      <c r="AW439" s="147"/>
      <c r="AX439" s="147"/>
      <c r="AY439" s="147"/>
      <c r="AZ439" s="147"/>
      <c r="BA439" s="147"/>
      <c r="BB439" s="147"/>
      <c r="BC439" s="147"/>
      <c r="BD439" s="147"/>
      <c r="BE439" s="147"/>
      <c r="BF439" s="147"/>
      <c r="BG439" s="147"/>
      <c r="BH439" s="147"/>
    </row>
    <row r="440" spans="1:60" outlineLevel="1" x14ac:dyDescent="0.2">
      <c r="A440" s="173">
        <v>386</v>
      </c>
      <c r="B440" s="174" t="s">
        <v>806</v>
      </c>
      <c r="C440" s="183" t="s">
        <v>937</v>
      </c>
      <c r="D440" s="175" t="s">
        <v>153</v>
      </c>
      <c r="E440" s="176">
        <v>19</v>
      </c>
      <c r="F440" s="177"/>
      <c r="G440" s="178">
        <f t="shared" si="98"/>
        <v>0</v>
      </c>
      <c r="H440" s="177"/>
      <c r="I440" s="178">
        <f t="shared" si="99"/>
        <v>0</v>
      </c>
      <c r="J440" s="177"/>
      <c r="K440" s="178">
        <f t="shared" si="100"/>
        <v>0</v>
      </c>
      <c r="L440" s="178">
        <v>21</v>
      </c>
      <c r="M440" s="178">
        <f t="shared" si="101"/>
        <v>0</v>
      </c>
      <c r="N440" s="176">
        <v>1.6000000000000001E-4</v>
      </c>
      <c r="O440" s="176">
        <f t="shared" si="102"/>
        <v>0</v>
      </c>
      <c r="P440" s="176">
        <v>0</v>
      </c>
      <c r="Q440" s="176">
        <f t="shared" si="103"/>
        <v>0</v>
      </c>
      <c r="R440" s="178"/>
      <c r="S440" s="178" t="s">
        <v>108</v>
      </c>
      <c r="T440" s="179" t="s">
        <v>108</v>
      </c>
      <c r="U440" s="157">
        <v>0.96299999999999997</v>
      </c>
      <c r="V440" s="157">
        <f t="shared" si="104"/>
        <v>18.3</v>
      </c>
      <c r="W440" s="157"/>
      <c r="X440" s="157"/>
      <c r="Y440" s="157" t="s">
        <v>110</v>
      </c>
      <c r="Z440" s="147"/>
      <c r="AA440" s="147"/>
      <c r="AB440" s="147"/>
      <c r="AC440" s="147"/>
      <c r="AD440" s="147"/>
      <c r="AE440" s="147"/>
      <c r="AF440" s="147"/>
      <c r="AG440" s="147" t="s">
        <v>158</v>
      </c>
      <c r="AH440" s="147"/>
      <c r="AI440" s="147"/>
      <c r="AJ440" s="147"/>
      <c r="AK440" s="147"/>
      <c r="AL440" s="147"/>
      <c r="AM440" s="147"/>
      <c r="AN440" s="147"/>
      <c r="AO440" s="147"/>
      <c r="AP440" s="147"/>
      <c r="AQ440" s="147"/>
      <c r="AR440" s="147"/>
      <c r="AS440" s="147"/>
      <c r="AT440" s="147"/>
      <c r="AU440" s="147"/>
      <c r="AV440" s="147"/>
      <c r="AW440" s="147"/>
      <c r="AX440" s="147"/>
      <c r="AY440" s="147"/>
      <c r="AZ440" s="147"/>
      <c r="BA440" s="147"/>
      <c r="BB440" s="147"/>
      <c r="BC440" s="147"/>
      <c r="BD440" s="147"/>
      <c r="BE440" s="147"/>
      <c r="BF440" s="147"/>
      <c r="BG440" s="147"/>
      <c r="BH440" s="147"/>
    </row>
    <row r="441" spans="1:60" outlineLevel="1" x14ac:dyDescent="0.2">
      <c r="A441" s="173">
        <v>387</v>
      </c>
      <c r="B441" s="174" t="s">
        <v>807</v>
      </c>
      <c r="C441" s="183" t="s">
        <v>808</v>
      </c>
      <c r="D441" s="175" t="s">
        <v>153</v>
      </c>
      <c r="E441" s="176">
        <v>17</v>
      </c>
      <c r="F441" s="177"/>
      <c r="G441" s="178">
        <f t="shared" si="98"/>
        <v>0</v>
      </c>
      <c r="H441" s="177"/>
      <c r="I441" s="178">
        <f t="shared" si="99"/>
        <v>0</v>
      </c>
      <c r="J441" s="177"/>
      <c r="K441" s="178">
        <f t="shared" si="100"/>
        <v>0</v>
      </c>
      <c r="L441" s="178">
        <v>21</v>
      </c>
      <c r="M441" s="178">
        <f t="shared" si="101"/>
        <v>0</v>
      </c>
      <c r="N441" s="176">
        <v>1.2E-4</v>
      </c>
      <c r="O441" s="176">
        <f t="shared" si="102"/>
        <v>0</v>
      </c>
      <c r="P441" s="176">
        <v>0</v>
      </c>
      <c r="Q441" s="176">
        <f t="shared" si="103"/>
        <v>0</v>
      </c>
      <c r="R441" s="178"/>
      <c r="S441" s="178" t="s">
        <v>108</v>
      </c>
      <c r="T441" s="179" t="s">
        <v>108</v>
      </c>
      <c r="U441" s="157">
        <v>0.92500000000000004</v>
      </c>
      <c r="V441" s="157">
        <f t="shared" si="104"/>
        <v>15.73</v>
      </c>
      <c r="W441" s="157"/>
      <c r="X441" s="157"/>
      <c r="Y441" s="157" t="s">
        <v>110</v>
      </c>
      <c r="Z441" s="147"/>
      <c r="AA441" s="147"/>
      <c r="AB441" s="147"/>
      <c r="AC441" s="147"/>
      <c r="AD441" s="147"/>
      <c r="AE441" s="147"/>
      <c r="AF441" s="147"/>
      <c r="AG441" s="147" t="s">
        <v>158</v>
      </c>
      <c r="AH441" s="147"/>
      <c r="AI441" s="147"/>
      <c r="AJ441" s="147"/>
      <c r="AK441" s="147"/>
      <c r="AL441" s="147"/>
      <c r="AM441" s="147"/>
      <c r="AN441" s="147"/>
      <c r="AO441" s="147"/>
      <c r="AP441" s="147"/>
      <c r="AQ441" s="147"/>
      <c r="AR441" s="147"/>
      <c r="AS441" s="147"/>
      <c r="AT441" s="147"/>
      <c r="AU441" s="147"/>
      <c r="AV441" s="147"/>
      <c r="AW441" s="147"/>
      <c r="AX441" s="147"/>
      <c r="AY441" s="147"/>
      <c r="AZ441" s="147"/>
      <c r="BA441" s="147"/>
      <c r="BB441" s="147"/>
      <c r="BC441" s="147"/>
      <c r="BD441" s="147"/>
      <c r="BE441" s="147"/>
      <c r="BF441" s="147"/>
      <c r="BG441" s="147"/>
      <c r="BH441" s="147"/>
    </row>
    <row r="442" spans="1:60" outlineLevel="1" x14ac:dyDescent="0.2">
      <c r="A442" s="173">
        <v>388</v>
      </c>
      <c r="B442" s="174" t="s">
        <v>809</v>
      </c>
      <c r="C442" s="183" t="s">
        <v>810</v>
      </c>
      <c r="D442" s="175" t="s">
        <v>153</v>
      </c>
      <c r="E442" s="176">
        <v>40</v>
      </c>
      <c r="F442" s="177"/>
      <c r="G442" s="178">
        <f t="shared" si="98"/>
        <v>0</v>
      </c>
      <c r="H442" s="177"/>
      <c r="I442" s="178">
        <f t="shared" si="99"/>
        <v>0</v>
      </c>
      <c r="J442" s="177"/>
      <c r="K442" s="178">
        <f t="shared" si="100"/>
        <v>0</v>
      </c>
      <c r="L442" s="178">
        <v>21</v>
      </c>
      <c r="M442" s="178">
        <f t="shared" si="101"/>
        <v>0</v>
      </c>
      <c r="N442" s="176">
        <v>1E-4</v>
      </c>
      <c r="O442" s="176">
        <f t="shared" si="102"/>
        <v>0</v>
      </c>
      <c r="P442" s="176">
        <v>0</v>
      </c>
      <c r="Q442" s="176">
        <f t="shared" si="103"/>
        <v>0</v>
      </c>
      <c r="R442" s="178"/>
      <c r="S442" s="178" t="s">
        <v>108</v>
      </c>
      <c r="T442" s="179" t="s">
        <v>108</v>
      </c>
      <c r="U442" s="157">
        <v>0.89200000000000002</v>
      </c>
      <c r="V442" s="157">
        <f t="shared" si="104"/>
        <v>35.68</v>
      </c>
      <c r="W442" s="157"/>
      <c r="X442" s="157"/>
      <c r="Y442" s="157" t="s">
        <v>110</v>
      </c>
      <c r="Z442" s="147"/>
      <c r="AA442" s="147"/>
      <c r="AB442" s="147"/>
      <c r="AC442" s="147"/>
      <c r="AD442" s="147"/>
      <c r="AE442" s="147"/>
      <c r="AF442" s="147"/>
      <c r="AG442" s="147" t="s">
        <v>158</v>
      </c>
      <c r="AH442" s="147"/>
      <c r="AI442" s="147"/>
      <c r="AJ442" s="147"/>
      <c r="AK442" s="147"/>
      <c r="AL442" s="147"/>
      <c r="AM442" s="147"/>
      <c r="AN442" s="147"/>
      <c r="AO442" s="147"/>
      <c r="AP442" s="147"/>
      <c r="AQ442" s="147"/>
      <c r="AR442" s="147"/>
      <c r="AS442" s="147"/>
      <c r="AT442" s="147"/>
      <c r="AU442" s="147"/>
      <c r="AV442" s="147"/>
      <c r="AW442" s="147"/>
      <c r="AX442" s="147"/>
      <c r="AY442" s="147"/>
      <c r="AZ442" s="147"/>
      <c r="BA442" s="147"/>
      <c r="BB442" s="147"/>
      <c r="BC442" s="147"/>
      <c r="BD442" s="147"/>
      <c r="BE442" s="147"/>
      <c r="BF442" s="147"/>
      <c r="BG442" s="147"/>
      <c r="BH442" s="147"/>
    </row>
    <row r="443" spans="1:60" outlineLevel="1" x14ac:dyDescent="0.2">
      <c r="A443" s="173">
        <v>389</v>
      </c>
      <c r="B443" s="174" t="s">
        <v>811</v>
      </c>
      <c r="C443" s="183" t="s">
        <v>812</v>
      </c>
      <c r="D443" s="175" t="s">
        <v>153</v>
      </c>
      <c r="E443" s="176">
        <v>73</v>
      </c>
      <c r="F443" s="177"/>
      <c r="G443" s="178">
        <f t="shared" si="98"/>
        <v>0</v>
      </c>
      <c r="H443" s="177"/>
      <c r="I443" s="178">
        <f t="shared" si="99"/>
        <v>0</v>
      </c>
      <c r="J443" s="177"/>
      <c r="K443" s="178">
        <f t="shared" si="100"/>
        <v>0</v>
      </c>
      <c r="L443" s="178">
        <v>21</v>
      </c>
      <c r="M443" s="178">
        <f t="shared" si="101"/>
        <v>0</v>
      </c>
      <c r="N443" s="176">
        <v>8.0000000000000007E-5</v>
      </c>
      <c r="O443" s="176">
        <f t="shared" si="102"/>
        <v>0.01</v>
      </c>
      <c r="P443" s="176">
        <v>0</v>
      </c>
      <c r="Q443" s="176">
        <f t="shared" si="103"/>
        <v>0</v>
      </c>
      <c r="R443" s="178"/>
      <c r="S443" s="178" t="s">
        <v>108</v>
      </c>
      <c r="T443" s="179" t="s">
        <v>108</v>
      </c>
      <c r="U443" s="157">
        <v>0.86899999999999999</v>
      </c>
      <c r="V443" s="157">
        <f t="shared" si="104"/>
        <v>63.44</v>
      </c>
      <c r="W443" s="157"/>
      <c r="X443" s="157"/>
      <c r="Y443" s="157" t="s">
        <v>110</v>
      </c>
      <c r="Z443" s="147"/>
      <c r="AA443" s="147"/>
      <c r="AB443" s="147"/>
      <c r="AC443" s="147"/>
      <c r="AD443" s="147"/>
      <c r="AE443" s="147"/>
      <c r="AF443" s="147"/>
      <c r="AG443" s="147" t="s">
        <v>158</v>
      </c>
      <c r="AH443" s="147"/>
      <c r="AI443" s="147"/>
      <c r="AJ443" s="147"/>
      <c r="AK443" s="147"/>
      <c r="AL443" s="147"/>
      <c r="AM443" s="147"/>
      <c r="AN443" s="147"/>
      <c r="AO443" s="147"/>
      <c r="AP443" s="147"/>
      <c r="AQ443" s="147"/>
      <c r="AR443" s="147"/>
      <c r="AS443" s="147"/>
      <c r="AT443" s="147"/>
      <c r="AU443" s="147"/>
      <c r="AV443" s="147"/>
      <c r="AW443" s="147"/>
      <c r="AX443" s="147"/>
      <c r="AY443" s="147"/>
      <c r="AZ443" s="147"/>
      <c r="BA443" s="147"/>
      <c r="BB443" s="147"/>
      <c r="BC443" s="147"/>
      <c r="BD443" s="147"/>
      <c r="BE443" s="147"/>
      <c r="BF443" s="147"/>
      <c r="BG443" s="147"/>
      <c r="BH443" s="147"/>
    </row>
    <row r="444" spans="1:60" outlineLevel="1" x14ac:dyDescent="0.2">
      <c r="A444" s="173">
        <v>390</v>
      </c>
      <c r="B444" s="174" t="s">
        <v>813</v>
      </c>
      <c r="C444" s="183" t="s">
        <v>814</v>
      </c>
      <c r="D444" s="175" t="s">
        <v>153</v>
      </c>
      <c r="E444" s="176">
        <v>4</v>
      </c>
      <c r="F444" s="177"/>
      <c r="G444" s="178">
        <f t="shared" si="98"/>
        <v>0</v>
      </c>
      <c r="H444" s="177"/>
      <c r="I444" s="178">
        <f t="shared" si="99"/>
        <v>0</v>
      </c>
      <c r="J444" s="177"/>
      <c r="K444" s="178">
        <f t="shared" si="100"/>
        <v>0</v>
      </c>
      <c r="L444" s="178">
        <v>21</v>
      </c>
      <c r="M444" s="178">
        <f t="shared" si="101"/>
        <v>0</v>
      </c>
      <c r="N444" s="176">
        <v>6.9999999999999994E-5</v>
      </c>
      <c r="O444" s="176">
        <f t="shared" si="102"/>
        <v>0</v>
      </c>
      <c r="P444" s="176">
        <v>0</v>
      </c>
      <c r="Q444" s="176">
        <f t="shared" si="103"/>
        <v>0</v>
      </c>
      <c r="R444" s="178"/>
      <c r="S444" s="178" t="s">
        <v>108</v>
      </c>
      <c r="T444" s="179" t="s">
        <v>108</v>
      </c>
      <c r="U444" s="157">
        <v>0.81899999999999995</v>
      </c>
      <c r="V444" s="157">
        <f t="shared" si="104"/>
        <v>3.28</v>
      </c>
      <c r="W444" s="157"/>
      <c r="X444" s="157"/>
      <c r="Y444" s="157" t="s">
        <v>110</v>
      </c>
      <c r="Z444" s="147"/>
      <c r="AA444" s="147"/>
      <c r="AB444" s="147"/>
      <c r="AC444" s="147"/>
      <c r="AD444" s="147"/>
      <c r="AE444" s="147"/>
      <c r="AF444" s="147"/>
      <c r="AG444" s="147" t="s">
        <v>158</v>
      </c>
      <c r="AH444" s="147"/>
      <c r="AI444" s="147"/>
      <c r="AJ444" s="147"/>
      <c r="AK444" s="147"/>
      <c r="AL444" s="147"/>
      <c r="AM444" s="147"/>
      <c r="AN444" s="147"/>
      <c r="AO444" s="147"/>
      <c r="AP444" s="147"/>
      <c r="AQ444" s="147"/>
      <c r="AR444" s="147"/>
      <c r="AS444" s="147"/>
      <c r="AT444" s="147"/>
      <c r="AU444" s="147"/>
      <c r="AV444" s="147"/>
      <c r="AW444" s="147"/>
      <c r="AX444" s="147"/>
      <c r="AY444" s="147"/>
      <c r="AZ444" s="147"/>
      <c r="BA444" s="147"/>
      <c r="BB444" s="147"/>
      <c r="BC444" s="147"/>
      <c r="BD444" s="147"/>
      <c r="BE444" s="147"/>
      <c r="BF444" s="147"/>
      <c r="BG444" s="147"/>
      <c r="BH444" s="147"/>
    </row>
    <row r="445" spans="1:60" outlineLevel="1" x14ac:dyDescent="0.2">
      <c r="A445" s="173">
        <v>391</v>
      </c>
      <c r="B445" s="174" t="s">
        <v>815</v>
      </c>
      <c r="C445" s="183" t="s">
        <v>816</v>
      </c>
      <c r="D445" s="175" t="s">
        <v>153</v>
      </c>
      <c r="E445" s="176">
        <v>0</v>
      </c>
      <c r="F445" s="177"/>
      <c r="G445" s="178">
        <f t="shared" si="98"/>
        <v>0</v>
      </c>
      <c r="H445" s="177"/>
      <c r="I445" s="178">
        <f t="shared" si="99"/>
        <v>0</v>
      </c>
      <c r="J445" s="177"/>
      <c r="K445" s="178">
        <f t="shared" si="100"/>
        <v>0</v>
      </c>
      <c r="L445" s="178">
        <v>21</v>
      </c>
      <c r="M445" s="178">
        <f t="shared" si="101"/>
        <v>0</v>
      </c>
      <c r="N445" s="176">
        <v>6.7000000000000002E-3</v>
      </c>
      <c r="O445" s="176">
        <f t="shared" si="102"/>
        <v>0</v>
      </c>
      <c r="P445" s="176">
        <v>0</v>
      </c>
      <c r="Q445" s="176">
        <f t="shared" si="103"/>
        <v>0</v>
      </c>
      <c r="R445" s="178"/>
      <c r="S445" s="178" t="s">
        <v>108</v>
      </c>
      <c r="T445" s="179" t="s">
        <v>109</v>
      </c>
      <c r="U445" s="157">
        <v>1.3680000000000001</v>
      </c>
      <c r="V445" s="157">
        <f t="shared" si="104"/>
        <v>0</v>
      </c>
      <c r="W445" s="157"/>
      <c r="X445" s="157"/>
      <c r="Y445" s="157" t="s">
        <v>110</v>
      </c>
      <c r="Z445" s="147"/>
      <c r="AA445" s="147"/>
      <c r="AB445" s="147"/>
      <c r="AC445" s="147"/>
      <c r="AD445" s="147"/>
      <c r="AE445" s="147"/>
      <c r="AF445" s="147"/>
      <c r="AG445" s="147" t="s">
        <v>158</v>
      </c>
      <c r="AH445" s="147"/>
      <c r="AI445" s="147"/>
      <c r="AJ445" s="147"/>
      <c r="AK445" s="147"/>
      <c r="AL445" s="147"/>
      <c r="AM445" s="147"/>
      <c r="AN445" s="147"/>
      <c r="AO445" s="147"/>
      <c r="AP445" s="147"/>
      <c r="AQ445" s="147"/>
      <c r="AR445" s="147"/>
      <c r="AS445" s="147"/>
      <c r="AT445" s="147"/>
      <c r="AU445" s="147"/>
      <c r="AV445" s="147"/>
      <c r="AW445" s="147"/>
      <c r="AX445" s="147"/>
      <c r="AY445" s="147"/>
      <c r="AZ445" s="147"/>
      <c r="BA445" s="147"/>
      <c r="BB445" s="147"/>
      <c r="BC445" s="147"/>
      <c r="BD445" s="147"/>
      <c r="BE445" s="147"/>
      <c r="BF445" s="147"/>
      <c r="BG445" s="147"/>
      <c r="BH445" s="147"/>
    </row>
    <row r="446" spans="1:60" outlineLevel="1" x14ac:dyDescent="0.2">
      <c r="A446" s="173">
        <v>392</v>
      </c>
      <c r="B446" s="174" t="s">
        <v>817</v>
      </c>
      <c r="C446" s="183" t="s">
        <v>938</v>
      </c>
      <c r="D446" s="175" t="s">
        <v>153</v>
      </c>
      <c r="E446" s="176">
        <v>0</v>
      </c>
      <c r="F446" s="177"/>
      <c r="G446" s="178">
        <f t="shared" si="98"/>
        <v>0</v>
      </c>
      <c r="H446" s="177"/>
      <c r="I446" s="178">
        <f t="shared" si="99"/>
        <v>0</v>
      </c>
      <c r="J446" s="177"/>
      <c r="K446" s="178">
        <f t="shared" si="100"/>
        <v>0</v>
      </c>
      <c r="L446" s="178">
        <v>21</v>
      </c>
      <c r="M446" s="178">
        <f t="shared" si="101"/>
        <v>0</v>
      </c>
      <c r="N446" s="176">
        <v>3.4299999999999999E-3</v>
      </c>
      <c r="O446" s="176">
        <f t="shared" si="102"/>
        <v>0</v>
      </c>
      <c r="P446" s="176">
        <v>0</v>
      </c>
      <c r="Q446" s="176">
        <f t="shared" si="103"/>
        <v>0</v>
      </c>
      <c r="R446" s="178"/>
      <c r="S446" s="178" t="s">
        <v>108</v>
      </c>
      <c r="T446" s="179" t="s">
        <v>108</v>
      </c>
      <c r="U446" s="157">
        <v>0.91500000000000004</v>
      </c>
      <c r="V446" s="157">
        <f t="shared" si="104"/>
        <v>0</v>
      </c>
      <c r="W446" s="157"/>
      <c r="X446" s="157"/>
      <c r="Y446" s="157" t="s">
        <v>110</v>
      </c>
      <c r="Z446" s="147"/>
      <c r="AA446" s="147"/>
      <c r="AB446" s="147"/>
      <c r="AC446" s="147"/>
      <c r="AD446" s="147"/>
      <c r="AE446" s="147"/>
      <c r="AF446" s="147"/>
      <c r="AG446" s="147" t="s">
        <v>158</v>
      </c>
      <c r="AH446" s="147"/>
      <c r="AI446" s="147"/>
      <c r="AJ446" s="147"/>
      <c r="AK446" s="147"/>
      <c r="AL446" s="147"/>
      <c r="AM446" s="147"/>
      <c r="AN446" s="147"/>
      <c r="AO446" s="147"/>
      <c r="AP446" s="147"/>
      <c r="AQ446" s="147"/>
      <c r="AR446" s="147"/>
      <c r="AS446" s="147"/>
      <c r="AT446" s="147"/>
      <c r="AU446" s="147"/>
      <c r="AV446" s="147"/>
      <c r="AW446" s="147"/>
      <c r="AX446" s="147"/>
      <c r="AY446" s="147"/>
      <c r="AZ446" s="147"/>
      <c r="BA446" s="147"/>
      <c r="BB446" s="147"/>
      <c r="BC446" s="147"/>
      <c r="BD446" s="147"/>
      <c r="BE446" s="147"/>
      <c r="BF446" s="147"/>
      <c r="BG446" s="147"/>
      <c r="BH446" s="147"/>
    </row>
    <row r="447" spans="1:60" outlineLevel="1" x14ac:dyDescent="0.2">
      <c r="A447" s="173">
        <v>393</v>
      </c>
      <c r="B447" s="174" t="s">
        <v>818</v>
      </c>
      <c r="C447" s="183" t="s">
        <v>939</v>
      </c>
      <c r="D447" s="175" t="s">
        <v>153</v>
      </c>
      <c r="E447" s="176">
        <v>0</v>
      </c>
      <c r="F447" s="177"/>
      <c r="G447" s="178">
        <f t="shared" si="98"/>
        <v>0</v>
      </c>
      <c r="H447" s="177"/>
      <c r="I447" s="178">
        <f t="shared" si="99"/>
        <v>0</v>
      </c>
      <c r="J447" s="177"/>
      <c r="K447" s="178">
        <f t="shared" si="100"/>
        <v>0</v>
      </c>
      <c r="L447" s="178">
        <v>21</v>
      </c>
      <c r="M447" s="178">
        <f t="shared" si="101"/>
        <v>0</v>
      </c>
      <c r="N447" s="176">
        <v>2.5999999999999999E-3</v>
      </c>
      <c r="O447" s="176">
        <f t="shared" si="102"/>
        <v>0</v>
      </c>
      <c r="P447" s="176">
        <v>0</v>
      </c>
      <c r="Q447" s="176">
        <f t="shared" si="103"/>
        <v>0</v>
      </c>
      <c r="R447" s="178"/>
      <c r="S447" s="178" t="s">
        <v>108</v>
      </c>
      <c r="T447" s="179" t="s">
        <v>109</v>
      </c>
      <c r="U447" s="157">
        <v>0.80200000000000005</v>
      </c>
      <c r="V447" s="157">
        <f t="shared" si="104"/>
        <v>0</v>
      </c>
      <c r="W447" s="157"/>
      <c r="X447" s="157"/>
      <c r="Y447" s="157" t="s">
        <v>110</v>
      </c>
      <c r="Z447" s="147"/>
      <c r="AA447" s="147"/>
      <c r="AB447" s="147"/>
      <c r="AC447" s="147"/>
      <c r="AD447" s="147"/>
      <c r="AE447" s="147"/>
      <c r="AF447" s="147"/>
      <c r="AG447" s="147" t="s">
        <v>158</v>
      </c>
      <c r="AH447" s="147"/>
      <c r="AI447" s="147"/>
      <c r="AJ447" s="147"/>
      <c r="AK447" s="147"/>
      <c r="AL447" s="147"/>
      <c r="AM447" s="147"/>
      <c r="AN447" s="147"/>
      <c r="AO447" s="147"/>
      <c r="AP447" s="147"/>
      <c r="AQ447" s="147"/>
      <c r="AR447" s="147"/>
      <c r="AS447" s="147"/>
      <c r="AT447" s="147"/>
      <c r="AU447" s="147"/>
      <c r="AV447" s="147"/>
      <c r="AW447" s="147"/>
      <c r="AX447" s="147"/>
      <c r="AY447" s="147"/>
      <c r="AZ447" s="147"/>
      <c r="BA447" s="147"/>
      <c r="BB447" s="147"/>
      <c r="BC447" s="147"/>
      <c r="BD447" s="147"/>
      <c r="BE447" s="147"/>
      <c r="BF447" s="147"/>
      <c r="BG447" s="147"/>
      <c r="BH447" s="147"/>
    </row>
    <row r="448" spans="1:60" outlineLevel="1" x14ac:dyDescent="0.2">
      <c r="A448" s="173">
        <v>394</v>
      </c>
      <c r="B448" s="174" t="s">
        <v>819</v>
      </c>
      <c r="C448" s="183" t="s">
        <v>820</v>
      </c>
      <c r="D448" s="175" t="s">
        <v>153</v>
      </c>
      <c r="E448" s="176">
        <v>0</v>
      </c>
      <c r="F448" s="177"/>
      <c r="G448" s="178">
        <f t="shared" si="98"/>
        <v>0</v>
      </c>
      <c r="H448" s="177"/>
      <c r="I448" s="178">
        <f t="shared" si="99"/>
        <v>0</v>
      </c>
      <c r="J448" s="177"/>
      <c r="K448" s="178">
        <f t="shared" si="100"/>
        <v>0</v>
      </c>
      <c r="L448" s="178">
        <v>21</v>
      </c>
      <c r="M448" s="178">
        <f t="shared" si="101"/>
        <v>0</v>
      </c>
      <c r="N448" s="176">
        <v>0</v>
      </c>
      <c r="O448" s="176">
        <f t="shared" si="102"/>
        <v>0</v>
      </c>
      <c r="P448" s="176">
        <v>0</v>
      </c>
      <c r="Q448" s="176">
        <f t="shared" si="103"/>
        <v>0</v>
      </c>
      <c r="R448" s="178"/>
      <c r="S448" s="178" t="s">
        <v>108</v>
      </c>
      <c r="T448" s="179" t="s">
        <v>109</v>
      </c>
      <c r="U448" s="157">
        <v>0.47199999999999998</v>
      </c>
      <c r="V448" s="157">
        <f t="shared" si="104"/>
        <v>0</v>
      </c>
      <c r="W448" s="157"/>
      <c r="X448" s="157"/>
      <c r="Y448" s="157" t="s">
        <v>110</v>
      </c>
      <c r="Z448" s="147"/>
      <c r="AA448" s="147"/>
      <c r="AB448" s="147"/>
      <c r="AC448" s="147"/>
      <c r="AD448" s="147"/>
      <c r="AE448" s="147"/>
      <c r="AF448" s="147"/>
      <c r="AG448" s="147" t="s">
        <v>158</v>
      </c>
      <c r="AH448" s="147"/>
      <c r="AI448" s="147"/>
      <c r="AJ448" s="147"/>
      <c r="AK448" s="147"/>
      <c r="AL448" s="147"/>
      <c r="AM448" s="147"/>
      <c r="AN448" s="147"/>
      <c r="AO448" s="147"/>
      <c r="AP448" s="147"/>
      <c r="AQ448" s="147"/>
      <c r="AR448" s="147"/>
      <c r="AS448" s="147"/>
      <c r="AT448" s="147"/>
      <c r="AU448" s="147"/>
      <c r="AV448" s="147"/>
      <c r="AW448" s="147"/>
      <c r="AX448" s="147"/>
      <c r="AY448" s="147"/>
      <c r="AZ448" s="147"/>
      <c r="BA448" s="147"/>
      <c r="BB448" s="147"/>
      <c r="BC448" s="147"/>
      <c r="BD448" s="147"/>
      <c r="BE448" s="147"/>
      <c r="BF448" s="147"/>
      <c r="BG448" s="147"/>
      <c r="BH448" s="147"/>
    </row>
    <row r="449" spans="1:60" outlineLevel="1" x14ac:dyDescent="0.2">
      <c r="A449" s="173">
        <v>395</v>
      </c>
      <c r="B449" s="174" t="s">
        <v>821</v>
      </c>
      <c r="C449" s="183" t="s">
        <v>822</v>
      </c>
      <c r="D449" s="175" t="s">
        <v>153</v>
      </c>
      <c r="E449" s="176">
        <v>10</v>
      </c>
      <c r="F449" s="177"/>
      <c r="G449" s="178">
        <f t="shared" si="98"/>
        <v>0</v>
      </c>
      <c r="H449" s="177"/>
      <c r="I449" s="178">
        <f t="shared" si="99"/>
        <v>0</v>
      </c>
      <c r="J449" s="177"/>
      <c r="K449" s="178">
        <f t="shared" si="100"/>
        <v>0</v>
      </c>
      <c r="L449" s="178">
        <v>21</v>
      </c>
      <c r="M449" s="178">
        <f t="shared" si="101"/>
        <v>0</v>
      </c>
      <c r="N449" s="176">
        <v>0</v>
      </c>
      <c r="O449" s="176">
        <f t="shared" si="102"/>
        <v>0</v>
      </c>
      <c r="P449" s="176">
        <v>0</v>
      </c>
      <c r="Q449" s="176">
        <f t="shared" si="103"/>
        <v>0</v>
      </c>
      <c r="R449" s="178"/>
      <c r="S449" s="178" t="s">
        <v>108</v>
      </c>
      <c r="T449" s="179" t="s">
        <v>109</v>
      </c>
      <c r="U449" s="157">
        <v>0.311</v>
      </c>
      <c r="V449" s="157">
        <f t="shared" si="104"/>
        <v>3.11</v>
      </c>
      <c r="W449" s="157"/>
      <c r="X449" s="157"/>
      <c r="Y449" s="157" t="s">
        <v>110</v>
      </c>
      <c r="Z449" s="147"/>
      <c r="AA449" s="147"/>
      <c r="AB449" s="147"/>
      <c r="AC449" s="147"/>
      <c r="AD449" s="147"/>
      <c r="AE449" s="147"/>
      <c r="AF449" s="147"/>
      <c r="AG449" s="147" t="s">
        <v>158</v>
      </c>
      <c r="AH449" s="147"/>
      <c r="AI449" s="147"/>
      <c r="AJ449" s="147"/>
      <c r="AK449" s="147"/>
      <c r="AL449" s="147"/>
      <c r="AM449" s="147"/>
      <c r="AN449" s="147"/>
      <c r="AO449" s="147"/>
      <c r="AP449" s="147"/>
      <c r="AQ449" s="147"/>
      <c r="AR449" s="147"/>
      <c r="AS449" s="147"/>
      <c r="AT449" s="147"/>
      <c r="AU449" s="147"/>
      <c r="AV449" s="147"/>
      <c r="AW449" s="147"/>
      <c r="AX449" s="147"/>
      <c r="AY449" s="147"/>
      <c r="AZ449" s="147"/>
      <c r="BA449" s="147"/>
      <c r="BB449" s="147"/>
      <c r="BC449" s="147"/>
      <c r="BD449" s="147"/>
      <c r="BE449" s="147"/>
      <c r="BF449" s="147"/>
      <c r="BG449" s="147"/>
      <c r="BH449" s="147"/>
    </row>
    <row r="450" spans="1:60" outlineLevel="1" x14ac:dyDescent="0.2">
      <c r="A450" s="173">
        <v>396</v>
      </c>
      <c r="B450" s="174" t="s">
        <v>823</v>
      </c>
      <c r="C450" s="183" t="s">
        <v>824</v>
      </c>
      <c r="D450" s="175" t="s">
        <v>153</v>
      </c>
      <c r="E450" s="176">
        <v>20</v>
      </c>
      <c r="F450" s="177"/>
      <c r="G450" s="178">
        <f t="shared" si="98"/>
        <v>0</v>
      </c>
      <c r="H450" s="177"/>
      <c r="I450" s="178">
        <f t="shared" si="99"/>
        <v>0</v>
      </c>
      <c r="J450" s="177"/>
      <c r="K450" s="178">
        <f t="shared" si="100"/>
        <v>0</v>
      </c>
      <c r="L450" s="178">
        <v>21</v>
      </c>
      <c r="M450" s="178">
        <f t="shared" si="101"/>
        <v>0</v>
      </c>
      <c r="N450" s="176">
        <v>0</v>
      </c>
      <c r="O450" s="176">
        <f t="shared" si="102"/>
        <v>0</v>
      </c>
      <c r="P450" s="176">
        <v>0</v>
      </c>
      <c r="Q450" s="176">
        <f t="shared" si="103"/>
        <v>0</v>
      </c>
      <c r="R450" s="178"/>
      <c r="S450" s="178" t="s">
        <v>108</v>
      </c>
      <c r="T450" s="179" t="s">
        <v>109</v>
      </c>
      <c r="U450" s="157">
        <v>0.27100000000000002</v>
      </c>
      <c r="V450" s="157">
        <f t="shared" si="104"/>
        <v>5.42</v>
      </c>
      <c r="W450" s="157"/>
      <c r="X450" s="157"/>
      <c r="Y450" s="157" t="s">
        <v>110</v>
      </c>
      <c r="Z450" s="147"/>
      <c r="AA450" s="147"/>
      <c r="AB450" s="147"/>
      <c r="AC450" s="147"/>
      <c r="AD450" s="147"/>
      <c r="AE450" s="147"/>
      <c r="AF450" s="147"/>
      <c r="AG450" s="147" t="s">
        <v>158</v>
      </c>
      <c r="AH450" s="147"/>
      <c r="AI450" s="147"/>
      <c r="AJ450" s="147"/>
      <c r="AK450" s="147"/>
      <c r="AL450" s="147"/>
      <c r="AM450" s="147"/>
      <c r="AN450" s="147"/>
      <c r="AO450" s="147"/>
      <c r="AP450" s="147"/>
      <c r="AQ450" s="147"/>
      <c r="AR450" s="147"/>
      <c r="AS450" s="147"/>
      <c r="AT450" s="147"/>
      <c r="AU450" s="147"/>
      <c r="AV450" s="147"/>
      <c r="AW450" s="147"/>
      <c r="AX450" s="147"/>
      <c r="AY450" s="147"/>
      <c r="AZ450" s="147"/>
      <c r="BA450" s="147"/>
      <c r="BB450" s="147"/>
      <c r="BC450" s="147"/>
      <c r="BD450" s="147"/>
      <c r="BE450" s="147"/>
      <c r="BF450" s="147"/>
      <c r="BG450" s="147"/>
      <c r="BH450" s="147"/>
    </row>
    <row r="451" spans="1:60" outlineLevel="1" x14ac:dyDescent="0.2">
      <c r="A451" s="173">
        <v>397</v>
      </c>
      <c r="B451" s="174" t="s">
        <v>825</v>
      </c>
      <c r="C451" s="183" t="s">
        <v>826</v>
      </c>
      <c r="D451" s="175" t="s">
        <v>153</v>
      </c>
      <c r="E451" s="176">
        <v>4</v>
      </c>
      <c r="F451" s="177"/>
      <c r="G451" s="178">
        <f t="shared" si="98"/>
        <v>0</v>
      </c>
      <c r="H451" s="177"/>
      <c r="I451" s="178">
        <f t="shared" si="99"/>
        <v>0</v>
      </c>
      <c r="J451" s="177"/>
      <c r="K451" s="178">
        <f t="shared" si="100"/>
        <v>0</v>
      </c>
      <c r="L451" s="178">
        <v>21</v>
      </c>
      <c r="M451" s="178">
        <f t="shared" si="101"/>
        <v>0</v>
      </c>
      <c r="N451" s="176">
        <v>0</v>
      </c>
      <c r="O451" s="176">
        <f t="shared" si="102"/>
        <v>0</v>
      </c>
      <c r="P451" s="176">
        <v>0</v>
      </c>
      <c r="Q451" s="176">
        <f t="shared" si="103"/>
        <v>0</v>
      </c>
      <c r="R451" s="178"/>
      <c r="S451" s="178" t="s">
        <v>108</v>
      </c>
      <c r="T451" s="179" t="s">
        <v>109</v>
      </c>
      <c r="U451" s="157">
        <v>0.26100000000000001</v>
      </c>
      <c r="V451" s="157">
        <f t="shared" si="104"/>
        <v>1.04</v>
      </c>
      <c r="W451" s="157"/>
      <c r="X451" s="157"/>
      <c r="Y451" s="157" t="s">
        <v>110</v>
      </c>
      <c r="Z451" s="147"/>
      <c r="AA451" s="147"/>
      <c r="AB451" s="147"/>
      <c r="AC451" s="147"/>
      <c r="AD451" s="147"/>
      <c r="AE451" s="147"/>
      <c r="AF451" s="147"/>
      <c r="AG451" s="147" t="s">
        <v>158</v>
      </c>
      <c r="AH451" s="147"/>
      <c r="AI451" s="147"/>
      <c r="AJ451" s="147"/>
      <c r="AK451" s="147"/>
      <c r="AL451" s="147"/>
      <c r="AM451" s="147"/>
      <c r="AN451" s="147"/>
      <c r="AO451" s="147"/>
      <c r="AP451" s="147"/>
      <c r="AQ451" s="147"/>
      <c r="AR451" s="147"/>
      <c r="AS451" s="147"/>
      <c r="AT451" s="147"/>
      <c r="AU451" s="147"/>
      <c r="AV451" s="147"/>
      <c r="AW451" s="147"/>
      <c r="AX451" s="147"/>
      <c r="AY451" s="147"/>
      <c r="AZ451" s="147"/>
      <c r="BA451" s="147"/>
      <c r="BB451" s="147"/>
      <c r="BC451" s="147"/>
      <c r="BD451" s="147"/>
      <c r="BE451" s="147"/>
      <c r="BF451" s="147"/>
      <c r="BG451" s="147"/>
      <c r="BH451" s="147"/>
    </row>
    <row r="452" spans="1:60" outlineLevel="1" x14ac:dyDescent="0.2">
      <c r="A452" s="173">
        <v>398</v>
      </c>
      <c r="B452" s="174" t="s">
        <v>827</v>
      </c>
      <c r="C452" s="183" t="s">
        <v>828</v>
      </c>
      <c r="D452" s="175" t="s">
        <v>153</v>
      </c>
      <c r="E452" s="176">
        <v>4</v>
      </c>
      <c r="F452" s="177"/>
      <c r="G452" s="178">
        <f t="shared" si="98"/>
        <v>0</v>
      </c>
      <c r="H452" s="177"/>
      <c r="I452" s="178">
        <f t="shared" si="99"/>
        <v>0</v>
      </c>
      <c r="J452" s="177"/>
      <c r="K452" s="178">
        <f t="shared" si="100"/>
        <v>0</v>
      </c>
      <c r="L452" s="178">
        <v>21</v>
      </c>
      <c r="M452" s="178">
        <f t="shared" si="101"/>
        <v>0</v>
      </c>
      <c r="N452" s="176">
        <v>0</v>
      </c>
      <c r="O452" s="176">
        <f t="shared" si="102"/>
        <v>0</v>
      </c>
      <c r="P452" s="176">
        <v>0</v>
      </c>
      <c r="Q452" s="176">
        <f t="shared" si="103"/>
        <v>0</v>
      </c>
      <c r="R452" s="178"/>
      <c r="S452" s="178" t="s">
        <v>108</v>
      </c>
      <c r="T452" s="179" t="s">
        <v>109</v>
      </c>
      <c r="U452" s="157">
        <v>0.251</v>
      </c>
      <c r="V452" s="157">
        <f t="shared" si="104"/>
        <v>1</v>
      </c>
      <c r="W452" s="157"/>
      <c r="X452" s="157"/>
      <c r="Y452" s="157" t="s">
        <v>110</v>
      </c>
      <c r="Z452" s="147"/>
      <c r="AA452" s="147"/>
      <c r="AB452" s="147"/>
      <c r="AC452" s="147"/>
      <c r="AD452" s="147"/>
      <c r="AE452" s="147"/>
      <c r="AF452" s="147"/>
      <c r="AG452" s="147" t="s">
        <v>158</v>
      </c>
      <c r="AH452" s="147"/>
      <c r="AI452" s="147"/>
      <c r="AJ452" s="147"/>
      <c r="AK452" s="147"/>
      <c r="AL452" s="147"/>
      <c r="AM452" s="147"/>
      <c r="AN452" s="147"/>
      <c r="AO452" s="147"/>
      <c r="AP452" s="147"/>
      <c r="AQ452" s="147"/>
      <c r="AR452" s="147"/>
      <c r="AS452" s="147"/>
      <c r="AT452" s="147"/>
      <c r="AU452" s="147"/>
      <c r="AV452" s="147"/>
      <c r="AW452" s="147"/>
      <c r="AX452" s="147"/>
      <c r="AY452" s="147"/>
      <c r="AZ452" s="147"/>
      <c r="BA452" s="147"/>
      <c r="BB452" s="147"/>
      <c r="BC452" s="147"/>
      <c r="BD452" s="147"/>
      <c r="BE452" s="147"/>
      <c r="BF452" s="147"/>
      <c r="BG452" s="147"/>
      <c r="BH452" s="147"/>
    </row>
    <row r="453" spans="1:60" outlineLevel="1" x14ac:dyDescent="0.2">
      <c r="A453" s="173">
        <v>399</v>
      </c>
      <c r="B453" s="174" t="s">
        <v>829</v>
      </c>
      <c r="C453" s="183" t="s">
        <v>830</v>
      </c>
      <c r="D453" s="175" t="s">
        <v>153</v>
      </c>
      <c r="E453" s="176">
        <v>2</v>
      </c>
      <c r="F453" s="177"/>
      <c r="G453" s="178">
        <f t="shared" si="98"/>
        <v>0</v>
      </c>
      <c r="H453" s="177"/>
      <c r="I453" s="178">
        <f t="shared" si="99"/>
        <v>0</v>
      </c>
      <c r="J453" s="177"/>
      <c r="K453" s="178">
        <f t="shared" si="100"/>
        <v>0</v>
      </c>
      <c r="L453" s="178">
        <v>21</v>
      </c>
      <c r="M453" s="178">
        <f t="shared" si="101"/>
        <v>0</v>
      </c>
      <c r="N453" s="176">
        <v>0</v>
      </c>
      <c r="O453" s="176">
        <f t="shared" si="102"/>
        <v>0</v>
      </c>
      <c r="P453" s="176">
        <v>0</v>
      </c>
      <c r="Q453" s="176">
        <f t="shared" si="103"/>
        <v>0</v>
      </c>
      <c r="R453" s="178"/>
      <c r="S453" s="178" t="s">
        <v>108</v>
      </c>
      <c r="T453" s="179" t="s">
        <v>109</v>
      </c>
      <c r="U453" s="157">
        <v>0.151</v>
      </c>
      <c r="V453" s="157">
        <f t="shared" si="104"/>
        <v>0.3</v>
      </c>
      <c r="W453" s="157"/>
      <c r="X453" s="157"/>
      <c r="Y453" s="157" t="s">
        <v>110</v>
      </c>
      <c r="Z453" s="147"/>
      <c r="AA453" s="147"/>
      <c r="AB453" s="147"/>
      <c r="AC453" s="147"/>
      <c r="AD453" s="147"/>
      <c r="AE453" s="147"/>
      <c r="AF453" s="147"/>
      <c r="AG453" s="147" t="s">
        <v>158</v>
      </c>
      <c r="AH453" s="147"/>
      <c r="AI453" s="147"/>
      <c r="AJ453" s="147"/>
      <c r="AK453" s="147"/>
      <c r="AL453" s="147"/>
      <c r="AM453" s="147"/>
      <c r="AN453" s="147"/>
      <c r="AO453" s="147"/>
      <c r="AP453" s="147"/>
      <c r="AQ453" s="147"/>
      <c r="AR453" s="147"/>
      <c r="AS453" s="147"/>
      <c r="AT453" s="147"/>
      <c r="AU453" s="147"/>
      <c r="AV453" s="147"/>
      <c r="AW453" s="147"/>
      <c r="AX453" s="147"/>
      <c r="AY453" s="147"/>
      <c r="AZ453" s="147"/>
      <c r="BA453" s="147"/>
      <c r="BB453" s="147"/>
      <c r="BC453" s="147"/>
      <c r="BD453" s="147"/>
      <c r="BE453" s="147"/>
      <c r="BF453" s="147"/>
      <c r="BG453" s="147"/>
      <c r="BH453" s="147"/>
    </row>
    <row r="454" spans="1:60" outlineLevel="1" x14ac:dyDescent="0.2">
      <c r="A454" s="173">
        <v>400</v>
      </c>
      <c r="B454" s="174" t="s">
        <v>831</v>
      </c>
      <c r="C454" s="183" t="s">
        <v>832</v>
      </c>
      <c r="D454" s="175" t="s">
        <v>153</v>
      </c>
      <c r="E454" s="176">
        <v>5</v>
      </c>
      <c r="F454" s="177"/>
      <c r="G454" s="178">
        <f t="shared" si="98"/>
        <v>0</v>
      </c>
      <c r="H454" s="177"/>
      <c r="I454" s="178">
        <f t="shared" si="99"/>
        <v>0</v>
      </c>
      <c r="J454" s="177"/>
      <c r="K454" s="178">
        <f t="shared" si="100"/>
        <v>0</v>
      </c>
      <c r="L454" s="178">
        <v>21</v>
      </c>
      <c r="M454" s="178">
        <f t="shared" si="101"/>
        <v>0</v>
      </c>
      <c r="N454" s="176">
        <v>0</v>
      </c>
      <c r="O454" s="176">
        <f t="shared" si="102"/>
        <v>0</v>
      </c>
      <c r="P454" s="176">
        <v>0</v>
      </c>
      <c r="Q454" s="176">
        <f t="shared" si="103"/>
        <v>0</v>
      </c>
      <c r="R454" s="178"/>
      <c r="S454" s="178" t="s">
        <v>108</v>
      </c>
      <c r="T454" s="179" t="s">
        <v>109</v>
      </c>
      <c r="U454" s="157">
        <v>0.14099999999999999</v>
      </c>
      <c r="V454" s="157">
        <f t="shared" si="104"/>
        <v>0.71</v>
      </c>
      <c r="W454" s="157"/>
      <c r="X454" s="157"/>
      <c r="Y454" s="157" t="s">
        <v>110</v>
      </c>
      <c r="Z454" s="147"/>
      <c r="AA454" s="147"/>
      <c r="AB454" s="147"/>
      <c r="AC454" s="147"/>
      <c r="AD454" s="147"/>
      <c r="AE454" s="147"/>
      <c r="AF454" s="147"/>
      <c r="AG454" s="147" t="s">
        <v>158</v>
      </c>
      <c r="AH454" s="147"/>
      <c r="AI454" s="147"/>
      <c r="AJ454" s="147"/>
      <c r="AK454" s="147"/>
      <c r="AL454" s="147"/>
      <c r="AM454" s="147"/>
      <c r="AN454" s="147"/>
      <c r="AO454" s="147"/>
      <c r="AP454" s="147"/>
      <c r="AQ454" s="147"/>
      <c r="AR454" s="147"/>
      <c r="AS454" s="147"/>
      <c r="AT454" s="147"/>
      <c r="AU454" s="147"/>
      <c r="AV454" s="147"/>
      <c r="AW454" s="147"/>
      <c r="AX454" s="147"/>
      <c r="AY454" s="147"/>
      <c r="AZ454" s="147"/>
      <c r="BA454" s="147"/>
      <c r="BB454" s="147"/>
      <c r="BC454" s="147"/>
      <c r="BD454" s="147"/>
      <c r="BE454" s="147"/>
      <c r="BF454" s="147"/>
      <c r="BG454" s="147"/>
      <c r="BH454" s="147"/>
    </row>
    <row r="455" spans="1:60" outlineLevel="1" x14ac:dyDescent="0.2">
      <c r="A455" s="173">
        <v>401</v>
      </c>
      <c r="B455" s="174" t="s">
        <v>344</v>
      </c>
      <c r="C455" s="183" t="s">
        <v>345</v>
      </c>
      <c r="D455" s="175" t="s">
        <v>153</v>
      </c>
      <c r="E455" s="176">
        <v>2</v>
      </c>
      <c r="F455" s="177"/>
      <c r="G455" s="178">
        <f t="shared" si="98"/>
        <v>0</v>
      </c>
      <c r="H455" s="177"/>
      <c r="I455" s="178">
        <f t="shared" si="99"/>
        <v>0</v>
      </c>
      <c r="J455" s="177"/>
      <c r="K455" s="178">
        <f t="shared" si="100"/>
        <v>0</v>
      </c>
      <c r="L455" s="178">
        <v>21</v>
      </c>
      <c r="M455" s="178">
        <f t="shared" si="101"/>
        <v>0</v>
      </c>
      <c r="N455" s="176">
        <v>0</v>
      </c>
      <c r="O455" s="176">
        <f t="shared" si="102"/>
        <v>0</v>
      </c>
      <c r="P455" s="176">
        <v>0</v>
      </c>
      <c r="Q455" s="176">
        <f t="shared" si="103"/>
        <v>0</v>
      </c>
      <c r="R455" s="178"/>
      <c r="S455" s="178" t="s">
        <v>108</v>
      </c>
      <c r="T455" s="179" t="s">
        <v>109</v>
      </c>
      <c r="U455" s="157">
        <v>0.14099999999999999</v>
      </c>
      <c r="V455" s="157">
        <f t="shared" si="104"/>
        <v>0.28000000000000003</v>
      </c>
      <c r="W455" s="157"/>
      <c r="X455" s="157"/>
      <c r="Y455" s="157" t="s">
        <v>110</v>
      </c>
      <c r="Z455" s="147"/>
      <c r="AA455" s="147"/>
      <c r="AB455" s="147"/>
      <c r="AC455" s="147"/>
      <c r="AD455" s="147"/>
      <c r="AE455" s="147"/>
      <c r="AF455" s="147"/>
      <c r="AG455" s="147" t="s">
        <v>158</v>
      </c>
      <c r="AH455" s="147"/>
      <c r="AI455" s="147"/>
      <c r="AJ455" s="147"/>
      <c r="AK455" s="147"/>
      <c r="AL455" s="147"/>
      <c r="AM455" s="147"/>
      <c r="AN455" s="147"/>
      <c r="AO455" s="147"/>
      <c r="AP455" s="147"/>
      <c r="AQ455" s="147"/>
      <c r="AR455" s="147"/>
      <c r="AS455" s="147"/>
      <c r="AT455" s="147"/>
      <c r="AU455" s="147"/>
      <c r="AV455" s="147"/>
      <c r="AW455" s="147"/>
      <c r="AX455" s="147"/>
      <c r="AY455" s="147"/>
      <c r="AZ455" s="147"/>
      <c r="BA455" s="147"/>
      <c r="BB455" s="147"/>
      <c r="BC455" s="147"/>
      <c r="BD455" s="147"/>
      <c r="BE455" s="147"/>
      <c r="BF455" s="147"/>
      <c r="BG455" s="147"/>
      <c r="BH455" s="147"/>
    </row>
    <row r="456" spans="1:60" outlineLevel="1" x14ac:dyDescent="0.2">
      <c r="A456" s="173">
        <v>402</v>
      </c>
      <c r="B456" s="174" t="s">
        <v>833</v>
      </c>
      <c r="C456" s="183" t="s">
        <v>834</v>
      </c>
      <c r="D456" s="175" t="s">
        <v>153</v>
      </c>
      <c r="E456" s="176">
        <v>1</v>
      </c>
      <c r="F456" s="177"/>
      <c r="G456" s="178">
        <f t="shared" si="98"/>
        <v>0</v>
      </c>
      <c r="H456" s="177"/>
      <c r="I456" s="178">
        <f t="shared" si="99"/>
        <v>0</v>
      </c>
      <c r="J456" s="177"/>
      <c r="K456" s="178">
        <f t="shared" si="100"/>
        <v>0</v>
      </c>
      <c r="L456" s="178">
        <v>21</v>
      </c>
      <c r="M456" s="178">
        <f t="shared" si="101"/>
        <v>0</v>
      </c>
      <c r="N456" s="176">
        <v>0</v>
      </c>
      <c r="O456" s="176">
        <f t="shared" si="102"/>
        <v>0</v>
      </c>
      <c r="P456" s="176">
        <v>0</v>
      </c>
      <c r="Q456" s="176">
        <f t="shared" si="103"/>
        <v>0</v>
      </c>
      <c r="R456" s="178"/>
      <c r="S456" s="178" t="s">
        <v>108</v>
      </c>
      <c r="T456" s="179" t="s">
        <v>109</v>
      </c>
      <c r="U456" s="157">
        <v>0.13100000000000001</v>
      </c>
      <c r="V456" s="157">
        <f t="shared" si="104"/>
        <v>0.13</v>
      </c>
      <c r="W456" s="157"/>
      <c r="X456" s="157"/>
      <c r="Y456" s="157" t="s">
        <v>110</v>
      </c>
      <c r="Z456" s="147"/>
      <c r="AA456" s="147"/>
      <c r="AB456" s="147"/>
      <c r="AC456" s="147"/>
      <c r="AD456" s="147"/>
      <c r="AE456" s="147"/>
      <c r="AF456" s="147"/>
      <c r="AG456" s="147" t="s">
        <v>158</v>
      </c>
      <c r="AH456" s="147"/>
      <c r="AI456" s="147"/>
      <c r="AJ456" s="147"/>
      <c r="AK456" s="147"/>
      <c r="AL456" s="147"/>
      <c r="AM456" s="147"/>
      <c r="AN456" s="147"/>
      <c r="AO456" s="147"/>
      <c r="AP456" s="147"/>
      <c r="AQ456" s="147"/>
      <c r="AR456" s="147"/>
      <c r="AS456" s="147"/>
      <c r="AT456" s="147"/>
      <c r="AU456" s="147"/>
      <c r="AV456" s="147"/>
      <c r="AW456" s="147"/>
      <c r="AX456" s="147"/>
      <c r="AY456" s="147"/>
      <c r="AZ456" s="147"/>
      <c r="BA456" s="147"/>
      <c r="BB456" s="147"/>
      <c r="BC456" s="147"/>
      <c r="BD456" s="147"/>
      <c r="BE456" s="147"/>
      <c r="BF456" s="147"/>
      <c r="BG456" s="147"/>
      <c r="BH456" s="147"/>
    </row>
    <row r="457" spans="1:60" outlineLevel="1" x14ac:dyDescent="0.2">
      <c r="A457" s="173">
        <v>403</v>
      </c>
      <c r="B457" s="174" t="s">
        <v>835</v>
      </c>
      <c r="C457" s="183" t="s">
        <v>836</v>
      </c>
      <c r="D457" s="175" t="s">
        <v>153</v>
      </c>
      <c r="E457" s="176">
        <v>0</v>
      </c>
      <c r="F457" s="177"/>
      <c r="G457" s="178">
        <f t="shared" si="98"/>
        <v>0</v>
      </c>
      <c r="H457" s="177"/>
      <c r="I457" s="178">
        <f t="shared" si="99"/>
        <v>0</v>
      </c>
      <c r="J457" s="177"/>
      <c r="K457" s="178">
        <f t="shared" si="100"/>
        <v>0</v>
      </c>
      <c r="L457" s="178">
        <v>21</v>
      </c>
      <c r="M457" s="178">
        <f t="shared" si="101"/>
        <v>0</v>
      </c>
      <c r="N457" s="176">
        <v>0</v>
      </c>
      <c r="O457" s="176">
        <f t="shared" si="102"/>
        <v>0</v>
      </c>
      <c r="P457" s="176">
        <v>0</v>
      </c>
      <c r="Q457" s="176">
        <f t="shared" si="103"/>
        <v>0</v>
      </c>
      <c r="R457" s="178"/>
      <c r="S457" s="178" t="s">
        <v>108</v>
      </c>
      <c r="T457" s="179" t="s">
        <v>109</v>
      </c>
      <c r="U457" s="157">
        <v>0.12</v>
      </c>
      <c r="V457" s="157">
        <f t="shared" si="104"/>
        <v>0</v>
      </c>
      <c r="W457" s="157"/>
      <c r="X457" s="157"/>
      <c r="Y457" s="157" t="s">
        <v>110</v>
      </c>
      <c r="Z457" s="147"/>
      <c r="AA457" s="147"/>
      <c r="AB457" s="147"/>
      <c r="AC457" s="147"/>
      <c r="AD457" s="147"/>
      <c r="AE457" s="147"/>
      <c r="AF457" s="147"/>
      <c r="AG457" s="147" t="s">
        <v>158</v>
      </c>
      <c r="AH457" s="147"/>
      <c r="AI457" s="147"/>
      <c r="AJ457" s="147"/>
      <c r="AK457" s="147"/>
      <c r="AL457" s="147"/>
      <c r="AM457" s="147"/>
      <c r="AN457" s="147"/>
      <c r="AO457" s="147"/>
      <c r="AP457" s="147"/>
      <c r="AQ457" s="147"/>
      <c r="AR457" s="147"/>
      <c r="AS457" s="147"/>
      <c r="AT457" s="147"/>
      <c r="AU457" s="147"/>
      <c r="AV457" s="147"/>
      <c r="AW457" s="147"/>
      <c r="AX457" s="147"/>
      <c r="AY457" s="147"/>
      <c r="AZ457" s="147"/>
      <c r="BA457" s="147"/>
      <c r="BB457" s="147"/>
      <c r="BC457" s="147"/>
      <c r="BD457" s="147"/>
      <c r="BE457" s="147"/>
      <c r="BF457" s="147"/>
      <c r="BG457" s="147"/>
      <c r="BH457" s="147"/>
    </row>
    <row r="458" spans="1:60" outlineLevel="1" x14ac:dyDescent="0.2">
      <c r="A458" s="173">
        <v>404</v>
      </c>
      <c r="B458" s="174" t="s">
        <v>837</v>
      </c>
      <c r="C458" s="183" t="s">
        <v>838</v>
      </c>
      <c r="D458" s="175" t="s">
        <v>153</v>
      </c>
      <c r="E458" s="176">
        <v>2</v>
      </c>
      <c r="F458" s="177"/>
      <c r="G458" s="178">
        <f t="shared" si="98"/>
        <v>0</v>
      </c>
      <c r="H458" s="177"/>
      <c r="I458" s="178">
        <f t="shared" si="99"/>
        <v>0</v>
      </c>
      <c r="J458" s="177"/>
      <c r="K458" s="178">
        <f t="shared" si="100"/>
        <v>0</v>
      </c>
      <c r="L458" s="178">
        <v>21</v>
      </c>
      <c r="M458" s="178">
        <f t="shared" si="101"/>
        <v>0</v>
      </c>
      <c r="N458" s="176">
        <v>0</v>
      </c>
      <c r="O458" s="176">
        <f t="shared" si="102"/>
        <v>0</v>
      </c>
      <c r="P458" s="176">
        <v>0</v>
      </c>
      <c r="Q458" s="176">
        <f t="shared" si="103"/>
        <v>0</v>
      </c>
      <c r="R458" s="178"/>
      <c r="S458" s="178" t="s">
        <v>108</v>
      </c>
      <c r="T458" s="179" t="s">
        <v>109</v>
      </c>
      <c r="U458" s="157">
        <v>0.311</v>
      </c>
      <c r="V458" s="157">
        <f t="shared" si="104"/>
        <v>0.62</v>
      </c>
      <c r="W458" s="157"/>
      <c r="X458" s="157"/>
      <c r="Y458" s="157" t="s">
        <v>110</v>
      </c>
      <c r="Z458" s="147"/>
      <c r="AA458" s="147"/>
      <c r="AB458" s="147"/>
      <c r="AC458" s="147"/>
      <c r="AD458" s="147"/>
      <c r="AE458" s="147"/>
      <c r="AF458" s="147"/>
      <c r="AG458" s="147" t="s">
        <v>158</v>
      </c>
      <c r="AH458" s="147"/>
      <c r="AI458" s="147"/>
      <c r="AJ458" s="147"/>
      <c r="AK458" s="147"/>
      <c r="AL458" s="147"/>
      <c r="AM458" s="147"/>
      <c r="AN458" s="147"/>
      <c r="AO458" s="147"/>
      <c r="AP458" s="147"/>
      <c r="AQ458" s="147"/>
      <c r="AR458" s="147"/>
      <c r="AS458" s="147"/>
      <c r="AT458" s="147"/>
      <c r="AU458" s="147"/>
      <c r="AV458" s="147"/>
      <c r="AW458" s="147"/>
      <c r="AX458" s="147"/>
      <c r="AY458" s="147"/>
      <c r="AZ458" s="147"/>
      <c r="BA458" s="147"/>
      <c r="BB458" s="147"/>
      <c r="BC458" s="147"/>
      <c r="BD458" s="147"/>
      <c r="BE458" s="147"/>
      <c r="BF458" s="147"/>
      <c r="BG458" s="147"/>
      <c r="BH458" s="147"/>
    </row>
    <row r="459" spans="1:60" outlineLevel="1" x14ac:dyDescent="0.2">
      <c r="A459" s="173">
        <v>405</v>
      </c>
      <c r="B459" s="174" t="s">
        <v>839</v>
      </c>
      <c r="C459" s="183" t="s">
        <v>840</v>
      </c>
      <c r="D459" s="175" t="s">
        <v>153</v>
      </c>
      <c r="E459" s="176">
        <v>0</v>
      </c>
      <c r="F459" s="177"/>
      <c r="G459" s="178">
        <f t="shared" si="98"/>
        <v>0</v>
      </c>
      <c r="H459" s="177"/>
      <c r="I459" s="178">
        <f t="shared" si="99"/>
        <v>0</v>
      </c>
      <c r="J459" s="177"/>
      <c r="K459" s="178">
        <f t="shared" si="100"/>
        <v>0</v>
      </c>
      <c r="L459" s="178">
        <v>21</v>
      </c>
      <c r="M459" s="178">
        <f t="shared" si="101"/>
        <v>0</v>
      </c>
      <c r="N459" s="176">
        <v>0</v>
      </c>
      <c r="O459" s="176">
        <f t="shared" si="102"/>
        <v>0</v>
      </c>
      <c r="P459" s="176">
        <v>0</v>
      </c>
      <c r="Q459" s="176">
        <f t="shared" si="103"/>
        <v>0</v>
      </c>
      <c r="R459" s="178"/>
      <c r="S459" s="178" t="s">
        <v>108</v>
      </c>
      <c r="T459" s="179" t="s">
        <v>109</v>
      </c>
      <c r="U459" s="157">
        <v>0.27100000000000002</v>
      </c>
      <c r="V459" s="157">
        <f t="shared" si="104"/>
        <v>0</v>
      </c>
      <c r="W459" s="157"/>
      <c r="X459" s="157"/>
      <c r="Y459" s="157" t="s">
        <v>110</v>
      </c>
      <c r="Z459" s="147"/>
      <c r="AA459" s="147"/>
      <c r="AB459" s="147"/>
      <c r="AC459" s="147"/>
      <c r="AD459" s="147"/>
      <c r="AE459" s="147"/>
      <c r="AF459" s="147"/>
      <c r="AG459" s="147" t="s">
        <v>158</v>
      </c>
      <c r="AH459" s="147"/>
      <c r="AI459" s="147"/>
      <c r="AJ459" s="147"/>
      <c r="AK459" s="147"/>
      <c r="AL459" s="147"/>
      <c r="AM459" s="147"/>
      <c r="AN459" s="147"/>
      <c r="AO459" s="147"/>
      <c r="AP459" s="147"/>
      <c r="AQ459" s="147"/>
      <c r="AR459" s="147"/>
      <c r="AS459" s="147"/>
      <c r="AT459" s="147"/>
      <c r="AU459" s="147"/>
      <c r="AV459" s="147"/>
      <c r="AW459" s="147"/>
      <c r="AX459" s="147"/>
      <c r="AY459" s="147"/>
      <c r="AZ459" s="147"/>
      <c r="BA459" s="147"/>
      <c r="BB459" s="147"/>
      <c r="BC459" s="147"/>
      <c r="BD459" s="147"/>
      <c r="BE459" s="147"/>
      <c r="BF459" s="147"/>
      <c r="BG459" s="147"/>
      <c r="BH459" s="147"/>
    </row>
    <row r="460" spans="1:60" outlineLevel="1" x14ac:dyDescent="0.2">
      <c r="A460" s="173">
        <v>406</v>
      </c>
      <c r="B460" s="174" t="s">
        <v>841</v>
      </c>
      <c r="C460" s="183" t="s">
        <v>842</v>
      </c>
      <c r="D460" s="175" t="s">
        <v>153</v>
      </c>
      <c r="E460" s="176">
        <v>0</v>
      </c>
      <c r="F460" s="177"/>
      <c r="G460" s="178">
        <f t="shared" si="98"/>
        <v>0</v>
      </c>
      <c r="H460" s="177"/>
      <c r="I460" s="178">
        <f t="shared" si="99"/>
        <v>0</v>
      </c>
      <c r="J460" s="177"/>
      <c r="K460" s="178">
        <f t="shared" si="100"/>
        <v>0</v>
      </c>
      <c r="L460" s="178">
        <v>21</v>
      </c>
      <c r="M460" s="178">
        <f t="shared" si="101"/>
        <v>0</v>
      </c>
      <c r="N460" s="176">
        <v>0</v>
      </c>
      <c r="O460" s="176">
        <f t="shared" si="102"/>
        <v>0</v>
      </c>
      <c r="P460" s="176">
        <v>0</v>
      </c>
      <c r="Q460" s="176">
        <f t="shared" si="103"/>
        <v>0</v>
      </c>
      <c r="R460" s="178"/>
      <c r="S460" s="178" t="s">
        <v>108</v>
      </c>
      <c r="T460" s="179" t="s">
        <v>109</v>
      </c>
      <c r="U460" s="157">
        <v>0.26100000000000001</v>
      </c>
      <c r="V460" s="157">
        <f t="shared" si="104"/>
        <v>0</v>
      </c>
      <c r="W460" s="157"/>
      <c r="X460" s="157"/>
      <c r="Y460" s="157" t="s">
        <v>110</v>
      </c>
      <c r="Z460" s="147"/>
      <c r="AA460" s="147"/>
      <c r="AB460" s="147"/>
      <c r="AC460" s="147"/>
      <c r="AD460" s="147"/>
      <c r="AE460" s="147"/>
      <c r="AF460" s="147"/>
      <c r="AG460" s="147" t="s">
        <v>158</v>
      </c>
      <c r="AH460" s="147"/>
      <c r="AI460" s="147"/>
      <c r="AJ460" s="147"/>
      <c r="AK460" s="147"/>
      <c r="AL460" s="147"/>
      <c r="AM460" s="147"/>
      <c r="AN460" s="147"/>
      <c r="AO460" s="147"/>
      <c r="AP460" s="147"/>
      <c r="AQ460" s="147"/>
      <c r="AR460" s="147"/>
      <c r="AS460" s="147"/>
      <c r="AT460" s="147"/>
      <c r="AU460" s="147"/>
      <c r="AV460" s="147"/>
      <c r="AW460" s="147"/>
      <c r="AX460" s="147"/>
      <c r="AY460" s="147"/>
      <c r="AZ460" s="147"/>
      <c r="BA460" s="147"/>
      <c r="BB460" s="147"/>
      <c r="BC460" s="147"/>
      <c r="BD460" s="147"/>
      <c r="BE460" s="147"/>
      <c r="BF460" s="147"/>
      <c r="BG460" s="147"/>
      <c r="BH460" s="147"/>
    </row>
    <row r="461" spans="1:60" outlineLevel="1" x14ac:dyDescent="0.2">
      <c r="A461" s="173">
        <v>407</v>
      </c>
      <c r="B461" s="174" t="s">
        <v>346</v>
      </c>
      <c r="C461" s="183" t="s">
        <v>347</v>
      </c>
      <c r="D461" s="175" t="s">
        <v>153</v>
      </c>
      <c r="E461" s="176">
        <v>8</v>
      </c>
      <c r="F461" s="177"/>
      <c r="G461" s="178">
        <f t="shared" si="98"/>
        <v>0</v>
      </c>
      <c r="H461" s="177"/>
      <c r="I461" s="178">
        <f t="shared" si="99"/>
        <v>0</v>
      </c>
      <c r="J461" s="177"/>
      <c r="K461" s="178">
        <f t="shared" si="100"/>
        <v>0</v>
      </c>
      <c r="L461" s="178">
        <v>21</v>
      </c>
      <c r="M461" s="178">
        <f t="shared" si="101"/>
        <v>0</v>
      </c>
      <c r="N461" s="176">
        <v>0</v>
      </c>
      <c r="O461" s="176">
        <f t="shared" si="102"/>
        <v>0</v>
      </c>
      <c r="P461" s="176">
        <v>0</v>
      </c>
      <c r="Q461" s="176">
        <f t="shared" si="103"/>
        <v>0</v>
      </c>
      <c r="R461" s="178"/>
      <c r="S461" s="178" t="s">
        <v>108</v>
      </c>
      <c r="T461" s="179" t="s">
        <v>109</v>
      </c>
      <c r="U461" s="157">
        <v>0.151</v>
      </c>
      <c r="V461" s="157">
        <f t="shared" si="104"/>
        <v>1.21</v>
      </c>
      <c r="W461" s="157"/>
      <c r="X461" s="157"/>
      <c r="Y461" s="157" t="s">
        <v>110</v>
      </c>
      <c r="Z461" s="147"/>
      <c r="AA461" s="147"/>
      <c r="AB461" s="147"/>
      <c r="AC461" s="147"/>
      <c r="AD461" s="147"/>
      <c r="AE461" s="147"/>
      <c r="AF461" s="147"/>
      <c r="AG461" s="147" t="s">
        <v>158</v>
      </c>
      <c r="AH461" s="147"/>
      <c r="AI461" s="147"/>
      <c r="AJ461" s="147"/>
      <c r="AK461" s="147"/>
      <c r="AL461" s="147"/>
      <c r="AM461" s="147"/>
      <c r="AN461" s="147"/>
      <c r="AO461" s="147"/>
      <c r="AP461" s="147"/>
      <c r="AQ461" s="147"/>
      <c r="AR461" s="147"/>
      <c r="AS461" s="147"/>
      <c r="AT461" s="147"/>
      <c r="AU461" s="147"/>
      <c r="AV461" s="147"/>
      <c r="AW461" s="147"/>
      <c r="AX461" s="147"/>
      <c r="AY461" s="147"/>
      <c r="AZ461" s="147"/>
      <c r="BA461" s="147"/>
      <c r="BB461" s="147"/>
      <c r="BC461" s="147"/>
      <c r="BD461" s="147"/>
      <c r="BE461" s="147"/>
      <c r="BF461" s="147"/>
      <c r="BG461" s="147"/>
      <c r="BH461" s="147"/>
    </row>
    <row r="462" spans="1:60" outlineLevel="1" x14ac:dyDescent="0.2">
      <c r="A462" s="173">
        <v>408</v>
      </c>
      <c r="B462" s="174" t="s">
        <v>843</v>
      </c>
      <c r="C462" s="183" t="s">
        <v>844</v>
      </c>
      <c r="D462" s="175" t="s">
        <v>116</v>
      </c>
      <c r="E462" s="176">
        <v>0</v>
      </c>
      <c r="F462" s="177"/>
      <c r="G462" s="178">
        <f t="shared" si="98"/>
        <v>0</v>
      </c>
      <c r="H462" s="177"/>
      <c r="I462" s="178">
        <f t="shared" si="99"/>
        <v>0</v>
      </c>
      <c r="J462" s="177"/>
      <c r="K462" s="178">
        <f t="shared" si="100"/>
        <v>0</v>
      </c>
      <c r="L462" s="178">
        <v>21</v>
      </c>
      <c r="M462" s="178">
        <f t="shared" si="101"/>
        <v>0</v>
      </c>
      <c r="N462" s="176">
        <v>1.34E-3</v>
      </c>
      <c r="O462" s="176">
        <f t="shared" si="102"/>
        <v>0</v>
      </c>
      <c r="P462" s="176">
        <v>0</v>
      </c>
      <c r="Q462" s="176">
        <f t="shared" si="103"/>
        <v>0</v>
      </c>
      <c r="R462" s="178"/>
      <c r="S462" s="178" t="s">
        <v>108</v>
      </c>
      <c r="T462" s="179" t="s">
        <v>109</v>
      </c>
      <c r="U462" s="157">
        <v>0.68100000000000005</v>
      </c>
      <c r="V462" s="157">
        <f t="shared" si="104"/>
        <v>0</v>
      </c>
      <c r="W462" s="157"/>
      <c r="X462" s="157"/>
      <c r="Y462" s="157" t="s">
        <v>110</v>
      </c>
      <c r="Z462" s="147"/>
      <c r="AA462" s="147"/>
      <c r="AB462" s="147"/>
      <c r="AC462" s="147"/>
      <c r="AD462" s="147"/>
      <c r="AE462" s="147"/>
      <c r="AF462" s="147"/>
      <c r="AG462" s="147" t="s">
        <v>158</v>
      </c>
      <c r="AH462" s="147"/>
      <c r="AI462" s="147"/>
      <c r="AJ462" s="147"/>
      <c r="AK462" s="147"/>
      <c r="AL462" s="147"/>
      <c r="AM462" s="147"/>
      <c r="AN462" s="147"/>
      <c r="AO462" s="147"/>
      <c r="AP462" s="147"/>
      <c r="AQ462" s="147"/>
      <c r="AR462" s="147"/>
      <c r="AS462" s="147"/>
      <c r="AT462" s="147"/>
      <c r="AU462" s="147"/>
      <c r="AV462" s="147"/>
      <c r="AW462" s="147"/>
      <c r="AX462" s="147"/>
      <c r="AY462" s="147"/>
      <c r="AZ462" s="147"/>
      <c r="BA462" s="147"/>
      <c r="BB462" s="147"/>
      <c r="BC462" s="147"/>
      <c r="BD462" s="147"/>
      <c r="BE462" s="147"/>
      <c r="BF462" s="147"/>
      <c r="BG462" s="147"/>
      <c r="BH462" s="147"/>
    </row>
    <row r="463" spans="1:60" outlineLevel="1" x14ac:dyDescent="0.2">
      <c r="A463" s="173">
        <v>409</v>
      </c>
      <c r="B463" s="174" t="s">
        <v>845</v>
      </c>
      <c r="C463" s="183" t="s">
        <v>846</v>
      </c>
      <c r="D463" s="175" t="s">
        <v>116</v>
      </c>
      <c r="E463" s="176">
        <v>0</v>
      </c>
      <c r="F463" s="177"/>
      <c r="G463" s="178">
        <f t="shared" si="98"/>
        <v>0</v>
      </c>
      <c r="H463" s="177"/>
      <c r="I463" s="178">
        <f t="shared" si="99"/>
        <v>0</v>
      </c>
      <c r="J463" s="177"/>
      <c r="K463" s="178">
        <f t="shared" si="100"/>
        <v>0</v>
      </c>
      <c r="L463" s="178">
        <v>21</v>
      </c>
      <c r="M463" s="178">
        <f t="shared" si="101"/>
        <v>0</v>
      </c>
      <c r="N463" s="176">
        <v>6.8999999999999997E-4</v>
      </c>
      <c r="O463" s="176">
        <f t="shared" si="102"/>
        <v>0</v>
      </c>
      <c r="P463" s="176">
        <v>0</v>
      </c>
      <c r="Q463" s="176">
        <f t="shared" si="103"/>
        <v>0</v>
      </c>
      <c r="R463" s="178"/>
      <c r="S463" s="178" t="s">
        <v>108</v>
      </c>
      <c r="T463" s="179" t="s">
        <v>108</v>
      </c>
      <c r="U463" s="157">
        <v>0.41</v>
      </c>
      <c r="V463" s="157">
        <f t="shared" si="104"/>
        <v>0</v>
      </c>
      <c r="W463" s="157"/>
      <c r="X463" s="157"/>
      <c r="Y463" s="157" t="s">
        <v>110</v>
      </c>
      <c r="Z463" s="147"/>
      <c r="AA463" s="147"/>
      <c r="AB463" s="147"/>
      <c r="AC463" s="147"/>
      <c r="AD463" s="147"/>
      <c r="AE463" s="147"/>
      <c r="AF463" s="147"/>
      <c r="AG463" s="147" t="s">
        <v>158</v>
      </c>
      <c r="AH463" s="147"/>
      <c r="AI463" s="147"/>
      <c r="AJ463" s="147"/>
      <c r="AK463" s="147"/>
      <c r="AL463" s="147"/>
      <c r="AM463" s="147"/>
      <c r="AN463" s="147"/>
      <c r="AO463" s="147"/>
      <c r="AP463" s="147"/>
      <c r="AQ463" s="147"/>
      <c r="AR463" s="147"/>
      <c r="AS463" s="147"/>
      <c r="AT463" s="147"/>
      <c r="AU463" s="147"/>
      <c r="AV463" s="147"/>
      <c r="AW463" s="147"/>
      <c r="AX463" s="147"/>
      <c r="AY463" s="147"/>
      <c r="AZ463" s="147"/>
      <c r="BA463" s="147"/>
      <c r="BB463" s="147"/>
      <c r="BC463" s="147"/>
      <c r="BD463" s="147"/>
      <c r="BE463" s="147"/>
      <c r="BF463" s="147"/>
      <c r="BG463" s="147"/>
      <c r="BH463" s="147"/>
    </row>
    <row r="464" spans="1:60" outlineLevel="1" x14ac:dyDescent="0.2">
      <c r="A464" s="173">
        <v>410</v>
      </c>
      <c r="B464" s="174" t="s">
        <v>847</v>
      </c>
      <c r="C464" s="183" t="s">
        <v>848</v>
      </c>
      <c r="D464" s="175" t="s">
        <v>116</v>
      </c>
      <c r="E464" s="176">
        <v>0</v>
      </c>
      <c r="F464" s="177"/>
      <c r="G464" s="178">
        <f t="shared" si="98"/>
        <v>0</v>
      </c>
      <c r="H464" s="177"/>
      <c r="I464" s="178">
        <f t="shared" si="99"/>
        <v>0</v>
      </c>
      <c r="J464" s="177"/>
      <c r="K464" s="178">
        <f t="shared" si="100"/>
        <v>0</v>
      </c>
      <c r="L464" s="178">
        <v>21</v>
      </c>
      <c r="M464" s="178">
        <f t="shared" si="101"/>
        <v>0</v>
      </c>
      <c r="N464" s="176">
        <v>3.5E-4</v>
      </c>
      <c r="O464" s="176">
        <f t="shared" si="102"/>
        <v>0</v>
      </c>
      <c r="P464" s="176">
        <v>0</v>
      </c>
      <c r="Q464" s="176">
        <f t="shared" si="103"/>
        <v>0</v>
      </c>
      <c r="R464" s="178"/>
      <c r="S464" s="178" t="s">
        <v>108</v>
      </c>
      <c r="T464" s="179" t="s">
        <v>108</v>
      </c>
      <c r="U464" s="157">
        <v>0.254</v>
      </c>
      <c r="V464" s="157">
        <f t="shared" si="104"/>
        <v>0</v>
      </c>
      <c r="W464" s="157"/>
      <c r="X464" s="157"/>
      <c r="Y464" s="157" t="s">
        <v>110</v>
      </c>
      <c r="Z464" s="147"/>
      <c r="AA464" s="147"/>
      <c r="AB464" s="147"/>
      <c r="AC464" s="147"/>
      <c r="AD464" s="147"/>
      <c r="AE464" s="147"/>
      <c r="AF464" s="147"/>
      <c r="AG464" s="147" t="s">
        <v>158</v>
      </c>
      <c r="AH464" s="147"/>
      <c r="AI464" s="147"/>
      <c r="AJ464" s="147"/>
      <c r="AK464" s="147"/>
      <c r="AL464" s="147"/>
      <c r="AM464" s="147"/>
      <c r="AN464" s="147"/>
      <c r="AO464" s="147"/>
      <c r="AP464" s="147"/>
      <c r="AQ464" s="147"/>
      <c r="AR464" s="147"/>
      <c r="AS464" s="147"/>
      <c r="AT464" s="147"/>
      <c r="AU464" s="147"/>
      <c r="AV464" s="147"/>
      <c r="AW464" s="147"/>
      <c r="AX464" s="147"/>
      <c r="AY464" s="147"/>
      <c r="AZ464" s="147"/>
      <c r="BA464" s="147"/>
      <c r="BB464" s="147"/>
      <c r="BC464" s="147"/>
      <c r="BD464" s="147"/>
      <c r="BE464" s="147"/>
      <c r="BF464" s="147"/>
      <c r="BG464" s="147"/>
      <c r="BH464" s="147"/>
    </row>
    <row r="465" spans="1:60" outlineLevel="1" x14ac:dyDescent="0.2">
      <c r="A465" s="173">
        <v>411</v>
      </c>
      <c r="B465" s="174" t="s">
        <v>849</v>
      </c>
      <c r="C465" s="183" t="s">
        <v>850</v>
      </c>
      <c r="D465" s="175" t="s">
        <v>116</v>
      </c>
      <c r="E465" s="176">
        <v>0</v>
      </c>
      <c r="F465" s="177"/>
      <c r="G465" s="178">
        <f t="shared" si="98"/>
        <v>0</v>
      </c>
      <c r="H465" s="177"/>
      <c r="I465" s="178">
        <f t="shared" si="99"/>
        <v>0</v>
      </c>
      <c r="J465" s="177"/>
      <c r="K465" s="178">
        <f t="shared" si="100"/>
        <v>0</v>
      </c>
      <c r="L465" s="178">
        <v>21</v>
      </c>
      <c r="M465" s="178">
        <f t="shared" si="101"/>
        <v>0</v>
      </c>
      <c r="N465" s="176">
        <v>3.3E-4</v>
      </c>
      <c r="O465" s="176">
        <f t="shared" si="102"/>
        <v>0</v>
      </c>
      <c r="P465" s="176">
        <v>0</v>
      </c>
      <c r="Q465" s="176">
        <f t="shared" si="103"/>
        <v>0</v>
      </c>
      <c r="R465" s="178"/>
      <c r="S465" s="178" t="s">
        <v>108</v>
      </c>
      <c r="T465" s="179" t="s">
        <v>108</v>
      </c>
      <c r="U465" s="157">
        <v>0.219</v>
      </c>
      <c r="V465" s="157">
        <f t="shared" si="104"/>
        <v>0</v>
      </c>
      <c r="W465" s="157"/>
      <c r="X465" s="157"/>
      <c r="Y465" s="157" t="s">
        <v>110</v>
      </c>
      <c r="Z465" s="147"/>
      <c r="AA465" s="147"/>
      <c r="AB465" s="147"/>
      <c r="AC465" s="147"/>
      <c r="AD465" s="147"/>
      <c r="AE465" s="147"/>
      <c r="AF465" s="147"/>
      <c r="AG465" s="147" t="s">
        <v>158</v>
      </c>
      <c r="AH465" s="147"/>
      <c r="AI465" s="147"/>
      <c r="AJ465" s="147"/>
      <c r="AK465" s="147"/>
      <c r="AL465" s="147"/>
      <c r="AM465" s="147"/>
      <c r="AN465" s="147"/>
      <c r="AO465" s="147"/>
      <c r="AP465" s="147"/>
      <c r="AQ465" s="147"/>
      <c r="AR465" s="147"/>
      <c r="AS465" s="147"/>
      <c r="AT465" s="147"/>
      <c r="AU465" s="147"/>
      <c r="AV465" s="147"/>
      <c r="AW465" s="147"/>
      <c r="AX465" s="147"/>
      <c r="AY465" s="147"/>
      <c r="AZ465" s="147"/>
      <c r="BA465" s="147"/>
      <c r="BB465" s="147"/>
      <c r="BC465" s="147"/>
      <c r="BD465" s="147"/>
      <c r="BE465" s="147"/>
      <c r="BF465" s="147"/>
      <c r="BG465" s="147"/>
      <c r="BH465" s="147"/>
    </row>
    <row r="466" spans="1:60" x14ac:dyDescent="0.2">
      <c r="A466" s="159" t="s">
        <v>102</v>
      </c>
      <c r="B466" s="160" t="s">
        <v>71</v>
      </c>
      <c r="C466" s="181" t="s">
        <v>72</v>
      </c>
      <c r="D466" s="161"/>
      <c r="E466" s="162"/>
      <c r="F466" s="163"/>
      <c r="G466" s="163">
        <f>SUMIF(AG467:AG467,"&lt;&gt;NOR",G467:G467)</f>
        <v>0</v>
      </c>
      <c r="H466" s="163"/>
      <c r="I466" s="163">
        <f>SUM(I467:I467)</f>
        <v>0</v>
      </c>
      <c r="J466" s="163"/>
      <c r="K466" s="163">
        <f>SUM(K467:K467)</f>
        <v>0</v>
      </c>
      <c r="L466" s="163"/>
      <c r="M466" s="163">
        <f>SUM(M467:M467)</f>
        <v>0</v>
      </c>
      <c r="N466" s="162"/>
      <c r="O466" s="162">
        <f>SUM(O467:O467)</f>
        <v>0</v>
      </c>
      <c r="P466" s="162"/>
      <c r="Q466" s="162">
        <f>SUM(Q467:Q467)</f>
        <v>0</v>
      </c>
      <c r="R466" s="163"/>
      <c r="S466" s="163"/>
      <c r="T466" s="164"/>
      <c r="U466" s="158"/>
      <c r="V466" s="158">
        <f>SUM(V467:V467)</f>
        <v>0</v>
      </c>
      <c r="W466" s="158"/>
      <c r="X466" s="158"/>
      <c r="Y466" s="158"/>
      <c r="AG466" t="s">
        <v>103</v>
      </c>
    </row>
    <row r="467" spans="1:60" ht="22.5" outlineLevel="1" x14ac:dyDescent="0.2">
      <c r="A467" s="173">
        <v>412</v>
      </c>
      <c r="B467" s="174" t="s">
        <v>851</v>
      </c>
      <c r="C467" s="183" t="s">
        <v>852</v>
      </c>
      <c r="D467" s="175" t="s">
        <v>161</v>
      </c>
      <c r="E467" s="176">
        <v>0</v>
      </c>
      <c r="F467" s="177"/>
      <c r="G467" s="178">
        <f>ROUND(E467*F467,2)</f>
        <v>0</v>
      </c>
      <c r="H467" s="177"/>
      <c r="I467" s="178">
        <f>ROUND(E467*H467,2)</f>
        <v>0</v>
      </c>
      <c r="J467" s="177"/>
      <c r="K467" s="178">
        <f>ROUND(E467*J467,2)</f>
        <v>0</v>
      </c>
      <c r="L467" s="178">
        <v>21</v>
      </c>
      <c r="M467" s="178">
        <f>G467*(1+L467/100)</f>
        <v>0</v>
      </c>
      <c r="N467" s="176">
        <v>1</v>
      </c>
      <c r="O467" s="176">
        <f>ROUND(E467*N467,2)</f>
        <v>0</v>
      </c>
      <c r="P467" s="176">
        <v>0</v>
      </c>
      <c r="Q467" s="176">
        <f>ROUND(E467*P467,2)</f>
        <v>0</v>
      </c>
      <c r="R467" s="178" t="s">
        <v>122</v>
      </c>
      <c r="S467" s="178" t="s">
        <v>108</v>
      </c>
      <c r="T467" s="179" t="s">
        <v>108</v>
      </c>
      <c r="U467" s="157">
        <v>0</v>
      </c>
      <c r="V467" s="157">
        <f>ROUND(E467*U467,2)</f>
        <v>0</v>
      </c>
      <c r="W467" s="157"/>
      <c r="X467" s="157"/>
      <c r="Y467" s="157" t="s">
        <v>110</v>
      </c>
      <c r="Z467" s="147"/>
      <c r="AA467" s="147"/>
      <c r="AB467" s="147"/>
      <c r="AC467" s="147"/>
      <c r="AD467" s="147"/>
      <c r="AE467" s="147"/>
      <c r="AF467" s="147"/>
      <c r="AG467" s="147" t="s">
        <v>118</v>
      </c>
      <c r="AH467" s="147"/>
      <c r="AI467" s="147"/>
      <c r="AJ467" s="147"/>
      <c r="AK467" s="147"/>
      <c r="AL467" s="147"/>
      <c r="AM467" s="147"/>
      <c r="AN467" s="147"/>
      <c r="AO467" s="147"/>
      <c r="AP467" s="147"/>
      <c r="AQ467" s="147"/>
      <c r="AR467" s="147"/>
      <c r="AS467" s="147"/>
      <c r="AT467" s="147"/>
      <c r="AU467" s="147"/>
      <c r="AV467" s="147"/>
      <c r="AW467" s="147"/>
      <c r="AX467" s="147"/>
      <c r="AY467" s="147"/>
      <c r="AZ467" s="147"/>
      <c r="BA467" s="147"/>
      <c r="BB467" s="147"/>
      <c r="BC467" s="147"/>
      <c r="BD467" s="147"/>
      <c r="BE467" s="147"/>
      <c r="BF467" s="147"/>
      <c r="BG467" s="147"/>
      <c r="BH467" s="147"/>
    </row>
    <row r="468" spans="1:60" x14ac:dyDescent="0.2">
      <c r="A468" s="159" t="s">
        <v>102</v>
      </c>
      <c r="B468" s="160" t="s">
        <v>73</v>
      </c>
      <c r="C468" s="181" t="s">
        <v>27</v>
      </c>
      <c r="D468" s="161"/>
      <c r="E468" s="162"/>
      <c r="F468" s="163"/>
      <c r="G468" s="163">
        <f>SUMIF(AG469:AG495,"&lt;&gt;NOR",G469:G495)</f>
        <v>0</v>
      </c>
      <c r="H468" s="163"/>
      <c r="I468" s="163">
        <f>SUM(I469:I495)</f>
        <v>0</v>
      </c>
      <c r="J468" s="163"/>
      <c r="K468" s="163">
        <f>SUM(K469:K495)</f>
        <v>0</v>
      </c>
      <c r="L468" s="163"/>
      <c r="M468" s="163">
        <f>SUM(M469:M495)</f>
        <v>0</v>
      </c>
      <c r="N468" s="162"/>
      <c r="O468" s="162">
        <f>SUM(O469:O495)</f>
        <v>0</v>
      </c>
      <c r="P468" s="162"/>
      <c r="Q468" s="162">
        <f>SUM(Q469:Q495)</f>
        <v>0</v>
      </c>
      <c r="R468" s="163"/>
      <c r="S468" s="163"/>
      <c r="T468" s="164"/>
      <c r="U468" s="158"/>
      <c r="V468" s="158">
        <f>SUM(V469:V495)</f>
        <v>2</v>
      </c>
      <c r="W468" s="158"/>
      <c r="X468" s="158"/>
      <c r="Y468" s="158"/>
      <c r="AG468" t="s">
        <v>103</v>
      </c>
    </row>
    <row r="469" spans="1:60" ht="22.5" outlineLevel="1" x14ac:dyDescent="0.2">
      <c r="A469" s="173">
        <v>413</v>
      </c>
      <c r="B469" s="174" t="s">
        <v>853</v>
      </c>
      <c r="C469" s="183" t="s">
        <v>940</v>
      </c>
      <c r="D469" s="175" t="s">
        <v>854</v>
      </c>
      <c r="E469" s="176">
        <v>1</v>
      </c>
      <c r="F469" s="177"/>
      <c r="G469" s="178">
        <f t="shared" ref="G469:G495" si="105">ROUND(E469*F469,2)</f>
        <v>0</v>
      </c>
      <c r="H469" s="177"/>
      <c r="I469" s="178">
        <f t="shared" ref="I469:I495" si="106">ROUND(E469*H469,2)</f>
        <v>0</v>
      </c>
      <c r="J469" s="177"/>
      <c r="K469" s="178">
        <f t="shared" ref="K469:K495" si="107">ROUND(E469*J469,2)</f>
        <v>0</v>
      </c>
      <c r="L469" s="178">
        <v>21</v>
      </c>
      <c r="M469" s="178">
        <f t="shared" ref="M469:M495" si="108">G469*(1+L469/100)</f>
        <v>0</v>
      </c>
      <c r="N469" s="176">
        <v>0</v>
      </c>
      <c r="O469" s="176">
        <f t="shared" ref="O469:O495" si="109">ROUND(E469*N469,2)</f>
        <v>0</v>
      </c>
      <c r="P469" s="176">
        <v>0</v>
      </c>
      <c r="Q469" s="176">
        <f t="shared" ref="Q469:Q495" si="110">ROUND(E469*P469,2)</f>
        <v>0</v>
      </c>
      <c r="R469" s="178"/>
      <c r="S469" s="178" t="s">
        <v>108</v>
      </c>
      <c r="T469" s="179" t="s">
        <v>109</v>
      </c>
      <c r="U469" s="157">
        <v>0</v>
      </c>
      <c r="V469" s="157">
        <f t="shared" ref="V469:V495" si="111">ROUND(E469*U469,2)</f>
        <v>0</v>
      </c>
      <c r="W469" s="157"/>
      <c r="X469" s="157"/>
      <c r="Y469" s="157" t="s">
        <v>110</v>
      </c>
      <c r="Z469" s="147"/>
      <c r="AA469" s="147"/>
      <c r="AB469" s="147"/>
      <c r="AC469" s="147"/>
      <c r="AD469" s="147"/>
      <c r="AE469" s="147"/>
      <c r="AF469" s="147"/>
      <c r="AG469" s="147" t="s">
        <v>855</v>
      </c>
      <c r="AH469" s="147"/>
      <c r="AI469" s="147"/>
      <c r="AJ469" s="147"/>
      <c r="AK469" s="147"/>
      <c r="AL469" s="147"/>
      <c r="AM469" s="147"/>
      <c r="AN469" s="147"/>
      <c r="AO469" s="147"/>
      <c r="AP469" s="147"/>
      <c r="AQ469" s="147"/>
      <c r="AR469" s="147"/>
      <c r="AS469" s="147"/>
      <c r="AT469" s="147"/>
      <c r="AU469" s="147"/>
      <c r="AV469" s="147"/>
      <c r="AW469" s="147"/>
      <c r="AX469" s="147"/>
      <c r="AY469" s="147"/>
      <c r="AZ469" s="147"/>
      <c r="BA469" s="147"/>
      <c r="BB469" s="147"/>
      <c r="BC469" s="147"/>
      <c r="BD469" s="147"/>
      <c r="BE469" s="147"/>
      <c r="BF469" s="147"/>
      <c r="BG469" s="147"/>
      <c r="BH469" s="147"/>
    </row>
    <row r="470" spans="1:60" ht="22.5" outlineLevel="1" x14ac:dyDescent="0.2">
      <c r="A470" s="173">
        <v>414</v>
      </c>
      <c r="B470" s="174" t="s">
        <v>941</v>
      </c>
      <c r="C470" s="182" t="s">
        <v>942</v>
      </c>
      <c r="D470" s="175" t="s">
        <v>854</v>
      </c>
      <c r="E470" s="176">
        <v>1</v>
      </c>
      <c r="F470" s="177"/>
      <c r="G470" s="178">
        <f>ROUND(E470*F470,2)</f>
        <v>0</v>
      </c>
      <c r="H470" s="177"/>
      <c r="I470" s="178">
        <f>ROUND(E470*H470,2)</f>
        <v>0</v>
      </c>
      <c r="J470" s="177"/>
      <c r="K470" s="178">
        <f>ROUND(E470*J470,2)</f>
        <v>0</v>
      </c>
      <c r="L470" s="178">
        <v>21</v>
      </c>
      <c r="M470" s="178">
        <f>G470*(1+L470/100)</f>
        <v>0</v>
      </c>
      <c r="N470" s="176">
        <v>0</v>
      </c>
      <c r="O470" s="176">
        <f>ROUND(E470*N470,2)</f>
        <v>0</v>
      </c>
      <c r="P470" s="176">
        <v>0</v>
      </c>
      <c r="Q470" s="176">
        <f>ROUND(E470*P470,2)</f>
        <v>0</v>
      </c>
      <c r="R470" s="178"/>
      <c r="S470" s="178" t="s">
        <v>108</v>
      </c>
      <c r="T470" s="179"/>
      <c r="U470" s="157"/>
      <c r="V470" s="157"/>
      <c r="W470" s="157"/>
      <c r="X470" s="157"/>
      <c r="Y470" s="157"/>
      <c r="Z470" s="147"/>
      <c r="AA470" s="147"/>
      <c r="AB470" s="147"/>
      <c r="AC470" s="147"/>
      <c r="AD470" s="147"/>
      <c r="AE470" s="147"/>
      <c r="AF470" s="147"/>
      <c r="AG470" s="147"/>
      <c r="AH470" s="147"/>
      <c r="AI470" s="147"/>
      <c r="AJ470" s="147"/>
      <c r="AK470" s="147"/>
      <c r="AL470" s="147"/>
      <c r="AM470" s="147"/>
      <c r="AN470" s="147"/>
      <c r="AO470" s="147"/>
      <c r="AP470" s="147"/>
      <c r="AQ470" s="147"/>
      <c r="AR470" s="147"/>
      <c r="AS470" s="147"/>
      <c r="AT470" s="147"/>
      <c r="AU470" s="147"/>
      <c r="AV470" s="147"/>
      <c r="AW470" s="147"/>
      <c r="AX470" s="147"/>
      <c r="AY470" s="147"/>
      <c r="AZ470" s="147"/>
      <c r="BA470" s="147"/>
      <c r="BB470" s="147"/>
      <c r="BC470" s="147"/>
      <c r="BD470" s="147"/>
      <c r="BE470" s="147"/>
      <c r="BF470" s="147"/>
      <c r="BG470" s="147"/>
      <c r="BH470" s="147"/>
    </row>
    <row r="471" spans="1:60" outlineLevel="1" x14ac:dyDescent="0.2">
      <c r="A471" s="173">
        <v>415</v>
      </c>
      <c r="B471" s="174" t="s">
        <v>856</v>
      </c>
      <c r="C471" s="183" t="s">
        <v>857</v>
      </c>
      <c r="D471" s="175" t="s">
        <v>854</v>
      </c>
      <c r="E471" s="176">
        <v>1</v>
      </c>
      <c r="F471" s="177"/>
      <c r="G471" s="178">
        <f t="shared" si="105"/>
        <v>0</v>
      </c>
      <c r="H471" s="177"/>
      <c r="I471" s="178">
        <f t="shared" si="106"/>
        <v>0</v>
      </c>
      <c r="J471" s="177"/>
      <c r="K471" s="178">
        <f t="shared" si="107"/>
        <v>0</v>
      </c>
      <c r="L471" s="178">
        <v>21</v>
      </c>
      <c r="M471" s="178">
        <f t="shared" si="108"/>
        <v>0</v>
      </c>
      <c r="N471" s="176">
        <v>0</v>
      </c>
      <c r="O471" s="176">
        <f t="shared" si="109"/>
        <v>0</v>
      </c>
      <c r="P471" s="176">
        <v>0</v>
      </c>
      <c r="Q471" s="176">
        <f t="shared" si="110"/>
        <v>0</v>
      </c>
      <c r="R471" s="178"/>
      <c r="S471" s="178" t="s">
        <v>108</v>
      </c>
      <c r="T471" s="179" t="s">
        <v>109</v>
      </c>
      <c r="U471" s="157">
        <v>0</v>
      </c>
      <c r="V471" s="157">
        <f t="shared" si="111"/>
        <v>0</v>
      </c>
      <c r="W471" s="157"/>
      <c r="X471" s="157"/>
      <c r="Y471" s="157" t="s">
        <v>110</v>
      </c>
      <c r="Z471" s="147"/>
      <c r="AA471" s="147"/>
      <c r="AB471" s="147"/>
      <c r="AC471" s="147"/>
      <c r="AD471" s="147"/>
      <c r="AE471" s="147"/>
      <c r="AF471" s="147"/>
      <c r="AG471" s="147" t="s">
        <v>855</v>
      </c>
      <c r="AH471" s="147"/>
      <c r="AI471" s="147"/>
      <c r="AJ471" s="147"/>
      <c r="AK471" s="147"/>
      <c r="AL471" s="147"/>
      <c r="AM471" s="147"/>
      <c r="AN471" s="147"/>
      <c r="AO471" s="147"/>
      <c r="AP471" s="147"/>
      <c r="AQ471" s="147"/>
      <c r="AR471" s="147"/>
      <c r="AS471" s="147"/>
      <c r="AT471" s="147"/>
      <c r="AU471" s="147"/>
      <c r="AV471" s="147"/>
      <c r="AW471" s="147"/>
      <c r="AX471" s="147"/>
      <c r="AY471" s="147"/>
      <c r="AZ471" s="147"/>
      <c r="BA471" s="147"/>
      <c r="BB471" s="147"/>
      <c r="BC471" s="147"/>
      <c r="BD471" s="147"/>
      <c r="BE471" s="147"/>
      <c r="BF471" s="147"/>
      <c r="BG471" s="147"/>
      <c r="BH471" s="147"/>
    </row>
    <row r="472" spans="1:60" outlineLevel="1" x14ac:dyDescent="0.2">
      <c r="A472" s="173">
        <v>416</v>
      </c>
      <c r="B472" s="174" t="s">
        <v>858</v>
      </c>
      <c r="C472" s="183" t="s">
        <v>859</v>
      </c>
      <c r="D472" s="175" t="s">
        <v>860</v>
      </c>
      <c r="E472" s="176">
        <v>3</v>
      </c>
      <c r="F472" s="177"/>
      <c r="G472" s="178">
        <f t="shared" si="105"/>
        <v>0</v>
      </c>
      <c r="H472" s="177"/>
      <c r="I472" s="178">
        <f t="shared" si="106"/>
        <v>0</v>
      </c>
      <c r="J472" s="177"/>
      <c r="K472" s="178">
        <f t="shared" si="107"/>
        <v>0</v>
      </c>
      <c r="L472" s="178">
        <v>21</v>
      </c>
      <c r="M472" s="178">
        <f t="shared" si="108"/>
        <v>0</v>
      </c>
      <c r="N472" s="176">
        <v>0</v>
      </c>
      <c r="O472" s="176">
        <f t="shared" si="109"/>
        <v>0</v>
      </c>
      <c r="P472" s="176">
        <v>0</v>
      </c>
      <c r="Q472" s="176">
        <f t="shared" si="110"/>
        <v>0</v>
      </c>
      <c r="R472" s="178"/>
      <c r="S472" s="178" t="s">
        <v>117</v>
      </c>
      <c r="T472" s="179" t="s">
        <v>109</v>
      </c>
      <c r="U472" s="157">
        <v>0</v>
      </c>
      <c r="V472" s="157">
        <f t="shared" si="111"/>
        <v>0</v>
      </c>
      <c r="W472" s="157"/>
      <c r="X472" s="157"/>
      <c r="Y472" s="157" t="s">
        <v>110</v>
      </c>
      <c r="Z472" s="147"/>
      <c r="AA472" s="147"/>
      <c r="AB472" s="147"/>
      <c r="AC472" s="147"/>
      <c r="AD472" s="147"/>
      <c r="AE472" s="147"/>
      <c r="AF472" s="147"/>
      <c r="AG472" s="147" t="s">
        <v>158</v>
      </c>
      <c r="AH472" s="147"/>
      <c r="AI472" s="147"/>
      <c r="AJ472" s="147"/>
      <c r="AK472" s="147"/>
      <c r="AL472" s="147"/>
      <c r="AM472" s="147"/>
      <c r="AN472" s="147"/>
      <c r="AO472" s="147"/>
      <c r="AP472" s="147"/>
      <c r="AQ472" s="147"/>
      <c r="AR472" s="147"/>
      <c r="AS472" s="147"/>
      <c r="AT472" s="147"/>
      <c r="AU472" s="147"/>
      <c r="AV472" s="147"/>
      <c r="AW472" s="147"/>
      <c r="AX472" s="147"/>
      <c r="AY472" s="147"/>
      <c r="AZ472" s="147"/>
      <c r="BA472" s="147"/>
      <c r="BB472" s="147"/>
      <c r="BC472" s="147"/>
      <c r="BD472" s="147"/>
      <c r="BE472" s="147"/>
      <c r="BF472" s="147"/>
      <c r="BG472" s="147"/>
      <c r="BH472" s="147"/>
    </row>
    <row r="473" spans="1:60" outlineLevel="1" x14ac:dyDescent="0.2">
      <c r="A473" s="173">
        <v>417</v>
      </c>
      <c r="B473" s="174" t="s">
        <v>861</v>
      </c>
      <c r="C473" s="183" t="s">
        <v>862</v>
      </c>
      <c r="D473" s="175" t="s">
        <v>854</v>
      </c>
      <c r="E473" s="176">
        <v>1</v>
      </c>
      <c r="F473" s="177"/>
      <c r="G473" s="178">
        <f t="shared" si="105"/>
        <v>0</v>
      </c>
      <c r="H473" s="177"/>
      <c r="I473" s="178">
        <f t="shared" si="106"/>
        <v>0</v>
      </c>
      <c r="J473" s="177"/>
      <c r="K473" s="178">
        <f t="shared" si="107"/>
        <v>0</v>
      </c>
      <c r="L473" s="178">
        <v>21</v>
      </c>
      <c r="M473" s="178">
        <f t="shared" si="108"/>
        <v>0</v>
      </c>
      <c r="N473" s="176">
        <v>0</v>
      </c>
      <c r="O473" s="176">
        <f t="shared" si="109"/>
        <v>0</v>
      </c>
      <c r="P473" s="176">
        <v>0</v>
      </c>
      <c r="Q473" s="176">
        <f t="shared" si="110"/>
        <v>0</v>
      </c>
      <c r="R473" s="178"/>
      <c r="S473" s="178" t="s">
        <v>117</v>
      </c>
      <c r="T473" s="179" t="s">
        <v>109</v>
      </c>
      <c r="U473" s="157">
        <v>0</v>
      </c>
      <c r="V473" s="157">
        <f t="shared" si="111"/>
        <v>0</v>
      </c>
      <c r="W473" s="157"/>
      <c r="X473" s="157"/>
      <c r="Y473" s="157" t="s">
        <v>110</v>
      </c>
      <c r="Z473" s="147"/>
      <c r="AA473" s="147"/>
      <c r="AB473" s="147"/>
      <c r="AC473" s="147"/>
      <c r="AD473" s="147"/>
      <c r="AE473" s="147"/>
      <c r="AF473" s="147"/>
      <c r="AG473" s="147" t="s">
        <v>158</v>
      </c>
      <c r="AH473" s="147"/>
      <c r="AI473" s="147"/>
      <c r="AJ473" s="147"/>
      <c r="AK473" s="147"/>
      <c r="AL473" s="147"/>
      <c r="AM473" s="147"/>
      <c r="AN473" s="147"/>
      <c r="AO473" s="147"/>
      <c r="AP473" s="147"/>
      <c r="AQ473" s="147"/>
      <c r="AR473" s="147"/>
      <c r="AS473" s="147"/>
      <c r="AT473" s="147"/>
      <c r="AU473" s="147"/>
      <c r="AV473" s="147"/>
      <c r="AW473" s="147"/>
      <c r="AX473" s="147"/>
      <c r="AY473" s="147"/>
      <c r="AZ473" s="147"/>
      <c r="BA473" s="147"/>
      <c r="BB473" s="147"/>
      <c r="BC473" s="147"/>
      <c r="BD473" s="147"/>
      <c r="BE473" s="147"/>
      <c r="BF473" s="147"/>
      <c r="BG473" s="147"/>
      <c r="BH473" s="147"/>
    </row>
    <row r="474" spans="1:60" outlineLevel="1" x14ac:dyDescent="0.2">
      <c r="A474" s="173">
        <v>418</v>
      </c>
      <c r="B474" s="174" t="s">
        <v>863</v>
      </c>
      <c r="C474" s="183" t="s">
        <v>864</v>
      </c>
      <c r="D474" s="175" t="s">
        <v>406</v>
      </c>
      <c r="E474" s="176">
        <v>24</v>
      </c>
      <c r="F474" s="177"/>
      <c r="G474" s="178">
        <f t="shared" si="105"/>
        <v>0</v>
      </c>
      <c r="H474" s="177"/>
      <c r="I474" s="178">
        <f t="shared" si="106"/>
        <v>0</v>
      </c>
      <c r="J474" s="177"/>
      <c r="K474" s="178">
        <f t="shared" si="107"/>
        <v>0</v>
      </c>
      <c r="L474" s="178">
        <v>21</v>
      </c>
      <c r="M474" s="178">
        <f t="shared" si="108"/>
        <v>0</v>
      </c>
      <c r="N474" s="176">
        <v>0</v>
      </c>
      <c r="O474" s="176">
        <f t="shared" si="109"/>
        <v>0</v>
      </c>
      <c r="P474" s="176">
        <v>0</v>
      </c>
      <c r="Q474" s="176">
        <f t="shared" si="110"/>
        <v>0</v>
      </c>
      <c r="R474" s="178"/>
      <c r="S474" s="178" t="s">
        <v>117</v>
      </c>
      <c r="T474" s="179" t="s">
        <v>109</v>
      </c>
      <c r="U474" s="157">
        <v>0</v>
      </c>
      <c r="V474" s="157">
        <f t="shared" si="111"/>
        <v>0</v>
      </c>
      <c r="W474" s="157"/>
      <c r="X474" s="157"/>
      <c r="Y474" s="157" t="s">
        <v>110</v>
      </c>
      <c r="Z474" s="147"/>
      <c r="AA474" s="147"/>
      <c r="AB474" s="147"/>
      <c r="AC474" s="147"/>
      <c r="AD474" s="147"/>
      <c r="AE474" s="147"/>
      <c r="AF474" s="147"/>
      <c r="AG474" s="147" t="s">
        <v>158</v>
      </c>
      <c r="AH474" s="147"/>
      <c r="AI474" s="147"/>
      <c r="AJ474" s="147"/>
      <c r="AK474" s="147"/>
      <c r="AL474" s="147"/>
      <c r="AM474" s="147"/>
      <c r="AN474" s="147"/>
      <c r="AO474" s="147"/>
      <c r="AP474" s="147"/>
      <c r="AQ474" s="147"/>
      <c r="AR474" s="147"/>
      <c r="AS474" s="147"/>
      <c r="AT474" s="147"/>
      <c r="AU474" s="147"/>
      <c r="AV474" s="147"/>
      <c r="AW474" s="147"/>
      <c r="AX474" s="147"/>
      <c r="AY474" s="147"/>
      <c r="AZ474" s="147"/>
      <c r="BA474" s="147"/>
      <c r="BB474" s="147"/>
      <c r="BC474" s="147"/>
      <c r="BD474" s="147"/>
      <c r="BE474" s="147"/>
      <c r="BF474" s="147"/>
      <c r="BG474" s="147"/>
      <c r="BH474" s="147"/>
    </row>
    <row r="475" spans="1:60" outlineLevel="1" x14ac:dyDescent="0.2">
      <c r="A475" s="173">
        <v>419</v>
      </c>
      <c r="B475" s="174" t="s">
        <v>865</v>
      </c>
      <c r="C475" s="183" t="s">
        <v>866</v>
      </c>
      <c r="D475" s="175" t="s">
        <v>463</v>
      </c>
      <c r="E475" s="176">
        <v>2</v>
      </c>
      <c r="F475" s="177"/>
      <c r="G475" s="178">
        <f t="shared" si="105"/>
        <v>0</v>
      </c>
      <c r="H475" s="177"/>
      <c r="I475" s="178">
        <f t="shared" si="106"/>
        <v>0</v>
      </c>
      <c r="J475" s="177"/>
      <c r="K475" s="178">
        <f t="shared" si="107"/>
        <v>0</v>
      </c>
      <c r="L475" s="178">
        <v>21</v>
      </c>
      <c r="M475" s="178">
        <f t="shared" si="108"/>
        <v>0</v>
      </c>
      <c r="N475" s="176">
        <v>0</v>
      </c>
      <c r="O475" s="176">
        <f t="shared" si="109"/>
        <v>0</v>
      </c>
      <c r="P475" s="176">
        <v>0</v>
      </c>
      <c r="Q475" s="176">
        <f t="shared" si="110"/>
        <v>0</v>
      </c>
      <c r="R475" s="178"/>
      <c r="S475" s="178" t="s">
        <v>117</v>
      </c>
      <c r="T475" s="179" t="s">
        <v>109</v>
      </c>
      <c r="U475" s="157">
        <v>0</v>
      </c>
      <c r="V475" s="157">
        <f t="shared" si="111"/>
        <v>0</v>
      </c>
      <c r="W475" s="157"/>
      <c r="X475" s="157"/>
      <c r="Y475" s="157" t="s">
        <v>110</v>
      </c>
      <c r="Z475" s="147"/>
      <c r="AA475" s="147"/>
      <c r="AB475" s="147"/>
      <c r="AC475" s="147"/>
      <c r="AD475" s="147"/>
      <c r="AE475" s="147"/>
      <c r="AF475" s="147"/>
      <c r="AG475" s="147" t="s">
        <v>158</v>
      </c>
      <c r="AH475" s="147"/>
      <c r="AI475" s="147"/>
      <c r="AJ475" s="147"/>
      <c r="AK475" s="147"/>
      <c r="AL475" s="147"/>
      <c r="AM475" s="147"/>
      <c r="AN475" s="147"/>
      <c r="AO475" s="147"/>
      <c r="AP475" s="147"/>
      <c r="AQ475" s="147"/>
      <c r="AR475" s="147"/>
      <c r="AS475" s="147"/>
      <c r="AT475" s="147"/>
      <c r="AU475" s="147"/>
      <c r="AV475" s="147"/>
      <c r="AW475" s="147"/>
      <c r="AX475" s="147"/>
      <c r="AY475" s="147"/>
      <c r="AZ475" s="147"/>
      <c r="BA475" s="147"/>
      <c r="BB475" s="147"/>
      <c r="BC475" s="147"/>
      <c r="BD475" s="147"/>
      <c r="BE475" s="147"/>
      <c r="BF475" s="147"/>
      <c r="BG475" s="147"/>
      <c r="BH475" s="147"/>
    </row>
    <row r="476" spans="1:60" outlineLevel="1" x14ac:dyDescent="0.2">
      <c r="A476" s="173">
        <v>420</v>
      </c>
      <c r="B476" s="174" t="s">
        <v>867</v>
      </c>
      <c r="C476" s="183" t="s">
        <v>868</v>
      </c>
      <c r="D476" s="175" t="s">
        <v>463</v>
      </c>
      <c r="E476" s="176">
        <v>2</v>
      </c>
      <c r="F476" s="177"/>
      <c r="G476" s="178">
        <f t="shared" si="105"/>
        <v>0</v>
      </c>
      <c r="H476" s="177"/>
      <c r="I476" s="178">
        <f t="shared" si="106"/>
        <v>0</v>
      </c>
      <c r="J476" s="177"/>
      <c r="K476" s="178">
        <f t="shared" si="107"/>
        <v>0</v>
      </c>
      <c r="L476" s="178">
        <v>21</v>
      </c>
      <c r="M476" s="178">
        <f t="shared" si="108"/>
        <v>0</v>
      </c>
      <c r="N476" s="176">
        <v>0</v>
      </c>
      <c r="O476" s="176">
        <f t="shared" si="109"/>
        <v>0</v>
      </c>
      <c r="P476" s="176">
        <v>0</v>
      </c>
      <c r="Q476" s="176">
        <f t="shared" si="110"/>
        <v>0</v>
      </c>
      <c r="R476" s="178"/>
      <c r="S476" s="178" t="s">
        <v>117</v>
      </c>
      <c r="T476" s="179" t="s">
        <v>109</v>
      </c>
      <c r="U476" s="157">
        <v>0</v>
      </c>
      <c r="V476" s="157">
        <f t="shared" si="111"/>
        <v>0</v>
      </c>
      <c r="W476" s="157"/>
      <c r="X476" s="157"/>
      <c r="Y476" s="157" t="s">
        <v>110</v>
      </c>
      <c r="Z476" s="147"/>
      <c r="AA476" s="147"/>
      <c r="AB476" s="147"/>
      <c r="AC476" s="147"/>
      <c r="AD476" s="147"/>
      <c r="AE476" s="147"/>
      <c r="AF476" s="147"/>
      <c r="AG476" s="147" t="s">
        <v>158</v>
      </c>
      <c r="AH476" s="147"/>
      <c r="AI476" s="147"/>
      <c r="AJ476" s="147"/>
      <c r="AK476" s="147"/>
      <c r="AL476" s="147"/>
      <c r="AM476" s="147"/>
      <c r="AN476" s="147"/>
      <c r="AO476" s="147"/>
      <c r="AP476" s="147"/>
      <c r="AQ476" s="147"/>
      <c r="AR476" s="147"/>
      <c r="AS476" s="147"/>
      <c r="AT476" s="147"/>
      <c r="AU476" s="147"/>
      <c r="AV476" s="147"/>
      <c r="AW476" s="147"/>
      <c r="AX476" s="147"/>
      <c r="AY476" s="147"/>
      <c r="AZ476" s="147"/>
      <c r="BA476" s="147"/>
      <c r="BB476" s="147"/>
      <c r="BC476" s="147"/>
      <c r="BD476" s="147"/>
      <c r="BE476" s="147"/>
      <c r="BF476" s="147"/>
      <c r="BG476" s="147"/>
      <c r="BH476" s="147"/>
    </row>
    <row r="477" spans="1:60" outlineLevel="1" x14ac:dyDescent="0.2">
      <c r="A477" s="173">
        <v>421</v>
      </c>
      <c r="B477" s="174" t="s">
        <v>869</v>
      </c>
      <c r="C477" s="183" t="s">
        <v>870</v>
      </c>
      <c r="D477" s="175" t="s">
        <v>106</v>
      </c>
      <c r="E477" s="176">
        <v>1</v>
      </c>
      <c r="F477" s="177"/>
      <c r="G477" s="178">
        <f t="shared" si="105"/>
        <v>0</v>
      </c>
      <c r="H477" s="177"/>
      <c r="I477" s="178">
        <f t="shared" si="106"/>
        <v>0</v>
      </c>
      <c r="J477" s="177"/>
      <c r="K477" s="178">
        <f t="shared" si="107"/>
        <v>0</v>
      </c>
      <c r="L477" s="178">
        <v>21</v>
      </c>
      <c r="M477" s="178">
        <f t="shared" si="108"/>
        <v>0</v>
      </c>
      <c r="N477" s="176">
        <v>0</v>
      </c>
      <c r="O477" s="176">
        <f t="shared" si="109"/>
        <v>0</v>
      </c>
      <c r="P477" s="176">
        <v>0</v>
      </c>
      <c r="Q477" s="176">
        <f t="shared" si="110"/>
        <v>0</v>
      </c>
      <c r="R477" s="178"/>
      <c r="S477" s="178" t="s">
        <v>117</v>
      </c>
      <c r="T477" s="179" t="s">
        <v>109</v>
      </c>
      <c r="U477" s="157">
        <v>0</v>
      </c>
      <c r="V477" s="157">
        <f t="shared" si="111"/>
        <v>0</v>
      </c>
      <c r="W477" s="157"/>
      <c r="X477" s="157"/>
      <c r="Y477" s="157" t="s">
        <v>110</v>
      </c>
      <c r="Z477" s="147"/>
      <c r="AA477" s="147"/>
      <c r="AB477" s="147"/>
      <c r="AC477" s="147"/>
      <c r="AD477" s="147"/>
      <c r="AE477" s="147"/>
      <c r="AF477" s="147"/>
      <c r="AG477" s="147" t="s">
        <v>118</v>
      </c>
      <c r="AH477" s="147"/>
      <c r="AI477" s="147"/>
      <c r="AJ477" s="147"/>
      <c r="AK477" s="147"/>
      <c r="AL477" s="147"/>
      <c r="AM477" s="147"/>
      <c r="AN477" s="147"/>
      <c r="AO477" s="147"/>
      <c r="AP477" s="147"/>
      <c r="AQ477" s="147"/>
      <c r="AR477" s="147"/>
      <c r="AS477" s="147"/>
      <c r="AT477" s="147"/>
      <c r="AU477" s="147"/>
      <c r="AV477" s="147"/>
      <c r="AW477" s="147"/>
      <c r="AX477" s="147"/>
      <c r="AY477" s="147"/>
      <c r="AZ477" s="147"/>
      <c r="BA477" s="147"/>
      <c r="BB477" s="147"/>
      <c r="BC477" s="147"/>
      <c r="BD477" s="147"/>
      <c r="BE477" s="147"/>
      <c r="BF477" s="147"/>
      <c r="BG477" s="147"/>
      <c r="BH477" s="147"/>
    </row>
    <row r="478" spans="1:60" outlineLevel="1" x14ac:dyDescent="0.2">
      <c r="A478" s="173">
        <v>422</v>
      </c>
      <c r="B478" s="174" t="s">
        <v>871</v>
      </c>
      <c r="C478" s="183" t="s">
        <v>872</v>
      </c>
      <c r="D478" s="175" t="s">
        <v>788</v>
      </c>
      <c r="E478" s="176">
        <v>5</v>
      </c>
      <c r="F478" s="177"/>
      <c r="G478" s="178">
        <f t="shared" si="105"/>
        <v>0</v>
      </c>
      <c r="H478" s="177"/>
      <c r="I478" s="178">
        <f t="shared" si="106"/>
        <v>0</v>
      </c>
      <c r="J478" s="177"/>
      <c r="K478" s="178">
        <f t="shared" si="107"/>
        <v>0</v>
      </c>
      <c r="L478" s="178">
        <v>21</v>
      </c>
      <c r="M478" s="178">
        <f t="shared" si="108"/>
        <v>0</v>
      </c>
      <c r="N478" s="176">
        <v>0</v>
      </c>
      <c r="O478" s="176">
        <f t="shared" si="109"/>
        <v>0</v>
      </c>
      <c r="P478" s="176">
        <v>0</v>
      </c>
      <c r="Q478" s="176">
        <f t="shared" si="110"/>
        <v>0</v>
      </c>
      <c r="R478" s="178"/>
      <c r="S478" s="178" t="s">
        <v>117</v>
      </c>
      <c r="T478" s="179" t="s">
        <v>109</v>
      </c>
      <c r="U478" s="157">
        <v>0</v>
      </c>
      <c r="V478" s="157">
        <f t="shared" si="111"/>
        <v>0</v>
      </c>
      <c r="W478" s="157"/>
      <c r="X478" s="157"/>
      <c r="Y478" s="157" t="s">
        <v>110</v>
      </c>
      <c r="Z478" s="147"/>
      <c r="AA478" s="147"/>
      <c r="AB478" s="147"/>
      <c r="AC478" s="147"/>
      <c r="AD478" s="147"/>
      <c r="AE478" s="147"/>
      <c r="AF478" s="147"/>
      <c r="AG478" s="147" t="s">
        <v>118</v>
      </c>
      <c r="AH478" s="147"/>
      <c r="AI478" s="147"/>
      <c r="AJ478" s="147"/>
      <c r="AK478" s="147"/>
      <c r="AL478" s="147"/>
      <c r="AM478" s="147"/>
      <c r="AN478" s="147"/>
      <c r="AO478" s="147"/>
      <c r="AP478" s="147"/>
      <c r="AQ478" s="147"/>
      <c r="AR478" s="147"/>
      <c r="AS478" s="147"/>
      <c r="AT478" s="147"/>
      <c r="AU478" s="147"/>
      <c r="AV478" s="147"/>
      <c r="AW478" s="147"/>
      <c r="AX478" s="147"/>
      <c r="AY478" s="147"/>
      <c r="AZ478" s="147"/>
      <c r="BA478" s="147"/>
      <c r="BB478" s="147"/>
      <c r="BC478" s="147"/>
      <c r="BD478" s="147"/>
      <c r="BE478" s="147"/>
      <c r="BF478" s="147"/>
      <c r="BG478" s="147"/>
      <c r="BH478" s="147"/>
    </row>
    <row r="479" spans="1:60" outlineLevel="1" x14ac:dyDescent="0.2">
      <c r="A479" s="173">
        <v>423</v>
      </c>
      <c r="B479" s="174" t="s">
        <v>873</v>
      </c>
      <c r="C479" s="183" t="s">
        <v>874</v>
      </c>
      <c r="D479" s="175" t="s">
        <v>214</v>
      </c>
      <c r="E479" s="176">
        <v>4</v>
      </c>
      <c r="F479" s="177"/>
      <c r="G479" s="178">
        <f t="shared" si="105"/>
        <v>0</v>
      </c>
      <c r="H479" s="177"/>
      <c r="I479" s="178">
        <f t="shared" si="106"/>
        <v>0</v>
      </c>
      <c r="J479" s="177"/>
      <c r="K479" s="178">
        <f t="shared" si="107"/>
        <v>0</v>
      </c>
      <c r="L479" s="178">
        <v>21</v>
      </c>
      <c r="M479" s="178">
        <f t="shared" si="108"/>
        <v>0</v>
      </c>
      <c r="N479" s="176">
        <v>0</v>
      </c>
      <c r="O479" s="176">
        <f t="shared" si="109"/>
        <v>0</v>
      </c>
      <c r="P479" s="176">
        <v>0</v>
      </c>
      <c r="Q479" s="176">
        <f t="shared" si="110"/>
        <v>0</v>
      </c>
      <c r="R479" s="178"/>
      <c r="S479" s="178" t="s">
        <v>117</v>
      </c>
      <c r="T479" s="179" t="s">
        <v>109</v>
      </c>
      <c r="U479" s="157">
        <v>0</v>
      </c>
      <c r="V479" s="157">
        <f t="shared" si="111"/>
        <v>0</v>
      </c>
      <c r="W479" s="157"/>
      <c r="X479" s="157"/>
      <c r="Y479" s="157" t="s">
        <v>110</v>
      </c>
      <c r="Z479" s="147"/>
      <c r="AA479" s="147"/>
      <c r="AB479" s="147"/>
      <c r="AC479" s="147"/>
      <c r="AD479" s="147"/>
      <c r="AE479" s="147"/>
      <c r="AF479" s="147"/>
      <c r="AG479" s="147" t="s">
        <v>118</v>
      </c>
      <c r="AH479" s="147"/>
      <c r="AI479" s="147"/>
      <c r="AJ479" s="147"/>
      <c r="AK479" s="147"/>
      <c r="AL479" s="147"/>
      <c r="AM479" s="147"/>
      <c r="AN479" s="147"/>
      <c r="AO479" s="147"/>
      <c r="AP479" s="147"/>
      <c r="AQ479" s="147"/>
      <c r="AR479" s="147"/>
      <c r="AS479" s="147"/>
      <c r="AT479" s="147"/>
      <c r="AU479" s="147"/>
      <c r="AV479" s="147"/>
      <c r="AW479" s="147"/>
      <c r="AX479" s="147"/>
      <c r="AY479" s="147"/>
      <c r="AZ479" s="147"/>
      <c r="BA479" s="147"/>
      <c r="BB479" s="147"/>
      <c r="BC479" s="147"/>
      <c r="BD479" s="147"/>
      <c r="BE479" s="147"/>
      <c r="BF479" s="147"/>
      <c r="BG479" s="147"/>
      <c r="BH479" s="147"/>
    </row>
    <row r="480" spans="1:60" outlineLevel="1" x14ac:dyDescent="0.2">
      <c r="A480" s="173">
        <v>424</v>
      </c>
      <c r="B480" s="174" t="s">
        <v>875</v>
      </c>
      <c r="C480" s="183" t="s">
        <v>876</v>
      </c>
      <c r="D480" s="175" t="s">
        <v>214</v>
      </c>
      <c r="E480" s="176">
        <v>1</v>
      </c>
      <c r="F480" s="177"/>
      <c r="G480" s="178">
        <f t="shared" si="105"/>
        <v>0</v>
      </c>
      <c r="H480" s="177"/>
      <c r="I480" s="178">
        <f t="shared" si="106"/>
        <v>0</v>
      </c>
      <c r="J480" s="177"/>
      <c r="K480" s="178">
        <f t="shared" si="107"/>
        <v>0</v>
      </c>
      <c r="L480" s="178">
        <v>21</v>
      </c>
      <c r="M480" s="178">
        <f t="shared" si="108"/>
        <v>0</v>
      </c>
      <c r="N480" s="176">
        <v>0</v>
      </c>
      <c r="O480" s="176">
        <f t="shared" si="109"/>
        <v>0</v>
      </c>
      <c r="P480" s="176">
        <v>0</v>
      </c>
      <c r="Q480" s="176">
        <f t="shared" si="110"/>
        <v>0</v>
      </c>
      <c r="R480" s="178"/>
      <c r="S480" s="178" t="s">
        <v>117</v>
      </c>
      <c r="T480" s="179" t="s">
        <v>109</v>
      </c>
      <c r="U480" s="157">
        <v>0</v>
      </c>
      <c r="V480" s="157">
        <f t="shared" si="111"/>
        <v>0</v>
      </c>
      <c r="W480" s="157"/>
      <c r="X480" s="157"/>
      <c r="Y480" s="157" t="s">
        <v>110</v>
      </c>
      <c r="Z480" s="147"/>
      <c r="AA480" s="147"/>
      <c r="AB480" s="147"/>
      <c r="AC480" s="147"/>
      <c r="AD480" s="147"/>
      <c r="AE480" s="147"/>
      <c r="AF480" s="147"/>
      <c r="AG480" s="147" t="s">
        <v>118</v>
      </c>
      <c r="AH480" s="147"/>
      <c r="AI480" s="147"/>
      <c r="AJ480" s="147"/>
      <c r="AK480" s="147"/>
      <c r="AL480" s="147"/>
      <c r="AM480" s="147"/>
      <c r="AN480" s="147"/>
      <c r="AO480" s="147"/>
      <c r="AP480" s="147"/>
      <c r="AQ480" s="147"/>
      <c r="AR480" s="147"/>
      <c r="AS480" s="147"/>
      <c r="AT480" s="147"/>
      <c r="AU480" s="147"/>
      <c r="AV480" s="147"/>
      <c r="AW480" s="147"/>
      <c r="AX480" s="147"/>
      <c r="AY480" s="147"/>
      <c r="AZ480" s="147"/>
      <c r="BA480" s="147"/>
      <c r="BB480" s="147"/>
      <c r="BC480" s="147"/>
      <c r="BD480" s="147"/>
      <c r="BE480" s="147"/>
      <c r="BF480" s="147"/>
      <c r="BG480" s="147"/>
      <c r="BH480" s="147"/>
    </row>
    <row r="481" spans="1:60" outlineLevel="1" x14ac:dyDescent="0.2">
      <c r="A481" s="173">
        <v>425</v>
      </c>
      <c r="B481" s="174" t="s">
        <v>877</v>
      </c>
      <c r="C481" s="183" t="s">
        <v>878</v>
      </c>
      <c r="D481" s="175" t="s">
        <v>214</v>
      </c>
      <c r="E481" s="176">
        <v>3</v>
      </c>
      <c r="F481" s="177"/>
      <c r="G481" s="178">
        <f t="shared" si="105"/>
        <v>0</v>
      </c>
      <c r="H481" s="177"/>
      <c r="I481" s="178">
        <f t="shared" si="106"/>
        <v>0</v>
      </c>
      <c r="J481" s="177"/>
      <c r="K481" s="178">
        <f t="shared" si="107"/>
        <v>0</v>
      </c>
      <c r="L481" s="178">
        <v>21</v>
      </c>
      <c r="M481" s="178">
        <f t="shared" si="108"/>
        <v>0</v>
      </c>
      <c r="N481" s="176">
        <v>0</v>
      </c>
      <c r="O481" s="176">
        <f t="shared" si="109"/>
        <v>0</v>
      </c>
      <c r="P481" s="176">
        <v>0</v>
      </c>
      <c r="Q481" s="176">
        <f t="shared" si="110"/>
        <v>0</v>
      </c>
      <c r="R481" s="178"/>
      <c r="S481" s="178" t="s">
        <v>117</v>
      </c>
      <c r="T481" s="179" t="s">
        <v>109</v>
      </c>
      <c r="U481" s="157">
        <v>0</v>
      </c>
      <c r="V481" s="157">
        <f t="shared" si="111"/>
        <v>0</v>
      </c>
      <c r="W481" s="157"/>
      <c r="X481" s="157"/>
      <c r="Y481" s="157" t="s">
        <v>110</v>
      </c>
      <c r="Z481" s="147"/>
      <c r="AA481" s="147"/>
      <c r="AB481" s="147"/>
      <c r="AC481" s="147"/>
      <c r="AD481" s="147"/>
      <c r="AE481" s="147"/>
      <c r="AF481" s="147"/>
      <c r="AG481" s="147" t="s">
        <v>118</v>
      </c>
      <c r="AH481" s="147"/>
      <c r="AI481" s="147"/>
      <c r="AJ481" s="147"/>
      <c r="AK481" s="147"/>
      <c r="AL481" s="147"/>
      <c r="AM481" s="147"/>
      <c r="AN481" s="147"/>
      <c r="AO481" s="147"/>
      <c r="AP481" s="147"/>
      <c r="AQ481" s="147"/>
      <c r="AR481" s="147"/>
      <c r="AS481" s="147"/>
      <c r="AT481" s="147"/>
      <c r="AU481" s="147"/>
      <c r="AV481" s="147"/>
      <c r="AW481" s="147"/>
      <c r="AX481" s="147"/>
      <c r="AY481" s="147"/>
      <c r="AZ481" s="147"/>
      <c r="BA481" s="147"/>
      <c r="BB481" s="147"/>
      <c r="BC481" s="147"/>
      <c r="BD481" s="147"/>
      <c r="BE481" s="147"/>
      <c r="BF481" s="147"/>
      <c r="BG481" s="147"/>
      <c r="BH481" s="147"/>
    </row>
    <row r="482" spans="1:60" outlineLevel="1" x14ac:dyDescent="0.2">
      <c r="A482" s="173">
        <v>426</v>
      </c>
      <c r="B482" s="174" t="s">
        <v>879</v>
      </c>
      <c r="C482" s="183" t="s">
        <v>880</v>
      </c>
      <c r="D482" s="175" t="s">
        <v>214</v>
      </c>
      <c r="E482" s="176">
        <v>2</v>
      </c>
      <c r="F482" s="177"/>
      <c r="G482" s="178">
        <f t="shared" si="105"/>
        <v>0</v>
      </c>
      <c r="H482" s="177"/>
      <c r="I482" s="178">
        <f t="shared" si="106"/>
        <v>0</v>
      </c>
      <c r="J482" s="177"/>
      <c r="K482" s="178">
        <f t="shared" si="107"/>
        <v>0</v>
      </c>
      <c r="L482" s="178">
        <v>21</v>
      </c>
      <c r="M482" s="178">
        <f t="shared" si="108"/>
        <v>0</v>
      </c>
      <c r="N482" s="176">
        <v>0</v>
      </c>
      <c r="O482" s="176">
        <f t="shared" si="109"/>
        <v>0</v>
      </c>
      <c r="P482" s="176">
        <v>0</v>
      </c>
      <c r="Q482" s="176">
        <f t="shared" si="110"/>
        <v>0</v>
      </c>
      <c r="R482" s="178"/>
      <c r="S482" s="178" t="s">
        <v>117</v>
      </c>
      <c r="T482" s="179" t="s">
        <v>109</v>
      </c>
      <c r="U482" s="157">
        <v>0</v>
      </c>
      <c r="V482" s="157">
        <f t="shared" si="111"/>
        <v>0</v>
      </c>
      <c r="W482" s="157"/>
      <c r="X482" s="157"/>
      <c r="Y482" s="157" t="s">
        <v>110</v>
      </c>
      <c r="Z482" s="147"/>
      <c r="AA482" s="147"/>
      <c r="AB482" s="147"/>
      <c r="AC482" s="147"/>
      <c r="AD482" s="147"/>
      <c r="AE482" s="147"/>
      <c r="AF482" s="147"/>
      <c r="AG482" s="147" t="s">
        <v>118</v>
      </c>
      <c r="AH482" s="147"/>
      <c r="AI482" s="147"/>
      <c r="AJ482" s="147"/>
      <c r="AK482" s="147"/>
      <c r="AL482" s="147"/>
      <c r="AM482" s="147"/>
      <c r="AN482" s="147"/>
      <c r="AO482" s="147"/>
      <c r="AP482" s="147"/>
      <c r="AQ482" s="147"/>
      <c r="AR482" s="147"/>
      <c r="AS482" s="147"/>
      <c r="AT482" s="147"/>
      <c r="AU482" s="147"/>
      <c r="AV482" s="147"/>
      <c r="AW482" s="147"/>
      <c r="AX482" s="147"/>
      <c r="AY482" s="147"/>
      <c r="AZ482" s="147"/>
      <c r="BA482" s="147"/>
      <c r="BB482" s="147"/>
      <c r="BC482" s="147"/>
      <c r="BD482" s="147"/>
      <c r="BE482" s="147"/>
      <c r="BF482" s="147"/>
      <c r="BG482" s="147"/>
      <c r="BH482" s="147"/>
    </row>
    <row r="483" spans="1:60" outlineLevel="1" x14ac:dyDescent="0.2">
      <c r="A483" s="173">
        <v>427</v>
      </c>
      <c r="B483" s="174" t="s">
        <v>881</v>
      </c>
      <c r="C483" s="183" t="s">
        <v>882</v>
      </c>
      <c r="D483" s="175" t="s">
        <v>214</v>
      </c>
      <c r="E483" s="176">
        <v>4</v>
      </c>
      <c r="F483" s="177"/>
      <c r="G483" s="178">
        <f t="shared" si="105"/>
        <v>0</v>
      </c>
      <c r="H483" s="177"/>
      <c r="I483" s="178">
        <f t="shared" si="106"/>
        <v>0</v>
      </c>
      <c r="J483" s="177"/>
      <c r="K483" s="178">
        <f t="shared" si="107"/>
        <v>0</v>
      </c>
      <c r="L483" s="178">
        <v>21</v>
      </c>
      <c r="M483" s="178">
        <f t="shared" si="108"/>
        <v>0</v>
      </c>
      <c r="N483" s="176">
        <v>0</v>
      </c>
      <c r="O483" s="176">
        <f t="shared" si="109"/>
        <v>0</v>
      </c>
      <c r="P483" s="176">
        <v>0</v>
      </c>
      <c r="Q483" s="176">
        <f t="shared" si="110"/>
        <v>0</v>
      </c>
      <c r="R483" s="178"/>
      <c r="S483" s="178" t="s">
        <v>117</v>
      </c>
      <c r="T483" s="179" t="s">
        <v>109</v>
      </c>
      <c r="U483" s="157">
        <v>0</v>
      </c>
      <c r="V483" s="157">
        <f t="shared" si="111"/>
        <v>0</v>
      </c>
      <c r="W483" s="157"/>
      <c r="X483" s="157"/>
      <c r="Y483" s="157" t="s">
        <v>110</v>
      </c>
      <c r="Z483" s="147"/>
      <c r="AA483" s="147"/>
      <c r="AB483" s="147"/>
      <c r="AC483" s="147"/>
      <c r="AD483" s="147"/>
      <c r="AE483" s="147"/>
      <c r="AF483" s="147"/>
      <c r="AG483" s="147" t="s">
        <v>118</v>
      </c>
      <c r="AH483" s="147"/>
      <c r="AI483" s="147"/>
      <c r="AJ483" s="147"/>
      <c r="AK483" s="147"/>
      <c r="AL483" s="147"/>
      <c r="AM483" s="147"/>
      <c r="AN483" s="147"/>
      <c r="AO483" s="147"/>
      <c r="AP483" s="147"/>
      <c r="AQ483" s="147"/>
      <c r="AR483" s="147"/>
      <c r="AS483" s="147"/>
      <c r="AT483" s="147"/>
      <c r="AU483" s="147"/>
      <c r="AV483" s="147"/>
      <c r="AW483" s="147"/>
      <c r="AX483" s="147"/>
      <c r="AY483" s="147"/>
      <c r="AZ483" s="147"/>
      <c r="BA483" s="147"/>
      <c r="BB483" s="147"/>
      <c r="BC483" s="147"/>
      <c r="BD483" s="147"/>
      <c r="BE483" s="147"/>
      <c r="BF483" s="147"/>
      <c r="BG483" s="147"/>
      <c r="BH483" s="147"/>
    </row>
    <row r="484" spans="1:60" outlineLevel="1" x14ac:dyDescent="0.2">
      <c r="A484" s="173">
        <v>428</v>
      </c>
      <c r="B484" s="174" t="s">
        <v>883</v>
      </c>
      <c r="C484" s="183" t="s">
        <v>884</v>
      </c>
      <c r="D484" s="175" t="s">
        <v>214</v>
      </c>
      <c r="E484" s="176">
        <v>1</v>
      </c>
      <c r="F484" s="177"/>
      <c r="G484" s="178">
        <f t="shared" si="105"/>
        <v>0</v>
      </c>
      <c r="H484" s="177"/>
      <c r="I484" s="178">
        <f t="shared" si="106"/>
        <v>0</v>
      </c>
      <c r="J484" s="177"/>
      <c r="K484" s="178">
        <f t="shared" si="107"/>
        <v>0</v>
      </c>
      <c r="L484" s="178">
        <v>21</v>
      </c>
      <c r="M484" s="178">
        <f t="shared" si="108"/>
        <v>0</v>
      </c>
      <c r="N484" s="176">
        <v>0</v>
      </c>
      <c r="O484" s="176">
        <f t="shared" si="109"/>
        <v>0</v>
      </c>
      <c r="P484" s="176">
        <v>0</v>
      </c>
      <c r="Q484" s="176">
        <f t="shared" si="110"/>
        <v>0</v>
      </c>
      <c r="R484" s="178"/>
      <c r="S484" s="178" t="s">
        <v>117</v>
      </c>
      <c r="T484" s="179" t="s">
        <v>109</v>
      </c>
      <c r="U484" s="157">
        <v>0</v>
      </c>
      <c r="V484" s="157">
        <f t="shared" si="111"/>
        <v>0</v>
      </c>
      <c r="W484" s="157"/>
      <c r="X484" s="157"/>
      <c r="Y484" s="157" t="s">
        <v>110</v>
      </c>
      <c r="Z484" s="147"/>
      <c r="AA484" s="147"/>
      <c r="AB484" s="147"/>
      <c r="AC484" s="147"/>
      <c r="AD484" s="147"/>
      <c r="AE484" s="147"/>
      <c r="AF484" s="147"/>
      <c r="AG484" s="147" t="s">
        <v>118</v>
      </c>
      <c r="AH484" s="147"/>
      <c r="AI484" s="147"/>
      <c r="AJ484" s="147"/>
      <c r="AK484" s="147"/>
      <c r="AL484" s="147"/>
      <c r="AM484" s="147"/>
      <c r="AN484" s="147"/>
      <c r="AO484" s="147"/>
      <c r="AP484" s="147"/>
      <c r="AQ484" s="147"/>
      <c r="AR484" s="147"/>
      <c r="AS484" s="147"/>
      <c r="AT484" s="147"/>
      <c r="AU484" s="147"/>
      <c r="AV484" s="147"/>
      <c r="AW484" s="147"/>
      <c r="AX484" s="147"/>
      <c r="AY484" s="147"/>
      <c r="AZ484" s="147"/>
      <c r="BA484" s="147"/>
      <c r="BB484" s="147"/>
      <c r="BC484" s="147"/>
      <c r="BD484" s="147"/>
      <c r="BE484" s="147"/>
      <c r="BF484" s="147"/>
      <c r="BG484" s="147"/>
      <c r="BH484" s="147"/>
    </row>
    <row r="485" spans="1:60" outlineLevel="1" x14ac:dyDescent="0.2">
      <c r="A485" s="173">
        <v>429</v>
      </c>
      <c r="B485" s="174" t="s">
        <v>885</v>
      </c>
      <c r="C485" s="183" t="s">
        <v>886</v>
      </c>
      <c r="D485" s="175" t="s">
        <v>214</v>
      </c>
      <c r="E485" s="176">
        <v>3</v>
      </c>
      <c r="F485" s="177"/>
      <c r="G485" s="178">
        <f t="shared" si="105"/>
        <v>0</v>
      </c>
      <c r="H485" s="177"/>
      <c r="I485" s="178">
        <f t="shared" si="106"/>
        <v>0</v>
      </c>
      <c r="J485" s="177"/>
      <c r="K485" s="178">
        <f t="shared" si="107"/>
        <v>0</v>
      </c>
      <c r="L485" s="178">
        <v>21</v>
      </c>
      <c r="M485" s="178">
        <f t="shared" si="108"/>
        <v>0</v>
      </c>
      <c r="N485" s="176">
        <v>0</v>
      </c>
      <c r="O485" s="176">
        <f t="shared" si="109"/>
        <v>0</v>
      </c>
      <c r="P485" s="176">
        <v>0</v>
      </c>
      <c r="Q485" s="176">
        <f t="shared" si="110"/>
        <v>0</v>
      </c>
      <c r="R485" s="178"/>
      <c r="S485" s="178" t="s">
        <v>117</v>
      </c>
      <c r="T485" s="179" t="s">
        <v>109</v>
      </c>
      <c r="U485" s="157">
        <v>0</v>
      </c>
      <c r="V485" s="157">
        <f t="shared" si="111"/>
        <v>0</v>
      </c>
      <c r="W485" s="157"/>
      <c r="X485" s="157"/>
      <c r="Y485" s="157" t="s">
        <v>110</v>
      </c>
      <c r="Z485" s="147"/>
      <c r="AA485" s="147"/>
      <c r="AB485" s="147"/>
      <c r="AC485" s="147"/>
      <c r="AD485" s="147"/>
      <c r="AE485" s="147"/>
      <c r="AF485" s="147"/>
      <c r="AG485" s="147" t="s">
        <v>118</v>
      </c>
      <c r="AH485" s="147"/>
      <c r="AI485" s="147"/>
      <c r="AJ485" s="147"/>
      <c r="AK485" s="147"/>
      <c r="AL485" s="147"/>
      <c r="AM485" s="147"/>
      <c r="AN485" s="147"/>
      <c r="AO485" s="147"/>
      <c r="AP485" s="147"/>
      <c r="AQ485" s="147"/>
      <c r="AR485" s="147"/>
      <c r="AS485" s="147"/>
      <c r="AT485" s="147"/>
      <c r="AU485" s="147"/>
      <c r="AV485" s="147"/>
      <c r="AW485" s="147"/>
      <c r="AX485" s="147"/>
      <c r="AY485" s="147"/>
      <c r="AZ485" s="147"/>
      <c r="BA485" s="147"/>
      <c r="BB485" s="147"/>
      <c r="BC485" s="147"/>
      <c r="BD485" s="147"/>
      <c r="BE485" s="147"/>
      <c r="BF485" s="147"/>
      <c r="BG485" s="147"/>
      <c r="BH485" s="147"/>
    </row>
    <row r="486" spans="1:60" outlineLevel="1" x14ac:dyDescent="0.2">
      <c r="A486" s="173">
        <v>430</v>
      </c>
      <c r="B486" s="174" t="s">
        <v>887</v>
      </c>
      <c r="C486" s="183" t="s">
        <v>888</v>
      </c>
      <c r="D486" s="175" t="s">
        <v>214</v>
      </c>
      <c r="E486" s="176">
        <v>2</v>
      </c>
      <c r="F486" s="177"/>
      <c r="G486" s="178">
        <f t="shared" si="105"/>
        <v>0</v>
      </c>
      <c r="H486" s="177"/>
      <c r="I486" s="178">
        <f t="shared" si="106"/>
        <v>0</v>
      </c>
      <c r="J486" s="177"/>
      <c r="K486" s="178">
        <f t="shared" si="107"/>
        <v>0</v>
      </c>
      <c r="L486" s="178">
        <v>21</v>
      </c>
      <c r="M486" s="178">
        <f t="shared" si="108"/>
        <v>0</v>
      </c>
      <c r="N486" s="176">
        <v>0</v>
      </c>
      <c r="O486" s="176">
        <f t="shared" si="109"/>
        <v>0</v>
      </c>
      <c r="P486" s="176">
        <v>0</v>
      </c>
      <c r="Q486" s="176">
        <f t="shared" si="110"/>
        <v>0</v>
      </c>
      <c r="R486" s="178"/>
      <c r="S486" s="178" t="s">
        <v>117</v>
      </c>
      <c r="T486" s="179" t="s">
        <v>109</v>
      </c>
      <c r="U486" s="157">
        <v>0</v>
      </c>
      <c r="V486" s="157">
        <f t="shared" si="111"/>
        <v>0</v>
      </c>
      <c r="W486" s="157"/>
      <c r="X486" s="157"/>
      <c r="Y486" s="157" t="s">
        <v>110</v>
      </c>
      <c r="Z486" s="147"/>
      <c r="AA486" s="147"/>
      <c r="AB486" s="147"/>
      <c r="AC486" s="147"/>
      <c r="AD486" s="147"/>
      <c r="AE486" s="147"/>
      <c r="AF486" s="147"/>
      <c r="AG486" s="147" t="s">
        <v>118</v>
      </c>
      <c r="AH486" s="147"/>
      <c r="AI486" s="147"/>
      <c r="AJ486" s="147"/>
      <c r="AK486" s="147"/>
      <c r="AL486" s="147"/>
      <c r="AM486" s="147"/>
      <c r="AN486" s="147"/>
      <c r="AO486" s="147"/>
      <c r="AP486" s="147"/>
      <c r="AQ486" s="147"/>
      <c r="AR486" s="147"/>
      <c r="AS486" s="147"/>
      <c r="AT486" s="147"/>
      <c r="AU486" s="147"/>
      <c r="AV486" s="147"/>
      <c r="AW486" s="147"/>
      <c r="AX486" s="147"/>
      <c r="AY486" s="147"/>
      <c r="AZ486" s="147"/>
      <c r="BA486" s="147"/>
      <c r="BB486" s="147"/>
      <c r="BC486" s="147"/>
      <c r="BD486" s="147"/>
      <c r="BE486" s="147"/>
      <c r="BF486" s="147"/>
      <c r="BG486" s="147"/>
      <c r="BH486" s="147"/>
    </row>
    <row r="487" spans="1:60" outlineLevel="1" x14ac:dyDescent="0.2">
      <c r="A487" s="173">
        <v>431</v>
      </c>
      <c r="B487" s="174" t="s">
        <v>889</v>
      </c>
      <c r="C487" s="183" t="s">
        <v>890</v>
      </c>
      <c r="D487" s="175" t="s">
        <v>214</v>
      </c>
      <c r="E487" s="176">
        <v>33</v>
      </c>
      <c r="F487" s="177"/>
      <c r="G487" s="178">
        <f t="shared" si="105"/>
        <v>0</v>
      </c>
      <c r="H487" s="177"/>
      <c r="I487" s="178">
        <f t="shared" si="106"/>
        <v>0</v>
      </c>
      <c r="J487" s="177"/>
      <c r="K487" s="178">
        <f t="shared" si="107"/>
        <v>0</v>
      </c>
      <c r="L487" s="178">
        <v>21</v>
      </c>
      <c r="M487" s="178">
        <f t="shared" si="108"/>
        <v>0</v>
      </c>
      <c r="N487" s="176">
        <v>0</v>
      </c>
      <c r="O487" s="176">
        <f t="shared" si="109"/>
        <v>0</v>
      </c>
      <c r="P487" s="176">
        <v>0</v>
      </c>
      <c r="Q487" s="176">
        <f t="shared" si="110"/>
        <v>0</v>
      </c>
      <c r="R487" s="178"/>
      <c r="S487" s="178" t="s">
        <v>117</v>
      </c>
      <c r="T487" s="179" t="s">
        <v>109</v>
      </c>
      <c r="U487" s="157">
        <v>0</v>
      </c>
      <c r="V487" s="157">
        <f t="shared" si="111"/>
        <v>0</v>
      </c>
      <c r="W487" s="157"/>
      <c r="X487" s="157"/>
      <c r="Y487" s="157" t="s">
        <v>110</v>
      </c>
      <c r="Z487" s="147"/>
      <c r="AA487" s="147"/>
      <c r="AB487" s="147"/>
      <c r="AC487" s="147"/>
      <c r="AD487" s="147"/>
      <c r="AE487" s="147"/>
      <c r="AF487" s="147"/>
      <c r="AG487" s="147" t="s">
        <v>118</v>
      </c>
      <c r="AH487" s="147"/>
      <c r="AI487" s="147"/>
      <c r="AJ487" s="147"/>
      <c r="AK487" s="147"/>
      <c r="AL487" s="147"/>
      <c r="AM487" s="147"/>
      <c r="AN487" s="147"/>
      <c r="AO487" s="147"/>
      <c r="AP487" s="147"/>
      <c r="AQ487" s="147"/>
      <c r="AR487" s="147"/>
      <c r="AS487" s="147"/>
      <c r="AT487" s="147"/>
      <c r="AU487" s="147"/>
      <c r="AV487" s="147"/>
      <c r="AW487" s="147"/>
      <c r="AX487" s="147"/>
      <c r="AY487" s="147"/>
      <c r="AZ487" s="147"/>
      <c r="BA487" s="147"/>
      <c r="BB487" s="147"/>
      <c r="BC487" s="147"/>
      <c r="BD487" s="147"/>
      <c r="BE487" s="147"/>
      <c r="BF487" s="147"/>
      <c r="BG487" s="147"/>
      <c r="BH487" s="147"/>
    </row>
    <row r="488" spans="1:60" outlineLevel="1" x14ac:dyDescent="0.2">
      <c r="A488" s="173">
        <v>432</v>
      </c>
      <c r="B488" s="174" t="s">
        <v>891</v>
      </c>
      <c r="C488" s="183" t="s">
        <v>892</v>
      </c>
      <c r="D488" s="175" t="s">
        <v>214</v>
      </c>
      <c r="E488" s="176">
        <v>2</v>
      </c>
      <c r="F488" s="177"/>
      <c r="G488" s="178">
        <f t="shared" si="105"/>
        <v>0</v>
      </c>
      <c r="H488" s="177"/>
      <c r="I488" s="178">
        <f t="shared" si="106"/>
        <v>0</v>
      </c>
      <c r="J488" s="177"/>
      <c r="K488" s="178">
        <f t="shared" si="107"/>
        <v>0</v>
      </c>
      <c r="L488" s="178">
        <v>21</v>
      </c>
      <c r="M488" s="178">
        <f t="shared" si="108"/>
        <v>0</v>
      </c>
      <c r="N488" s="176">
        <v>0</v>
      </c>
      <c r="O488" s="176">
        <f t="shared" si="109"/>
        <v>0</v>
      </c>
      <c r="P488" s="176">
        <v>0</v>
      </c>
      <c r="Q488" s="176">
        <f t="shared" si="110"/>
        <v>0</v>
      </c>
      <c r="R488" s="178"/>
      <c r="S488" s="178" t="s">
        <v>117</v>
      </c>
      <c r="T488" s="179" t="s">
        <v>109</v>
      </c>
      <c r="U488" s="157">
        <v>0</v>
      </c>
      <c r="V488" s="157">
        <f t="shared" si="111"/>
        <v>0</v>
      </c>
      <c r="W488" s="157"/>
      <c r="X488" s="157"/>
      <c r="Y488" s="157" t="s">
        <v>110</v>
      </c>
      <c r="Z488" s="147"/>
      <c r="AA488" s="147"/>
      <c r="AB488" s="147"/>
      <c r="AC488" s="147"/>
      <c r="AD488" s="147"/>
      <c r="AE488" s="147"/>
      <c r="AF488" s="147"/>
      <c r="AG488" s="147" t="s">
        <v>118</v>
      </c>
      <c r="AH488" s="147"/>
      <c r="AI488" s="147"/>
      <c r="AJ488" s="147"/>
      <c r="AK488" s="147"/>
      <c r="AL488" s="147"/>
      <c r="AM488" s="147"/>
      <c r="AN488" s="147"/>
      <c r="AO488" s="147"/>
      <c r="AP488" s="147"/>
      <c r="AQ488" s="147"/>
      <c r="AR488" s="147"/>
      <c r="AS488" s="147"/>
      <c r="AT488" s="147"/>
      <c r="AU488" s="147"/>
      <c r="AV488" s="147"/>
      <c r="AW488" s="147"/>
      <c r="AX488" s="147"/>
      <c r="AY488" s="147"/>
      <c r="AZ488" s="147"/>
      <c r="BA488" s="147"/>
      <c r="BB488" s="147"/>
      <c r="BC488" s="147"/>
      <c r="BD488" s="147"/>
      <c r="BE488" s="147"/>
      <c r="BF488" s="147"/>
      <c r="BG488" s="147"/>
      <c r="BH488" s="147"/>
    </row>
    <row r="489" spans="1:60" outlineLevel="1" x14ac:dyDescent="0.2">
      <c r="A489" s="173">
        <v>433</v>
      </c>
      <c r="B489" s="174" t="s">
        <v>893</v>
      </c>
      <c r="C489" s="183" t="s">
        <v>894</v>
      </c>
      <c r="D489" s="175" t="s">
        <v>214</v>
      </c>
      <c r="E489" s="176">
        <v>6</v>
      </c>
      <c r="F489" s="177"/>
      <c r="G489" s="178">
        <f t="shared" si="105"/>
        <v>0</v>
      </c>
      <c r="H489" s="177"/>
      <c r="I489" s="178">
        <f t="shared" si="106"/>
        <v>0</v>
      </c>
      <c r="J489" s="177"/>
      <c r="K489" s="178">
        <f t="shared" si="107"/>
        <v>0</v>
      </c>
      <c r="L489" s="178">
        <v>21</v>
      </c>
      <c r="M489" s="178">
        <f t="shared" si="108"/>
        <v>0</v>
      </c>
      <c r="N489" s="176">
        <v>0</v>
      </c>
      <c r="O489" s="176">
        <f t="shared" si="109"/>
        <v>0</v>
      </c>
      <c r="P489" s="176">
        <v>0</v>
      </c>
      <c r="Q489" s="176">
        <f t="shared" si="110"/>
        <v>0</v>
      </c>
      <c r="R489" s="178"/>
      <c r="S489" s="178" t="s">
        <v>117</v>
      </c>
      <c r="T489" s="179" t="s">
        <v>109</v>
      </c>
      <c r="U489" s="157">
        <v>0</v>
      </c>
      <c r="V489" s="157">
        <f t="shared" si="111"/>
        <v>0</v>
      </c>
      <c r="W489" s="157"/>
      <c r="X489" s="157"/>
      <c r="Y489" s="157" t="s">
        <v>110</v>
      </c>
      <c r="Z489" s="147"/>
      <c r="AA489" s="147"/>
      <c r="AB489" s="147"/>
      <c r="AC489" s="147"/>
      <c r="AD489" s="147"/>
      <c r="AE489" s="147"/>
      <c r="AF489" s="147"/>
      <c r="AG489" s="147" t="s">
        <v>118</v>
      </c>
      <c r="AH489" s="147"/>
      <c r="AI489" s="147"/>
      <c r="AJ489" s="147"/>
      <c r="AK489" s="147"/>
      <c r="AL489" s="147"/>
      <c r="AM489" s="147"/>
      <c r="AN489" s="147"/>
      <c r="AO489" s="147"/>
      <c r="AP489" s="147"/>
      <c r="AQ489" s="147"/>
      <c r="AR489" s="147"/>
      <c r="AS489" s="147"/>
      <c r="AT489" s="147"/>
      <c r="AU489" s="147"/>
      <c r="AV489" s="147"/>
      <c r="AW489" s="147"/>
      <c r="AX489" s="147"/>
      <c r="AY489" s="147"/>
      <c r="AZ489" s="147"/>
      <c r="BA489" s="147"/>
      <c r="BB489" s="147"/>
      <c r="BC489" s="147"/>
      <c r="BD489" s="147"/>
      <c r="BE489" s="147"/>
      <c r="BF489" s="147"/>
      <c r="BG489" s="147"/>
      <c r="BH489" s="147"/>
    </row>
    <row r="490" spans="1:60" outlineLevel="1" x14ac:dyDescent="0.2">
      <c r="A490" s="173">
        <v>434</v>
      </c>
      <c r="B490" s="174" t="s">
        <v>895</v>
      </c>
      <c r="C490" s="183" t="s">
        <v>896</v>
      </c>
      <c r="D490" s="175" t="s">
        <v>214</v>
      </c>
      <c r="E490" s="176">
        <v>5</v>
      </c>
      <c r="F490" s="177"/>
      <c r="G490" s="178">
        <f t="shared" si="105"/>
        <v>0</v>
      </c>
      <c r="H490" s="177"/>
      <c r="I490" s="178">
        <f t="shared" si="106"/>
        <v>0</v>
      </c>
      <c r="J490" s="177"/>
      <c r="K490" s="178">
        <f t="shared" si="107"/>
        <v>0</v>
      </c>
      <c r="L490" s="178">
        <v>21</v>
      </c>
      <c r="M490" s="178">
        <f t="shared" si="108"/>
        <v>0</v>
      </c>
      <c r="N490" s="176">
        <v>0</v>
      </c>
      <c r="O490" s="176">
        <f t="shared" si="109"/>
        <v>0</v>
      </c>
      <c r="P490" s="176">
        <v>0</v>
      </c>
      <c r="Q490" s="176">
        <f t="shared" si="110"/>
        <v>0</v>
      </c>
      <c r="R490" s="178"/>
      <c r="S490" s="178" t="s">
        <v>117</v>
      </c>
      <c r="T490" s="179" t="s">
        <v>109</v>
      </c>
      <c r="U490" s="157">
        <v>0</v>
      </c>
      <c r="V490" s="157">
        <f t="shared" si="111"/>
        <v>0</v>
      </c>
      <c r="W490" s="157"/>
      <c r="X490" s="157"/>
      <c r="Y490" s="157" t="s">
        <v>110</v>
      </c>
      <c r="Z490" s="147"/>
      <c r="AA490" s="147"/>
      <c r="AB490" s="147"/>
      <c r="AC490" s="147"/>
      <c r="AD490" s="147"/>
      <c r="AE490" s="147"/>
      <c r="AF490" s="147"/>
      <c r="AG490" s="147" t="s">
        <v>118</v>
      </c>
      <c r="AH490" s="147"/>
      <c r="AI490" s="147"/>
      <c r="AJ490" s="147"/>
      <c r="AK490" s="147"/>
      <c r="AL490" s="147"/>
      <c r="AM490" s="147"/>
      <c r="AN490" s="147"/>
      <c r="AO490" s="147"/>
      <c r="AP490" s="147"/>
      <c r="AQ490" s="147"/>
      <c r="AR490" s="147"/>
      <c r="AS490" s="147"/>
      <c r="AT490" s="147"/>
      <c r="AU490" s="147"/>
      <c r="AV490" s="147"/>
      <c r="AW490" s="147"/>
      <c r="AX490" s="147"/>
      <c r="AY490" s="147"/>
      <c r="AZ490" s="147"/>
      <c r="BA490" s="147"/>
      <c r="BB490" s="147"/>
      <c r="BC490" s="147"/>
      <c r="BD490" s="147"/>
      <c r="BE490" s="147"/>
      <c r="BF490" s="147"/>
      <c r="BG490" s="147"/>
      <c r="BH490" s="147"/>
    </row>
    <row r="491" spans="1:60" outlineLevel="1" x14ac:dyDescent="0.2">
      <c r="A491" s="173">
        <v>435</v>
      </c>
      <c r="B491" s="174" t="s">
        <v>212</v>
      </c>
      <c r="C491" s="183" t="s">
        <v>897</v>
      </c>
      <c r="D491" s="175" t="s">
        <v>463</v>
      </c>
      <c r="E491" s="176">
        <v>1</v>
      </c>
      <c r="F491" s="177"/>
      <c r="G491" s="178">
        <f t="shared" si="105"/>
        <v>0</v>
      </c>
      <c r="H491" s="177"/>
      <c r="I491" s="178">
        <f t="shared" si="106"/>
        <v>0</v>
      </c>
      <c r="J491" s="177"/>
      <c r="K491" s="178">
        <f t="shared" si="107"/>
        <v>0</v>
      </c>
      <c r="L491" s="178">
        <v>21</v>
      </c>
      <c r="M491" s="178">
        <f t="shared" si="108"/>
        <v>0</v>
      </c>
      <c r="N491" s="176">
        <v>0</v>
      </c>
      <c r="O491" s="176">
        <f t="shared" si="109"/>
        <v>0</v>
      </c>
      <c r="P491" s="176">
        <v>0</v>
      </c>
      <c r="Q491" s="176">
        <f t="shared" si="110"/>
        <v>0</v>
      </c>
      <c r="R491" s="178"/>
      <c r="S491" s="178" t="s">
        <v>117</v>
      </c>
      <c r="T491" s="179" t="s">
        <v>109</v>
      </c>
      <c r="U491" s="157">
        <v>0</v>
      </c>
      <c r="V491" s="157">
        <f t="shared" si="111"/>
        <v>0</v>
      </c>
      <c r="W491" s="157"/>
      <c r="X491" s="157"/>
      <c r="Y491" s="157" t="s">
        <v>110</v>
      </c>
      <c r="Z491" s="147"/>
      <c r="AA491" s="147"/>
      <c r="AB491" s="147"/>
      <c r="AC491" s="147"/>
      <c r="AD491" s="147"/>
      <c r="AE491" s="147"/>
      <c r="AF491" s="147"/>
      <c r="AG491" s="147" t="s">
        <v>355</v>
      </c>
      <c r="AH491" s="147"/>
      <c r="AI491" s="147"/>
      <c r="AJ491" s="147"/>
      <c r="AK491" s="147"/>
      <c r="AL491" s="147"/>
      <c r="AM491" s="147"/>
      <c r="AN491" s="147"/>
      <c r="AO491" s="147"/>
      <c r="AP491" s="147"/>
      <c r="AQ491" s="147"/>
      <c r="AR491" s="147"/>
      <c r="AS491" s="147"/>
      <c r="AT491" s="147"/>
      <c r="AU491" s="147"/>
      <c r="AV491" s="147"/>
      <c r="AW491" s="147"/>
      <c r="AX491" s="147"/>
      <c r="AY491" s="147"/>
      <c r="AZ491" s="147"/>
      <c r="BA491" s="147"/>
      <c r="BB491" s="147"/>
      <c r="BC491" s="147"/>
      <c r="BD491" s="147"/>
      <c r="BE491" s="147"/>
      <c r="BF491" s="147"/>
      <c r="BG491" s="147"/>
      <c r="BH491" s="147"/>
    </row>
    <row r="492" spans="1:60" outlineLevel="1" x14ac:dyDescent="0.2">
      <c r="A492" s="173">
        <v>436</v>
      </c>
      <c r="B492" s="174" t="s">
        <v>212</v>
      </c>
      <c r="C492" s="183" t="s">
        <v>898</v>
      </c>
      <c r="D492" s="175" t="s">
        <v>463</v>
      </c>
      <c r="E492" s="176">
        <v>20</v>
      </c>
      <c r="F492" s="177"/>
      <c r="G492" s="178">
        <f t="shared" si="105"/>
        <v>0</v>
      </c>
      <c r="H492" s="177"/>
      <c r="I492" s="178">
        <f t="shared" si="106"/>
        <v>0</v>
      </c>
      <c r="J492" s="177"/>
      <c r="K492" s="178">
        <f t="shared" si="107"/>
        <v>0</v>
      </c>
      <c r="L492" s="178">
        <v>21</v>
      </c>
      <c r="M492" s="178">
        <f t="shared" si="108"/>
        <v>0</v>
      </c>
      <c r="N492" s="176">
        <v>0</v>
      </c>
      <c r="O492" s="176">
        <f t="shared" si="109"/>
        <v>0</v>
      </c>
      <c r="P492" s="176">
        <v>0</v>
      </c>
      <c r="Q492" s="176">
        <f t="shared" si="110"/>
        <v>0</v>
      </c>
      <c r="R492" s="178"/>
      <c r="S492" s="178" t="s">
        <v>117</v>
      </c>
      <c r="T492" s="179" t="s">
        <v>109</v>
      </c>
      <c r="U492" s="157">
        <v>0</v>
      </c>
      <c r="V492" s="157">
        <f t="shared" si="111"/>
        <v>0</v>
      </c>
      <c r="W492" s="157"/>
      <c r="X492" s="157"/>
      <c r="Y492" s="157" t="s">
        <v>110</v>
      </c>
      <c r="Z492" s="147"/>
      <c r="AA492" s="147"/>
      <c r="AB492" s="147"/>
      <c r="AC492" s="147"/>
      <c r="AD492" s="147"/>
      <c r="AE492" s="147"/>
      <c r="AF492" s="147"/>
      <c r="AG492" s="147" t="s">
        <v>355</v>
      </c>
      <c r="AH492" s="147"/>
      <c r="AI492" s="147"/>
      <c r="AJ492" s="147"/>
      <c r="AK492" s="147"/>
      <c r="AL492" s="147"/>
      <c r="AM492" s="147"/>
      <c r="AN492" s="147"/>
      <c r="AO492" s="147"/>
      <c r="AP492" s="147"/>
      <c r="AQ492" s="147"/>
      <c r="AR492" s="147"/>
      <c r="AS492" s="147"/>
      <c r="AT492" s="147"/>
      <c r="AU492" s="147"/>
      <c r="AV492" s="147"/>
      <c r="AW492" s="147"/>
      <c r="AX492" s="147"/>
      <c r="AY492" s="147"/>
      <c r="AZ492" s="147"/>
      <c r="BA492" s="147"/>
      <c r="BB492" s="147"/>
      <c r="BC492" s="147"/>
      <c r="BD492" s="147"/>
      <c r="BE492" s="147"/>
      <c r="BF492" s="147"/>
      <c r="BG492" s="147"/>
      <c r="BH492" s="147"/>
    </row>
    <row r="493" spans="1:60" outlineLevel="1" x14ac:dyDescent="0.2">
      <c r="A493" s="173">
        <v>437</v>
      </c>
      <c r="B493" s="174" t="s">
        <v>212</v>
      </c>
      <c r="C493" s="183" t="s">
        <v>899</v>
      </c>
      <c r="D493" s="175" t="s">
        <v>463</v>
      </c>
      <c r="E493" s="176">
        <v>20</v>
      </c>
      <c r="F493" s="177"/>
      <c r="G493" s="178">
        <f t="shared" si="105"/>
        <v>0</v>
      </c>
      <c r="H493" s="177"/>
      <c r="I493" s="178">
        <f t="shared" si="106"/>
        <v>0</v>
      </c>
      <c r="J493" s="177"/>
      <c r="K493" s="178">
        <f t="shared" si="107"/>
        <v>0</v>
      </c>
      <c r="L493" s="178">
        <v>21</v>
      </c>
      <c r="M493" s="178">
        <f t="shared" si="108"/>
        <v>0</v>
      </c>
      <c r="N493" s="176">
        <v>0</v>
      </c>
      <c r="O493" s="176">
        <f t="shared" si="109"/>
        <v>0</v>
      </c>
      <c r="P493" s="176">
        <v>0</v>
      </c>
      <c r="Q493" s="176">
        <f t="shared" si="110"/>
        <v>0</v>
      </c>
      <c r="R493" s="178"/>
      <c r="S493" s="178" t="s">
        <v>117</v>
      </c>
      <c r="T493" s="179" t="s">
        <v>109</v>
      </c>
      <c r="U493" s="157">
        <v>0</v>
      </c>
      <c r="V493" s="157">
        <f t="shared" si="111"/>
        <v>0</v>
      </c>
      <c r="W493" s="157"/>
      <c r="X493" s="157"/>
      <c r="Y493" s="157" t="s">
        <v>110</v>
      </c>
      <c r="Z493" s="147"/>
      <c r="AA493" s="147"/>
      <c r="AB493" s="147"/>
      <c r="AC493" s="147"/>
      <c r="AD493" s="147"/>
      <c r="AE493" s="147"/>
      <c r="AF493" s="147"/>
      <c r="AG493" s="147" t="s">
        <v>355</v>
      </c>
      <c r="AH493" s="147"/>
      <c r="AI493" s="147"/>
      <c r="AJ493" s="147"/>
      <c r="AK493" s="147"/>
      <c r="AL493" s="147"/>
      <c r="AM493" s="147"/>
      <c r="AN493" s="147"/>
      <c r="AO493" s="147"/>
      <c r="AP493" s="147"/>
      <c r="AQ493" s="147"/>
      <c r="AR493" s="147"/>
      <c r="AS493" s="147"/>
      <c r="AT493" s="147"/>
      <c r="AU493" s="147"/>
      <c r="AV493" s="147"/>
      <c r="AW493" s="147"/>
      <c r="AX493" s="147"/>
      <c r="AY493" s="147"/>
      <c r="AZ493" s="147"/>
      <c r="BA493" s="147"/>
      <c r="BB493" s="147"/>
      <c r="BC493" s="147"/>
      <c r="BD493" s="147"/>
      <c r="BE493" s="147"/>
      <c r="BF493" s="147"/>
      <c r="BG493" s="147"/>
      <c r="BH493" s="147"/>
    </row>
    <row r="494" spans="1:60" outlineLevel="1" x14ac:dyDescent="0.2">
      <c r="A494" s="173">
        <v>438</v>
      </c>
      <c r="B494" s="174" t="s">
        <v>900</v>
      </c>
      <c r="C494" s="183" t="s">
        <v>901</v>
      </c>
      <c r="D494" s="175" t="s">
        <v>854</v>
      </c>
      <c r="E494" s="176">
        <v>2</v>
      </c>
      <c r="F494" s="177"/>
      <c r="G494" s="178">
        <f t="shared" si="105"/>
        <v>0</v>
      </c>
      <c r="H494" s="177"/>
      <c r="I494" s="178">
        <f t="shared" si="106"/>
        <v>0</v>
      </c>
      <c r="J494" s="177"/>
      <c r="K494" s="178">
        <f t="shared" si="107"/>
        <v>0</v>
      </c>
      <c r="L494" s="178">
        <v>21</v>
      </c>
      <c r="M494" s="178">
        <f t="shared" si="108"/>
        <v>0</v>
      </c>
      <c r="N494" s="176">
        <v>0</v>
      </c>
      <c r="O494" s="176">
        <f t="shared" si="109"/>
        <v>0</v>
      </c>
      <c r="P494" s="176">
        <v>0</v>
      </c>
      <c r="Q494" s="176">
        <f t="shared" si="110"/>
        <v>0</v>
      </c>
      <c r="R494" s="178"/>
      <c r="S494" s="178" t="s">
        <v>108</v>
      </c>
      <c r="T494" s="179" t="s">
        <v>108</v>
      </c>
      <c r="U494" s="157">
        <v>1</v>
      </c>
      <c r="V494" s="157">
        <f t="shared" si="111"/>
        <v>2</v>
      </c>
      <c r="W494" s="157"/>
      <c r="X494" s="157"/>
      <c r="Y494" s="157" t="s">
        <v>110</v>
      </c>
      <c r="Z494" s="147"/>
      <c r="AA494" s="147"/>
      <c r="AB494" s="147"/>
      <c r="AC494" s="147"/>
      <c r="AD494" s="147"/>
      <c r="AE494" s="147"/>
      <c r="AF494" s="147"/>
      <c r="AG494" s="147" t="s">
        <v>158</v>
      </c>
      <c r="AH494" s="147"/>
      <c r="AI494" s="147"/>
      <c r="AJ494" s="147"/>
      <c r="AK494" s="147"/>
      <c r="AL494" s="147"/>
      <c r="AM494" s="147"/>
      <c r="AN494" s="147"/>
      <c r="AO494" s="147"/>
      <c r="AP494" s="147"/>
      <c r="AQ494" s="147"/>
      <c r="AR494" s="147"/>
      <c r="AS494" s="147"/>
      <c r="AT494" s="147"/>
      <c r="AU494" s="147"/>
      <c r="AV494" s="147"/>
      <c r="AW494" s="147"/>
      <c r="AX494" s="147"/>
      <c r="AY494" s="147"/>
      <c r="AZ494" s="147"/>
      <c r="BA494" s="147"/>
      <c r="BB494" s="147"/>
      <c r="BC494" s="147"/>
      <c r="BD494" s="147"/>
      <c r="BE494" s="147"/>
      <c r="BF494" s="147"/>
      <c r="BG494" s="147"/>
      <c r="BH494" s="147"/>
    </row>
    <row r="495" spans="1:60" outlineLevel="1" x14ac:dyDescent="0.2">
      <c r="A495" s="173">
        <v>439</v>
      </c>
      <c r="B495" s="167" t="s">
        <v>902</v>
      </c>
      <c r="C495" s="182" t="s">
        <v>903</v>
      </c>
      <c r="D495" s="168" t="s">
        <v>854</v>
      </c>
      <c r="E495" s="169">
        <v>1</v>
      </c>
      <c r="F495" s="170"/>
      <c r="G495" s="171">
        <f t="shared" si="105"/>
        <v>0</v>
      </c>
      <c r="H495" s="170"/>
      <c r="I495" s="171">
        <f t="shared" si="106"/>
        <v>0</v>
      </c>
      <c r="J495" s="170"/>
      <c r="K495" s="171">
        <f t="shared" si="107"/>
        <v>0</v>
      </c>
      <c r="L495" s="171">
        <v>21</v>
      </c>
      <c r="M495" s="171">
        <f t="shared" si="108"/>
        <v>0</v>
      </c>
      <c r="N495" s="169">
        <v>0</v>
      </c>
      <c r="O495" s="169">
        <f t="shared" si="109"/>
        <v>0</v>
      </c>
      <c r="P495" s="169">
        <v>0</v>
      </c>
      <c r="Q495" s="169">
        <f t="shared" si="110"/>
        <v>0</v>
      </c>
      <c r="R495" s="171"/>
      <c r="S495" s="171" t="s">
        <v>108</v>
      </c>
      <c r="T495" s="172" t="s">
        <v>109</v>
      </c>
      <c r="U495" s="157">
        <v>0</v>
      </c>
      <c r="V495" s="157">
        <f t="shared" si="111"/>
        <v>0</v>
      </c>
      <c r="W495" s="157"/>
      <c r="X495" s="157"/>
      <c r="Y495" s="157" t="s">
        <v>110</v>
      </c>
      <c r="Z495" s="147"/>
      <c r="AA495" s="147"/>
      <c r="AB495" s="147"/>
      <c r="AC495" s="147"/>
      <c r="AD495" s="147"/>
      <c r="AE495" s="147"/>
      <c r="AF495" s="147"/>
      <c r="AG495" s="147" t="s">
        <v>855</v>
      </c>
      <c r="AH495" s="147"/>
      <c r="AI495" s="147"/>
      <c r="AJ495" s="147"/>
      <c r="AK495" s="147"/>
      <c r="AL495" s="147"/>
      <c r="AM495" s="147"/>
      <c r="AN495" s="147"/>
      <c r="AO495" s="147"/>
      <c r="AP495" s="147"/>
      <c r="AQ495" s="147"/>
      <c r="AR495" s="147"/>
      <c r="AS495" s="147"/>
      <c r="AT495" s="147"/>
      <c r="AU495" s="147"/>
      <c r="AV495" s="147"/>
      <c r="AW495" s="147"/>
      <c r="AX495" s="147"/>
      <c r="AY495" s="147"/>
      <c r="AZ495" s="147"/>
      <c r="BA495" s="147"/>
      <c r="BB495" s="147"/>
      <c r="BC495" s="147"/>
      <c r="BD495" s="147"/>
      <c r="BE495" s="147"/>
      <c r="BF495" s="147"/>
      <c r="BG495" s="147"/>
      <c r="BH495" s="147"/>
    </row>
    <row r="496" spans="1:60" x14ac:dyDescent="0.2">
      <c r="A496" s="3"/>
      <c r="B496" s="4"/>
      <c r="C496" s="184"/>
      <c r="D496" s="6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AE496">
        <v>15</v>
      </c>
      <c r="AF496">
        <v>21</v>
      </c>
      <c r="AG496" t="s">
        <v>88</v>
      </c>
    </row>
    <row r="497" spans="1:33" x14ac:dyDescent="0.2">
      <c r="A497" s="150"/>
      <c r="B497" s="151" t="s">
        <v>29</v>
      </c>
      <c r="C497" s="185"/>
      <c r="D497" s="152"/>
      <c r="E497" s="153"/>
      <c r="F497" s="153"/>
      <c r="G497" s="165">
        <f>G8+G11+G43+G174+G223+G320+G417+G422+G432+G466+G468</f>
        <v>0</v>
      </c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AE497">
        <f>SUMIF(L7:L495,AE496,G7:G495)</f>
        <v>0</v>
      </c>
      <c r="AF497">
        <f>SUMIF(L7:L495,AF496,G7:G495)</f>
        <v>0</v>
      </c>
      <c r="AG497" t="s">
        <v>904</v>
      </c>
    </row>
    <row r="498" spans="1:33" x14ac:dyDescent="0.2">
      <c r="C498" s="186"/>
      <c r="D498" s="10"/>
      <c r="AG498" t="s">
        <v>905</v>
      </c>
    </row>
    <row r="499" spans="1:33" x14ac:dyDescent="0.2">
      <c r="D499" s="10"/>
    </row>
    <row r="500" spans="1:33" x14ac:dyDescent="0.2">
      <c r="D500" s="10"/>
    </row>
    <row r="501" spans="1:33" x14ac:dyDescent="0.2">
      <c r="D501" s="10"/>
    </row>
    <row r="502" spans="1:33" x14ac:dyDescent="0.2">
      <c r="D502" s="10"/>
    </row>
    <row r="503" spans="1:33" x14ac:dyDescent="0.2">
      <c r="D503" s="10"/>
    </row>
    <row r="504" spans="1:33" x14ac:dyDescent="0.2">
      <c r="D504" s="10"/>
    </row>
    <row r="505" spans="1:33" x14ac:dyDescent="0.2">
      <c r="D505" s="10"/>
    </row>
    <row r="506" spans="1:33" x14ac:dyDescent="0.2">
      <c r="D506" s="10"/>
    </row>
    <row r="507" spans="1:33" x14ac:dyDescent="0.2">
      <c r="D507" s="10"/>
    </row>
    <row r="508" spans="1:33" x14ac:dyDescent="0.2">
      <c r="D508" s="10"/>
    </row>
    <row r="509" spans="1:33" x14ac:dyDescent="0.2">
      <c r="D509" s="10"/>
    </row>
    <row r="510" spans="1:33" x14ac:dyDescent="0.2">
      <c r="D510" s="10"/>
    </row>
    <row r="511" spans="1:33" x14ac:dyDescent="0.2">
      <c r="D511" s="10"/>
    </row>
    <row r="512" spans="1:33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</sheetData>
  <sheetProtection password="D53E" sheet="1" objects="1" scenarios="1" formatRows="0"/>
  <mergeCells count="42">
    <mergeCell ref="C431:G431"/>
    <mergeCell ref="C220:G220"/>
    <mergeCell ref="C221:G221"/>
    <mergeCell ref="C318:G318"/>
    <mergeCell ref="C323:G323"/>
    <mergeCell ref="C335:G335"/>
    <mergeCell ref="C336:G336"/>
    <mergeCell ref="C337:G337"/>
    <mergeCell ref="C394:G394"/>
    <mergeCell ref="C396:G396"/>
    <mergeCell ref="C425:G425"/>
    <mergeCell ref="C429:G429"/>
    <mergeCell ref="C219:G219"/>
    <mergeCell ref="C128:G128"/>
    <mergeCell ref="C161:G161"/>
    <mergeCell ref="C163:G163"/>
    <mergeCell ref="C165:G165"/>
    <mergeCell ref="C167:G167"/>
    <mergeCell ref="C169:G169"/>
    <mergeCell ref="C185:G185"/>
    <mergeCell ref="C188:G188"/>
    <mergeCell ref="C216:G216"/>
    <mergeCell ref="C217:G217"/>
    <mergeCell ref="C218:G218"/>
    <mergeCell ref="C126:G126"/>
    <mergeCell ref="C47:G47"/>
    <mergeCell ref="C49:G49"/>
    <mergeCell ref="C51:G51"/>
    <mergeCell ref="C53:G53"/>
    <mergeCell ref="C55:G55"/>
    <mergeCell ref="C57:G57"/>
    <mergeCell ref="C102:G102"/>
    <mergeCell ref="C103:G103"/>
    <mergeCell ref="C114:G114"/>
    <mergeCell ref="C122:G122"/>
    <mergeCell ref="C124:G124"/>
    <mergeCell ref="A1:G1"/>
    <mergeCell ref="C10:G10"/>
    <mergeCell ref="C45:G45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G6.3.1 - PVS - Technologie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'G6.3.1 - PVS - Technologie'!Názvy_tisku</vt:lpstr>
      <vt:lpstr>oadresa</vt:lpstr>
      <vt:lpstr>Stavba!Objednatel</vt:lpstr>
      <vt:lpstr>Stavba!Objekt</vt:lpstr>
      <vt:lpstr>'G6.3.1 - PVS - Technologie'!Oblast_tisku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2023-07-21T09:05:46Z</dcterms:modified>
</cp:coreProperties>
</file>