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63DFD05D-942D-40B6-8D95-689E21231B8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7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'G7.3.2 -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'G7.3.2 - PVS - MaR'!$A$1:$X$135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43" i="12" l="1"/>
  <c r="I43" i="12"/>
  <c r="F43" i="12"/>
  <c r="U71" i="12"/>
  <c r="Q71" i="12"/>
  <c r="O71" i="12"/>
  <c r="K71" i="12"/>
  <c r="I71" i="12"/>
  <c r="F71" i="12"/>
  <c r="G71" i="12" s="1"/>
  <c r="M71" i="12" s="1"/>
  <c r="F9" i="12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3" i="12"/>
  <c r="G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90" i="12"/>
  <c r="G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1" i="12"/>
  <c r="G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AD134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K49" i="12" l="1"/>
  <c r="H49" i="1" s="1"/>
  <c r="G43" i="12"/>
  <c r="U49" i="12"/>
  <c r="Q49" i="12"/>
  <c r="O49" i="12"/>
  <c r="I49" i="12"/>
  <c r="G49" i="1" s="1"/>
  <c r="I49" i="1" s="1"/>
  <c r="F42" i="1"/>
  <c r="Q89" i="12"/>
  <c r="K8" i="12"/>
  <c r="H48" i="1" s="1"/>
  <c r="O52" i="12"/>
  <c r="K52" i="12"/>
  <c r="H50" i="1" s="1"/>
  <c r="O8" i="12"/>
  <c r="O89" i="12"/>
  <c r="I8" i="12"/>
  <c r="G48" i="1" s="1"/>
  <c r="K89" i="12"/>
  <c r="H51" i="1" s="1"/>
  <c r="K110" i="12"/>
  <c r="H52" i="1" s="1"/>
  <c r="U89" i="12"/>
  <c r="U8" i="12"/>
  <c r="Q8" i="12"/>
  <c r="U110" i="12"/>
  <c r="I110" i="12"/>
  <c r="G52" i="1" s="1"/>
  <c r="Q110" i="12"/>
  <c r="I52" i="12"/>
  <c r="G50" i="1" s="1"/>
  <c r="I50" i="1" s="1"/>
  <c r="F39" i="1"/>
  <c r="O110" i="12"/>
  <c r="M49" i="12"/>
  <c r="I89" i="12"/>
  <c r="G51" i="1" s="1"/>
  <c r="I51" i="1" s="1"/>
  <c r="Q52" i="12"/>
  <c r="U52" i="12"/>
  <c r="AE134" i="12"/>
  <c r="M10" i="12"/>
  <c r="M8" i="12" s="1"/>
  <c r="G89" i="12"/>
  <c r="M90" i="12"/>
  <c r="M89" i="12" s="1"/>
  <c r="M111" i="12"/>
  <c r="M110" i="12" s="1"/>
  <c r="G110" i="12"/>
  <c r="M53" i="12"/>
  <c r="M52" i="12" s="1"/>
  <c r="G52" i="12"/>
  <c r="G8" i="12"/>
  <c r="G49" i="12"/>
  <c r="G16" i="1" l="1"/>
  <c r="G21" i="1" s="1"/>
  <c r="I48" i="1"/>
  <c r="H53" i="1"/>
  <c r="F43" i="1"/>
  <c r="G23" i="1" s="1"/>
  <c r="G41" i="1"/>
  <c r="I41" i="1" s="1"/>
  <c r="G42" i="1"/>
  <c r="I42" i="1" s="1"/>
  <c r="G39" i="1"/>
  <c r="G43" i="1" s="1"/>
  <c r="G25" i="1" s="1"/>
  <c r="E16" i="1"/>
  <c r="E21" i="1" s="1"/>
  <c r="G134" i="12"/>
  <c r="I52" i="1"/>
  <c r="G53" i="1"/>
  <c r="I16" i="1" l="1"/>
  <c r="I21" i="1" s="1"/>
  <c r="I53" i="1"/>
  <c r="J49" i="1" s="1"/>
  <c r="A27" i="1"/>
  <c r="G28" i="1" s="1"/>
  <c r="I39" i="1"/>
  <c r="I43" i="1" s="1"/>
  <c r="G27" i="1" l="1"/>
  <c r="G29" i="1" s="1"/>
  <c r="J48" i="1"/>
  <c r="J52" i="1"/>
  <c r="J51" i="1"/>
  <c r="J50" i="1"/>
  <c r="A28" i="1"/>
  <c r="J41" i="1"/>
  <c r="J42" i="1"/>
  <c r="J39" i="1"/>
  <c r="J43" i="1" s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<sst xmlns="http://schemas.openxmlformats.org/spreadsheetml/2006/main" count="778" uniqueCount="249">
  <si>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</si>
  <si>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</si>
  <si>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</si>
  <si>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</si>
  <si>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</si>
  <si>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</si>
  <si>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</si>
  <si>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</si>
  <si>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</si>
  <si>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</si>
  <si>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</si>
  <si>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</si>
  <si>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</si>
  <si>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</si>
  <si>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</si>
  <si>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</si>
  <si>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</si>
  <si>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</si>
  <si>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</si>
  <si>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</si>
  <si>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</si>
  <si>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</si>
  <si>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</si>
  <si>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</si>
  <si>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</si>
  <si>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</si>
  <si>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</si>
  <si>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</si>
  <si>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</si>
  <si>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</si>
  <si>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</si>
  <si>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</si>
  <si>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</si>
  <si>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</si>
  <si>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</si>
  <si>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</si>
  <si>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</si>
  <si>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</si>
  <si>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</si>
  <si>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</si>
  <si>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</si>
  <si>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</si>
  <si>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</si>
  <si>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</si>
  <si>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01 1 Pol</t>
  </si>
  <si>
    <t>G7_3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</si>
  <si>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</si>
  <si>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</si>
  <si>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</si>
  <si>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</si>
  <si>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</si>
  <si>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</si>
  <si>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</si>
  <si>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</si>
  <si>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</si>
  <si>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</si>
  <si>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</si>
  <si>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</si>
  <si>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</si>
  <si>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</si>
  <si>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</si>
  <si>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</si>
  <si>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</si>
  <si>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</si>
  <si>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</si>
  <si>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</si>
  <si>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</si>
  <si>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</si>
  <si>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</si>
  <si>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</si>
  <si>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</si>
  <si>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</si>
  <si>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</si>
  <si>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</si>
  <si>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</si>
  <si>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</si>
  <si>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</si>
  <si>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</si>
  <si>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</si>
  <si>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</si>
  <si>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</si>
  <si>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</si>
  <si>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</si>
  <si>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</si>
  <si>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</si>
  <si>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</si>
  <si>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</si>
  <si>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</si>
  <si>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100A, 3P</t>
  </si>
  <si>
    <t>ks</t>
  </si>
  <si>
    <t>Indiv</t>
  </si>
  <si>
    <t>Běžná</t>
  </si>
  <si>
    <t>POL1_1</t>
  </si>
  <si>
    <t>Hlavní vypínač na dveřích rozv. 4.pól,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</si>
  <si>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</si>
  <si>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</si>
  <si>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</si>
  <si>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20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</si>
  <si>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</si>
  <si>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</si>
  <si>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</si>
  <si>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</si>
  <si>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</si>
  <si>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</si>
  <si>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</si>
  <si>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</si>
  <si>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</si>
  <si>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</si>
  <si>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C40A 3P</t>
  </si>
  <si>
    <t>Jistič B;16A 3P</t>
  </si>
  <si>
    <t>Jistič C;16A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</si>
  <si>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</si>
  <si>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</si>
  <si>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</si>
  <si>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</si>
  <si>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</si>
  <si>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</si>
  <si>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</si>
  <si>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</si>
  <si>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</si>
  <si>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</si>
  <si>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</si>
  <si>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</si>
  <si>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Switch 5 port LAN 10/100Mbps, průmyslové provedení, 24VDC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</si>
  <si>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</si>
  <si>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</si>
  <si>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</si>
  <si>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</si>
  <si>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</si>
  <si>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</si>
  <si>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18,5kW,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</si>
  <si>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</si>
  <si>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</si>
  <si>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5,5kW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</si>
  <si>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</si>
  <si>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</si>
  <si>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</si>
  <si>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</si>
  <si>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</si>
  <si>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</si>
  <si>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</si>
  <si>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</si>
  <si>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</si>
  <si>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</si>
  <si>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</si>
  <si>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</si>
  <si>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 xml:space="preserve">Stavoznak pro snímání hladiny včetní spínače a krytu, 24VDC : </t>
  </si>
  <si>
    <t>Stop tlačítko s aretací</t>
  </si>
  <si>
    <t>Termostat do jímky kapilárový, 30-90°C</t>
  </si>
  <si>
    <t>Termostat prostorový 0-40°C</t>
  </si>
  <si>
    <t>Solenoidový ventil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</si>
  <si>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</si>
  <si>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</si>
  <si>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18,5kW - připojení</t>
  </si>
  <si>
    <t>Čerpadlo s integrovanou regulací otáček - pouze připojení</t>
  </si>
  <si>
    <t>Čerpadlo 3x400, 5,5kW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</si>
  <si>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</si>
  <si>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</si>
  <si>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</si>
  <si>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</si>
  <si>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</si>
  <si>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</si>
  <si>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</si>
  <si>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</si>
  <si>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</si>
  <si>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</si>
  <si>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</si>
  <si>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</si>
  <si>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4x50</t>
  </si>
  <si>
    <t>CYKY 5x6</t>
  </si>
  <si>
    <t>CYKY 3 x 1,5</t>
  </si>
  <si>
    <t>CYKY 5 x 1,5</t>
  </si>
  <si>
    <t>2YSLCY-J 4x 2,5</t>
  </si>
  <si>
    <t>2YSLCY-J 4x 6</t>
  </si>
  <si>
    <t>CYSY 3x1</t>
  </si>
  <si>
    <t>JYTY 2x1</t>
  </si>
  <si>
    <t>JYTY 4x1</t>
  </si>
  <si>
    <t>JYSTY 2x2x0,8</t>
  </si>
  <si>
    <t>FTP 6 venkovní</t>
  </si>
  <si>
    <t>CYY 16</t>
  </si>
  <si>
    <t>CYY 6</t>
  </si>
  <si>
    <t>Pol__0097</t>
  </si>
  <si>
    <t>Demontáže stávajících rozvaděčů, kabeláže a tras vyjma instalace osvětlení a ponechání 1 zásuvkové, skříně včetně stávajících kabelů. Odpojení a zajištění hlavního přívodu.</t>
  </si>
  <si>
    <t>Pol__0098</t>
  </si>
  <si>
    <t>Ekologická likvidace odpadového materiálu</t>
  </si>
  <si>
    <t>Pol__0099</t>
  </si>
  <si>
    <t>Připojení napájecího vývodu v rozvaděči elektro dle požadavku na přívod RMAR s doplněním rozdělení, soustavy TN-C na TN-C-S</t>
  </si>
  <si>
    <t>Pol__0100</t>
  </si>
  <si>
    <t>Připojení hlavního přívodu RMAR TN-S a doplňujícího vodiče pro hlavní svorkovnici pospojení</t>
  </si>
  <si>
    <t>Pol__0101</t>
  </si>
  <si>
    <t>Připojení stávajících kabelů osvětlení a zásuvkové skříně do rozvaděče RMAR</t>
  </si>
  <si>
    <t>Pol__0102</t>
  </si>
  <si>
    <t>Pomocný materiál pro pospojení a uzemnění (svorky, vodiče, atd.)</t>
  </si>
  <si>
    <t>Pol__0103</t>
  </si>
  <si>
    <t>Ukončení vodiče izolovaného do průřezu 2,5mm2</t>
  </si>
  <si>
    <t>Pol__0104</t>
  </si>
  <si>
    <t>Ukončení vodiče izolovaného nad průřez 2,5mm2</t>
  </si>
  <si>
    <t>Pol__0105</t>
  </si>
  <si>
    <t>Realizační projektová dokumentace a dokumentace skutečného provedení vč. tisků</t>
  </si>
  <si>
    <t>Pol__0106</t>
  </si>
  <si>
    <t>DB</t>
  </si>
  <si>
    <t>Pol__0109</t>
  </si>
  <si>
    <t>Výchozí revize elektrických zařízení</t>
  </si>
  <si>
    <t>Pol__0110</t>
  </si>
  <si>
    <t>Prostorová a časová koordinace se stavbou, ostatními profesemi včetně včetně koordinace odstávek a, provizorních provozů</t>
  </si>
  <si>
    <t>Pol__0111</t>
  </si>
  <si>
    <t>Zajištění provozorního provozu</t>
  </si>
  <si>
    <t>Pol__0112</t>
  </si>
  <si>
    <t>Doprava a přesun hmot</t>
  </si>
  <si>
    <t>Pol__0113</t>
  </si>
  <si>
    <t>Pol__0114</t>
  </si>
  <si>
    <t>Pomocný elektroinstalační materiál (hmoždinky, vruty, šrouby, vodiče, koncovky, …)</t>
  </si>
  <si>
    <t>Pol__0115</t>
  </si>
  <si>
    <t>Kabelové štítky plastové s popisem kabelu vč. upevnění na kabel</t>
  </si>
  <si>
    <t>Pol__0116</t>
  </si>
  <si>
    <t>Popis přístrojů na technologii</t>
  </si>
  <si>
    <t>Pol__0117</t>
  </si>
  <si>
    <t>Uvedení do provozu, zaškolení obsluhy, zkušební provoz</t>
  </si>
  <si>
    <t>Pol__0118</t>
  </si>
  <si>
    <t>Vyhotovení návodu pro obsluhu a podkladů pro provozní řád</t>
  </si>
  <si>
    <t>Pol__0119</t>
  </si>
  <si>
    <t>Vedlejší a jinde neuvedené rozpočtové náklady (VRN) vč. režie</t>
  </si>
  <si>
    <t>Pol__0120</t>
  </si>
  <si>
    <t>Kompletní dokladová část pro zahájení užívání stavby (zkušební provoz, kolaudace)</t>
  </si>
  <si>
    <t>SUM</t>
  </si>
  <si>
    <t>END</t>
  </si>
  <si>
    <t>Revitalizace CZT Liberec - GreenNet III
G7 - Neumann - Vratislavice</t>
  </si>
  <si>
    <t>G7.3 - Neumann - Vratislavice - PVS</t>
  </si>
  <si>
    <t>G7.3.2 - Neumann - Vratislavice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</si>
  <si>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</si>
  <si>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</si>
  <si>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</si>
  <si>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</si>
  <si>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</si>
  <si>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2</t>
  </si>
  <si>
    <t>3</t>
  </si>
  <si>
    <t>4</t>
  </si>
  <si>
    <t>5</t>
  </si>
  <si>
    <t>Měření a regulace</t>
  </si>
  <si>
    <t>G7.3</t>
  </si>
  <si>
    <t>G7.3.2</t>
  </si>
  <si>
    <t>Operátorský panel 7“, dotykový</t>
  </si>
  <si>
    <t>Převodník pro měření tepla/IP 4 kanál</t>
  </si>
  <si>
    <t>Zřízení komunikace na centrální dispečink TLIB</t>
  </si>
  <si>
    <t>Volně programovatelný a rozšiřitelný PLC regulátor, OPC-UA, 24VDC, blíže dle požadavků viz., Technická zpráva. V min. rozsahu: 7 AI 4..20mA, 4AO 0-10V, 13 DI, 5 DO + dle standardu 20% rezerva</t>
  </si>
  <si>
    <t>Měřič tepla ultrazvukový, Qp=100m3/h, DN 100x360, komunikace + 1x vstup externí vodoměr,, záloha bat + modul 230V napájení, sada komplet včetně čidel a ověření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</si>
  <si>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</si>
  <si>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</si>
  <si>
    <t>Síťové prostředky pro zajištění požadavků na kybernetickou bezpečnost průmyslových OT komunikací dle IEC 62443 a směrnice NIS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</si>
</sst>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5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0" fontId="18" fillId="0" borderId="42" xfId="0" applyFont="1" applyBorder="1" applyAlignment="1">
      <alignment vertical="top"/>
    </xf>
    <xf numFmtId="49" fontId="18" fillId="0" borderId="43" xfId="0" applyNumberFormat="1" applyFont="1" applyBorder="1" applyAlignment="1">
      <alignment vertical="top"/>
    </xf>
    <xf numFmtId="0" fontId="18" fillId="0" borderId="43" xfId="0" applyFont="1" applyBorder="1" applyAlignment="1">
      <alignment horizontal="center" vertical="top" shrinkToFit="1"/>
    </xf>
    <xf numFmtId="165" fontId="18" fillId="0" borderId="43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18" fillId="4" borderId="43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3" xfId="0" applyNumberFormat="1" applyFont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t5VySgeNXozXNLkJpyat+24GE/hyTbcQUeu8aCY/vsLEGB+cvkik9VUEEHEqYUfRxJaLrp0RLp1iOxauCrdhKw==" saltValue="T6ujY8dHaG3UmdIVHp2Q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Q6" sqref="Q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6" t="s">
        <v>22</v>
      </c>
      <c r="C2" s="77"/>
      <c r="D2" s="187" t="s">
        <v>226</v>
      </c>
      <c r="E2" s="187"/>
      <c r="F2" s="187"/>
      <c r="G2" s="187"/>
      <c r="H2" s="187"/>
      <c r="I2" s="187"/>
      <c r="J2" s="188"/>
      <c r="O2" s="1"/>
    </row>
    <row r="3" spans="1:15" ht="27" customHeight="1" x14ac:dyDescent="0.2">
      <c r="A3" s="2"/>
      <c r="B3" s="78"/>
      <c r="C3" s="77"/>
      <c r="D3" s="189" t="s">
        <v>227</v>
      </c>
      <c r="E3" s="189"/>
      <c r="F3" s="189"/>
      <c r="G3" s="189"/>
      <c r="H3" s="189"/>
      <c r="I3" s="189"/>
      <c r="J3" s="190"/>
    </row>
    <row r="4" spans="1:15" ht="23.25" customHeight="1" x14ac:dyDescent="0.2">
      <c r="A4" s="75">
        <v>414</v>
      </c>
      <c r="B4" s="79"/>
      <c r="C4" s="80"/>
      <c r="D4" s="191" t="s">
        <v>228</v>
      </c>
      <c r="E4" s="191"/>
      <c r="F4" s="191"/>
      <c r="G4" s="191"/>
      <c r="H4" s="191"/>
      <c r="I4" s="191"/>
      <c r="J4" s="192"/>
    </row>
    <row r="5" spans="1:15" ht="24" customHeight="1" x14ac:dyDescent="0.2">
      <c r="A5" s="2"/>
      <c r="B5" s="31" t="s">
        <v>42</v>
      </c>
      <c r="D5" s="195" t="s">
        <v>229</v>
      </c>
      <c r="E5" s="196"/>
      <c r="F5" s="196"/>
      <c r="G5" s="196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7" t="s">
        <v>230</v>
      </c>
      <c r="E6" s="198"/>
      <c r="F6" s="198"/>
      <c r="G6" s="19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231</v>
      </c>
      <c r="E7" s="193" t="s">
        <v>232</v>
      </c>
      <c r="F7" s="194"/>
      <c r="G7" s="1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8"/>
      <c r="E11" s="228"/>
      <c r="F11" s="228"/>
      <c r="G11" s="228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32"/>
      <c r="E12" s="232"/>
      <c r="F12" s="232"/>
      <c r="G12" s="232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3" t="s">
        <v>233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27" t="s">
        <v>30</v>
      </c>
      <c r="F15" s="227"/>
      <c r="G15" s="229" t="s">
        <v>31</v>
      </c>
      <c r="H15" s="229"/>
      <c r="I15" s="229" t="s">
        <v>29</v>
      </c>
      <c r="J15" s="230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06">
        <f>SUMIF(F48:F52,A16,G48:G52)+SUMIF(F48:F52,"PSU",G48:G52)</f>
        <v>0</v>
      </c>
      <c r="F16" s="207"/>
      <c r="G16" s="206">
        <f>SUMIF(F48:F52,A16,H48:H52)+SUMIF(F48:F52,"PSU",H48:H52)</f>
        <v>0</v>
      </c>
      <c r="H16" s="207"/>
      <c r="I16" s="206">
        <f>SUMIF(F48:F52,A16,I48:I52)+SUMIF(F48:F52,"PSU",I48:I52)</f>
        <v>0</v>
      </c>
      <c r="J16" s="215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06">
        <f>SUMIF(F48:F52,A17,G48:G52)</f>
        <v>0</v>
      </c>
      <c r="F17" s="207"/>
      <c r="G17" s="206">
        <f>SUMIF(F48:F52,A17,H48:H52)</f>
        <v>0</v>
      </c>
      <c r="H17" s="207"/>
      <c r="I17" s="206">
        <f>SUMIF(F48:F52,A17,I48:I52)</f>
        <v>0</v>
      </c>
      <c r="J17" s="215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06">
        <f>SUMIF(F48:F52,A18,G48:G52)</f>
        <v>0</v>
      </c>
      <c r="F18" s="207"/>
      <c r="G18" s="206">
        <f>SUMIF(F48:F52,A18,H48:H52)</f>
        <v>0</v>
      </c>
      <c r="H18" s="207"/>
      <c r="I18" s="206">
        <f>SUMIF(F48:F52,A18,I48:I52)</f>
        <v>0</v>
      </c>
      <c r="J18" s="215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06">
        <f>SUMIF(F48:F52,A19,G48:G52)</f>
        <v>0</v>
      </c>
      <c r="F19" s="207"/>
      <c r="G19" s="206">
        <f>SUMIF(F48:F52,A19,H48:H52)</f>
        <v>0</v>
      </c>
      <c r="H19" s="207"/>
      <c r="I19" s="206">
        <f>SUMIF(F48:F52,A19,I48:I52)</f>
        <v>0</v>
      </c>
      <c r="J19" s="215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06">
        <f>SUMIF(F48:F52,A20,G48:G52)</f>
        <v>0</v>
      </c>
      <c r="F20" s="207"/>
      <c r="G20" s="206">
        <f>SUMIF(F48:F52,A20,H48:H52)</f>
        <v>0</v>
      </c>
      <c r="H20" s="207"/>
      <c r="I20" s="206">
        <f>SUMIF(F48:F52,A20,I48:I52)</f>
        <v>0</v>
      </c>
      <c r="J20" s="215"/>
    </row>
    <row r="21" spans="1:10" ht="23.25" customHeight="1" x14ac:dyDescent="0.2">
      <c r="A21" s="2"/>
      <c r="B21" s="48" t="s">
        <v>29</v>
      </c>
      <c r="C21" s="63"/>
      <c r="D21" s="64"/>
      <c r="E21" s="216">
        <f>SUM(E16:F20)</f>
        <v>0</v>
      </c>
      <c r="F21" s="231"/>
      <c r="G21" s="216">
        <f>SUM(G16:H20)</f>
        <v>0</v>
      </c>
      <c r="H21" s="231"/>
      <c r="I21" s="216">
        <f>SUM(I16:J20)</f>
        <v>0</v>
      </c>
      <c r="J21" s="217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1">
        <f>I23*E23/100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4">
        <f>I25*E25/100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6">
        <f>CenaCelkemBezDPH-(ZakladDPHSni+ZakladDPHZakl)</f>
        <v>0</v>
      </c>
      <c r="H27" s="226"/>
      <c r="I27" s="22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03">
        <f>A27</f>
        <v>0</v>
      </c>
      <c r="H28" s="203"/>
      <c r="I28" s="20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8">
        <f>ZakladDPHSni+DPHSni+ZakladDPHZakl+DPHZakl+Zaokrouhleni</f>
        <v>0</v>
      </c>
      <c r="H29" s="218"/>
      <c r="I29" s="218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04"/>
      <c r="E34" s="205"/>
      <c r="G34" s="219"/>
      <c r="H34" s="220"/>
      <c r="I34" s="220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0"/>
      <c r="D39" s="200"/>
      <c r="E39" s="200"/>
      <c r="F39" s="96">
        <f>'G7.3.2 - PVS - MaR'!AD134</f>
        <v>0</v>
      </c>
      <c r="G39" s="97">
        <f>'G7.3.2 - PVS - MaR'!AE134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199" t="s">
        <v>48</v>
      </c>
      <c r="D40" s="199"/>
      <c r="E40" s="19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199" t="s">
        <v>46</v>
      </c>
      <c r="D41" s="199"/>
      <c r="E41" s="199"/>
      <c r="F41" s="102">
        <f>'G7.3.2 - PVS - MaR'!AD134</f>
        <v>0</v>
      </c>
      <c r="G41" s="103">
        <f>'G7.3.2 - PVS - MaR'!AE134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0" t="s">
        <v>44</v>
      </c>
      <c r="D42" s="200"/>
      <c r="E42" s="200"/>
      <c r="F42" s="107">
        <f>'G7.3.2 - PVS - MaR'!AD134</f>
        <v>0</v>
      </c>
      <c r="G42" s="98">
        <f>'G7.3.2 - PVS - MaR'!AE134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01" t="s">
        <v>49</v>
      </c>
      <c r="C43" s="202"/>
      <c r="D43" s="202"/>
      <c r="E43" s="202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185" t="s">
        <v>53</v>
      </c>
      <c r="D48" s="186"/>
      <c r="E48" s="186"/>
      <c r="F48" s="135" t="s">
        <v>24</v>
      </c>
      <c r="G48" s="136">
        <f>'G7.3.2 - PVS - MaR'!I8</f>
        <v>0</v>
      </c>
      <c r="H48" s="136">
        <f>'G7.3.2 -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234</v>
      </c>
      <c r="C49" s="185" t="s">
        <v>54</v>
      </c>
      <c r="D49" s="186"/>
      <c r="E49" s="186"/>
      <c r="F49" s="135" t="s">
        <v>24</v>
      </c>
      <c r="G49" s="136">
        <f>'G7.3.2 - PVS - MaR'!I49</f>
        <v>0</v>
      </c>
      <c r="H49" s="136">
        <f>'G7.3.2 - PVS - MaR'!K49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235</v>
      </c>
      <c r="C50" s="185" t="s">
        <v>55</v>
      </c>
      <c r="D50" s="186"/>
      <c r="E50" s="186"/>
      <c r="F50" s="135" t="s">
        <v>24</v>
      </c>
      <c r="G50" s="136">
        <f>'G7.3.2 - PVS - MaR'!I52</f>
        <v>0</v>
      </c>
      <c r="H50" s="136">
        <f>'G7.3.2 - PVS - MaR'!K52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236</v>
      </c>
      <c r="C51" s="185" t="s">
        <v>56</v>
      </c>
      <c r="D51" s="186"/>
      <c r="E51" s="186"/>
      <c r="F51" s="135" t="s">
        <v>24</v>
      </c>
      <c r="G51" s="136">
        <f>'G7.3.2 - PVS - MaR'!I89</f>
        <v>0</v>
      </c>
      <c r="H51" s="136">
        <f>'G7.3.2 - PVS - MaR'!K89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237</v>
      </c>
      <c r="C52" s="185" t="s">
        <v>57</v>
      </c>
      <c r="D52" s="186"/>
      <c r="E52" s="186"/>
      <c r="F52" s="135" t="s">
        <v>24</v>
      </c>
      <c r="G52" s="136">
        <f>'G7.3.2 - PVS - MaR'!I110</f>
        <v>0</v>
      </c>
      <c r="H52" s="136">
        <f>'G7.3.2 - PVS - MaR'!K110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X+UwEWLouRAbrLonyceGo0TNs0VRoWJiAJux8/uPZRrdb0RSLgevN+lT+E3PKWmUv2d/WwtktUxXxD7dc+p5IQ==" saltValue="7Aqc97X7x5M3yGmfAkJOb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34:I34"/>
    <mergeCell ref="C39:E39"/>
    <mergeCell ref="C40:E40"/>
    <mergeCell ref="G16:H16"/>
    <mergeCell ref="G17:H17"/>
    <mergeCell ref="E16:F16"/>
    <mergeCell ref="C50:E50"/>
    <mergeCell ref="C51:E51"/>
    <mergeCell ref="C52:E52"/>
    <mergeCell ref="D2:J2"/>
    <mergeCell ref="D3:J3"/>
    <mergeCell ref="D4:J4"/>
    <mergeCell ref="E7:G7"/>
    <mergeCell ref="D5:G5"/>
    <mergeCell ref="D6:G6"/>
    <mergeCell ref="C41:E41"/>
    <mergeCell ref="C42:E42"/>
    <mergeCell ref="B43:E43"/>
    <mergeCell ref="C48:E48"/>
    <mergeCell ref="C49:E49"/>
    <mergeCell ref="G28:I28"/>
    <mergeCell ref="D34:E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REvbwq54LAlyJcTSg1ArCiesaxp8+6cc0kOqMyDUGnjCx3XCNy2KJfkDMhBVmrn1MU9l2CwMspeE8qiltJrpBQ==" saltValue="mgTI7H39pV0XMsvFU6FIL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workbookViewId="0">
      <pane ySplit="7" topLeftCell="A8" activePane="bottomLeft" state="frozen"/>
      <selection pane="bottomLeft" activeCell="H11" sqref="H1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7" t="s">
        <v>60</v>
      </c>
      <c r="B1" s="237"/>
      <c r="C1" s="237"/>
      <c r="D1" s="237"/>
      <c r="E1" s="237"/>
      <c r="F1" s="237"/>
      <c r="G1" s="237"/>
      <c r="AF1" t="s">
        <v>61</v>
      </c>
    </row>
    <row r="2" spans="1:59" ht="24.95" customHeight="1" x14ac:dyDescent="0.2">
      <c r="A2" s="140" t="s">
        <v>7</v>
      </c>
      <c r="B2" s="49"/>
      <c r="C2" s="238" t="s">
        <v>226</v>
      </c>
      <c r="D2" s="239"/>
      <c r="E2" s="239"/>
      <c r="F2" s="239"/>
      <c r="G2" s="240"/>
      <c r="AF2" t="s">
        <v>62</v>
      </c>
    </row>
    <row r="3" spans="1:59" ht="24.95" customHeight="1" x14ac:dyDescent="0.2">
      <c r="A3" s="140" t="s">
        <v>8</v>
      </c>
      <c r="B3" s="49" t="s">
        <v>239</v>
      </c>
      <c r="C3" s="241" t="s">
        <v>46</v>
      </c>
      <c r="D3" s="239"/>
      <c r="E3" s="239"/>
      <c r="F3" s="239"/>
      <c r="G3" s="240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240</v>
      </c>
      <c r="C4" s="242" t="s">
        <v>238</v>
      </c>
      <c r="D4" s="243"/>
      <c r="E4" s="243"/>
      <c r="F4" s="243"/>
      <c r="G4" s="244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43</v>
      </c>
      <c r="C8" s="177" t="s">
        <v>53</v>
      </c>
      <c r="D8" s="159"/>
      <c r="E8" s="160"/>
      <c r="F8" s="161"/>
      <c r="G8" s="161">
        <f>SUMIF(AF9:AF48,"&lt;&gt;NOR",G9:G48)</f>
        <v>0</v>
      </c>
      <c r="H8" s="161"/>
      <c r="I8" s="161">
        <f>SUM(I9:I48)</f>
        <v>0</v>
      </c>
      <c r="J8" s="161"/>
      <c r="K8" s="161">
        <f>SUM(K9:K48)</f>
        <v>0</v>
      </c>
      <c r="L8" s="161"/>
      <c r="M8" s="161">
        <f>SUM(M9:M48)</f>
        <v>0</v>
      </c>
      <c r="N8" s="160"/>
      <c r="O8" s="160">
        <f>SUM(O9:O48)</f>
        <v>0</v>
      </c>
      <c r="P8" s="160"/>
      <c r="Q8" s="160">
        <f>SUM(Q9:Q48)</f>
        <v>0</v>
      </c>
      <c r="R8" s="161"/>
      <c r="S8" s="162"/>
      <c r="T8" s="156"/>
      <c r="U8" s="156">
        <f>SUM(U9:U48)</f>
        <v>0</v>
      </c>
      <c r="V8" s="156"/>
      <c r="W8" s="156"/>
      <c r="X8" s="156"/>
      <c r="AF8" t="s">
        <v>87</v>
      </c>
    </row>
    <row r="9" spans="1:59" outlineLevel="1" x14ac:dyDescent="0.2">
      <c r="A9" s="170">
        <v>1</v>
      </c>
      <c r="B9" s="171"/>
      <c r="C9" s="178" t="s">
        <v>88</v>
      </c>
      <c r="D9" s="172" t="s">
        <v>89</v>
      </c>
      <c r="E9" s="173">
        <v>1</v>
      </c>
      <c r="F9" s="174">
        <f t="shared" ref="F9:G48" si="0">H9+J9</f>
        <v>0</v>
      </c>
      <c r="G9" s="174">
        <f t="shared" ref="G9:G48" si="1">ROUND(E9*F9,2)</f>
        <v>0</v>
      </c>
      <c r="H9" s="175"/>
      <c r="I9" s="174">
        <f t="shared" ref="I9:I48" si="2">ROUND(E9*H9,2)</f>
        <v>0</v>
      </c>
      <c r="J9" s="175"/>
      <c r="K9" s="174">
        <f t="shared" ref="K9:K48" si="3">ROUND(E9*J9,2)</f>
        <v>0</v>
      </c>
      <c r="L9" s="174">
        <v>21</v>
      </c>
      <c r="M9" s="174">
        <f t="shared" ref="M9:M48" si="4">G9*(1+L9/100)</f>
        <v>0</v>
      </c>
      <c r="N9" s="173">
        <v>0</v>
      </c>
      <c r="O9" s="173">
        <f t="shared" ref="O9:O48" si="5">ROUND(E9*N9,2)</f>
        <v>0</v>
      </c>
      <c r="P9" s="173">
        <v>0</v>
      </c>
      <c r="Q9" s="173">
        <f t="shared" ref="Q9:Q48" si="6">ROUND(E9*P9,2)</f>
        <v>0</v>
      </c>
      <c r="R9" s="174"/>
      <c r="S9" s="176" t="s">
        <v>90</v>
      </c>
      <c r="T9" s="155">
        <v>0</v>
      </c>
      <c r="U9" s="155">
        <f t="shared" ref="U9:U48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0">
        <v>2</v>
      </c>
      <c r="B10" s="171"/>
      <c r="C10" s="178" t="s">
        <v>93</v>
      </c>
      <c r="D10" s="172" t="s">
        <v>89</v>
      </c>
      <c r="E10" s="173">
        <v>1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0">
        <v>3</v>
      </c>
      <c r="B11" s="171"/>
      <c r="C11" s="178" t="s">
        <v>94</v>
      </c>
      <c r="D11" s="172" t="s">
        <v>89</v>
      </c>
      <c r="E11" s="173">
        <v>1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0">
        <v>4</v>
      </c>
      <c r="B12" s="171"/>
      <c r="C12" s="178" t="s">
        <v>95</v>
      </c>
      <c r="D12" s="172" t="s">
        <v>89</v>
      </c>
      <c r="E12" s="173">
        <v>1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0">
        <v>5</v>
      </c>
      <c r="B13" s="171"/>
      <c r="C13" s="178" t="s">
        <v>96</v>
      </c>
      <c r="D13" s="172" t="s">
        <v>89</v>
      </c>
      <c r="E13" s="173">
        <v>1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0">
        <v>6</v>
      </c>
      <c r="B14" s="171"/>
      <c r="C14" s="178" t="s">
        <v>97</v>
      </c>
      <c r="D14" s="172" t="s">
        <v>89</v>
      </c>
      <c r="E14" s="173">
        <v>2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0">
        <v>7</v>
      </c>
      <c r="B15" s="171"/>
      <c r="C15" s="178" t="s">
        <v>98</v>
      </c>
      <c r="D15" s="172" t="s">
        <v>89</v>
      </c>
      <c r="E15" s="173">
        <v>1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0">
        <v>8</v>
      </c>
      <c r="B16" s="171"/>
      <c r="C16" s="178" t="s">
        <v>99</v>
      </c>
      <c r="D16" s="172" t="s">
        <v>89</v>
      </c>
      <c r="E16" s="173">
        <v>1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0">
        <v>9</v>
      </c>
      <c r="B17" s="171"/>
      <c r="C17" s="178" t="s">
        <v>100</v>
      </c>
      <c r="D17" s="172" t="s">
        <v>89</v>
      </c>
      <c r="E17" s="173">
        <v>3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0">
        <v>10</v>
      </c>
      <c r="B18" s="171"/>
      <c r="C18" s="178" t="s">
        <v>101</v>
      </c>
      <c r="D18" s="172" t="s">
        <v>89</v>
      </c>
      <c r="E18" s="173">
        <v>0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0">
        <v>11</v>
      </c>
      <c r="B19" s="171"/>
      <c r="C19" s="178" t="s">
        <v>102</v>
      </c>
      <c r="D19" s="172" t="s">
        <v>89</v>
      </c>
      <c r="E19" s="173">
        <v>0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0">
        <v>12</v>
      </c>
      <c r="B20" s="171"/>
      <c r="C20" s="178" t="s">
        <v>103</v>
      </c>
      <c r="D20" s="172" t="s">
        <v>89</v>
      </c>
      <c r="E20" s="173">
        <v>2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0">
        <v>13</v>
      </c>
      <c r="B21" s="171"/>
      <c r="C21" s="178" t="s">
        <v>104</v>
      </c>
      <c r="D21" s="172" t="s">
        <v>89</v>
      </c>
      <c r="E21" s="173">
        <v>2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0">
        <v>14</v>
      </c>
      <c r="B22" s="171"/>
      <c r="C22" s="178" t="s">
        <v>105</v>
      </c>
      <c r="D22" s="172" t="s">
        <v>89</v>
      </c>
      <c r="E22" s="173">
        <v>15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0">
        <v>15</v>
      </c>
      <c r="B23" s="171"/>
      <c r="C23" s="178" t="s">
        <v>106</v>
      </c>
      <c r="D23" s="172" t="s">
        <v>89</v>
      </c>
      <c r="E23" s="173">
        <v>7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0">
        <v>16</v>
      </c>
      <c r="B24" s="171"/>
      <c r="C24" s="178" t="s">
        <v>107</v>
      </c>
      <c r="D24" s="172" t="s">
        <v>89</v>
      </c>
      <c r="E24" s="173">
        <v>0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0">
        <v>17</v>
      </c>
      <c r="B25" s="171"/>
      <c r="C25" s="178" t="s">
        <v>108</v>
      </c>
      <c r="D25" s="172" t="s">
        <v>89</v>
      </c>
      <c r="E25" s="173">
        <v>2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0">
        <v>18</v>
      </c>
      <c r="B26" s="171"/>
      <c r="C26" s="178" t="s">
        <v>109</v>
      </c>
      <c r="D26" s="172" t="s">
        <v>89</v>
      </c>
      <c r="E26" s="173">
        <v>1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0">
        <v>19</v>
      </c>
      <c r="B27" s="171"/>
      <c r="C27" s="178" t="s">
        <v>110</v>
      </c>
      <c r="D27" s="172" t="s">
        <v>89</v>
      </c>
      <c r="E27" s="173">
        <v>1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0">
        <v>20</v>
      </c>
      <c r="B28" s="171"/>
      <c r="C28" s="178" t="s">
        <v>111</v>
      </c>
      <c r="D28" s="172" t="s">
        <v>89</v>
      </c>
      <c r="E28" s="173">
        <v>0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0">
        <v>21</v>
      </c>
      <c r="B29" s="171"/>
      <c r="C29" s="178" t="s">
        <v>112</v>
      </c>
      <c r="D29" s="172" t="s">
        <v>89</v>
      </c>
      <c r="E29" s="173">
        <v>6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0">
        <v>22</v>
      </c>
      <c r="B30" s="171"/>
      <c r="C30" s="178" t="s">
        <v>113</v>
      </c>
      <c r="D30" s="172" t="s">
        <v>89</v>
      </c>
      <c r="E30" s="173">
        <v>4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0">
        <v>23</v>
      </c>
      <c r="B31" s="171"/>
      <c r="C31" s="178" t="s">
        <v>114</v>
      </c>
      <c r="D31" s="172" t="s">
        <v>89</v>
      </c>
      <c r="E31" s="173">
        <v>1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0">
        <v>24</v>
      </c>
      <c r="B32" s="171"/>
      <c r="C32" s="178" t="s">
        <v>115</v>
      </c>
      <c r="D32" s="172" t="s">
        <v>89</v>
      </c>
      <c r="E32" s="173">
        <v>4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0">
        <v>25</v>
      </c>
      <c r="B33" s="171"/>
      <c r="C33" s="178" t="s">
        <v>116</v>
      </c>
      <c r="D33" s="172" t="s">
        <v>89</v>
      </c>
      <c r="E33" s="173">
        <v>1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0">
        <v>26</v>
      </c>
      <c r="B34" s="171"/>
      <c r="C34" s="178" t="s">
        <v>117</v>
      </c>
      <c r="D34" s="172" t="s">
        <v>89</v>
      </c>
      <c r="E34" s="173">
        <v>2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0">
        <v>27</v>
      </c>
      <c r="B35" s="171"/>
      <c r="C35" s="178" t="s">
        <v>118</v>
      </c>
      <c r="D35" s="172" t="s">
        <v>89</v>
      </c>
      <c r="E35" s="173">
        <v>3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0">
        <v>28</v>
      </c>
      <c r="B36" s="171"/>
      <c r="C36" s="178" t="s">
        <v>119</v>
      </c>
      <c r="D36" s="172" t="s">
        <v>89</v>
      </c>
      <c r="E36" s="173">
        <v>1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0">
        <v>29</v>
      </c>
      <c r="B37" s="171"/>
      <c r="C37" s="178" t="s">
        <v>120</v>
      </c>
      <c r="D37" s="172" t="s">
        <v>89</v>
      </c>
      <c r="E37" s="173">
        <v>1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0">
        <v>30</v>
      </c>
      <c r="B38" s="171"/>
      <c r="C38" s="178" t="s">
        <v>121</v>
      </c>
      <c r="D38" s="172" t="s">
        <v>89</v>
      </c>
      <c r="E38" s="173">
        <v>17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0">
        <v>31</v>
      </c>
      <c r="B39" s="171"/>
      <c r="C39" s="178" t="s">
        <v>122</v>
      </c>
      <c r="D39" s="172" t="s">
        <v>89</v>
      </c>
      <c r="E39" s="173">
        <v>1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0">
        <v>32</v>
      </c>
      <c r="B40" s="171"/>
      <c r="C40" s="178" t="s">
        <v>241</v>
      </c>
      <c r="D40" s="172" t="s">
        <v>89</v>
      </c>
      <c r="E40" s="173">
        <v>1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0">
        <v>33</v>
      </c>
      <c r="B41" s="171"/>
      <c r="C41" s="178" t="s">
        <v>123</v>
      </c>
      <c r="D41" s="172" t="s">
        <v>89</v>
      </c>
      <c r="E41" s="173">
        <v>1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0">
        <v>34</v>
      </c>
      <c r="B42" s="171"/>
      <c r="C42" s="178" t="s">
        <v>242</v>
      </c>
      <c r="D42" s="172" t="s">
        <v>89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ht="22.5" outlineLevel="1" x14ac:dyDescent="0.2">
      <c r="A43" s="170">
        <v>35</v>
      </c>
      <c r="B43" s="171"/>
      <c r="C43" s="178" t="s">
        <v>248</v>
      </c>
      <c r="D43" s="172" t="s">
        <v>128</v>
      </c>
      <c r="E43" s="173">
        <v>1</v>
      </c>
      <c r="F43" s="174">
        <f t="shared" si="0"/>
        <v>0</v>
      </c>
      <c r="G43" s="174">
        <f t="shared" si="0"/>
        <v>0</v>
      </c>
      <c r="H43" s="175"/>
      <c r="I43" s="174">
        <f t="shared" si="2"/>
        <v>0</v>
      </c>
      <c r="J43" s="175">
        <v>0</v>
      </c>
      <c r="K43" s="174">
        <f t="shared" si="3"/>
        <v>0</v>
      </c>
      <c r="L43" s="174"/>
      <c r="M43" s="174"/>
      <c r="N43" s="173"/>
      <c r="O43" s="173"/>
      <c r="P43" s="173"/>
      <c r="Q43" s="173"/>
      <c r="R43" s="174"/>
      <c r="S43" s="176"/>
      <c r="T43" s="155"/>
      <c r="U43" s="155"/>
      <c r="V43" s="155"/>
      <c r="W43" s="155"/>
      <c r="X43" s="155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outlineLevel="1" x14ac:dyDescent="0.2">
      <c r="A44" s="170">
        <v>36</v>
      </c>
      <c r="B44" s="171"/>
      <c r="C44" s="178" t="s">
        <v>124</v>
      </c>
      <c r="D44" s="172" t="s">
        <v>89</v>
      </c>
      <c r="E44" s="173">
        <v>46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>
        <v>21</v>
      </c>
      <c r="M44" s="174">
        <f t="shared" si="4"/>
        <v>0</v>
      </c>
      <c r="N44" s="173">
        <v>0</v>
      </c>
      <c r="O44" s="173">
        <f t="shared" si="5"/>
        <v>0</v>
      </c>
      <c r="P44" s="173">
        <v>0</v>
      </c>
      <c r="Q44" s="173">
        <f t="shared" si="6"/>
        <v>0</v>
      </c>
      <c r="R44" s="174"/>
      <c r="S44" s="176" t="s">
        <v>90</v>
      </c>
      <c r="T44" s="155">
        <v>0</v>
      </c>
      <c r="U44" s="155">
        <f t="shared" si="7"/>
        <v>0</v>
      </c>
      <c r="V44" s="155"/>
      <c r="W44" s="155"/>
      <c r="X44" s="155" t="s">
        <v>91</v>
      </c>
      <c r="Y44" s="148"/>
      <c r="Z44" s="148"/>
      <c r="AA44" s="148"/>
      <c r="AB44" s="148"/>
      <c r="AC44" s="148"/>
      <c r="AD44" s="148"/>
      <c r="AE44" s="148"/>
      <c r="AF44" s="148" t="s">
        <v>92</v>
      </c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0">
        <v>37</v>
      </c>
      <c r="B45" s="171"/>
      <c r="C45" s="178" t="s">
        <v>125</v>
      </c>
      <c r="D45" s="172" t="s">
        <v>89</v>
      </c>
      <c r="E45" s="173">
        <v>12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0">
        <v>38</v>
      </c>
      <c r="B46" s="171"/>
      <c r="C46" s="178" t="s">
        <v>126</v>
      </c>
      <c r="D46" s="172" t="s">
        <v>89</v>
      </c>
      <c r="E46" s="173">
        <v>1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0">
        <v>39</v>
      </c>
      <c r="B47" s="171"/>
      <c r="C47" s="178" t="s">
        <v>127</v>
      </c>
      <c r="D47" s="172" t="s">
        <v>128</v>
      </c>
      <c r="E47" s="173">
        <v>1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0">
        <v>40</v>
      </c>
      <c r="B48" s="171"/>
      <c r="C48" s="178" t="s">
        <v>129</v>
      </c>
      <c r="D48" s="172" t="s">
        <v>89</v>
      </c>
      <c r="E48" s="173">
        <v>1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x14ac:dyDescent="0.2">
      <c r="A49" s="157" t="s">
        <v>86</v>
      </c>
      <c r="B49" s="158" t="s">
        <v>234</v>
      </c>
      <c r="C49" s="177" t="s">
        <v>54</v>
      </c>
      <c r="D49" s="159"/>
      <c r="E49" s="160"/>
      <c r="F49" s="161"/>
      <c r="G49" s="161">
        <f>SUMIF(AF50:AF51,"&lt;&gt;NOR",G50:G51)</f>
        <v>0</v>
      </c>
      <c r="H49" s="161"/>
      <c r="I49" s="161">
        <f>SUM(I50:I51)</f>
        <v>0</v>
      </c>
      <c r="J49" s="161"/>
      <c r="K49" s="161">
        <f>SUM(K50:K51)</f>
        <v>0</v>
      </c>
      <c r="L49" s="161"/>
      <c r="M49" s="161">
        <f>SUM(M50:M51)</f>
        <v>0</v>
      </c>
      <c r="N49" s="160"/>
      <c r="O49" s="160">
        <f>SUM(O50:O51)</f>
        <v>0</v>
      </c>
      <c r="P49" s="160"/>
      <c r="Q49" s="160">
        <f>SUM(Q50:Q51)</f>
        <v>0</v>
      </c>
      <c r="R49" s="161"/>
      <c r="S49" s="162"/>
      <c r="T49" s="156"/>
      <c r="U49" s="156">
        <f>SUM(U50:U51)</f>
        <v>0</v>
      </c>
      <c r="V49" s="156"/>
      <c r="W49" s="156"/>
      <c r="X49" s="156"/>
      <c r="AF49" t="s">
        <v>87</v>
      </c>
    </row>
    <row r="50" spans="1:59" ht="33.75" outlineLevel="1" x14ac:dyDescent="0.2">
      <c r="A50" s="170">
        <v>41</v>
      </c>
      <c r="B50" s="171"/>
      <c r="C50" s="178" t="s">
        <v>244</v>
      </c>
      <c r="D50" s="172" t="s">
        <v>89</v>
      </c>
      <c r="E50" s="173">
        <v>1</v>
      </c>
      <c r="F50" s="174">
        <f>H50+J50</f>
        <v>0</v>
      </c>
      <c r="G50" s="174">
        <f>ROUND(E50*F50,2)</f>
        <v>0</v>
      </c>
      <c r="H50" s="175"/>
      <c r="I50" s="174">
        <f>ROUND(E50*H50,2)</f>
        <v>0</v>
      </c>
      <c r="J50" s="175"/>
      <c r="K50" s="174">
        <f>ROUND(E50*J50,2)</f>
        <v>0</v>
      </c>
      <c r="L50" s="174">
        <v>21</v>
      </c>
      <c r="M50" s="174">
        <f>G50*(1+L50/100)</f>
        <v>0</v>
      </c>
      <c r="N50" s="173">
        <v>0</v>
      </c>
      <c r="O50" s="173">
        <f>ROUND(E50*N50,2)</f>
        <v>0</v>
      </c>
      <c r="P50" s="173">
        <v>0</v>
      </c>
      <c r="Q50" s="173">
        <f>ROUND(E50*P50,2)</f>
        <v>0</v>
      </c>
      <c r="R50" s="174"/>
      <c r="S50" s="176" t="s">
        <v>90</v>
      </c>
      <c r="T50" s="155">
        <v>0</v>
      </c>
      <c r="U50" s="155">
        <f>ROUND(E50*T50,2)</f>
        <v>0</v>
      </c>
      <c r="V50" s="155"/>
      <c r="W50" s="155"/>
      <c r="X50" s="155" t="s">
        <v>91</v>
      </c>
      <c r="Y50" s="148"/>
      <c r="Z50" s="148"/>
      <c r="AA50" s="148"/>
      <c r="AB50" s="148"/>
      <c r="AC50" s="148"/>
      <c r="AD50" s="148"/>
      <c r="AE50" s="148"/>
      <c r="AF50" s="148" t="s">
        <v>92</v>
      </c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</row>
    <row r="51" spans="1:59" outlineLevel="1" x14ac:dyDescent="0.2">
      <c r="A51" s="170">
        <v>42</v>
      </c>
      <c r="B51" s="171"/>
      <c r="C51" s="178" t="s">
        <v>243</v>
      </c>
      <c r="D51" s="172" t="s">
        <v>89</v>
      </c>
      <c r="E51" s="173">
        <v>1</v>
      </c>
      <c r="F51" s="174">
        <f>H51+J51</f>
        <v>0</v>
      </c>
      <c r="G51" s="174">
        <f>ROUND(E51*F51,2)</f>
        <v>0</v>
      </c>
      <c r="H51" s="175"/>
      <c r="I51" s="174">
        <f>ROUND(E51*H51,2)</f>
        <v>0</v>
      </c>
      <c r="J51" s="175"/>
      <c r="K51" s="174">
        <f>ROUND(E51*J51,2)</f>
        <v>0</v>
      </c>
      <c r="L51" s="174">
        <v>21</v>
      </c>
      <c r="M51" s="174">
        <f>G51*(1+L51/100)</f>
        <v>0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4"/>
      <c r="S51" s="176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x14ac:dyDescent="0.2">
      <c r="A52" s="157" t="s">
        <v>86</v>
      </c>
      <c r="B52" s="158" t="s">
        <v>235</v>
      </c>
      <c r="C52" s="177" t="s">
        <v>55</v>
      </c>
      <c r="D52" s="159"/>
      <c r="E52" s="160"/>
      <c r="F52" s="161"/>
      <c r="G52" s="161">
        <f>SUMIF(AF53:AF88,"&lt;&gt;NOR",G53:G88)</f>
        <v>0</v>
      </c>
      <c r="H52" s="161"/>
      <c r="I52" s="161">
        <f>SUM(I53:I88)</f>
        <v>0</v>
      </c>
      <c r="J52" s="161"/>
      <c r="K52" s="161">
        <f>SUM(K53:K88)</f>
        <v>0</v>
      </c>
      <c r="L52" s="161"/>
      <c r="M52" s="161">
        <f>SUM(M53:M88)</f>
        <v>0</v>
      </c>
      <c r="N52" s="160"/>
      <c r="O52" s="160">
        <f>SUM(O53:O88)</f>
        <v>0</v>
      </c>
      <c r="P52" s="160"/>
      <c r="Q52" s="160">
        <f>SUM(Q53:Q88)</f>
        <v>0</v>
      </c>
      <c r="R52" s="161"/>
      <c r="S52" s="162"/>
      <c r="T52" s="156"/>
      <c r="U52" s="156">
        <f>SUM(U53:U88)</f>
        <v>0</v>
      </c>
      <c r="V52" s="156"/>
      <c r="W52" s="156"/>
      <c r="X52" s="156"/>
      <c r="AF52" t="s">
        <v>87</v>
      </c>
    </row>
    <row r="53" spans="1:59" ht="22.5" outlineLevel="1" x14ac:dyDescent="0.2">
      <c r="A53" s="170">
        <v>43</v>
      </c>
      <c r="B53" s="171"/>
      <c r="C53" s="178" t="s">
        <v>130</v>
      </c>
      <c r="D53" s="172" t="s">
        <v>89</v>
      </c>
      <c r="E53" s="173">
        <v>2</v>
      </c>
      <c r="F53" s="174">
        <f t="shared" ref="F53:F70" si="8">H53+J53</f>
        <v>0</v>
      </c>
      <c r="G53" s="174">
        <f t="shared" ref="G53:G70" si="9">ROUND(E53*F53,2)</f>
        <v>0</v>
      </c>
      <c r="H53" s="175"/>
      <c r="I53" s="174">
        <f t="shared" ref="I53:I70" si="10">ROUND(E53*H53,2)</f>
        <v>0</v>
      </c>
      <c r="J53" s="175"/>
      <c r="K53" s="174">
        <f t="shared" ref="K53:K70" si="11">ROUND(E53*J53,2)</f>
        <v>0</v>
      </c>
      <c r="L53" s="174">
        <v>21</v>
      </c>
      <c r="M53" s="174">
        <f t="shared" ref="M53:M70" si="12">G53*(1+L53/100)</f>
        <v>0</v>
      </c>
      <c r="N53" s="173">
        <v>0</v>
      </c>
      <c r="O53" s="173">
        <f t="shared" ref="O53:O70" si="13">ROUND(E53*N53,2)</f>
        <v>0</v>
      </c>
      <c r="P53" s="173">
        <v>0</v>
      </c>
      <c r="Q53" s="173">
        <f t="shared" ref="Q53:Q70" si="14">ROUND(E53*P53,2)</f>
        <v>0</v>
      </c>
      <c r="R53" s="174"/>
      <c r="S53" s="176" t="s">
        <v>90</v>
      </c>
      <c r="T53" s="155">
        <v>0</v>
      </c>
      <c r="U53" s="155">
        <f t="shared" ref="U53:U70" si="15">ROUND(E53*T53,2)</f>
        <v>0</v>
      </c>
      <c r="V53" s="155"/>
      <c r="W53" s="155"/>
      <c r="X53" s="155" t="s">
        <v>91</v>
      </c>
      <c r="Y53" s="148"/>
      <c r="Z53" s="148"/>
      <c r="AA53" s="148"/>
      <c r="AB53" s="148"/>
      <c r="AC53" s="148"/>
      <c r="AD53" s="148"/>
      <c r="AE53" s="148"/>
      <c r="AF53" s="148" t="s">
        <v>92</v>
      </c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</row>
    <row r="54" spans="1:59" outlineLevel="1" x14ac:dyDescent="0.2">
      <c r="A54" s="170">
        <v>44</v>
      </c>
      <c r="B54" s="171"/>
      <c r="C54" s="178" t="s">
        <v>131</v>
      </c>
      <c r="D54" s="172" t="s">
        <v>89</v>
      </c>
      <c r="E54" s="173">
        <v>2</v>
      </c>
      <c r="F54" s="174">
        <f t="shared" si="8"/>
        <v>0</v>
      </c>
      <c r="G54" s="174">
        <f t="shared" si="9"/>
        <v>0</v>
      </c>
      <c r="H54" s="175"/>
      <c r="I54" s="174">
        <f t="shared" si="10"/>
        <v>0</v>
      </c>
      <c r="J54" s="175"/>
      <c r="K54" s="174">
        <f t="shared" si="11"/>
        <v>0</v>
      </c>
      <c r="L54" s="174">
        <v>21</v>
      </c>
      <c r="M54" s="174">
        <f t="shared" si="12"/>
        <v>0</v>
      </c>
      <c r="N54" s="173">
        <v>0</v>
      </c>
      <c r="O54" s="173">
        <f t="shared" si="13"/>
        <v>0</v>
      </c>
      <c r="P54" s="173">
        <v>0</v>
      </c>
      <c r="Q54" s="173">
        <f t="shared" si="14"/>
        <v>0</v>
      </c>
      <c r="R54" s="174"/>
      <c r="S54" s="176" t="s">
        <v>90</v>
      </c>
      <c r="T54" s="155">
        <v>0</v>
      </c>
      <c r="U54" s="155">
        <f t="shared" si="15"/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ht="22.5" outlineLevel="1" x14ac:dyDescent="0.2">
      <c r="A55" s="170">
        <v>45</v>
      </c>
      <c r="B55" s="171"/>
      <c r="C55" s="178" t="s">
        <v>132</v>
      </c>
      <c r="D55" s="172" t="s">
        <v>89</v>
      </c>
      <c r="E55" s="173">
        <v>0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outlineLevel="1" x14ac:dyDescent="0.2">
      <c r="A56" s="170">
        <v>46</v>
      </c>
      <c r="B56" s="171"/>
      <c r="C56" s="178" t="s">
        <v>131</v>
      </c>
      <c r="D56" s="172" t="s">
        <v>89</v>
      </c>
      <c r="E56" s="173">
        <v>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0">
        <v>47</v>
      </c>
      <c r="B57" s="171"/>
      <c r="C57" s="178" t="s">
        <v>133</v>
      </c>
      <c r="D57" s="172" t="s">
        <v>89</v>
      </c>
      <c r="E57" s="173">
        <v>1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0">
        <v>48</v>
      </c>
      <c r="B58" s="171"/>
      <c r="C58" s="178" t="s">
        <v>134</v>
      </c>
      <c r="D58" s="172" t="s">
        <v>89</v>
      </c>
      <c r="E58" s="173">
        <v>1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ht="22.5" outlineLevel="1" x14ac:dyDescent="0.2">
      <c r="A59" s="170">
        <v>49</v>
      </c>
      <c r="B59" s="171"/>
      <c r="C59" s="178" t="s">
        <v>245</v>
      </c>
      <c r="D59" s="172" t="s">
        <v>89</v>
      </c>
      <c r="E59" s="173">
        <v>1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outlineLevel="1" x14ac:dyDescent="0.2">
      <c r="A60" s="170">
        <v>50</v>
      </c>
      <c r="B60" s="171"/>
      <c r="C60" s="178" t="s">
        <v>135</v>
      </c>
      <c r="D60" s="172" t="s">
        <v>89</v>
      </c>
      <c r="E60" s="173">
        <v>0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0">
        <v>51</v>
      </c>
      <c r="B61" s="171"/>
      <c r="C61" s="178" t="s">
        <v>136</v>
      </c>
      <c r="D61" s="172" t="s">
        <v>89</v>
      </c>
      <c r="E61" s="173">
        <v>3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0">
        <v>52</v>
      </c>
      <c r="B62" s="171"/>
      <c r="C62" s="178" t="s">
        <v>137</v>
      </c>
      <c r="D62" s="172" t="s">
        <v>89</v>
      </c>
      <c r="E62" s="173">
        <v>0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0">
        <v>53</v>
      </c>
      <c r="B63" s="171"/>
      <c r="C63" s="178" t="s">
        <v>138</v>
      </c>
      <c r="D63" s="172" t="s">
        <v>89</v>
      </c>
      <c r="E63" s="173">
        <v>1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0">
        <v>54</v>
      </c>
      <c r="B64" s="171"/>
      <c r="C64" s="178" t="s">
        <v>139</v>
      </c>
      <c r="D64" s="172" t="s">
        <v>89</v>
      </c>
      <c r="E64" s="173">
        <v>0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0">
        <v>55</v>
      </c>
      <c r="B65" s="171"/>
      <c r="C65" s="178" t="s">
        <v>140</v>
      </c>
      <c r="D65" s="172" t="s">
        <v>89</v>
      </c>
      <c r="E65" s="173">
        <v>3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0">
        <v>56</v>
      </c>
      <c r="B66" s="171"/>
      <c r="C66" s="178" t="s">
        <v>141</v>
      </c>
      <c r="D66" s="172" t="s">
        <v>89</v>
      </c>
      <c r="E66" s="173">
        <v>0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0">
        <v>57</v>
      </c>
      <c r="B67" s="171"/>
      <c r="C67" s="178" t="s">
        <v>142</v>
      </c>
      <c r="D67" s="172" t="s">
        <v>89</v>
      </c>
      <c r="E67" s="173">
        <v>1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0">
        <v>58</v>
      </c>
      <c r="B68" s="171"/>
      <c r="C68" s="178" t="s">
        <v>143</v>
      </c>
      <c r="D68" s="172" t="s">
        <v>89</v>
      </c>
      <c r="E68" s="173">
        <v>2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0">
        <v>59</v>
      </c>
      <c r="B69" s="171"/>
      <c r="C69" s="178" t="s">
        <v>144</v>
      </c>
      <c r="D69" s="172" t="s">
        <v>89</v>
      </c>
      <c r="E69" s="173">
        <v>1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0">
        <v>60</v>
      </c>
      <c r="B70" s="164"/>
      <c r="C70" s="179" t="s">
        <v>145</v>
      </c>
      <c r="D70" s="165" t="s">
        <v>89</v>
      </c>
      <c r="E70" s="166">
        <v>1</v>
      </c>
      <c r="F70" s="167">
        <f t="shared" si="8"/>
        <v>0</v>
      </c>
      <c r="G70" s="167">
        <f t="shared" si="9"/>
        <v>0</v>
      </c>
      <c r="H70" s="168"/>
      <c r="I70" s="167">
        <f t="shared" si="10"/>
        <v>0</v>
      </c>
      <c r="J70" s="168"/>
      <c r="K70" s="167">
        <f t="shared" si="11"/>
        <v>0</v>
      </c>
      <c r="L70" s="167">
        <v>21</v>
      </c>
      <c r="M70" s="167">
        <f t="shared" si="12"/>
        <v>0</v>
      </c>
      <c r="N70" s="166">
        <v>0</v>
      </c>
      <c r="O70" s="166">
        <f t="shared" si="13"/>
        <v>0</v>
      </c>
      <c r="P70" s="166">
        <v>0</v>
      </c>
      <c r="Q70" s="166">
        <f t="shared" si="14"/>
        <v>0</v>
      </c>
      <c r="R70" s="167"/>
      <c r="S70" s="169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0">
        <v>61</v>
      </c>
      <c r="B71" s="171"/>
      <c r="C71" s="179" t="s">
        <v>146</v>
      </c>
      <c r="D71" s="172" t="s">
        <v>89</v>
      </c>
      <c r="E71" s="173">
        <v>1</v>
      </c>
      <c r="F71" s="174">
        <f t="shared" ref="F71" si="16">H71+J71</f>
        <v>0</v>
      </c>
      <c r="G71" s="174">
        <f t="shared" ref="G71" si="17">ROUND(E71*F71,2)</f>
        <v>0</v>
      </c>
      <c r="H71" s="175"/>
      <c r="I71" s="174">
        <f t="shared" ref="I71" si="18">ROUND(E71*H71,2)</f>
        <v>0</v>
      </c>
      <c r="J71" s="175"/>
      <c r="K71" s="174">
        <f t="shared" ref="K71" si="19">ROUND(E71*J71,2)</f>
        <v>0</v>
      </c>
      <c r="L71" s="174">
        <v>21</v>
      </c>
      <c r="M71" s="174">
        <f t="shared" ref="M71" si="20">G71*(1+L71/100)</f>
        <v>0</v>
      </c>
      <c r="N71" s="173">
        <v>0</v>
      </c>
      <c r="O71" s="173">
        <f t="shared" ref="O71" si="21">ROUND(E71*N71,2)</f>
        <v>0</v>
      </c>
      <c r="P71" s="173">
        <v>0</v>
      </c>
      <c r="Q71" s="173">
        <f t="shared" ref="Q71" si="22">ROUND(E71*P71,2)</f>
        <v>0</v>
      </c>
      <c r="R71" s="174"/>
      <c r="S71" s="176" t="s">
        <v>90</v>
      </c>
      <c r="T71" s="155">
        <v>0</v>
      </c>
      <c r="U71" s="155">
        <f t="shared" ref="U71:U88" si="23">ROUND(E71*T71,2)</f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92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0">
        <v>62</v>
      </c>
      <c r="B72" s="171"/>
      <c r="C72" s="178" t="s">
        <v>147</v>
      </c>
      <c r="D72" s="172" t="s">
        <v>89</v>
      </c>
      <c r="E72" s="173">
        <v>1</v>
      </c>
      <c r="F72" s="174">
        <f t="shared" ref="F72:F88" si="24">H72+J72</f>
        <v>0</v>
      </c>
      <c r="G72" s="174">
        <f t="shared" ref="G72:G88" si="25">ROUND(E72*F72,2)</f>
        <v>0</v>
      </c>
      <c r="H72" s="175"/>
      <c r="I72" s="174">
        <f t="shared" ref="I72:I88" si="26">ROUND(E72*H72,2)</f>
        <v>0</v>
      </c>
      <c r="J72" s="175"/>
      <c r="K72" s="174">
        <f t="shared" ref="K72:K88" si="27">ROUND(E72*J72,2)</f>
        <v>0</v>
      </c>
      <c r="L72" s="174">
        <v>21</v>
      </c>
      <c r="M72" s="174">
        <f t="shared" ref="M72:M88" si="28">G72*(1+L72/100)</f>
        <v>0</v>
      </c>
      <c r="N72" s="173">
        <v>0</v>
      </c>
      <c r="O72" s="173">
        <f t="shared" ref="O72:O88" si="29">ROUND(E72*N72,2)</f>
        <v>0</v>
      </c>
      <c r="P72" s="173">
        <v>0</v>
      </c>
      <c r="Q72" s="173">
        <f t="shared" ref="Q72:Q88" si="30">ROUND(E72*P72,2)</f>
        <v>0</v>
      </c>
      <c r="R72" s="174"/>
      <c r="S72" s="176" t="s">
        <v>90</v>
      </c>
      <c r="T72" s="155">
        <v>0</v>
      </c>
      <c r="U72" s="155">
        <f t="shared" si="23"/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70">
        <v>63</v>
      </c>
      <c r="B73" s="171"/>
      <c r="C73" s="178" t="s">
        <v>148</v>
      </c>
      <c r="D73" s="172" t="s">
        <v>89</v>
      </c>
      <c r="E73" s="173">
        <v>1</v>
      </c>
      <c r="F73" s="174">
        <f t="shared" si="24"/>
        <v>0</v>
      </c>
      <c r="G73" s="174">
        <f t="shared" si="25"/>
        <v>0</v>
      </c>
      <c r="H73" s="175"/>
      <c r="I73" s="174">
        <f t="shared" si="26"/>
        <v>0</v>
      </c>
      <c r="J73" s="175"/>
      <c r="K73" s="174">
        <f t="shared" si="27"/>
        <v>0</v>
      </c>
      <c r="L73" s="174">
        <v>21</v>
      </c>
      <c r="M73" s="174">
        <f t="shared" si="28"/>
        <v>0</v>
      </c>
      <c r="N73" s="173">
        <v>0</v>
      </c>
      <c r="O73" s="173">
        <f t="shared" si="29"/>
        <v>0</v>
      </c>
      <c r="P73" s="173">
        <v>0</v>
      </c>
      <c r="Q73" s="173">
        <f t="shared" si="30"/>
        <v>0</v>
      </c>
      <c r="R73" s="174"/>
      <c r="S73" s="176" t="s">
        <v>90</v>
      </c>
      <c r="T73" s="155">
        <v>0</v>
      </c>
      <c r="U73" s="155">
        <f t="shared" si="23"/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0">
        <v>64</v>
      </c>
      <c r="B74" s="171"/>
      <c r="C74" s="178" t="s">
        <v>149</v>
      </c>
      <c r="D74" s="172" t="s">
        <v>89</v>
      </c>
      <c r="E74" s="173">
        <v>1</v>
      </c>
      <c r="F74" s="174">
        <f t="shared" si="24"/>
        <v>0</v>
      </c>
      <c r="G74" s="174">
        <f t="shared" si="25"/>
        <v>0</v>
      </c>
      <c r="H74" s="175"/>
      <c r="I74" s="174">
        <f t="shared" si="26"/>
        <v>0</v>
      </c>
      <c r="J74" s="175"/>
      <c r="K74" s="174">
        <f t="shared" si="27"/>
        <v>0</v>
      </c>
      <c r="L74" s="174">
        <v>21</v>
      </c>
      <c r="M74" s="174">
        <f t="shared" si="28"/>
        <v>0</v>
      </c>
      <c r="N74" s="173">
        <v>0</v>
      </c>
      <c r="O74" s="173">
        <f t="shared" si="29"/>
        <v>0</v>
      </c>
      <c r="P74" s="173">
        <v>0</v>
      </c>
      <c r="Q74" s="173">
        <f t="shared" si="30"/>
        <v>0</v>
      </c>
      <c r="R74" s="174"/>
      <c r="S74" s="176" t="s">
        <v>90</v>
      </c>
      <c r="T74" s="155">
        <v>0</v>
      </c>
      <c r="U74" s="155">
        <f t="shared" si="23"/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0">
        <v>65</v>
      </c>
      <c r="B75" s="171"/>
      <c r="C75" s="178" t="s">
        <v>150</v>
      </c>
      <c r="D75" s="172" t="s">
        <v>89</v>
      </c>
      <c r="E75" s="173">
        <v>0</v>
      </c>
      <c r="F75" s="174">
        <f t="shared" si="24"/>
        <v>0</v>
      </c>
      <c r="G75" s="174">
        <f t="shared" si="25"/>
        <v>0</v>
      </c>
      <c r="H75" s="175"/>
      <c r="I75" s="174">
        <f t="shared" si="26"/>
        <v>0</v>
      </c>
      <c r="J75" s="175"/>
      <c r="K75" s="174">
        <f t="shared" si="27"/>
        <v>0</v>
      </c>
      <c r="L75" s="174">
        <v>21</v>
      </c>
      <c r="M75" s="174">
        <f t="shared" si="28"/>
        <v>0</v>
      </c>
      <c r="N75" s="173">
        <v>0</v>
      </c>
      <c r="O75" s="173">
        <f t="shared" si="29"/>
        <v>0</v>
      </c>
      <c r="P75" s="173">
        <v>0</v>
      </c>
      <c r="Q75" s="173">
        <f t="shared" si="30"/>
        <v>0</v>
      </c>
      <c r="R75" s="174"/>
      <c r="S75" s="176" t="s">
        <v>90</v>
      </c>
      <c r="T75" s="155">
        <v>0</v>
      </c>
      <c r="U75" s="155">
        <f t="shared" si="23"/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ht="22.5" outlineLevel="1" x14ac:dyDescent="0.2">
      <c r="A76" s="170">
        <v>66</v>
      </c>
      <c r="B76" s="171"/>
      <c r="C76" s="178" t="s">
        <v>151</v>
      </c>
      <c r="D76" s="172" t="s">
        <v>89</v>
      </c>
      <c r="E76" s="173">
        <v>0</v>
      </c>
      <c r="F76" s="174">
        <f t="shared" si="24"/>
        <v>0</v>
      </c>
      <c r="G76" s="174">
        <f t="shared" si="25"/>
        <v>0</v>
      </c>
      <c r="H76" s="175"/>
      <c r="I76" s="174">
        <f t="shared" si="26"/>
        <v>0</v>
      </c>
      <c r="J76" s="175"/>
      <c r="K76" s="174">
        <f t="shared" si="27"/>
        <v>0</v>
      </c>
      <c r="L76" s="174">
        <v>21</v>
      </c>
      <c r="M76" s="174">
        <f t="shared" si="28"/>
        <v>0</v>
      </c>
      <c r="N76" s="173">
        <v>0</v>
      </c>
      <c r="O76" s="173">
        <f t="shared" si="29"/>
        <v>0</v>
      </c>
      <c r="P76" s="173">
        <v>0</v>
      </c>
      <c r="Q76" s="173">
        <f t="shared" si="30"/>
        <v>0</v>
      </c>
      <c r="R76" s="174"/>
      <c r="S76" s="176" t="s">
        <v>90</v>
      </c>
      <c r="T76" s="155">
        <v>0</v>
      </c>
      <c r="U76" s="155">
        <f t="shared" si="23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0">
        <v>67</v>
      </c>
      <c r="B77" s="171"/>
      <c r="C77" s="178" t="s">
        <v>152</v>
      </c>
      <c r="D77" s="172" t="s">
        <v>89</v>
      </c>
      <c r="E77" s="173">
        <v>1</v>
      </c>
      <c r="F77" s="174">
        <f t="shared" si="24"/>
        <v>0</v>
      </c>
      <c r="G77" s="174">
        <f t="shared" si="25"/>
        <v>0</v>
      </c>
      <c r="H77" s="175"/>
      <c r="I77" s="174">
        <f t="shared" si="26"/>
        <v>0</v>
      </c>
      <c r="J77" s="175"/>
      <c r="K77" s="174">
        <f t="shared" si="27"/>
        <v>0</v>
      </c>
      <c r="L77" s="174">
        <v>21</v>
      </c>
      <c r="M77" s="174">
        <f t="shared" si="28"/>
        <v>0</v>
      </c>
      <c r="N77" s="173">
        <v>0</v>
      </c>
      <c r="O77" s="173">
        <f t="shared" si="29"/>
        <v>0</v>
      </c>
      <c r="P77" s="173">
        <v>0</v>
      </c>
      <c r="Q77" s="173">
        <f t="shared" si="30"/>
        <v>0</v>
      </c>
      <c r="R77" s="174"/>
      <c r="S77" s="176" t="s">
        <v>90</v>
      </c>
      <c r="T77" s="155">
        <v>0</v>
      </c>
      <c r="U77" s="155">
        <f t="shared" si="23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0">
        <v>68</v>
      </c>
      <c r="B78" s="171"/>
      <c r="C78" s="178" t="s">
        <v>152</v>
      </c>
      <c r="D78" s="172" t="s">
        <v>89</v>
      </c>
      <c r="E78" s="173">
        <v>1</v>
      </c>
      <c r="F78" s="174">
        <f t="shared" si="24"/>
        <v>0</v>
      </c>
      <c r="G78" s="174">
        <f t="shared" si="25"/>
        <v>0</v>
      </c>
      <c r="H78" s="175"/>
      <c r="I78" s="174">
        <f t="shared" si="26"/>
        <v>0</v>
      </c>
      <c r="J78" s="175"/>
      <c r="K78" s="174">
        <f t="shared" si="27"/>
        <v>0</v>
      </c>
      <c r="L78" s="174">
        <v>21</v>
      </c>
      <c r="M78" s="174">
        <f t="shared" si="28"/>
        <v>0</v>
      </c>
      <c r="N78" s="173">
        <v>0</v>
      </c>
      <c r="O78" s="173">
        <f t="shared" si="29"/>
        <v>0</v>
      </c>
      <c r="P78" s="173">
        <v>0</v>
      </c>
      <c r="Q78" s="173">
        <f t="shared" si="30"/>
        <v>0</v>
      </c>
      <c r="R78" s="174"/>
      <c r="S78" s="176" t="s">
        <v>90</v>
      </c>
      <c r="T78" s="155">
        <v>0</v>
      </c>
      <c r="U78" s="155">
        <f t="shared" si="23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0">
        <v>69</v>
      </c>
      <c r="B79" s="171"/>
      <c r="C79" s="178" t="s">
        <v>152</v>
      </c>
      <c r="D79" s="172" t="s">
        <v>89</v>
      </c>
      <c r="E79" s="173">
        <v>0</v>
      </c>
      <c r="F79" s="174">
        <f t="shared" si="24"/>
        <v>0</v>
      </c>
      <c r="G79" s="174">
        <f t="shared" si="25"/>
        <v>0</v>
      </c>
      <c r="H79" s="175"/>
      <c r="I79" s="174">
        <f t="shared" si="26"/>
        <v>0</v>
      </c>
      <c r="J79" s="175"/>
      <c r="K79" s="174">
        <f t="shared" si="27"/>
        <v>0</v>
      </c>
      <c r="L79" s="174">
        <v>21</v>
      </c>
      <c r="M79" s="174">
        <f t="shared" si="28"/>
        <v>0</v>
      </c>
      <c r="N79" s="173">
        <v>0</v>
      </c>
      <c r="O79" s="173">
        <f t="shared" si="29"/>
        <v>0</v>
      </c>
      <c r="P79" s="173">
        <v>0</v>
      </c>
      <c r="Q79" s="173">
        <f t="shared" si="30"/>
        <v>0</v>
      </c>
      <c r="R79" s="174"/>
      <c r="S79" s="176" t="s">
        <v>90</v>
      </c>
      <c r="T79" s="155">
        <v>0</v>
      </c>
      <c r="U79" s="155">
        <f t="shared" si="23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0">
        <v>70</v>
      </c>
      <c r="B80" s="171"/>
      <c r="C80" s="178" t="s">
        <v>152</v>
      </c>
      <c r="D80" s="172" t="s">
        <v>89</v>
      </c>
      <c r="E80" s="173">
        <v>0</v>
      </c>
      <c r="F80" s="174">
        <f t="shared" si="24"/>
        <v>0</v>
      </c>
      <c r="G80" s="174">
        <f t="shared" si="25"/>
        <v>0</v>
      </c>
      <c r="H80" s="175"/>
      <c r="I80" s="174">
        <f t="shared" si="26"/>
        <v>0</v>
      </c>
      <c r="J80" s="175"/>
      <c r="K80" s="174">
        <f t="shared" si="27"/>
        <v>0</v>
      </c>
      <c r="L80" s="174">
        <v>21</v>
      </c>
      <c r="M80" s="174">
        <f t="shared" si="28"/>
        <v>0</v>
      </c>
      <c r="N80" s="173">
        <v>0</v>
      </c>
      <c r="O80" s="173">
        <f t="shared" si="29"/>
        <v>0</v>
      </c>
      <c r="P80" s="173">
        <v>0</v>
      </c>
      <c r="Q80" s="173">
        <f t="shared" si="30"/>
        <v>0</v>
      </c>
      <c r="R80" s="174"/>
      <c r="S80" s="176" t="s">
        <v>90</v>
      </c>
      <c r="T80" s="155">
        <v>0</v>
      </c>
      <c r="U80" s="155">
        <f t="shared" si="23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outlineLevel="1" x14ac:dyDescent="0.2">
      <c r="A81" s="170">
        <v>71</v>
      </c>
      <c r="B81" s="171"/>
      <c r="C81" s="178" t="s">
        <v>153</v>
      </c>
      <c r="D81" s="172" t="s">
        <v>89</v>
      </c>
      <c r="E81" s="173">
        <v>2</v>
      </c>
      <c r="F81" s="174">
        <f t="shared" si="24"/>
        <v>0</v>
      </c>
      <c r="G81" s="174">
        <f t="shared" si="25"/>
        <v>0</v>
      </c>
      <c r="H81" s="175"/>
      <c r="I81" s="174">
        <f t="shared" si="26"/>
        <v>0</v>
      </c>
      <c r="J81" s="175"/>
      <c r="K81" s="174">
        <f t="shared" si="27"/>
        <v>0</v>
      </c>
      <c r="L81" s="174">
        <v>21</v>
      </c>
      <c r="M81" s="174">
        <f t="shared" si="28"/>
        <v>0</v>
      </c>
      <c r="N81" s="173">
        <v>0</v>
      </c>
      <c r="O81" s="173">
        <f t="shared" si="29"/>
        <v>0</v>
      </c>
      <c r="P81" s="173">
        <v>0</v>
      </c>
      <c r="Q81" s="173">
        <f t="shared" si="30"/>
        <v>0</v>
      </c>
      <c r="R81" s="174"/>
      <c r="S81" s="176" t="s">
        <v>90</v>
      </c>
      <c r="T81" s="155">
        <v>0</v>
      </c>
      <c r="U81" s="155">
        <f t="shared" si="23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0">
        <v>72</v>
      </c>
      <c r="B82" s="171"/>
      <c r="C82" s="178" t="s">
        <v>154</v>
      </c>
      <c r="D82" s="172" t="s">
        <v>89</v>
      </c>
      <c r="E82" s="173">
        <v>0</v>
      </c>
      <c r="F82" s="174">
        <f t="shared" si="24"/>
        <v>0</v>
      </c>
      <c r="G82" s="174">
        <f t="shared" si="25"/>
        <v>0</v>
      </c>
      <c r="H82" s="175"/>
      <c r="I82" s="174">
        <f t="shared" si="26"/>
        <v>0</v>
      </c>
      <c r="J82" s="175"/>
      <c r="K82" s="174">
        <f t="shared" si="27"/>
        <v>0</v>
      </c>
      <c r="L82" s="174">
        <v>21</v>
      </c>
      <c r="M82" s="174">
        <f t="shared" si="28"/>
        <v>0</v>
      </c>
      <c r="N82" s="173">
        <v>0</v>
      </c>
      <c r="O82" s="173">
        <f t="shared" si="29"/>
        <v>0</v>
      </c>
      <c r="P82" s="173">
        <v>0</v>
      </c>
      <c r="Q82" s="173">
        <f t="shared" si="30"/>
        <v>0</v>
      </c>
      <c r="R82" s="174"/>
      <c r="S82" s="176" t="s">
        <v>90</v>
      </c>
      <c r="T82" s="155">
        <v>0</v>
      </c>
      <c r="U82" s="155">
        <f t="shared" si="23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0">
        <v>73</v>
      </c>
      <c r="B83" s="171"/>
      <c r="C83" s="178" t="s">
        <v>155</v>
      </c>
      <c r="D83" s="172" t="s">
        <v>89</v>
      </c>
      <c r="E83" s="173">
        <v>1</v>
      </c>
      <c r="F83" s="174">
        <f t="shared" si="24"/>
        <v>0</v>
      </c>
      <c r="G83" s="174">
        <f t="shared" si="25"/>
        <v>0</v>
      </c>
      <c r="H83" s="175"/>
      <c r="I83" s="174">
        <f t="shared" si="26"/>
        <v>0</v>
      </c>
      <c r="J83" s="175"/>
      <c r="K83" s="174">
        <f t="shared" si="27"/>
        <v>0</v>
      </c>
      <c r="L83" s="174">
        <v>21</v>
      </c>
      <c r="M83" s="174">
        <f t="shared" si="28"/>
        <v>0</v>
      </c>
      <c r="N83" s="173">
        <v>0</v>
      </c>
      <c r="O83" s="173">
        <f t="shared" si="29"/>
        <v>0</v>
      </c>
      <c r="P83" s="173">
        <v>0</v>
      </c>
      <c r="Q83" s="173">
        <f t="shared" si="30"/>
        <v>0</v>
      </c>
      <c r="R83" s="174"/>
      <c r="S83" s="176" t="s">
        <v>90</v>
      </c>
      <c r="T83" s="155">
        <v>0</v>
      </c>
      <c r="U83" s="155">
        <f t="shared" si="23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0">
        <v>74</v>
      </c>
      <c r="B84" s="171"/>
      <c r="C84" s="178" t="s">
        <v>156</v>
      </c>
      <c r="D84" s="172" t="s">
        <v>89</v>
      </c>
      <c r="E84" s="173">
        <v>0</v>
      </c>
      <c r="F84" s="174">
        <f t="shared" si="24"/>
        <v>0</v>
      </c>
      <c r="G84" s="174">
        <f t="shared" si="25"/>
        <v>0</v>
      </c>
      <c r="H84" s="175"/>
      <c r="I84" s="174">
        <f t="shared" si="26"/>
        <v>0</v>
      </c>
      <c r="J84" s="175"/>
      <c r="K84" s="174">
        <f t="shared" si="27"/>
        <v>0</v>
      </c>
      <c r="L84" s="174">
        <v>21</v>
      </c>
      <c r="M84" s="174">
        <f t="shared" si="28"/>
        <v>0</v>
      </c>
      <c r="N84" s="173">
        <v>0</v>
      </c>
      <c r="O84" s="173">
        <f t="shared" si="29"/>
        <v>0</v>
      </c>
      <c r="P84" s="173">
        <v>0</v>
      </c>
      <c r="Q84" s="173">
        <f t="shared" si="30"/>
        <v>0</v>
      </c>
      <c r="R84" s="174"/>
      <c r="S84" s="176" t="s">
        <v>90</v>
      </c>
      <c r="T84" s="155">
        <v>0</v>
      </c>
      <c r="U84" s="155">
        <f t="shared" si="23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0">
        <v>75</v>
      </c>
      <c r="B85" s="171"/>
      <c r="C85" s="178" t="s">
        <v>157</v>
      </c>
      <c r="D85" s="172" t="s">
        <v>89</v>
      </c>
      <c r="E85" s="173">
        <v>1</v>
      </c>
      <c r="F85" s="174">
        <f t="shared" si="24"/>
        <v>0</v>
      </c>
      <c r="G85" s="174">
        <f t="shared" si="25"/>
        <v>0</v>
      </c>
      <c r="H85" s="175"/>
      <c r="I85" s="174">
        <f t="shared" si="26"/>
        <v>0</v>
      </c>
      <c r="J85" s="175"/>
      <c r="K85" s="174">
        <f t="shared" si="27"/>
        <v>0</v>
      </c>
      <c r="L85" s="174">
        <v>21</v>
      </c>
      <c r="M85" s="174">
        <f t="shared" si="28"/>
        <v>0</v>
      </c>
      <c r="N85" s="173">
        <v>0</v>
      </c>
      <c r="O85" s="173">
        <f t="shared" si="29"/>
        <v>0</v>
      </c>
      <c r="P85" s="173">
        <v>0</v>
      </c>
      <c r="Q85" s="173">
        <f t="shared" si="30"/>
        <v>0</v>
      </c>
      <c r="R85" s="174"/>
      <c r="S85" s="176" t="s">
        <v>90</v>
      </c>
      <c r="T85" s="155">
        <v>0</v>
      </c>
      <c r="U85" s="155">
        <f t="shared" si="23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0">
        <v>76</v>
      </c>
      <c r="B86" s="171"/>
      <c r="C86" s="178" t="s">
        <v>157</v>
      </c>
      <c r="D86" s="172" t="s">
        <v>89</v>
      </c>
      <c r="E86" s="173">
        <v>0</v>
      </c>
      <c r="F86" s="174">
        <f t="shared" si="24"/>
        <v>0</v>
      </c>
      <c r="G86" s="174">
        <f t="shared" si="25"/>
        <v>0</v>
      </c>
      <c r="H86" s="175"/>
      <c r="I86" s="174">
        <f t="shared" si="26"/>
        <v>0</v>
      </c>
      <c r="J86" s="175"/>
      <c r="K86" s="174">
        <f t="shared" si="27"/>
        <v>0</v>
      </c>
      <c r="L86" s="174">
        <v>21</v>
      </c>
      <c r="M86" s="174">
        <f t="shared" si="28"/>
        <v>0</v>
      </c>
      <c r="N86" s="173">
        <v>0</v>
      </c>
      <c r="O86" s="173">
        <f t="shared" si="29"/>
        <v>0</v>
      </c>
      <c r="P86" s="173">
        <v>0</v>
      </c>
      <c r="Q86" s="173">
        <f t="shared" si="30"/>
        <v>0</v>
      </c>
      <c r="R86" s="174"/>
      <c r="S86" s="176" t="s">
        <v>90</v>
      </c>
      <c r="T86" s="155">
        <v>0</v>
      </c>
      <c r="U86" s="155">
        <f t="shared" si="23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0">
        <v>77</v>
      </c>
      <c r="B87" s="171"/>
      <c r="C87" s="178" t="s">
        <v>158</v>
      </c>
      <c r="D87" s="172" t="s">
        <v>89</v>
      </c>
      <c r="E87" s="173">
        <v>0</v>
      </c>
      <c r="F87" s="174">
        <f t="shared" si="24"/>
        <v>0</v>
      </c>
      <c r="G87" s="174">
        <f t="shared" si="25"/>
        <v>0</v>
      </c>
      <c r="H87" s="175"/>
      <c r="I87" s="174">
        <f t="shared" si="26"/>
        <v>0</v>
      </c>
      <c r="J87" s="175"/>
      <c r="K87" s="174">
        <f t="shared" si="27"/>
        <v>0</v>
      </c>
      <c r="L87" s="174">
        <v>21</v>
      </c>
      <c r="M87" s="174">
        <f t="shared" si="28"/>
        <v>0</v>
      </c>
      <c r="N87" s="173">
        <v>0</v>
      </c>
      <c r="O87" s="173">
        <f t="shared" si="29"/>
        <v>0</v>
      </c>
      <c r="P87" s="173">
        <v>0</v>
      </c>
      <c r="Q87" s="173">
        <f t="shared" si="30"/>
        <v>0</v>
      </c>
      <c r="R87" s="174"/>
      <c r="S87" s="176" t="s">
        <v>90</v>
      </c>
      <c r="T87" s="155">
        <v>0</v>
      </c>
      <c r="U87" s="155">
        <f t="shared" si="23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0">
        <v>78</v>
      </c>
      <c r="B88" s="171"/>
      <c r="C88" s="178" t="s">
        <v>159</v>
      </c>
      <c r="D88" s="172" t="s">
        <v>89</v>
      </c>
      <c r="E88" s="173">
        <v>0</v>
      </c>
      <c r="F88" s="174">
        <f t="shared" si="24"/>
        <v>0</v>
      </c>
      <c r="G88" s="174">
        <f t="shared" si="25"/>
        <v>0</v>
      </c>
      <c r="H88" s="175"/>
      <c r="I88" s="174">
        <f t="shared" si="26"/>
        <v>0</v>
      </c>
      <c r="J88" s="175"/>
      <c r="K88" s="174">
        <f t="shared" si="27"/>
        <v>0</v>
      </c>
      <c r="L88" s="174">
        <v>21</v>
      </c>
      <c r="M88" s="174">
        <f t="shared" si="28"/>
        <v>0</v>
      </c>
      <c r="N88" s="173">
        <v>0</v>
      </c>
      <c r="O88" s="173">
        <f t="shared" si="29"/>
        <v>0</v>
      </c>
      <c r="P88" s="173">
        <v>0</v>
      </c>
      <c r="Q88" s="173">
        <f t="shared" si="30"/>
        <v>0</v>
      </c>
      <c r="R88" s="174"/>
      <c r="S88" s="176" t="s">
        <v>90</v>
      </c>
      <c r="T88" s="155">
        <v>0</v>
      </c>
      <c r="U88" s="155">
        <f t="shared" si="23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x14ac:dyDescent="0.2">
      <c r="A89" s="157" t="s">
        <v>86</v>
      </c>
      <c r="B89" s="158" t="s">
        <v>236</v>
      </c>
      <c r="C89" s="177" t="s">
        <v>56</v>
      </c>
      <c r="D89" s="159"/>
      <c r="E89" s="160"/>
      <c r="F89" s="161"/>
      <c r="G89" s="161">
        <f>SUMIF(AF90:AF109,"&lt;&gt;NOR",G90:G109)</f>
        <v>0</v>
      </c>
      <c r="H89" s="161"/>
      <c r="I89" s="161">
        <f>SUM(I90:I109)</f>
        <v>0</v>
      </c>
      <c r="J89" s="161"/>
      <c r="K89" s="161">
        <f>SUM(K90:K109)</f>
        <v>0</v>
      </c>
      <c r="L89" s="161"/>
      <c r="M89" s="161">
        <f>SUM(M90:M109)</f>
        <v>0</v>
      </c>
      <c r="N89" s="160"/>
      <c r="O89" s="160">
        <f>SUM(O90:O109)</f>
        <v>0</v>
      </c>
      <c r="P89" s="160"/>
      <c r="Q89" s="160">
        <f>SUM(Q90:Q109)</f>
        <v>0</v>
      </c>
      <c r="R89" s="161"/>
      <c r="S89" s="162"/>
      <c r="T89" s="156"/>
      <c r="U89" s="156">
        <f>SUM(U90:U109)</f>
        <v>0</v>
      </c>
      <c r="V89" s="156"/>
      <c r="W89" s="156"/>
      <c r="X89" s="156"/>
      <c r="AF89" t="s">
        <v>87</v>
      </c>
    </row>
    <row r="90" spans="1:59" outlineLevel="1" x14ac:dyDescent="0.2">
      <c r="A90" s="170">
        <v>79</v>
      </c>
      <c r="B90" s="171"/>
      <c r="C90" s="178" t="s">
        <v>160</v>
      </c>
      <c r="D90" s="172" t="s">
        <v>89</v>
      </c>
      <c r="E90" s="173">
        <v>28</v>
      </c>
      <c r="F90" s="174">
        <f t="shared" ref="F90:F109" si="31">H90+J90</f>
        <v>0</v>
      </c>
      <c r="G90" s="174">
        <f t="shared" ref="G90:G109" si="32">ROUND(E90*F90,2)</f>
        <v>0</v>
      </c>
      <c r="H90" s="175"/>
      <c r="I90" s="174">
        <f t="shared" ref="I90:I109" si="33">ROUND(E90*H90,2)</f>
        <v>0</v>
      </c>
      <c r="J90" s="175"/>
      <c r="K90" s="174">
        <f t="shared" ref="K90:K109" si="34">ROUND(E90*J90,2)</f>
        <v>0</v>
      </c>
      <c r="L90" s="174">
        <v>21</v>
      </c>
      <c r="M90" s="174">
        <f t="shared" ref="M90:M109" si="35">G90*(1+L90/100)</f>
        <v>0</v>
      </c>
      <c r="N90" s="173">
        <v>0</v>
      </c>
      <c r="O90" s="173">
        <f t="shared" ref="O90:O109" si="36">ROUND(E90*N90,2)</f>
        <v>0</v>
      </c>
      <c r="P90" s="173">
        <v>0</v>
      </c>
      <c r="Q90" s="173">
        <f t="shared" ref="Q90:Q109" si="37">ROUND(E90*P90,2)</f>
        <v>0</v>
      </c>
      <c r="R90" s="174"/>
      <c r="S90" s="176" t="s">
        <v>90</v>
      </c>
      <c r="T90" s="155">
        <v>0</v>
      </c>
      <c r="U90" s="155">
        <f t="shared" ref="U90:U109" si="38">ROUND(E90*T90,2)</f>
        <v>0</v>
      </c>
      <c r="V90" s="155"/>
      <c r="W90" s="155"/>
      <c r="X90" s="155" t="s">
        <v>91</v>
      </c>
      <c r="Y90" s="148"/>
      <c r="Z90" s="148"/>
      <c r="AA90" s="148"/>
      <c r="AB90" s="148"/>
      <c r="AC90" s="148"/>
      <c r="AD90" s="148"/>
      <c r="AE90" s="148"/>
      <c r="AF90" s="148" t="s">
        <v>92</v>
      </c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</row>
    <row r="91" spans="1:59" outlineLevel="1" x14ac:dyDescent="0.2">
      <c r="A91" s="170">
        <v>80</v>
      </c>
      <c r="B91" s="171"/>
      <c r="C91" s="178" t="s">
        <v>161</v>
      </c>
      <c r="D91" s="172" t="s">
        <v>89</v>
      </c>
      <c r="E91" s="173">
        <v>38</v>
      </c>
      <c r="F91" s="174">
        <f t="shared" si="31"/>
        <v>0</v>
      </c>
      <c r="G91" s="174">
        <f t="shared" si="32"/>
        <v>0</v>
      </c>
      <c r="H91" s="175"/>
      <c r="I91" s="174">
        <f t="shared" si="33"/>
        <v>0</v>
      </c>
      <c r="J91" s="175"/>
      <c r="K91" s="174">
        <f t="shared" si="34"/>
        <v>0</v>
      </c>
      <c r="L91" s="174">
        <v>21</v>
      </c>
      <c r="M91" s="174">
        <f t="shared" si="35"/>
        <v>0</v>
      </c>
      <c r="N91" s="173">
        <v>0</v>
      </c>
      <c r="O91" s="173">
        <f t="shared" si="36"/>
        <v>0</v>
      </c>
      <c r="P91" s="173">
        <v>0</v>
      </c>
      <c r="Q91" s="173">
        <f t="shared" si="37"/>
        <v>0</v>
      </c>
      <c r="R91" s="174"/>
      <c r="S91" s="176" t="s">
        <v>90</v>
      </c>
      <c r="T91" s="155">
        <v>0</v>
      </c>
      <c r="U91" s="155">
        <f t="shared" si="38"/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0">
        <v>81</v>
      </c>
      <c r="B92" s="171"/>
      <c r="C92" s="178" t="s">
        <v>162</v>
      </c>
      <c r="D92" s="172" t="s">
        <v>89</v>
      </c>
      <c r="E92" s="173">
        <v>66</v>
      </c>
      <c r="F92" s="174">
        <f t="shared" si="31"/>
        <v>0</v>
      </c>
      <c r="G92" s="174">
        <f t="shared" si="32"/>
        <v>0</v>
      </c>
      <c r="H92" s="175"/>
      <c r="I92" s="174">
        <f t="shared" si="33"/>
        <v>0</v>
      </c>
      <c r="J92" s="175"/>
      <c r="K92" s="174">
        <f t="shared" si="34"/>
        <v>0</v>
      </c>
      <c r="L92" s="174">
        <v>21</v>
      </c>
      <c r="M92" s="174">
        <f t="shared" si="35"/>
        <v>0</v>
      </c>
      <c r="N92" s="173">
        <v>0</v>
      </c>
      <c r="O92" s="173">
        <f t="shared" si="36"/>
        <v>0</v>
      </c>
      <c r="P92" s="173">
        <v>0</v>
      </c>
      <c r="Q92" s="173">
        <f t="shared" si="37"/>
        <v>0</v>
      </c>
      <c r="R92" s="174"/>
      <c r="S92" s="176" t="s">
        <v>90</v>
      </c>
      <c r="T92" s="155">
        <v>0</v>
      </c>
      <c r="U92" s="155">
        <f t="shared" si="38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0">
        <v>82</v>
      </c>
      <c r="B93" s="171"/>
      <c r="C93" s="178" t="s">
        <v>163</v>
      </c>
      <c r="D93" s="172" t="s">
        <v>89</v>
      </c>
      <c r="E93" s="173">
        <v>30</v>
      </c>
      <c r="F93" s="174">
        <f t="shared" si="31"/>
        <v>0</v>
      </c>
      <c r="G93" s="174">
        <f t="shared" si="32"/>
        <v>0</v>
      </c>
      <c r="H93" s="175"/>
      <c r="I93" s="174">
        <f t="shared" si="33"/>
        <v>0</v>
      </c>
      <c r="J93" s="175"/>
      <c r="K93" s="174">
        <f t="shared" si="34"/>
        <v>0</v>
      </c>
      <c r="L93" s="174">
        <v>21</v>
      </c>
      <c r="M93" s="174">
        <f t="shared" si="35"/>
        <v>0</v>
      </c>
      <c r="N93" s="173">
        <v>0</v>
      </c>
      <c r="O93" s="173">
        <f t="shared" si="36"/>
        <v>0</v>
      </c>
      <c r="P93" s="173">
        <v>0</v>
      </c>
      <c r="Q93" s="173">
        <f t="shared" si="37"/>
        <v>0</v>
      </c>
      <c r="R93" s="174"/>
      <c r="S93" s="176" t="s">
        <v>90</v>
      </c>
      <c r="T93" s="155">
        <v>0</v>
      </c>
      <c r="U93" s="155">
        <f t="shared" si="38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0">
        <v>83</v>
      </c>
      <c r="B94" s="171"/>
      <c r="C94" s="178" t="s">
        <v>164</v>
      </c>
      <c r="D94" s="172" t="s">
        <v>128</v>
      </c>
      <c r="E94" s="173">
        <v>1</v>
      </c>
      <c r="F94" s="174">
        <f t="shared" si="31"/>
        <v>0</v>
      </c>
      <c r="G94" s="174">
        <f t="shared" si="32"/>
        <v>0</v>
      </c>
      <c r="H94" s="175"/>
      <c r="I94" s="174">
        <f t="shared" si="33"/>
        <v>0</v>
      </c>
      <c r="J94" s="175"/>
      <c r="K94" s="174">
        <f t="shared" si="34"/>
        <v>0</v>
      </c>
      <c r="L94" s="174">
        <v>21</v>
      </c>
      <c r="M94" s="174">
        <f t="shared" si="35"/>
        <v>0</v>
      </c>
      <c r="N94" s="173">
        <v>0</v>
      </c>
      <c r="O94" s="173">
        <f t="shared" si="36"/>
        <v>0</v>
      </c>
      <c r="P94" s="173">
        <v>0</v>
      </c>
      <c r="Q94" s="173">
        <f t="shared" si="37"/>
        <v>0</v>
      </c>
      <c r="R94" s="174"/>
      <c r="S94" s="176" t="s">
        <v>90</v>
      </c>
      <c r="T94" s="155">
        <v>0</v>
      </c>
      <c r="U94" s="155">
        <f t="shared" si="38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0">
        <v>84</v>
      </c>
      <c r="B95" s="171"/>
      <c r="C95" s="178" t="s">
        <v>165</v>
      </c>
      <c r="D95" s="172" t="s">
        <v>166</v>
      </c>
      <c r="E95" s="173">
        <v>110</v>
      </c>
      <c r="F95" s="174">
        <f t="shared" si="31"/>
        <v>0</v>
      </c>
      <c r="G95" s="174">
        <f t="shared" si="32"/>
        <v>0</v>
      </c>
      <c r="H95" s="175"/>
      <c r="I95" s="174">
        <f t="shared" si="33"/>
        <v>0</v>
      </c>
      <c r="J95" s="175"/>
      <c r="K95" s="174">
        <f t="shared" si="34"/>
        <v>0</v>
      </c>
      <c r="L95" s="174">
        <v>21</v>
      </c>
      <c r="M95" s="174">
        <f t="shared" si="35"/>
        <v>0</v>
      </c>
      <c r="N95" s="173">
        <v>0</v>
      </c>
      <c r="O95" s="173">
        <f t="shared" si="36"/>
        <v>0</v>
      </c>
      <c r="P95" s="173">
        <v>0</v>
      </c>
      <c r="Q95" s="173">
        <f t="shared" si="37"/>
        <v>0</v>
      </c>
      <c r="R95" s="174"/>
      <c r="S95" s="176" t="s">
        <v>90</v>
      </c>
      <c r="T95" s="155">
        <v>0</v>
      </c>
      <c r="U95" s="155">
        <f t="shared" si="38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0">
        <v>85</v>
      </c>
      <c r="B96" s="171"/>
      <c r="C96" s="178" t="s">
        <v>167</v>
      </c>
      <c r="D96" s="172" t="s">
        <v>128</v>
      </c>
      <c r="E96" s="173">
        <v>1</v>
      </c>
      <c r="F96" s="174">
        <f t="shared" si="31"/>
        <v>0</v>
      </c>
      <c r="G96" s="174">
        <f t="shared" si="32"/>
        <v>0</v>
      </c>
      <c r="H96" s="175"/>
      <c r="I96" s="174">
        <f t="shared" si="33"/>
        <v>0</v>
      </c>
      <c r="J96" s="175"/>
      <c r="K96" s="174">
        <f t="shared" si="34"/>
        <v>0</v>
      </c>
      <c r="L96" s="174">
        <v>21</v>
      </c>
      <c r="M96" s="174">
        <f t="shared" si="35"/>
        <v>0</v>
      </c>
      <c r="N96" s="173">
        <v>0</v>
      </c>
      <c r="O96" s="173">
        <f t="shared" si="36"/>
        <v>0</v>
      </c>
      <c r="P96" s="173">
        <v>0</v>
      </c>
      <c r="Q96" s="173">
        <f t="shared" si="37"/>
        <v>0</v>
      </c>
      <c r="R96" s="174"/>
      <c r="S96" s="176" t="s">
        <v>90</v>
      </c>
      <c r="T96" s="155">
        <v>0</v>
      </c>
      <c r="U96" s="155">
        <f t="shared" si="38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0">
        <v>86</v>
      </c>
      <c r="B97" s="171"/>
      <c r="C97" s="178" t="s">
        <v>168</v>
      </c>
      <c r="D97" s="172" t="s">
        <v>166</v>
      </c>
      <c r="E97" s="173">
        <v>22</v>
      </c>
      <c r="F97" s="174">
        <f t="shared" si="31"/>
        <v>0</v>
      </c>
      <c r="G97" s="174">
        <f t="shared" si="32"/>
        <v>0</v>
      </c>
      <c r="H97" s="175"/>
      <c r="I97" s="174">
        <f t="shared" si="33"/>
        <v>0</v>
      </c>
      <c r="J97" s="175"/>
      <c r="K97" s="174">
        <f t="shared" si="34"/>
        <v>0</v>
      </c>
      <c r="L97" s="174">
        <v>21</v>
      </c>
      <c r="M97" s="174">
        <f t="shared" si="35"/>
        <v>0</v>
      </c>
      <c r="N97" s="173">
        <v>0</v>
      </c>
      <c r="O97" s="173">
        <f t="shared" si="36"/>
        <v>0</v>
      </c>
      <c r="P97" s="173">
        <v>0</v>
      </c>
      <c r="Q97" s="173">
        <f t="shared" si="37"/>
        <v>0</v>
      </c>
      <c r="R97" s="174"/>
      <c r="S97" s="176" t="s">
        <v>90</v>
      </c>
      <c r="T97" s="155">
        <v>0</v>
      </c>
      <c r="U97" s="155">
        <f t="shared" si="38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0">
        <v>87</v>
      </c>
      <c r="B98" s="171"/>
      <c r="C98" s="178" t="s">
        <v>169</v>
      </c>
      <c r="D98" s="172" t="s">
        <v>166</v>
      </c>
      <c r="E98" s="173">
        <v>48</v>
      </c>
      <c r="F98" s="174">
        <f t="shared" si="31"/>
        <v>0</v>
      </c>
      <c r="G98" s="174">
        <f t="shared" si="32"/>
        <v>0</v>
      </c>
      <c r="H98" s="175"/>
      <c r="I98" s="174">
        <f t="shared" si="33"/>
        <v>0</v>
      </c>
      <c r="J98" s="175"/>
      <c r="K98" s="174">
        <f t="shared" si="34"/>
        <v>0</v>
      </c>
      <c r="L98" s="174">
        <v>21</v>
      </c>
      <c r="M98" s="174">
        <f t="shared" si="35"/>
        <v>0</v>
      </c>
      <c r="N98" s="173">
        <v>0</v>
      </c>
      <c r="O98" s="173">
        <f t="shared" si="36"/>
        <v>0</v>
      </c>
      <c r="P98" s="173">
        <v>0</v>
      </c>
      <c r="Q98" s="173">
        <f t="shared" si="37"/>
        <v>0</v>
      </c>
      <c r="R98" s="174"/>
      <c r="S98" s="176" t="s">
        <v>90</v>
      </c>
      <c r="T98" s="155">
        <v>0</v>
      </c>
      <c r="U98" s="155">
        <f t="shared" si="38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0">
        <v>88</v>
      </c>
      <c r="B99" s="171"/>
      <c r="C99" s="178" t="s">
        <v>170</v>
      </c>
      <c r="D99" s="172" t="s">
        <v>166</v>
      </c>
      <c r="E99" s="173">
        <v>15</v>
      </c>
      <c r="F99" s="174">
        <f t="shared" si="31"/>
        <v>0</v>
      </c>
      <c r="G99" s="174">
        <f t="shared" si="32"/>
        <v>0</v>
      </c>
      <c r="H99" s="175"/>
      <c r="I99" s="174">
        <f t="shared" si="33"/>
        <v>0</v>
      </c>
      <c r="J99" s="175"/>
      <c r="K99" s="174">
        <f t="shared" si="34"/>
        <v>0</v>
      </c>
      <c r="L99" s="174">
        <v>21</v>
      </c>
      <c r="M99" s="174">
        <f t="shared" si="35"/>
        <v>0</v>
      </c>
      <c r="N99" s="173">
        <v>0</v>
      </c>
      <c r="O99" s="173">
        <f t="shared" si="36"/>
        <v>0</v>
      </c>
      <c r="P99" s="173">
        <v>0</v>
      </c>
      <c r="Q99" s="173">
        <f t="shared" si="37"/>
        <v>0</v>
      </c>
      <c r="R99" s="174"/>
      <c r="S99" s="176" t="s">
        <v>90</v>
      </c>
      <c r="T99" s="155">
        <v>0</v>
      </c>
      <c r="U99" s="155">
        <f t="shared" si="38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0">
        <v>89</v>
      </c>
      <c r="B100" s="171"/>
      <c r="C100" s="178" t="s">
        <v>171</v>
      </c>
      <c r="D100" s="172" t="s">
        <v>166</v>
      </c>
      <c r="E100" s="173">
        <v>0</v>
      </c>
      <c r="F100" s="174">
        <f t="shared" si="31"/>
        <v>0</v>
      </c>
      <c r="G100" s="174">
        <f t="shared" si="32"/>
        <v>0</v>
      </c>
      <c r="H100" s="175"/>
      <c r="I100" s="174">
        <f t="shared" si="33"/>
        <v>0</v>
      </c>
      <c r="J100" s="175"/>
      <c r="K100" s="174">
        <f t="shared" si="34"/>
        <v>0</v>
      </c>
      <c r="L100" s="174">
        <v>21</v>
      </c>
      <c r="M100" s="174">
        <f t="shared" si="35"/>
        <v>0</v>
      </c>
      <c r="N100" s="173">
        <v>0</v>
      </c>
      <c r="O100" s="173">
        <f t="shared" si="36"/>
        <v>0</v>
      </c>
      <c r="P100" s="173">
        <v>0</v>
      </c>
      <c r="Q100" s="173">
        <f t="shared" si="37"/>
        <v>0</v>
      </c>
      <c r="R100" s="174"/>
      <c r="S100" s="176" t="s">
        <v>90</v>
      </c>
      <c r="T100" s="155">
        <v>0</v>
      </c>
      <c r="U100" s="155">
        <f t="shared" si="38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0">
        <v>90</v>
      </c>
      <c r="B101" s="171"/>
      <c r="C101" s="178" t="s">
        <v>172</v>
      </c>
      <c r="D101" s="172" t="s">
        <v>166</v>
      </c>
      <c r="E101" s="173">
        <v>32</v>
      </c>
      <c r="F101" s="174">
        <f t="shared" si="31"/>
        <v>0</v>
      </c>
      <c r="G101" s="174">
        <f t="shared" si="32"/>
        <v>0</v>
      </c>
      <c r="H101" s="175"/>
      <c r="I101" s="174">
        <f t="shared" si="33"/>
        <v>0</v>
      </c>
      <c r="J101" s="175"/>
      <c r="K101" s="174">
        <f t="shared" si="34"/>
        <v>0</v>
      </c>
      <c r="L101" s="174">
        <v>21</v>
      </c>
      <c r="M101" s="174">
        <f t="shared" si="35"/>
        <v>0</v>
      </c>
      <c r="N101" s="173">
        <v>0</v>
      </c>
      <c r="O101" s="173">
        <f t="shared" si="36"/>
        <v>0</v>
      </c>
      <c r="P101" s="173">
        <v>0</v>
      </c>
      <c r="Q101" s="173">
        <f t="shared" si="37"/>
        <v>0</v>
      </c>
      <c r="R101" s="174"/>
      <c r="S101" s="176" t="s">
        <v>90</v>
      </c>
      <c r="T101" s="155">
        <v>0</v>
      </c>
      <c r="U101" s="155">
        <f t="shared" si="38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0">
        <v>91</v>
      </c>
      <c r="B102" s="171"/>
      <c r="C102" s="178" t="s">
        <v>173</v>
      </c>
      <c r="D102" s="172" t="s">
        <v>166</v>
      </c>
      <c r="E102" s="173">
        <v>15</v>
      </c>
      <c r="F102" s="174">
        <f t="shared" si="31"/>
        <v>0</v>
      </c>
      <c r="G102" s="174">
        <f t="shared" si="32"/>
        <v>0</v>
      </c>
      <c r="H102" s="175"/>
      <c r="I102" s="174">
        <f t="shared" si="33"/>
        <v>0</v>
      </c>
      <c r="J102" s="175"/>
      <c r="K102" s="174">
        <f t="shared" si="34"/>
        <v>0</v>
      </c>
      <c r="L102" s="174">
        <v>21</v>
      </c>
      <c r="M102" s="174">
        <f t="shared" si="35"/>
        <v>0</v>
      </c>
      <c r="N102" s="173">
        <v>0</v>
      </c>
      <c r="O102" s="173">
        <f t="shared" si="36"/>
        <v>0</v>
      </c>
      <c r="P102" s="173">
        <v>0</v>
      </c>
      <c r="Q102" s="173">
        <f t="shared" si="37"/>
        <v>0</v>
      </c>
      <c r="R102" s="174"/>
      <c r="S102" s="176" t="s">
        <v>90</v>
      </c>
      <c r="T102" s="155">
        <v>0</v>
      </c>
      <c r="U102" s="155">
        <f t="shared" si="38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0">
        <v>92</v>
      </c>
      <c r="B103" s="171"/>
      <c r="C103" s="178" t="s">
        <v>174</v>
      </c>
      <c r="D103" s="172" t="s">
        <v>166</v>
      </c>
      <c r="E103" s="173">
        <v>36</v>
      </c>
      <c r="F103" s="174">
        <f t="shared" si="31"/>
        <v>0</v>
      </c>
      <c r="G103" s="174">
        <f t="shared" si="32"/>
        <v>0</v>
      </c>
      <c r="H103" s="175"/>
      <c r="I103" s="174">
        <f t="shared" si="33"/>
        <v>0</v>
      </c>
      <c r="J103" s="175"/>
      <c r="K103" s="174">
        <f t="shared" si="34"/>
        <v>0</v>
      </c>
      <c r="L103" s="174">
        <v>21</v>
      </c>
      <c r="M103" s="174">
        <f t="shared" si="35"/>
        <v>0</v>
      </c>
      <c r="N103" s="173">
        <v>0</v>
      </c>
      <c r="O103" s="173">
        <f t="shared" si="36"/>
        <v>0</v>
      </c>
      <c r="P103" s="173">
        <v>0</v>
      </c>
      <c r="Q103" s="173">
        <f t="shared" si="37"/>
        <v>0</v>
      </c>
      <c r="R103" s="174"/>
      <c r="S103" s="176" t="s">
        <v>90</v>
      </c>
      <c r="T103" s="155">
        <v>0</v>
      </c>
      <c r="U103" s="155">
        <f t="shared" si="38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0">
        <v>93</v>
      </c>
      <c r="B104" s="171"/>
      <c r="C104" s="178" t="s">
        <v>175</v>
      </c>
      <c r="D104" s="172" t="s">
        <v>166</v>
      </c>
      <c r="E104" s="173">
        <v>188</v>
      </c>
      <c r="F104" s="174">
        <f t="shared" si="31"/>
        <v>0</v>
      </c>
      <c r="G104" s="174">
        <f t="shared" si="32"/>
        <v>0</v>
      </c>
      <c r="H104" s="175"/>
      <c r="I104" s="174">
        <f t="shared" si="33"/>
        <v>0</v>
      </c>
      <c r="J104" s="175"/>
      <c r="K104" s="174">
        <f t="shared" si="34"/>
        <v>0</v>
      </c>
      <c r="L104" s="174">
        <v>21</v>
      </c>
      <c r="M104" s="174">
        <f t="shared" si="35"/>
        <v>0</v>
      </c>
      <c r="N104" s="173">
        <v>0</v>
      </c>
      <c r="O104" s="173">
        <f t="shared" si="36"/>
        <v>0</v>
      </c>
      <c r="P104" s="173">
        <v>0</v>
      </c>
      <c r="Q104" s="173">
        <f t="shared" si="37"/>
        <v>0</v>
      </c>
      <c r="R104" s="174"/>
      <c r="S104" s="176" t="s">
        <v>90</v>
      </c>
      <c r="T104" s="155">
        <v>0</v>
      </c>
      <c r="U104" s="155">
        <f t="shared" si="38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0">
        <v>94</v>
      </c>
      <c r="B105" s="171"/>
      <c r="C105" s="178" t="s">
        <v>176</v>
      </c>
      <c r="D105" s="172" t="s">
        <v>166</v>
      </c>
      <c r="E105" s="173">
        <v>342</v>
      </c>
      <c r="F105" s="174">
        <f t="shared" si="31"/>
        <v>0</v>
      </c>
      <c r="G105" s="174">
        <f t="shared" si="32"/>
        <v>0</v>
      </c>
      <c r="H105" s="175"/>
      <c r="I105" s="174">
        <f t="shared" si="33"/>
        <v>0</v>
      </c>
      <c r="J105" s="175"/>
      <c r="K105" s="174">
        <f t="shared" si="34"/>
        <v>0</v>
      </c>
      <c r="L105" s="174">
        <v>21</v>
      </c>
      <c r="M105" s="174">
        <f t="shared" si="35"/>
        <v>0</v>
      </c>
      <c r="N105" s="173">
        <v>0</v>
      </c>
      <c r="O105" s="173">
        <f t="shared" si="36"/>
        <v>0</v>
      </c>
      <c r="P105" s="173">
        <v>0</v>
      </c>
      <c r="Q105" s="173">
        <f t="shared" si="37"/>
        <v>0</v>
      </c>
      <c r="R105" s="174"/>
      <c r="S105" s="176" t="s">
        <v>90</v>
      </c>
      <c r="T105" s="155">
        <v>0</v>
      </c>
      <c r="U105" s="155">
        <f t="shared" si="38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0">
        <v>95</v>
      </c>
      <c r="B106" s="171"/>
      <c r="C106" s="178" t="s">
        <v>177</v>
      </c>
      <c r="D106" s="172" t="s">
        <v>166</v>
      </c>
      <c r="E106" s="173">
        <v>98</v>
      </c>
      <c r="F106" s="174">
        <f t="shared" si="31"/>
        <v>0</v>
      </c>
      <c r="G106" s="174">
        <f t="shared" si="32"/>
        <v>0</v>
      </c>
      <c r="H106" s="175"/>
      <c r="I106" s="174">
        <f t="shared" si="33"/>
        <v>0</v>
      </c>
      <c r="J106" s="175"/>
      <c r="K106" s="174">
        <f t="shared" si="34"/>
        <v>0</v>
      </c>
      <c r="L106" s="174">
        <v>21</v>
      </c>
      <c r="M106" s="174">
        <f t="shared" si="35"/>
        <v>0</v>
      </c>
      <c r="N106" s="173">
        <v>0</v>
      </c>
      <c r="O106" s="173">
        <f t="shared" si="36"/>
        <v>0</v>
      </c>
      <c r="P106" s="173">
        <v>0</v>
      </c>
      <c r="Q106" s="173">
        <f t="shared" si="37"/>
        <v>0</v>
      </c>
      <c r="R106" s="174"/>
      <c r="S106" s="176" t="s">
        <v>90</v>
      </c>
      <c r="T106" s="155">
        <v>0</v>
      </c>
      <c r="U106" s="155">
        <f t="shared" si="38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0">
        <v>96</v>
      </c>
      <c r="B107" s="171"/>
      <c r="C107" s="178" t="s">
        <v>178</v>
      </c>
      <c r="D107" s="172" t="s">
        <v>166</v>
      </c>
      <c r="E107" s="173">
        <v>15</v>
      </c>
      <c r="F107" s="174">
        <f t="shared" si="31"/>
        <v>0</v>
      </c>
      <c r="G107" s="174">
        <f t="shared" si="32"/>
        <v>0</v>
      </c>
      <c r="H107" s="175"/>
      <c r="I107" s="174">
        <f t="shared" si="33"/>
        <v>0</v>
      </c>
      <c r="J107" s="175"/>
      <c r="K107" s="174">
        <f t="shared" si="34"/>
        <v>0</v>
      </c>
      <c r="L107" s="174">
        <v>21</v>
      </c>
      <c r="M107" s="174">
        <f t="shared" si="35"/>
        <v>0</v>
      </c>
      <c r="N107" s="173">
        <v>0</v>
      </c>
      <c r="O107" s="173">
        <f t="shared" si="36"/>
        <v>0</v>
      </c>
      <c r="P107" s="173">
        <v>0</v>
      </c>
      <c r="Q107" s="173">
        <f t="shared" si="37"/>
        <v>0</v>
      </c>
      <c r="R107" s="174"/>
      <c r="S107" s="176" t="s">
        <v>90</v>
      </c>
      <c r="T107" s="155">
        <v>0</v>
      </c>
      <c r="U107" s="155">
        <f t="shared" si="38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0">
        <v>97</v>
      </c>
      <c r="B108" s="171"/>
      <c r="C108" s="178" t="s">
        <v>179</v>
      </c>
      <c r="D108" s="172" t="s">
        <v>166</v>
      </c>
      <c r="E108" s="173">
        <v>22</v>
      </c>
      <c r="F108" s="174">
        <f t="shared" si="31"/>
        <v>0</v>
      </c>
      <c r="G108" s="174">
        <f t="shared" si="32"/>
        <v>0</v>
      </c>
      <c r="H108" s="175"/>
      <c r="I108" s="174">
        <f t="shared" si="33"/>
        <v>0</v>
      </c>
      <c r="J108" s="175"/>
      <c r="K108" s="174">
        <f t="shared" si="34"/>
        <v>0</v>
      </c>
      <c r="L108" s="174">
        <v>21</v>
      </c>
      <c r="M108" s="174">
        <f t="shared" si="35"/>
        <v>0</v>
      </c>
      <c r="N108" s="173">
        <v>0</v>
      </c>
      <c r="O108" s="173">
        <f t="shared" si="36"/>
        <v>0</v>
      </c>
      <c r="P108" s="173">
        <v>0</v>
      </c>
      <c r="Q108" s="173">
        <f t="shared" si="37"/>
        <v>0</v>
      </c>
      <c r="R108" s="174"/>
      <c r="S108" s="176" t="s">
        <v>90</v>
      </c>
      <c r="T108" s="155">
        <v>0</v>
      </c>
      <c r="U108" s="155">
        <f t="shared" si="38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0">
        <v>98</v>
      </c>
      <c r="B109" s="171"/>
      <c r="C109" s="178" t="s">
        <v>180</v>
      </c>
      <c r="D109" s="172" t="s">
        <v>166</v>
      </c>
      <c r="E109" s="173">
        <v>135</v>
      </c>
      <c r="F109" s="174">
        <f t="shared" si="31"/>
        <v>0</v>
      </c>
      <c r="G109" s="174">
        <f t="shared" si="32"/>
        <v>0</v>
      </c>
      <c r="H109" s="175"/>
      <c r="I109" s="174">
        <f t="shared" si="33"/>
        <v>0</v>
      </c>
      <c r="J109" s="175"/>
      <c r="K109" s="174">
        <f t="shared" si="34"/>
        <v>0</v>
      </c>
      <c r="L109" s="174">
        <v>21</v>
      </c>
      <c r="M109" s="174">
        <f t="shared" si="35"/>
        <v>0</v>
      </c>
      <c r="N109" s="173">
        <v>0</v>
      </c>
      <c r="O109" s="173">
        <f t="shared" si="36"/>
        <v>0</v>
      </c>
      <c r="P109" s="173">
        <v>0</v>
      </c>
      <c r="Q109" s="173">
        <f t="shared" si="37"/>
        <v>0</v>
      </c>
      <c r="R109" s="174"/>
      <c r="S109" s="176" t="s">
        <v>90</v>
      </c>
      <c r="T109" s="155">
        <v>0</v>
      </c>
      <c r="U109" s="155">
        <f t="shared" si="38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x14ac:dyDescent="0.2">
      <c r="A110" s="157" t="s">
        <v>86</v>
      </c>
      <c r="B110" s="158" t="s">
        <v>237</v>
      </c>
      <c r="C110" s="177" t="s">
        <v>57</v>
      </c>
      <c r="D110" s="159"/>
      <c r="E110" s="160"/>
      <c r="F110" s="161"/>
      <c r="G110" s="161">
        <f>SUMIF(AF111:AF132,"&lt;&gt;NOR",G111:G132)</f>
        <v>0</v>
      </c>
      <c r="H110" s="161"/>
      <c r="I110" s="161">
        <f>SUM(I111:I132)</f>
        <v>0</v>
      </c>
      <c r="J110" s="161"/>
      <c r="K110" s="161">
        <f>SUM(K111:K132)</f>
        <v>0</v>
      </c>
      <c r="L110" s="161"/>
      <c r="M110" s="161">
        <f>SUM(M111:M132)</f>
        <v>0</v>
      </c>
      <c r="N110" s="160"/>
      <c r="O110" s="160">
        <f>SUM(O111:O132)</f>
        <v>0</v>
      </c>
      <c r="P110" s="160"/>
      <c r="Q110" s="160">
        <f>SUM(Q111:Q132)</f>
        <v>0</v>
      </c>
      <c r="R110" s="161"/>
      <c r="S110" s="162"/>
      <c r="T110" s="156"/>
      <c r="U110" s="156">
        <f>SUM(U111:U132)</f>
        <v>0</v>
      </c>
      <c r="V110" s="156"/>
      <c r="W110" s="156"/>
      <c r="X110" s="156"/>
      <c r="AF110" t="s">
        <v>87</v>
      </c>
    </row>
    <row r="111" spans="1:59" ht="33.75" outlineLevel="1" x14ac:dyDescent="0.2">
      <c r="A111" s="170">
        <v>99</v>
      </c>
      <c r="B111" s="171" t="s">
        <v>181</v>
      </c>
      <c r="C111" s="178" t="s">
        <v>182</v>
      </c>
      <c r="D111" s="172" t="s">
        <v>128</v>
      </c>
      <c r="E111" s="173">
        <v>1</v>
      </c>
      <c r="F111" s="174">
        <f t="shared" ref="F111:F125" si="39">H111+J111</f>
        <v>0</v>
      </c>
      <c r="G111" s="174">
        <f t="shared" ref="G111:G125" si="40">ROUND(E111*F111,2)</f>
        <v>0</v>
      </c>
      <c r="H111" s="175"/>
      <c r="I111" s="174">
        <f t="shared" ref="I111:I125" si="41">ROUND(E111*H111,2)</f>
        <v>0</v>
      </c>
      <c r="J111" s="175"/>
      <c r="K111" s="174">
        <f t="shared" ref="K111:K125" si="42">ROUND(E111*J111,2)</f>
        <v>0</v>
      </c>
      <c r="L111" s="174">
        <v>21</v>
      </c>
      <c r="M111" s="174">
        <f t="shared" ref="M111:M125" si="43">G111*(1+L111/100)</f>
        <v>0</v>
      </c>
      <c r="N111" s="173">
        <v>0</v>
      </c>
      <c r="O111" s="173">
        <f t="shared" ref="O111:O125" si="44">ROUND(E111*N111,2)</f>
        <v>0</v>
      </c>
      <c r="P111" s="173">
        <v>0</v>
      </c>
      <c r="Q111" s="173">
        <f t="shared" ref="Q111:Q125" si="45">ROUND(E111*P111,2)</f>
        <v>0</v>
      </c>
      <c r="R111" s="174"/>
      <c r="S111" s="176" t="s">
        <v>90</v>
      </c>
      <c r="T111" s="155">
        <v>0</v>
      </c>
      <c r="U111" s="155">
        <f t="shared" ref="U111:U132" si="46">ROUND(E111*T111,2)</f>
        <v>0</v>
      </c>
      <c r="V111" s="155"/>
      <c r="W111" s="155"/>
      <c r="X111" s="155" t="s">
        <v>91</v>
      </c>
      <c r="Y111" s="148"/>
      <c r="Z111" s="148"/>
      <c r="AA111" s="148"/>
      <c r="AB111" s="148"/>
      <c r="AC111" s="148"/>
      <c r="AD111" s="148"/>
      <c r="AE111" s="148"/>
      <c r="AF111" s="148" t="s">
        <v>92</v>
      </c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</row>
    <row r="112" spans="1:59" outlineLevel="1" x14ac:dyDescent="0.2">
      <c r="A112" s="170">
        <v>100</v>
      </c>
      <c r="B112" s="171" t="s">
        <v>183</v>
      </c>
      <c r="C112" s="178" t="s">
        <v>184</v>
      </c>
      <c r="D112" s="172" t="s">
        <v>128</v>
      </c>
      <c r="E112" s="173">
        <v>1</v>
      </c>
      <c r="F112" s="174">
        <f t="shared" si="39"/>
        <v>0</v>
      </c>
      <c r="G112" s="174">
        <f t="shared" si="40"/>
        <v>0</v>
      </c>
      <c r="H112" s="175"/>
      <c r="I112" s="174">
        <f t="shared" si="41"/>
        <v>0</v>
      </c>
      <c r="J112" s="175"/>
      <c r="K112" s="174">
        <f t="shared" si="42"/>
        <v>0</v>
      </c>
      <c r="L112" s="174">
        <v>21</v>
      </c>
      <c r="M112" s="174">
        <f t="shared" si="43"/>
        <v>0</v>
      </c>
      <c r="N112" s="173">
        <v>0</v>
      </c>
      <c r="O112" s="173">
        <f t="shared" si="44"/>
        <v>0</v>
      </c>
      <c r="P112" s="173">
        <v>0</v>
      </c>
      <c r="Q112" s="173">
        <f t="shared" si="45"/>
        <v>0</v>
      </c>
      <c r="R112" s="174"/>
      <c r="S112" s="176" t="s">
        <v>90</v>
      </c>
      <c r="T112" s="155">
        <v>0</v>
      </c>
      <c r="U112" s="155">
        <f t="shared" si="46"/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ht="22.5" outlineLevel="1" x14ac:dyDescent="0.2">
      <c r="A113" s="170">
        <v>101</v>
      </c>
      <c r="B113" s="171" t="s">
        <v>185</v>
      </c>
      <c r="C113" s="178" t="s">
        <v>186</v>
      </c>
      <c r="D113" s="172" t="s">
        <v>128</v>
      </c>
      <c r="E113" s="173">
        <v>1</v>
      </c>
      <c r="F113" s="174">
        <f t="shared" si="39"/>
        <v>0</v>
      </c>
      <c r="G113" s="174">
        <f t="shared" si="40"/>
        <v>0</v>
      </c>
      <c r="H113" s="175"/>
      <c r="I113" s="174">
        <f t="shared" si="41"/>
        <v>0</v>
      </c>
      <c r="J113" s="175"/>
      <c r="K113" s="174">
        <f t="shared" si="42"/>
        <v>0</v>
      </c>
      <c r="L113" s="174">
        <v>21</v>
      </c>
      <c r="M113" s="174">
        <f t="shared" si="43"/>
        <v>0</v>
      </c>
      <c r="N113" s="173">
        <v>0</v>
      </c>
      <c r="O113" s="173">
        <f t="shared" si="44"/>
        <v>0</v>
      </c>
      <c r="P113" s="173">
        <v>0</v>
      </c>
      <c r="Q113" s="173">
        <f t="shared" si="45"/>
        <v>0</v>
      </c>
      <c r="R113" s="174"/>
      <c r="S113" s="176" t="s">
        <v>90</v>
      </c>
      <c r="T113" s="155">
        <v>0</v>
      </c>
      <c r="U113" s="155">
        <f t="shared" si="46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0">
        <v>102</v>
      </c>
      <c r="B114" s="171" t="s">
        <v>187</v>
      </c>
      <c r="C114" s="178" t="s">
        <v>188</v>
      </c>
      <c r="D114" s="172" t="s">
        <v>128</v>
      </c>
      <c r="E114" s="173">
        <v>1</v>
      </c>
      <c r="F114" s="174">
        <f t="shared" si="39"/>
        <v>0</v>
      </c>
      <c r="G114" s="174">
        <f t="shared" si="40"/>
        <v>0</v>
      </c>
      <c r="H114" s="175"/>
      <c r="I114" s="174">
        <f t="shared" si="41"/>
        <v>0</v>
      </c>
      <c r="J114" s="175"/>
      <c r="K114" s="174">
        <f t="shared" si="42"/>
        <v>0</v>
      </c>
      <c r="L114" s="174">
        <v>21</v>
      </c>
      <c r="M114" s="174">
        <f t="shared" si="43"/>
        <v>0</v>
      </c>
      <c r="N114" s="173">
        <v>0</v>
      </c>
      <c r="O114" s="173">
        <f t="shared" si="44"/>
        <v>0</v>
      </c>
      <c r="P114" s="173">
        <v>0</v>
      </c>
      <c r="Q114" s="173">
        <f t="shared" si="45"/>
        <v>0</v>
      </c>
      <c r="R114" s="174"/>
      <c r="S114" s="176" t="s">
        <v>90</v>
      </c>
      <c r="T114" s="155">
        <v>0</v>
      </c>
      <c r="U114" s="155">
        <f t="shared" si="46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outlineLevel="1" x14ac:dyDescent="0.2">
      <c r="A115" s="170">
        <v>103</v>
      </c>
      <c r="B115" s="171" t="s">
        <v>189</v>
      </c>
      <c r="C115" s="178" t="s">
        <v>190</v>
      </c>
      <c r="D115" s="172" t="s">
        <v>128</v>
      </c>
      <c r="E115" s="173">
        <v>1</v>
      </c>
      <c r="F115" s="174">
        <f t="shared" si="39"/>
        <v>0</v>
      </c>
      <c r="G115" s="174">
        <f t="shared" si="40"/>
        <v>0</v>
      </c>
      <c r="H115" s="175"/>
      <c r="I115" s="174">
        <f t="shared" si="41"/>
        <v>0</v>
      </c>
      <c r="J115" s="175"/>
      <c r="K115" s="174">
        <f t="shared" si="42"/>
        <v>0</v>
      </c>
      <c r="L115" s="174">
        <v>21</v>
      </c>
      <c r="M115" s="174">
        <f t="shared" si="43"/>
        <v>0</v>
      </c>
      <c r="N115" s="173">
        <v>0</v>
      </c>
      <c r="O115" s="173">
        <f t="shared" si="44"/>
        <v>0</v>
      </c>
      <c r="P115" s="173">
        <v>0</v>
      </c>
      <c r="Q115" s="173">
        <f t="shared" si="45"/>
        <v>0</v>
      </c>
      <c r="R115" s="174"/>
      <c r="S115" s="176" t="s">
        <v>90</v>
      </c>
      <c r="T115" s="155">
        <v>0</v>
      </c>
      <c r="U115" s="155">
        <f t="shared" si="46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0">
        <v>104</v>
      </c>
      <c r="B116" s="171" t="s">
        <v>191</v>
      </c>
      <c r="C116" s="178" t="s">
        <v>192</v>
      </c>
      <c r="D116" s="172" t="s">
        <v>128</v>
      </c>
      <c r="E116" s="173">
        <v>1</v>
      </c>
      <c r="F116" s="174">
        <f t="shared" si="39"/>
        <v>0</v>
      </c>
      <c r="G116" s="174">
        <f t="shared" si="40"/>
        <v>0</v>
      </c>
      <c r="H116" s="175"/>
      <c r="I116" s="174">
        <f t="shared" si="41"/>
        <v>0</v>
      </c>
      <c r="J116" s="175"/>
      <c r="K116" s="174">
        <f t="shared" si="42"/>
        <v>0</v>
      </c>
      <c r="L116" s="174">
        <v>21</v>
      </c>
      <c r="M116" s="174">
        <f t="shared" si="43"/>
        <v>0</v>
      </c>
      <c r="N116" s="173">
        <v>0</v>
      </c>
      <c r="O116" s="173">
        <f t="shared" si="44"/>
        <v>0</v>
      </c>
      <c r="P116" s="173">
        <v>0</v>
      </c>
      <c r="Q116" s="173">
        <f t="shared" si="45"/>
        <v>0</v>
      </c>
      <c r="R116" s="174"/>
      <c r="S116" s="176" t="s">
        <v>90</v>
      </c>
      <c r="T116" s="155">
        <v>0</v>
      </c>
      <c r="U116" s="155">
        <f t="shared" si="46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0">
        <v>105</v>
      </c>
      <c r="B117" s="171" t="s">
        <v>193</v>
      </c>
      <c r="C117" s="178" t="s">
        <v>194</v>
      </c>
      <c r="D117" s="172" t="s">
        <v>89</v>
      </c>
      <c r="E117" s="173">
        <v>72</v>
      </c>
      <c r="F117" s="174">
        <f t="shared" si="39"/>
        <v>0</v>
      </c>
      <c r="G117" s="174">
        <f t="shared" si="40"/>
        <v>0</v>
      </c>
      <c r="H117" s="175"/>
      <c r="I117" s="174">
        <f t="shared" si="41"/>
        <v>0</v>
      </c>
      <c r="J117" s="175"/>
      <c r="K117" s="174">
        <f t="shared" si="42"/>
        <v>0</v>
      </c>
      <c r="L117" s="174">
        <v>21</v>
      </c>
      <c r="M117" s="174">
        <f t="shared" si="43"/>
        <v>0</v>
      </c>
      <c r="N117" s="173">
        <v>0</v>
      </c>
      <c r="O117" s="173">
        <f t="shared" si="44"/>
        <v>0</v>
      </c>
      <c r="P117" s="173">
        <v>0</v>
      </c>
      <c r="Q117" s="173">
        <f t="shared" si="45"/>
        <v>0</v>
      </c>
      <c r="R117" s="174"/>
      <c r="S117" s="176" t="s">
        <v>90</v>
      </c>
      <c r="T117" s="155">
        <v>0</v>
      </c>
      <c r="U117" s="155">
        <f t="shared" si="46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0">
        <v>106</v>
      </c>
      <c r="B118" s="171" t="s">
        <v>195</v>
      </c>
      <c r="C118" s="178" t="s">
        <v>196</v>
      </c>
      <c r="D118" s="172" t="s">
        <v>89</v>
      </c>
      <c r="E118" s="173">
        <v>6</v>
      </c>
      <c r="F118" s="174">
        <f t="shared" si="39"/>
        <v>0</v>
      </c>
      <c r="G118" s="174">
        <f t="shared" si="40"/>
        <v>0</v>
      </c>
      <c r="H118" s="175"/>
      <c r="I118" s="174">
        <f t="shared" si="41"/>
        <v>0</v>
      </c>
      <c r="J118" s="175"/>
      <c r="K118" s="174">
        <f t="shared" si="42"/>
        <v>0</v>
      </c>
      <c r="L118" s="174">
        <v>21</v>
      </c>
      <c r="M118" s="174">
        <f t="shared" si="43"/>
        <v>0</v>
      </c>
      <c r="N118" s="173">
        <v>0</v>
      </c>
      <c r="O118" s="173">
        <f t="shared" si="44"/>
        <v>0</v>
      </c>
      <c r="P118" s="173">
        <v>0</v>
      </c>
      <c r="Q118" s="173">
        <f t="shared" si="45"/>
        <v>0</v>
      </c>
      <c r="R118" s="174"/>
      <c r="S118" s="176" t="s">
        <v>90</v>
      </c>
      <c r="T118" s="155">
        <v>0</v>
      </c>
      <c r="U118" s="155">
        <f t="shared" si="46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0">
        <v>107</v>
      </c>
      <c r="B119" s="171" t="s">
        <v>197</v>
      </c>
      <c r="C119" s="178" t="s">
        <v>198</v>
      </c>
      <c r="D119" s="172" t="s">
        <v>89</v>
      </c>
      <c r="E119" s="173">
        <v>1</v>
      </c>
      <c r="F119" s="174">
        <f t="shared" si="39"/>
        <v>0</v>
      </c>
      <c r="G119" s="174">
        <f t="shared" si="40"/>
        <v>0</v>
      </c>
      <c r="H119" s="175"/>
      <c r="I119" s="174">
        <f t="shared" si="41"/>
        <v>0</v>
      </c>
      <c r="J119" s="175"/>
      <c r="K119" s="174">
        <f t="shared" si="42"/>
        <v>0</v>
      </c>
      <c r="L119" s="174">
        <v>21</v>
      </c>
      <c r="M119" s="174">
        <f t="shared" si="43"/>
        <v>0</v>
      </c>
      <c r="N119" s="173">
        <v>0</v>
      </c>
      <c r="O119" s="173">
        <f t="shared" si="44"/>
        <v>0</v>
      </c>
      <c r="P119" s="173">
        <v>0</v>
      </c>
      <c r="Q119" s="173">
        <f t="shared" si="45"/>
        <v>0</v>
      </c>
      <c r="R119" s="174"/>
      <c r="S119" s="176" t="s">
        <v>90</v>
      </c>
      <c r="T119" s="155">
        <v>0</v>
      </c>
      <c r="U119" s="155">
        <f t="shared" si="46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ht="33.75" outlineLevel="1" x14ac:dyDescent="0.2">
      <c r="A120" s="170">
        <v>108</v>
      </c>
      <c r="B120" s="171" t="s">
        <v>199</v>
      </c>
      <c r="C120" s="178" t="s">
        <v>246</v>
      </c>
      <c r="D120" s="172" t="s">
        <v>200</v>
      </c>
      <c r="E120" s="173">
        <v>29</v>
      </c>
      <c r="F120" s="174">
        <f t="shared" si="39"/>
        <v>0</v>
      </c>
      <c r="G120" s="174">
        <f t="shared" si="40"/>
        <v>0</v>
      </c>
      <c r="H120" s="175"/>
      <c r="I120" s="174">
        <f t="shared" si="41"/>
        <v>0</v>
      </c>
      <c r="J120" s="175"/>
      <c r="K120" s="174">
        <f t="shared" si="42"/>
        <v>0</v>
      </c>
      <c r="L120" s="174">
        <v>21</v>
      </c>
      <c r="M120" s="174">
        <f t="shared" si="43"/>
        <v>0</v>
      </c>
      <c r="N120" s="173">
        <v>0</v>
      </c>
      <c r="O120" s="173">
        <f t="shared" si="44"/>
        <v>0</v>
      </c>
      <c r="P120" s="173">
        <v>0</v>
      </c>
      <c r="Q120" s="173">
        <f t="shared" si="45"/>
        <v>0</v>
      </c>
      <c r="R120" s="174"/>
      <c r="S120" s="176" t="s">
        <v>90</v>
      </c>
      <c r="T120" s="155">
        <v>0</v>
      </c>
      <c r="U120" s="155">
        <f t="shared" si="46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outlineLevel="1" x14ac:dyDescent="0.2">
      <c r="A121" s="170">
        <v>109</v>
      </c>
      <c r="B121" s="171" t="s">
        <v>201</v>
      </c>
      <c r="C121" s="178" t="s">
        <v>202</v>
      </c>
      <c r="D121" s="172" t="s">
        <v>89</v>
      </c>
      <c r="E121" s="173">
        <v>1</v>
      </c>
      <c r="F121" s="174">
        <f t="shared" si="39"/>
        <v>0</v>
      </c>
      <c r="G121" s="174">
        <f t="shared" si="40"/>
        <v>0</v>
      </c>
      <c r="H121" s="175"/>
      <c r="I121" s="174">
        <f t="shared" si="41"/>
        <v>0</v>
      </c>
      <c r="J121" s="175"/>
      <c r="K121" s="174">
        <f t="shared" si="42"/>
        <v>0</v>
      </c>
      <c r="L121" s="174">
        <v>21</v>
      </c>
      <c r="M121" s="174">
        <f t="shared" si="43"/>
        <v>0</v>
      </c>
      <c r="N121" s="173">
        <v>0</v>
      </c>
      <c r="O121" s="173">
        <f t="shared" si="44"/>
        <v>0</v>
      </c>
      <c r="P121" s="173">
        <v>0</v>
      </c>
      <c r="Q121" s="173">
        <f t="shared" si="45"/>
        <v>0</v>
      </c>
      <c r="R121" s="174"/>
      <c r="S121" s="176" t="s">
        <v>90</v>
      </c>
      <c r="T121" s="155">
        <v>0</v>
      </c>
      <c r="U121" s="155">
        <f t="shared" si="46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ht="22.5" outlineLevel="1" x14ac:dyDescent="0.2">
      <c r="A122" s="170">
        <v>110</v>
      </c>
      <c r="B122" s="171" t="s">
        <v>203</v>
      </c>
      <c r="C122" s="178" t="s">
        <v>204</v>
      </c>
      <c r="D122" s="172" t="s">
        <v>128</v>
      </c>
      <c r="E122" s="173">
        <v>1</v>
      </c>
      <c r="F122" s="174">
        <f t="shared" si="39"/>
        <v>0</v>
      </c>
      <c r="G122" s="174">
        <f t="shared" si="40"/>
        <v>0</v>
      </c>
      <c r="H122" s="175"/>
      <c r="I122" s="174">
        <f t="shared" si="41"/>
        <v>0</v>
      </c>
      <c r="J122" s="175"/>
      <c r="K122" s="174">
        <f t="shared" si="42"/>
        <v>0</v>
      </c>
      <c r="L122" s="174">
        <v>21</v>
      </c>
      <c r="M122" s="174">
        <f t="shared" si="43"/>
        <v>0</v>
      </c>
      <c r="N122" s="173">
        <v>0</v>
      </c>
      <c r="O122" s="173">
        <f t="shared" si="44"/>
        <v>0</v>
      </c>
      <c r="P122" s="173">
        <v>0</v>
      </c>
      <c r="Q122" s="173">
        <f t="shared" si="45"/>
        <v>0</v>
      </c>
      <c r="R122" s="174"/>
      <c r="S122" s="176" t="s">
        <v>90</v>
      </c>
      <c r="T122" s="155">
        <v>0</v>
      </c>
      <c r="U122" s="155">
        <f t="shared" si="46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outlineLevel="1" x14ac:dyDescent="0.2">
      <c r="A123" s="170">
        <v>111</v>
      </c>
      <c r="B123" s="171" t="s">
        <v>205</v>
      </c>
      <c r="C123" s="178" t="s">
        <v>206</v>
      </c>
      <c r="D123" s="172" t="s">
        <v>128</v>
      </c>
      <c r="E123" s="173">
        <v>1</v>
      </c>
      <c r="F123" s="174">
        <f t="shared" si="39"/>
        <v>0</v>
      </c>
      <c r="G123" s="174">
        <f t="shared" si="40"/>
        <v>0</v>
      </c>
      <c r="H123" s="175"/>
      <c r="I123" s="174">
        <f t="shared" si="41"/>
        <v>0</v>
      </c>
      <c r="J123" s="175"/>
      <c r="K123" s="174">
        <f t="shared" si="42"/>
        <v>0</v>
      </c>
      <c r="L123" s="174">
        <v>21</v>
      </c>
      <c r="M123" s="174">
        <f t="shared" si="43"/>
        <v>0</v>
      </c>
      <c r="N123" s="173">
        <v>0</v>
      </c>
      <c r="O123" s="173">
        <f t="shared" si="44"/>
        <v>0</v>
      </c>
      <c r="P123" s="173">
        <v>0</v>
      </c>
      <c r="Q123" s="173">
        <f t="shared" si="45"/>
        <v>0</v>
      </c>
      <c r="R123" s="174"/>
      <c r="S123" s="176" t="s">
        <v>90</v>
      </c>
      <c r="T123" s="155">
        <v>0</v>
      </c>
      <c r="U123" s="155">
        <f t="shared" si="46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0">
        <v>112</v>
      </c>
      <c r="B124" s="171" t="s">
        <v>207</v>
      </c>
      <c r="C124" s="178" t="s">
        <v>208</v>
      </c>
      <c r="D124" s="172" t="s">
        <v>89</v>
      </c>
      <c r="E124" s="173">
        <v>1</v>
      </c>
      <c r="F124" s="174">
        <f t="shared" si="39"/>
        <v>0</v>
      </c>
      <c r="G124" s="174">
        <f t="shared" si="40"/>
        <v>0</v>
      </c>
      <c r="H124" s="175"/>
      <c r="I124" s="174">
        <f t="shared" si="41"/>
        <v>0</v>
      </c>
      <c r="J124" s="175"/>
      <c r="K124" s="174">
        <f t="shared" si="42"/>
        <v>0</v>
      </c>
      <c r="L124" s="174">
        <v>21</v>
      </c>
      <c r="M124" s="174">
        <f t="shared" si="43"/>
        <v>0</v>
      </c>
      <c r="N124" s="173">
        <v>0</v>
      </c>
      <c r="O124" s="173">
        <f t="shared" si="44"/>
        <v>0</v>
      </c>
      <c r="P124" s="173">
        <v>0</v>
      </c>
      <c r="Q124" s="173">
        <f t="shared" si="45"/>
        <v>0</v>
      </c>
      <c r="R124" s="174"/>
      <c r="S124" s="176" t="s">
        <v>90</v>
      </c>
      <c r="T124" s="155">
        <v>0</v>
      </c>
      <c r="U124" s="155">
        <f t="shared" si="46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ht="33.75" outlineLevel="1" x14ac:dyDescent="0.2">
      <c r="A125" s="170">
        <v>113</v>
      </c>
      <c r="B125" s="164" t="s">
        <v>209</v>
      </c>
      <c r="C125" s="179" t="s">
        <v>247</v>
      </c>
      <c r="D125" s="165" t="s">
        <v>200</v>
      </c>
      <c r="E125" s="166">
        <v>29</v>
      </c>
      <c r="F125" s="167">
        <f t="shared" si="39"/>
        <v>0</v>
      </c>
      <c r="G125" s="167">
        <f t="shared" si="40"/>
        <v>0</v>
      </c>
      <c r="H125" s="168"/>
      <c r="I125" s="167">
        <f t="shared" si="41"/>
        <v>0</v>
      </c>
      <c r="J125" s="168"/>
      <c r="K125" s="167">
        <f t="shared" si="42"/>
        <v>0</v>
      </c>
      <c r="L125" s="167">
        <v>21</v>
      </c>
      <c r="M125" s="167">
        <f t="shared" si="43"/>
        <v>0</v>
      </c>
      <c r="N125" s="166">
        <v>0</v>
      </c>
      <c r="O125" s="166">
        <f t="shared" si="44"/>
        <v>0</v>
      </c>
      <c r="P125" s="166">
        <v>0</v>
      </c>
      <c r="Q125" s="166">
        <f t="shared" si="45"/>
        <v>0</v>
      </c>
      <c r="R125" s="167"/>
      <c r="S125" s="169" t="s">
        <v>90</v>
      </c>
      <c r="T125" s="155">
        <v>0</v>
      </c>
      <c r="U125" s="155">
        <f t="shared" si="46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outlineLevel="1" x14ac:dyDescent="0.2">
      <c r="A126" s="170">
        <v>114</v>
      </c>
      <c r="B126" s="171" t="s">
        <v>210</v>
      </c>
      <c r="C126" s="178" t="s">
        <v>211</v>
      </c>
      <c r="D126" s="172" t="s">
        <v>128</v>
      </c>
      <c r="E126" s="173">
        <v>1</v>
      </c>
      <c r="F126" s="174">
        <f t="shared" ref="F126:F132" si="47">H126+J126</f>
        <v>0</v>
      </c>
      <c r="G126" s="174">
        <f t="shared" ref="G126:G132" si="48">ROUND(E126*F126,2)</f>
        <v>0</v>
      </c>
      <c r="H126" s="175"/>
      <c r="I126" s="174">
        <f t="shared" ref="I126:I132" si="49">ROUND(E126*H126,2)</f>
        <v>0</v>
      </c>
      <c r="J126" s="175"/>
      <c r="K126" s="174">
        <f t="shared" ref="K126:K132" si="50">ROUND(E126*J126,2)</f>
        <v>0</v>
      </c>
      <c r="L126" s="174">
        <v>21</v>
      </c>
      <c r="M126" s="174">
        <f t="shared" ref="M126:M132" si="51">G126*(1+L126/100)</f>
        <v>0</v>
      </c>
      <c r="N126" s="173">
        <v>0</v>
      </c>
      <c r="O126" s="173">
        <f t="shared" ref="O126:O132" si="52">ROUND(E126*N126,2)</f>
        <v>0</v>
      </c>
      <c r="P126" s="173">
        <v>0</v>
      </c>
      <c r="Q126" s="173">
        <f t="shared" ref="Q126:Q132" si="53">ROUND(E126*P126,2)</f>
        <v>0</v>
      </c>
      <c r="R126" s="174"/>
      <c r="S126" s="176" t="s">
        <v>90</v>
      </c>
      <c r="T126" s="155">
        <v>0</v>
      </c>
      <c r="U126" s="155">
        <f t="shared" si="46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0">
        <v>115</v>
      </c>
      <c r="B127" s="171" t="s">
        <v>212</v>
      </c>
      <c r="C127" s="178" t="s">
        <v>213</v>
      </c>
      <c r="D127" s="172" t="s">
        <v>89</v>
      </c>
      <c r="E127" s="173">
        <v>72</v>
      </c>
      <c r="F127" s="174">
        <f t="shared" si="47"/>
        <v>0</v>
      </c>
      <c r="G127" s="174">
        <f t="shared" si="48"/>
        <v>0</v>
      </c>
      <c r="H127" s="175"/>
      <c r="I127" s="174">
        <f t="shared" si="49"/>
        <v>0</v>
      </c>
      <c r="J127" s="175"/>
      <c r="K127" s="174">
        <f t="shared" si="50"/>
        <v>0</v>
      </c>
      <c r="L127" s="174">
        <v>21</v>
      </c>
      <c r="M127" s="174">
        <f t="shared" si="51"/>
        <v>0</v>
      </c>
      <c r="N127" s="173">
        <v>0</v>
      </c>
      <c r="O127" s="173">
        <f t="shared" si="52"/>
        <v>0</v>
      </c>
      <c r="P127" s="173">
        <v>0</v>
      </c>
      <c r="Q127" s="173">
        <f t="shared" si="53"/>
        <v>0</v>
      </c>
      <c r="R127" s="174"/>
      <c r="S127" s="176" t="s">
        <v>90</v>
      </c>
      <c r="T127" s="155">
        <v>0</v>
      </c>
      <c r="U127" s="155">
        <f t="shared" si="46"/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0">
        <v>116</v>
      </c>
      <c r="B128" s="171" t="s">
        <v>214</v>
      </c>
      <c r="C128" s="178" t="s">
        <v>215</v>
      </c>
      <c r="D128" s="172" t="s">
        <v>89</v>
      </c>
      <c r="E128" s="173">
        <v>24</v>
      </c>
      <c r="F128" s="174">
        <f t="shared" si="47"/>
        <v>0</v>
      </c>
      <c r="G128" s="174">
        <f t="shared" si="48"/>
        <v>0</v>
      </c>
      <c r="H128" s="175"/>
      <c r="I128" s="174">
        <f t="shared" si="49"/>
        <v>0</v>
      </c>
      <c r="J128" s="175"/>
      <c r="K128" s="174">
        <f t="shared" si="50"/>
        <v>0</v>
      </c>
      <c r="L128" s="174">
        <v>21</v>
      </c>
      <c r="M128" s="174">
        <f t="shared" si="51"/>
        <v>0</v>
      </c>
      <c r="N128" s="173">
        <v>0</v>
      </c>
      <c r="O128" s="173">
        <f t="shared" si="52"/>
        <v>0</v>
      </c>
      <c r="P128" s="173">
        <v>0</v>
      </c>
      <c r="Q128" s="173">
        <f t="shared" si="53"/>
        <v>0</v>
      </c>
      <c r="R128" s="174"/>
      <c r="S128" s="176" t="s">
        <v>90</v>
      </c>
      <c r="T128" s="155">
        <v>0</v>
      </c>
      <c r="U128" s="155">
        <f t="shared" si="46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0">
        <v>117</v>
      </c>
      <c r="B129" s="171" t="s">
        <v>216</v>
      </c>
      <c r="C129" s="178" t="s">
        <v>217</v>
      </c>
      <c r="D129" s="172" t="s">
        <v>89</v>
      </c>
      <c r="E129" s="173">
        <v>1</v>
      </c>
      <c r="F129" s="174">
        <f t="shared" si="47"/>
        <v>0</v>
      </c>
      <c r="G129" s="174">
        <f t="shared" si="48"/>
        <v>0</v>
      </c>
      <c r="H129" s="175"/>
      <c r="I129" s="174">
        <f t="shared" si="49"/>
        <v>0</v>
      </c>
      <c r="J129" s="175"/>
      <c r="K129" s="174">
        <f t="shared" si="50"/>
        <v>0</v>
      </c>
      <c r="L129" s="174">
        <v>21</v>
      </c>
      <c r="M129" s="174">
        <f t="shared" si="51"/>
        <v>0</v>
      </c>
      <c r="N129" s="173">
        <v>0</v>
      </c>
      <c r="O129" s="173">
        <f t="shared" si="52"/>
        <v>0</v>
      </c>
      <c r="P129" s="173">
        <v>0</v>
      </c>
      <c r="Q129" s="173">
        <f t="shared" si="53"/>
        <v>0</v>
      </c>
      <c r="R129" s="174"/>
      <c r="S129" s="176" t="s">
        <v>90</v>
      </c>
      <c r="T129" s="155">
        <v>0</v>
      </c>
      <c r="U129" s="155">
        <f t="shared" si="46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0">
        <v>118</v>
      </c>
      <c r="B130" s="171" t="s">
        <v>218</v>
      </c>
      <c r="C130" s="178" t="s">
        <v>219</v>
      </c>
      <c r="D130" s="172" t="s">
        <v>89</v>
      </c>
      <c r="E130" s="173">
        <v>1</v>
      </c>
      <c r="F130" s="174">
        <f t="shared" si="47"/>
        <v>0</v>
      </c>
      <c r="G130" s="174">
        <f t="shared" si="48"/>
        <v>0</v>
      </c>
      <c r="H130" s="175"/>
      <c r="I130" s="174">
        <f t="shared" si="49"/>
        <v>0</v>
      </c>
      <c r="J130" s="175"/>
      <c r="K130" s="174">
        <f t="shared" si="50"/>
        <v>0</v>
      </c>
      <c r="L130" s="174">
        <v>21</v>
      </c>
      <c r="M130" s="174">
        <f t="shared" si="51"/>
        <v>0</v>
      </c>
      <c r="N130" s="173">
        <v>0</v>
      </c>
      <c r="O130" s="173">
        <f t="shared" si="52"/>
        <v>0</v>
      </c>
      <c r="P130" s="173">
        <v>0</v>
      </c>
      <c r="Q130" s="173">
        <f t="shared" si="53"/>
        <v>0</v>
      </c>
      <c r="R130" s="174"/>
      <c r="S130" s="176" t="s">
        <v>90</v>
      </c>
      <c r="T130" s="155">
        <v>0</v>
      </c>
      <c r="U130" s="155">
        <f t="shared" si="46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0">
        <v>119</v>
      </c>
      <c r="B131" s="171" t="s">
        <v>220</v>
      </c>
      <c r="C131" s="178" t="s">
        <v>221</v>
      </c>
      <c r="D131" s="172" t="s">
        <v>89</v>
      </c>
      <c r="E131" s="173">
        <v>1</v>
      </c>
      <c r="F131" s="174">
        <f t="shared" si="47"/>
        <v>0</v>
      </c>
      <c r="G131" s="174">
        <f t="shared" si="48"/>
        <v>0</v>
      </c>
      <c r="H131" s="175"/>
      <c r="I131" s="174">
        <f t="shared" si="49"/>
        <v>0</v>
      </c>
      <c r="J131" s="175"/>
      <c r="K131" s="174">
        <f t="shared" si="50"/>
        <v>0</v>
      </c>
      <c r="L131" s="174">
        <v>21</v>
      </c>
      <c r="M131" s="174">
        <f t="shared" si="51"/>
        <v>0</v>
      </c>
      <c r="N131" s="173">
        <v>0</v>
      </c>
      <c r="O131" s="173">
        <f t="shared" si="52"/>
        <v>0</v>
      </c>
      <c r="P131" s="173">
        <v>0</v>
      </c>
      <c r="Q131" s="173">
        <f t="shared" si="53"/>
        <v>0</v>
      </c>
      <c r="R131" s="174"/>
      <c r="S131" s="176" t="s">
        <v>90</v>
      </c>
      <c r="T131" s="155">
        <v>0</v>
      </c>
      <c r="U131" s="155">
        <f t="shared" si="46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0">
        <v>120</v>
      </c>
      <c r="B132" s="164" t="s">
        <v>222</v>
      </c>
      <c r="C132" s="179" t="s">
        <v>223</v>
      </c>
      <c r="D132" s="165" t="s">
        <v>89</v>
      </c>
      <c r="E132" s="166">
        <v>1</v>
      </c>
      <c r="F132" s="167">
        <f t="shared" si="47"/>
        <v>0</v>
      </c>
      <c r="G132" s="167">
        <f t="shared" si="48"/>
        <v>0</v>
      </c>
      <c r="H132" s="168"/>
      <c r="I132" s="167">
        <f t="shared" si="49"/>
        <v>0</v>
      </c>
      <c r="J132" s="168"/>
      <c r="K132" s="167">
        <f t="shared" si="50"/>
        <v>0</v>
      </c>
      <c r="L132" s="167">
        <v>21</v>
      </c>
      <c r="M132" s="167">
        <f t="shared" si="51"/>
        <v>0</v>
      </c>
      <c r="N132" s="166">
        <v>0</v>
      </c>
      <c r="O132" s="166">
        <f t="shared" si="52"/>
        <v>0</v>
      </c>
      <c r="P132" s="166">
        <v>0</v>
      </c>
      <c r="Q132" s="166">
        <f t="shared" si="53"/>
        <v>0</v>
      </c>
      <c r="R132" s="167"/>
      <c r="S132" s="169" t="s">
        <v>90</v>
      </c>
      <c r="T132" s="155">
        <v>0</v>
      </c>
      <c r="U132" s="155">
        <f t="shared" si="46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x14ac:dyDescent="0.2">
      <c r="A133" s="3"/>
      <c r="B133" s="4"/>
      <c r="C133" s="180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D133">
        <v>15</v>
      </c>
      <c r="AE133">
        <v>21</v>
      </c>
      <c r="AF133" t="s">
        <v>73</v>
      </c>
    </row>
    <row r="134" spans="1:59" x14ac:dyDescent="0.2">
      <c r="A134" s="151"/>
      <c r="B134" s="152" t="s">
        <v>29</v>
      </c>
      <c r="C134" s="181"/>
      <c r="D134" s="153"/>
      <c r="E134" s="154"/>
      <c r="F134" s="154"/>
      <c r="G134" s="163">
        <f>G8+G49+G52+G89+G110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f>SUMIF(L7:L132,AD133,G7:G132)</f>
        <v>0</v>
      </c>
      <c r="AE134">
        <f>SUMIF(L7:L132,AE133,G7:G132)</f>
        <v>0</v>
      </c>
      <c r="AF134" t="s">
        <v>224</v>
      </c>
    </row>
    <row r="135" spans="1:59" x14ac:dyDescent="0.2">
      <c r="C135" s="182"/>
      <c r="D135" s="10"/>
      <c r="AF135" t="s">
        <v>225</v>
      </c>
    </row>
    <row r="136" spans="1:59" x14ac:dyDescent="0.2">
      <c r="D136" s="10"/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G7.3.2 -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'G7.3.2 - PVS - MaR'!Názvy_tisku</vt:lpstr>
      <vt:lpstr>oadresa</vt:lpstr>
      <vt:lpstr>Stavba!Objednatel</vt:lpstr>
      <vt:lpstr>Stavba!Objekt</vt:lpstr>
      <vt:lpstr>'G7.3.2 -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2023-07-21T09:08:45Z</dcterms:modified>
</cp:coreProperties>
</file>