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3.1a - InO 201.3 - Horko..." sheetId="2" r:id="rId2"/>
    <sheet name="D3.1b - InO 201.3 - Horko..." sheetId="3" r:id="rId3"/>
    <sheet name="D3.1a - InO 201.3 - Horko..._01" sheetId="4" r:id="rId4"/>
    <sheet name="D3.1b - InO 201.3 - Horko..._01" sheetId="5" r:id="rId5"/>
    <sheet name="D3.2.1.2 - PS235 - 5520 -..." sheetId="6" r:id="rId6"/>
    <sheet name="D3.2.2.2 - PS236 - 5502 -..." sheetId="7" r:id="rId7"/>
    <sheet name="D3.2.3.2 - PS237 - 5401 -..." sheetId="8" r:id="rId8"/>
    <sheet name="D3.2.4.2 - PS238 - 4501 -..." sheetId="9" r:id="rId9"/>
    <sheet name="D3.2.5.2 - PS239 - 5203 -..." sheetId="10" r:id="rId10"/>
    <sheet name="D3.2.6.2 - PS240 - 5604 -..." sheetId="11" r:id="rId11"/>
    <sheet name="D3.2.7.2 - PS241 - 4582 -..." sheetId="12" r:id="rId12"/>
    <sheet name="D3.2.8.1 - PS209 - OS - K..." sheetId="13" r:id="rId13"/>
    <sheet name="D3.2.8.2 - PS209 - OS Krá..." sheetId="14" r:id="rId14"/>
    <sheet name="D3.2.X.2 - PVS - Měření a..." sheetId="15" r:id="rId15"/>
    <sheet name="D3.3 - ZOV" sheetId="16" r:id="rId16"/>
    <sheet name="D3.4 - Datová síť" sheetId="17" r:id="rId17"/>
    <sheet name="D4.1a - InO 201.2 - Teplo..." sheetId="18" r:id="rId18"/>
    <sheet name="D4.1b - InO 201.2 - Teplo..." sheetId="19" r:id="rId19"/>
    <sheet name="D4.2.1.1 - Objektové před..." sheetId="20" r:id="rId20"/>
    <sheet name="D4.2.1.2 - PS251 - A - Ch..." sheetId="21" r:id="rId21"/>
    <sheet name="D4.2.2.2 - PS252 - B - PI..." sheetId="22" r:id="rId22"/>
    <sheet name="D4.2.3.2 - PS253 - F - Mi..." sheetId="23" r:id="rId23"/>
    <sheet name="D4.2.4.2 - PS254 - G - PP..." sheetId="24" r:id="rId24"/>
    <sheet name="D4.2.5.2 - PS255 - I - Ps..." sheetId="25" r:id="rId25"/>
    <sheet name="D4.2.6.2 - PS256 - J - St..." sheetId="26" r:id="rId26"/>
    <sheet name="D4.4 - Datová síť" sheetId="27" r:id="rId27"/>
    <sheet name="D4.5 - ZOV" sheetId="28" r:id="rId28"/>
    <sheet name="VRN - Vedlejší rozpočtové..." sheetId="29" r:id="rId29"/>
    <sheet name="Pokyny pro vyplnění" sheetId="30" r:id="rId30"/>
  </sheets>
  <definedNames>
    <definedName name="_xlnm.Print_Area" localSheetId="0">'Rekapitulace stavby'!$D$4:$AO$36,'Rekapitulace stavby'!$C$42:$AQ$87</definedName>
    <definedName name="_xlnm.Print_Titles" localSheetId="0">'Rekapitulace stavby'!$52:$52</definedName>
    <definedName name="_xlnm._FilterDatabase" localSheetId="1" hidden="1">'D3.1a - InO 201.3 - Horko...'!$C$99:$K$832</definedName>
    <definedName name="_xlnm.Print_Area" localSheetId="1">'D3.1a - InO 201.3 - Horko...'!$C$4:$J$41,'D3.1a - InO 201.3 - Horko...'!$C$47:$J$79,'D3.1a - InO 201.3 - Horko...'!$C$85:$K$832</definedName>
    <definedName name="_xlnm.Print_Titles" localSheetId="1">'D3.1a - InO 201.3 - Horko...'!$99:$99</definedName>
    <definedName name="_xlnm._FilterDatabase" localSheetId="2" hidden="1">'D3.1b - InO 201.3 - Horko...'!$C$99:$K$757</definedName>
    <definedName name="_xlnm.Print_Area" localSheetId="2">'D3.1b - InO 201.3 - Horko...'!$C$4:$J$41,'D3.1b - InO 201.3 - Horko...'!$C$47:$J$79,'D3.1b - InO 201.3 - Horko...'!$C$85:$K$757</definedName>
    <definedName name="_xlnm.Print_Titles" localSheetId="2">'D3.1b - InO 201.3 - Horko...'!$99:$99</definedName>
    <definedName name="_xlnm._FilterDatabase" localSheetId="3" hidden="1">'D3.1a - InO 201.3 - Horko..._01'!$C$99:$K$832</definedName>
    <definedName name="_xlnm.Print_Area" localSheetId="3">'D3.1a - InO 201.3 - Horko..._01'!$C$4:$J$41,'D3.1a - InO 201.3 - Horko..._01'!$C$47:$J$79,'D3.1a - InO 201.3 - Horko..._01'!$C$85:$K$832</definedName>
    <definedName name="_xlnm.Print_Titles" localSheetId="3">'D3.1a - InO 201.3 - Horko..._01'!$99:$99</definedName>
    <definedName name="_xlnm._FilterDatabase" localSheetId="4" hidden="1">'D3.1b - InO 201.3 - Horko..._01'!$C$99:$K$757</definedName>
    <definedName name="_xlnm.Print_Area" localSheetId="4">'D3.1b - InO 201.3 - Horko..._01'!$C$4:$J$41,'D3.1b - InO 201.3 - Horko..._01'!$C$47:$J$79,'D3.1b - InO 201.3 - Horko..._01'!$C$85:$K$757</definedName>
    <definedName name="_xlnm.Print_Titles" localSheetId="4">'D3.1b - InO 201.3 - Horko..._01'!$99:$99</definedName>
    <definedName name="_xlnm._FilterDatabase" localSheetId="5" hidden="1">'D3.2.1.2 - PS235 - 5520 -...'!$C$89:$K$233</definedName>
    <definedName name="_xlnm.Print_Area" localSheetId="5">'D3.2.1.2 - PS235 - 5520 -...'!$C$4:$J$41,'D3.2.1.2 - PS235 - 5520 -...'!$C$47:$J$69,'D3.2.1.2 - PS235 - 5520 -...'!$C$75:$K$233</definedName>
    <definedName name="_xlnm.Print_Titles" localSheetId="5">'D3.2.1.2 - PS235 - 5520 -...'!$89:$89</definedName>
    <definedName name="_xlnm._FilterDatabase" localSheetId="6" hidden="1">'D3.2.2.2 - PS236 - 5502 -...'!$C$89:$K$251</definedName>
    <definedName name="_xlnm.Print_Area" localSheetId="6">'D3.2.2.2 - PS236 - 5502 -...'!$C$4:$J$41,'D3.2.2.2 - PS236 - 5502 -...'!$C$47:$J$69,'D3.2.2.2 - PS236 - 5502 -...'!$C$75:$K$251</definedName>
    <definedName name="_xlnm.Print_Titles" localSheetId="6">'D3.2.2.2 - PS236 - 5502 -...'!$89:$89</definedName>
    <definedName name="_xlnm._FilterDatabase" localSheetId="7" hidden="1">'D3.2.3.2 - PS237 - 5401 -...'!$C$89:$K$209</definedName>
    <definedName name="_xlnm.Print_Area" localSheetId="7">'D3.2.3.2 - PS237 - 5401 -...'!$C$4:$J$41,'D3.2.3.2 - PS237 - 5401 -...'!$C$47:$J$69,'D3.2.3.2 - PS237 - 5401 -...'!$C$75:$K$209</definedName>
    <definedName name="_xlnm.Print_Titles" localSheetId="7">'D3.2.3.2 - PS237 - 5401 -...'!$89:$89</definedName>
    <definedName name="_xlnm._FilterDatabase" localSheetId="8" hidden="1">'D3.2.4.2 - PS238 - 4501 -...'!$C$89:$K$247</definedName>
    <definedName name="_xlnm.Print_Area" localSheetId="8">'D3.2.4.2 - PS238 - 4501 -...'!$C$4:$J$41,'D3.2.4.2 - PS238 - 4501 -...'!$C$47:$J$69,'D3.2.4.2 - PS238 - 4501 -...'!$C$75:$K$247</definedName>
    <definedName name="_xlnm.Print_Titles" localSheetId="8">'D3.2.4.2 - PS238 - 4501 -...'!$89:$89</definedName>
    <definedName name="_xlnm._FilterDatabase" localSheetId="9" hidden="1">'D3.2.5.2 - PS239 - 5203 -...'!$C$89:$K$237</definedName>
    <definedName name="_xlnm.Print_Area" localSheetId="9">'D3.2.5.2 - PS239 - 5203 -...'!$C$4:$J$41,'D3.2.5.2 - PS239 - 5203 -...'!$C$47:$J$69,'D3.2.5.2 - PS239 - 5203 -...'!$C$75:$K$237</definedName>
    <definedName name="_xlnm.Print_Titles" localSheetId="9">'D3.2.5.2 - PS239 - 5203 -...'!$89:$89</definedName>
    <definedName name="_xlnm._FilterDatabase" localSheetId="10" hidden="1">'D3.2.6.2 - PS240 - 5604 -...'!$C$89:$K$205</definedName>
    <definedName name="_xlnm.Print_Area" localSheetId="10">'D3.2.6.2 - PS240 - 5604 -...'!$C$4:$J$41,'D3.2.6.2 - PS240 - 5604 -...'!$C$47:$J$69,'D3.2.6.2 - PS240 - 5604 -...'!$C$75:$K$205</definedName>
    <definedName name="_xlnm.Print_Titles" localSheetId="10">'D3.2.6.2 - PS240 - 5604 -...'!$89:$89</definedName>
    <definedName name="_xlnm._FilterDatabase" localSheetId="11" hidden="1">'D3.2.7.2 - PS241 - 4582 -...'!$C$89:$K$233</definedName>
    <definedName name="_xlnm.Print_Area" localSheetId="11">'D3.2.7.2 - PS241 - 4582 -...'!$C$4:$J$41,'D3.2.7.2 - PS241 - 4582 -...'!$C$47:$J$69,'D3.2.7.2 - PS241 - 4582 -...'!$C$75:$K$233</definedName>
    <definedName name="_xlnm.Print_Titles" localSheetId="11">'D3.2.7.2 - PS241 - 4582 -...'!$89:$89</definedName>
    <definedName name="_xlnm._FilterDatabase" localSheetId="12" hidden="1">'D3.2.8.1 - PS209 - OS - K...'!$C$103:$K$474</definedName>
    <definedName name="_xlnm.Print_Area" localSheetId="12">'D3.2.8.1 - PS209 - OS - K...'!$C$4:$J$41,'D3.2.8.1 - PS209 - OS - K...'!$C$47:$J$83,'D3.2.8.1 - PS209 - OS - K...'!$C$89:$K$474</definedName>
    <definedName name="_xlnm.Print_Titles" localSheetId="12">'D3.2.8.1 - PS209 - OS - K...'!$103:$103</definedName>
    <definedName name="_xlnm._FilterDatabase" localSheetId="13" hidden="1">'D3.2.8.2 - PS209 - OS Krá...'!$C$89:$K$227</definedName>
    <definedName name="_xlnm.Print_Area" localSheetId="13">'D3.2.8.2 - PS209 - OS Krá...'!$C$4:$J$41,'D3.2.8.2 - PS209 - OS Krá...'!$C$47:$J$69,'D3.2.8.2 - PS209 - OS Krá...'!$C$75:$K$227</definedName>
    <definedName name="_xlnm.Print_Titles" localSheetId="13">'D3.2.8.2 - PS209 - OS Krá...'!$89:$89</definedName>
    <definedName name="_xlnm._FilterDatabase" localSheetId="14" hidden="1">'D3.2.X.2 - PVS - Měření a...'!$C$85:$K$93</definedName>
    <definedName name="_xlnm.Print_Area" localSheetId="14">'D3.2.X.2 - PVS - Měření a...'!$C$4:$J$41,'D3.2.X.2 - PVS - Měření a...'!$C$47:$J$65,'D3.2.X.2 - PVS - Měření a...'!$C$71:$K$93</definedName>
    <definedName name="_xlnm.Print_Titles" localSheetId="14">'D3.2.X.2 - PVS - Měření a...'!$85:$85</definedName>
    <definedName name="_xlnm._FilterDatabase" localSheetId="15" hidden="1">'D3.3 - ZOV'!$C$91:$K$201</definedName>
    <definedName name="_xlnm.Print_Area" localSheetId="15">'D3.3 - ZOV'!$C$4:$J$39,'D3.3 - ZOV'!$C$45:$J$73,'D3.3 - ZOV'!$C$79:$K$201</definedName>
    <definedName name="_xlnm.Print_Titles" localSheetId="15">'D3.3 - ZOV'!$91:$91</definedName>
    <definedName name="_xlnm._FilterDatabase" localSheetId="16" hidden="1">'D3.4 - Datová síť'!$C$81:$K$317</definedName>
    <definedName name="_xlnm.Print_Area" localSheetId="16">'D3.4 - Datová síť'!$C$4:$J$39,'D3.4 - Datová síť'!$C$45:$J$63,'D3.4 - Datová síť'!$C$69:$K$317</definedName>
    <definedName name="_xlnm.Print_Titles" localSheetId="16">'D3.4 - Datová síť'!$81:$81</definedName>
    <definedName name="_xlnm._FilterDatabase" localSheetId="17" hidden="1">'D4.1a - InO 201.2 - Teplo...'!$C$99:$K$572</definedName>
    <definedName name="_xlnm.Print_Area" localSheetId="17">'D4.1a - InO 201.2 - Teplo...'!$C$4:$J$41,'D4.1a - InO 201.2 - Teplo...'!$C$47:$J$79,'D4.1a - InO 201.2 - Teplo...'!$C$85:$K$572</definedName>
    <definedName name="_xlnm.Print_Titles" localSheetId="17">'D4.1a - InO 201.2 - Teplo...'!$99:$99</definedName>
    <definedName name="_xlnm._FilterDatabase" localSheetId="18" hidden="1">'D4.1b - InO 201.2 - Teplo...'!$C$95:$K$347</definedName>
    <definedName name="_xlnm.Print_Area" localSheetId="18">'D4.1b - InO 201.2 - Teplo...'!$C$4:$J$41,'D4.1b - InO 201.2 - Teplo...'!$C$47:$J$75,'D4.1b - InO 201.2 - Teplo...'!$C$81:$K$347</definedName>
    <definedName name="_xlnm.Print_Titles" localSheetId="18">'D4.1b - InO 201.2 - Teplo...'!$95:$95</definedName>
    <definedName name="_xlnm._FilterDatabase" localSheetId="19" hidden="1">'D4.2.1.1 - Objektové před...'!$C$94:$K$616</definedName>
    <definedName name="_xlnm.Print_Area" localSheetId="19">'D4.2.1.1 - Objektové před...'!$C$4:$J$41,'D4.2.1.1 - Objektové před...'!$C$47:$J$74,'D4.2.1.1 - Objektové před...'!$C$80:$K$616</definedName>
    <definedName name="_xlnm.Print_Titles" localSheetId="19">'D4.2.1.1 - Objektové před...'!$94:$94</definedName>
    <definedName name="_xlnm._FilterDatabase" localSheetId="20" hidden="1">'D4.2.1.2 - PS251 - A - Ch...'!$C$89:$K$215</definedName>
    <definedName name="_xlnm.Print_Area" localSheetId="20">'D4.2.1.2 - PS251 - A - Ch...'!$C$4:$J$41,'D4.2.1.2 - PS251 - A - Ch...'!$C$47:$J$69,'D4.2.1.2 - PS251 - A - Ch...'!$C$75:$K$215</definedName>
    <definedName name="_xlnm.Print_Titles" localSheetId="20">'D4.2.1.2 - PS251 - A - Ch...'!$89:$89</definedName>
    <definedName name="_xlnm._FilterDatabase" localSheetId="21" hidden="1">'D4.2.2.2 - PS252 - B - PI...'!$C$89:$K$215</definedName>
    <definedName name="_xlnm.Print_Area" localSheetId="21">'D4.2.2.2 - PS252 - B - PI...'!$C$4:$J$41,'D4.2.2.2 - PS252 - B - PI...'!$C$47:$J$69,'D4.2.2.2 - PS252 - B - PI...'!$C$75:$K$215</definedName>
    <definedName name="_xlnm.Print_Titles" localSheetId="21">'D4.2.2.2 - PS252 - B - PI...'!$89:$89</definedName>
    <definedName name="_xlnm._FilterDatabase" localSheetId="22" hidden="1">'D4.2.3.2 - PS253 - F - Mi...'!$C$89:$K$215</definedName>
    <definedName name="_xlnm.Print_Area" localSheetId="22">'D4.2.3.2 - PS253 - F - Mi...'!$C$4:$J$41,'D4.2.3.2 - PS253 - F - Mi...'!$C$47:$J$69,'D4.2.3.2 - PS253 - F - Mi...'!$C$75:$K$215</definedName>
    <definedName name="_xlnm.Print_Titles" localSheetId="22">'D4.2.3.2 - PS253 - F - Mi...'!$89:$89</definedName>
    <definedName name="_xlnm._FilterDatabase" localSheetId="23" hidden="1">'D4.2.4.2 - PS254 - G - PP...'!$C$89:$K$215</definedName>
    <definedName name="_xlnm.Print_Area" localSheetId="23">'D4.2.4.2 - PS254 - G - PP...'!$C$4:$J$41,'D4.2.4.2 - PS254 - G - PP...'!$C$47:$J$69,'D4.2.4.2 - PS254 - G - PP...'!$C$75:$K$215</definedName>
    <definedName name="_xlnm.Print_Titles" localSheetId="23">'D4.2.4.2 - PS254 - G - PP...'!$89:$89</definedName>
    <definedName name="_xlnm._FilterDatabase" localSheetId="24" hidden="1">'D4.2.5.2 - PS255 - I - Ps...'!$C$89:$K$215</definedName>
    <definedName name="_xlnm.Print_Area" localSheetId="24">'D4.2.5.2 - PS255 - I - Ps...'!$C$4:$J$41,'D4.2.5.2 - PS255 - I - Ps...'!$C$47:$J$69,'D4.2.5.2 - PS255 - I - Ps...'!$C$75:$K$215</definedName>
    <definedName name="_xlnm.Print_Titles" localSheetId="24">'D4.2.5.2 - PS255 - I - Ps...'!$89:$89</definedName>
    <definedName name="_xlnm._FilterDatabase" localSheetId="25" hidden="1">'D4.2.6.2 - PS256 - J - St...'!$C$89:$K$215</definedName>
    <definedName name="_xlnm.Print_Area" localSheetId="25">'D4.2.6.2 - PS256 - J - St...'!$C$4:$J$41,'D4.2.6.2 - PS256 - J - St...'!$C$47:$J$69,'D4.2.6.2 - PS256 - J - St...'!$C$75:$K$215</definedName>
    <definedName name="_xlnm.Print_Titles" localSheetId="25">'D4.2.6.2 - PS256 - J - St...'!$89:$89</definedName>
    <definedName name="_xlnm._FilterDatabase" localSheetId="26" hidden="1">'D4.4 - Datová síť'!$C$81:$K$271</definedName>
    <definedName name="_xlnm.Print_Area" localSheetId="26">'D4.4 - Datová síť'!$C$4:$J$39,'D4.4 - Datová síť'!$C$45:$J$63,'D4.4 - Datová síť'!$C$69:$K$271</definedName>
    <definedName name="_xlnm.Print_Titles" localSheetId="26">'D4.4 - Datová síť'!$81:$81</definedName>
    <definedName name="_xlnm._FilterDatabase" localSheetId="27" hidden="1">'D4.5 - ZOV'!$C$90:$K$291</definedName>
    <definedName name="_xlnm.Print_Area" localSheetId="27">'D4.5 - ZOV'!$C$4:$J$39,'D4.5 - ZOV'!$C$45:$J$72,'D4.5 - ZOV'!$C$78:$K$291</definedName>
    <definedName name="_xlnm.Print_Titles" localSheetId="27">'D4.5 - ZOV'!$90:$90</definedName>
    <definedName name="_xlnm._FilterDatabase" localSheetId="28" hidden="1">'VRN - Vedlejší rozpočtové...'!$C$84:$K$160</definedName>
    <definedName name="_xlnm.Print_Area" localSheetId="28">'VRN - Vedlejší rozpočtové...'!$C$4:$J$39,'VRN - Vedlejší rozpočtové...'!$C$45:$J$66,'VRN - Vedlejší rozpočtové...'!$C$72:$K$160</definedName>
    <definedName name="_xlnm.Print_Titles" localSheetId="28">'VRN - Vedlejší rozpočtové...'!$84:$84</definedName>
    <definedName name="_xlnm.Print_Area" localSheetId="2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9" l="1" r="J37"/>
  <c r="J36"/>
  <c i="1" r="AY86"/>
  <c i="29" r="J35"/>
  <c i="1" r="AX86"/>
  <c i="29" r="BI157"/>
  <c r="BH157"/>
  <c r="BG157"/>
  <c r="BF157"/>
  <c r="T157"/>
  <c r="T156"/>
  <c r="R157"/>
  <c r="R156"/>
  <c r="P157"/>
  <c r="P156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52"/>
  <c r="E7"/>
  <c r="E48"/>
  <c i="28" r="J37"/>
  <c r="J36"/>
  <c i="1" r="AY85"/>
  <c i="28" r="J35"/>
  <c i="1" r="AX85"/>
  <c i="28"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52"/>
  <c r="E7"/>
  <c r="E81"/>
  <c i="27" r="J37"/>
  <c r="J36"/>
  <c i="1" r="AY84"/>
  <c i="27" r="J35"/>
  <c i="1" r="AX84"/>
  <c i="27"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26" r="J39"/>
  <c r="J38"/>
  <c i="1" r="AY83"/>
  <c i="26" r="J37"/>
  <c i="1" r="AX83"/>
  <c i="26"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25" r="J39"/>
  <c r="J38"/>
  <c i="1" r="AY82"/>
  <c i="25" r="J37"/>
  <c i="1" r="AX82"/>
  <c i="25"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59"/>
  <c r="J19"/>
  <c r="J14"/>
  <c r="J56"/>
  <c r="E7"/>
  <c r="E50"/>
  <c i="24" r="J39"/>
  <c r="J38"/>
  <c i="1" r="AY81"/>
  <c i="24" r="J37"/>
  <c i="1" r="AX81"/>
  <c i="24"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23" r="J39"/>
  <c r="J38"/>
  <c i="1" r="AY80"/>
  <c i="23" r="J37"/>
  <c i="1" r="AX80"/>
  <c i="23"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59"/>
  <c r="J19"/>
  <c r="J14"/>
  <c r="J56"/>
  <c r="E7"/>
  <c r="E50"/>
  <c i="22" r="J39"/>
  <c r="J38"/>
  <c i="1" r="AY79"/>
  <c i="22" r="J37"/>
  <c i="1" r="AX79"/>
  <c i="22"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87"/>
  <c r="J19"/>
  <c r="J14"/>
  <c r="J56"/>
  <c r="E7"/>
  <c r="E78"/>
  <c i="21" r="J39"/>
  <c r="J38"/>
  <c i="1" r="AY78"/>
  <c i="21" r="J37"/>
  <c i="1" r="AX78"/>
  <c i="21"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87"/>
  <c r="J19"/>
  <c r="J14"/>
  <c r="J56"/>
  <c r="E7"/>
  <c r="E78"/>
  <c i="20" r="J39"/>
  <c r="J38"/>
  <c i="1" r="AY77"/>
  <c i="20" r="J37"/>
  <c i="1" r="AX77"/>
  <c i="20" r="BI614"/>
  <c r="BH614"/>
  <c r="BG614"/>
  <c r="BF614"/>
  <c r="T614"/>
  <c r="R614"/>
  <c r="P614"/>
  <c r="BI611"/>
  <c r="BH611"/>
  <c r="BG611"/>
  <c r="BF611"/>
  <c r="T611"/>
  <c r="R611"/>
  <c r="P611"/>
  <c r="BI608"/>
  <c r="BH608"/>
  <c r="BG608"/>
  <c r="BF608"/>
  <c r="T608"/>
  <c r="R608"/>
  <c r="P608"/>
  <c r="BI605"/>
  <c r="BH605"/>
  <c r="BG605"/>
  <c r="BF605"/>
  <c r="T605"/>
  <c r="R605"/>
  <c r="P605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5"/>
  <c r="BH565"/>
  <c r="BG565"/>
  <c r="BF565"/>
  <c r="T565"/>
  <c r="R565"/>
  <c r="P565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4"/>
  <c r="BH424"/>
  <c r="BG424"/>
  <c r="BF424"/>
  <c r="T424"/>
  <c r="R424"/>
  <c r="P424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59"/>
  <c r="J19"/>
  <c r="J14"/>
  <c r="J89"/>
  <c r="E7"/>
  <c r="E83"/>
  <c i="19" r="J39"/>
  <c r="J38"/>
  <c i="1" r="AY75"/>
  <c i="19" r="J37"/>
  <c i="1" r="AX75"/>
  <c i="19" r="BI345"/>
  <c r="BH345"/>
  <c r="BG345"/>
  <c r="BF345"/>
  <c r="T345"/>
  <c r="R345"/>
  <c r="P345"/>
  <c r="BI342"/>
  <c r="BH342"/>
  <c r="BG342"/>
  <c r="BF342"/>
  <c r="T342"/>
  <c r="R342"/>
  <c r="P342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39"/>
  <c r="BH239"/>
  <c r="BG239"/>
  <c r="BF239"/>
  <c r="T239"/>
  <c r="R239"/>
  <c r="P239"/>
  <c r="BI234"/>
  <c r="BH234"/>
  <c r="BG234"/>
  <c r="BF234"/>
  <c r="T234"/>
  <c r="R234"/>
  <c r="P234"/>
  <c r="BI230"/>
  <c r="BH230"/>
  <c r="BG230"/>
  <c r="BF230"/>
  <c r="T230"/>
  <c r="R230"/>
  <c r="P230"/>
  <c r="BI225"/>
  <c r="BH225"/>
  <c r="BG225"/>
  <c r="BF225"/>
  <c r="T225"/>
  <c r="R225"/>
  <c r="P225"/>
  <c r="BI222"/>
  <c r="BH222"/>
  <c r="BG222"/>
  <c r="BF222"/>
  <c r="T222"/>
  <c r="R222"/>
  <c r="P222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T190"/>
  <c r="R191"/>
  <c r="R190"/>
  <c r="P191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93"/>
  <c r="J19"/>
  <c r="J14"/>
  <c r="J90"/>
  <c r="E7"/>
  <c r="E84"/>
  <c i="18" r="J39"/>
  <c r="J38"/>
  <c i="1" r="AY74"/>
  <c i="18" r="J37"/>
  <c i="1" r="AX74"/>
  <c i="18" r="BI569"/>
  <c r="BH569"/>
  <c r="BG569"/>
  <c r="BF569"/>
  <c r="T569"/>
  <c r="R569"/>
  <c r="P569"/>
  <c r="BI565"/>
  <c r="BH565"/>
  <c r="BG565"/>
  <c r="BF565"/>
  <c r="T565"/>
  <c r="R565"/>
  <c r="P565"/>
  <c r="BI562"/>
  <c r="BH562"/>
  <c r="BG562"/>
  <c r="BF562"/>
  <c r="T562"/>
  <c r="R562"/>
  <c r="P562"/>
  <c r="BI558"/>
  <c r="BH558"/>
  <c r="BG558"/>
  <c r="BF558"/>
  <c r="T558"/>
  <c r="T557"/>
  <c r="R558"/>
  <c r="R557"/>
  <c r="P558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19"/>
  <c r="BH519"/>
  <c r="BG519"/>
  <c r="BF519"/>
  <c r="T519"/>
  <c r="R519"/>
  <c r="P519"/>
  <c r="BI515"/>
  <c r="BH515"/>
  <c r="BG515"/>
  <c r="BF515"/>
  <c r="T515"/>
  <c r="R515"/>
  <c r="P515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4"/>
  <c r="BH474"/>
  <c r="BG474"/>
  <c r="BF474"/>
  <c r="T474"/>
  <c r="R474"/>
  <c r="P474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T228"/>
  <c r="R229"/>
  <c r="R228"/>
  <c r="P229"/>
  <c r="P228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T106"/>
  <c r="R107"/>
  <c r="R106"/>
  <c r="P107"/>
  <c r="P106"/>
  <c r="BI103"/>
  <c r="BH103"/>
  <c r="BG103"/>
  <c r="BF103"/>
  <c r="T103"/>
  <c r="T102"/>
  <c r="T101"/>
  <c r="R103"/>
  <c r="R102"/>
  <c r="R101"/>
  <c r="P103"/>
  <c r="P102"/>
  <c r="P101"/>
  <c r="J97"/>
  <c r="J96"/>
  <c r="F96"/>
  <c r="F94"/>
  <c r="E92"/>
  <c r="J59"/>
  <c r="J58"/>
  <c r="F58"/>
  <c r="F56"/>
  <c r="E54"/>
  <c r="J20"/>
  <c r="E20"/>
  <c r="F97"/>
  <c r="J19"/>
  <c r="J14"/>
  <c r="J94"/>
  <c r="E7"/>
  <c r="E88"/>
  <c i="17" r="J37"/>
  <c r="J36"/>
  <c i="1" r="AY72"/>
  <c i="17" r="J35"/>
  <c i="1" r="AX72"/>
  <c i="17"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16" r="J37"/>
  <c r="J36"/>
  <c i="1" r="AY71"/>
  <c i="16" r="J35"/>
  <c i="1" r="AX71"/>
  <c i="16" r="BI199"/>
  <c r="BH199"/>
  <c r="BG199"/>
  <c r="BF199"/>
  <c r="T199"/>
  <c r="T198"/>
  <c r="T197"/>
  <c r="R199"/>
  <c r="R198"/>
  <c r="R197"/>
  <c r="P199"/>
  <c r="P198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T166"/>
  <c r="R167"/>
  <c r="R166"/>
  <c r="P167"/>
  <c r="P166"/>
  <c r="BI163"/>
  <c r="BH163"/>
  <c r="BG163"/>
  <c r="BF163"/>
  <c r="T163"/>
  <c r="T162"/>
  <c r="R163"/>
  <c r="R162"/>
  <c r="P163"/>
  <c r="P162"/>
  <c r="BI159"/>
  <c r="BH159"/>
  <c r="BG159"/>
  <c r="BF159"/>
  <c r="T159"/>
  <c r="T158"/>
  <c r="T157"/>
  <c r="R159"/>
  <c r="R158"/>
  <c r="R157"/>
  <c r="P159"/>
  <c r="P158"/>
  <c r="P157"/>
  <c r="BI154"/>
  <c r="BH154"/>
  <c r="BG154"/>
  <c r="BF154"/>
  <c r="T154"/>
  <c r="T153"/>
  <c r="R154"/>
  <c r="R153"/>
  <c r="P154"/>
  <c r="P153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15" r="J39"/>
  <c r="J38"/>
  <c i="1" r="AY70"/>
  <c i="15" r="J37"/>
  <c i="1" r="AX70"/>
  <c i="15"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3"/>
  <c r="J82"/>
  <c r="F82"/>
  <c r="F80"/>
  <c r="E78"/>
  <c r="J59"/>
  <c r="J58"/>
  <c r="F58"/>
  <c r="F56"/>
  <c r="E54"/>
  <c r="J20"/>
  <c r="E20"/>
  <c r="F83"/>
  <c r="J19"/>
  <c r="J14"/>
  <c r="J56"/>
  <c r="E7"/>
  <c r="E74"/>
  <c i="14" r="J39"/>
  <c r="J38"/>
  <c i="1" r="AY69"/>
  <c i="14" r="J37"/>
  <c i="1" r="AX69"/>
  <c i="14"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84"/>
  <c r="E7"/>
  <c r="E50"/>
  <c i="13" r="J39"/>
  <c r="J38"/>
  <c i="1" r="AY68"/>
  <c i="13" r="J37"/>
  <c i="1" r="AX68"/>
  <c i="13" r="BI472"/>
  <c r="BH472"/>
  <c r="BG472"/>
  <c r="BF472"/>
  <c r="T472"/>
  <c r="R472"/>
  <c r="P472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6"/>
  <c r="BH456"/>
  <c r="BG456"/>
  <c r="BF456"/>
  <c r="T456"/>
  <c r="T455"/>
  <c r="R456"/>
  <c r="R455"/>
  <c r="P456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1"/>
  <c r="BH401"/>
  <c r="BG401"/>
  <c r="BF401"/>
  <c r="T401"/>
  <c r="R401"/>
  <c r="P401"/>
  <c r="BI399"/>
  <c r="BH399"/>
  <c r="BG399"/>
  <c r="BF399"/>
  <c r="T399"/>
  <c r="R399"/>
  <c r="P399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39"/>
  <c r="BH339"/>
  <c r="BG339"/>
  <c r="BF339"/>
  <c r="T339"/>
  <c r="R339"/>
  <c r="P339"/>
  <c r="BI335"/>
  <c r="BH335"/>
  <c r="BG335"/>
  <c r="BF335"/>
  <c r="T335"/>
  <c r="R335"/>
  <c r="P335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49"/>
  <c r="BH149"/>
  <c r="BG149"/>
  <c r="BF149"/>
  <c r="T149"/>
  <c r="T148"/>
  <c r="R149"/>
  <c r="R148"/>
  <c r="P149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7"/>
  <c r="BH107"/>
  <c r="BG107"/>
  <c r="BF107"/>
  <c r="T107"/>
  <c r="T106"/>
  <c r="R107"/>
  <c r="R106"/>
  <c r="P107"/>
  <c r="P106"/>
  <c r="J101"/>
  <c r="J100"/>
  <c r="F100"/>
  <c r="F98"/>
  <c r="E96"/>
  <c r="J59"/>
  <c r="J58"/>
  <c r="F58"/>
  <c r="F56"/>
  <c r="E54"/>
  <c r="J20"/>
  <c r="E20"/>
  <c r="F101"/>
  <c r="J19"/>
  <c r="J14"/>
  <c r="J98"/>
  <c r="E7"/>
  <c r="E50"/>
  <c i="12" r="J39"/>
  <c r="J38"/>
  <c i="1" r="AY67"/>
  <c i="12" r="J37"/>
  <c i="1" r="AX67"/>
  <c i="12"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84"/>
  <c r="E7"/>
  <c r="E50"/>
  <c i="11" r="J39"/>
  <c r="J38"/>
  <c i="1" r="AY66"/>
  <c i="11" r="J37"/>
  <c i="1" r="AX66"/>
  <c i="11"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56"/>
  <c r="E7"/>
  <c r="E78"/>
  <c i="10" r="J39"/>
  <c r="J38"/>
  <c i="1" r="AY65"/>
  <c i="10" r="J37"/>
  <c i="1" r="AX65"/>
  <c i="10"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9" r="J39"/>
  <c r="J38"/>
  <c i="1" r="AY64"/>
  <c i="9" r="J37"/>
  <c i="1" r="AX64"/>
  <c i="9"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56"/>
  <c r="E7"/>
  <c r="E50"/>
  <c i="8" r="J39"/>
  <c r="J38"/>
  <c i="1" r="AY63"/>
  <c i="8" r="J37"/>
  <c i="1" r="AX63"/>
  <c i="8"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T94"/>
  <c r="R95"/>
  <c r="R94"/>
  <c r="P95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56"/>
  <c r="E7"/>
  <c r="E50"/>
  <c i="7" r="J39"/>
  <c r="J38"/>
  <c i="1" r="AY62"/>
  <c i="7" r="J37"/>
  <c i="1" r="AX62"/>
  <c i="7"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56"/>
  <c r="E7"/>
  <c r="E50"/>
  <c i="6" r="J39"/>
  <c r="J38"/>
  <c i="1" r="AY61"/>
  <c i="6" r="J37"/>
  <c i="1" r="AX61"/>
  <c i="6"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84"/>
  <c r="E7"/>
  <c r="E50"/>
  <c i="5" r="J39"/>
  <c r="J38"/>
  <c i="1" r="AY60"/>
  <c i="5" r="J37"/>
  <c i="1" r="AX60"/>
  <c i="5" r="BI755"/>
  <c r="BH755"/>
  <c r="BG755"/>
  <c r="BF755"/>
  <c r="T755"/>
  <c r="R755"/>
  <c r="P755"/>
  <c r="BI752"/>
  <c r="BH752"/>
  <c r="BG752"/>
  <c r="BF752"/>
  <c r="T752"/>
  <c r="R752"/>
  <c r="P752"/>
  <c r="BI750"/>
  <c r="BH750"/>
  <c r="BG750"/>
  <c r="BF750"/>
  <c r="T750"/>
  <c r="R750"/>
  <c r="P750"/>
  <c r="BI745"/>
  <c r="BH745"/>
  <c r="BG745"/>
  <c r="BF745"/>
  <c r="T745"/>
  <c r="R745"/>
  <c r="P745"/>
  <c r="BI742"/>
  <c r="BH742"/>
  <c r="BG742"/>
  <c r="BF742"/>
  <c r="T742"/>
  <c r="R742"/>
  <c r="P742"/>
  <c r="BI739"/>
  <c r="BH739"/>
  <c r="BG739"/>
  <c r="BF739"/>
  <c r="T739"/>
  <c r="R739"/>
  <c r="P739"/>
  <c r="BI735"/>
  <c r="BH735"/>
  <c r="BG735"/>
  <c r="BF735"/>
  <c r="T735"/>
  <c r="R735"/>
  <c r="P735"/>
  <c r="BI732"/>
  <c r="BH732"/>
  <c r="BG732"/>
  <c r="BF732"/>
  <c r="T732"/>
  <c r="R732"/>
  <c r="P732"/>
  <c r="BI729"/>
  <c r="BH729"/>
  <c r="BG729"/>
  <c r="BF729"/>
  <c r="T729"/>
  <c r="R729"/>
  <c r="P729"/>
  <c r="BI726"/>
  <c r="BH726"/>
  <c r="BG726"/>
  <c r="BF726"/>
  <c r="T726"/>
  <c r="R726"/>
  <c r="P726"/>
  <c r="BI723"/>
  <c r="BH723"/>
  <c r="BG723"/>
  <c r="BF723"/>
  <c r="T723"/>
  <c r="R723"/>
  <c r="P723"/>
  <c r="BI720"/>
  <c r="BH720"/>
  <c r="BG720"/>
  <c r="BF720"/>
  <c r="T720"/>
  <c r="R720"/>
  <c r="P720"/>
  <c r="BI717"/>
  <c r="BH717"/>
  <c r="BG717"/>
  <c r="BF717"/>
  <c r="T717"/>
  <c r="R717"/>
  <c r="P717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700"/>
  <c r="BH700"/>
  <c r="BG700"/>
  <c r="BF700"/>
  <c r="T700"/>
  <c r="R700"/>
  <c r="P700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0"/>
  <c r="BH680"/>
  <c r="BG680"/>
  <c r="BF680"/>
  <c r="T680"/>
  <c r="R680"/>
  <c r="P680"/>
  <c r="BI677"/>
  <c r="BH677"/>
  <c r="BG677"/>
  <c r="BF677"/>
  <c r="T677"/>
  <c r="R677"/>
  <c r="P677"/>
  <c r="BI673"/>
  <c r="BH673"/>
  <c r="BG673"/>
  <c r="BF673"/>
  <c r="T673"/>
  <c r="R673"/>
  <c r="P673"/>
  <c r="BI670"/>
  <c r="BH670"/>
  <c r="BG670"/>
  <c r="BF670"/>
  <c r="T670"/>
  <c r="R670"/>
  <c r="P670"/>
  <c r="BI666"/>
  <c r="BH666"/>
  <c r="BG666"/>
  <c r="BF666"/>
  <c r="T666"/>
  <c r="R666"/>
  <c r="P666"/>
  <c r="BI663"/>
  <c r="BH663"/>
  <c r="BG663"/>
  <c r="BF663"/>
  <c r="T663"/>
  <c r="R663"/>
  <c r="P663"/>
  <c r="BI659"/>
  <c r="BH659"/>
  <c r="BG659"/>
  <c r="BF659"/>
  <c r="T659"/>
  <c r="R659"/>
  <c r="P659"/>
  <c r="BI656"/>
  <c r="BH656"/>
  <c r="BG656"/>
  <c r="BF656"/>
  <c r="T656"/>
  <c r="R656"/>
  <c r="P656"/>
  <c r="BI652"/>
  <c r="BH652"/>
  <c r="BG652"/>
  <c r="BF652"/>
  <c r="T652"/>
  <c r="R652"/>
  <c r="P652"/>
  <c r="BI648"/>
  <c r="BH648"/>
  <c r="BG648"/>
  <c r="BF648"/>
  <c r="T648"/>
  <c r="R648"/>
  <c r="P648"/>
  <c r="BI645"/>
  <c r="BH645"/>
  <c r="BG645"/>
  <c r="BF645"/>
  <c r="T645"/>
  <c r="R645"/>
  <c r="P645"/>
  <c r="BI642"/>
  <c r="BH642"/>
  <c r="BG642"/>
  <c r="BF642"/>
  <c r="T642"/>
  <c r="R642"/>
  <c r="P642"/>
  <c r="BI639"/>
  <c r="BH639"/>
  <c r="BG639"/>
  <c r="BF639"/>
  <c r="T639"/>
  <c r="R639"/>
  <c r="P639"/>
  <c r="BI636"/>
  <c r="BH636"/>
  <c r="BG636"/>
  <c r="BF636"/>
  <c r="T636"/>
  <c r="R636"/>
  <c r="P636"/>
  <c r="BI633"/>
  <c r="BH633"/>
  <c r="BG633"/>
  <c r="BF633"/>
  <c r="T633"/>
  <c r="R633"/>
  <c r="P633"/>
  <c r="BI630"/>
  <c r="BH630"/>
  <c r="BG630"/>
  <c r="BF630"/>
  <c r="T630"/>
  <c r="R630"/>
  <c r="P630"/>
  <c r="BI627"/>
  <c r="BH627"/>
  <c r="BG627"/>
  <c r="BF627"/>
  <c r="T627"/>
  <c r="R627"/>
  <c r="P627"/>
  <c r="BI624"/>
  <c r="BH624"/>
  <c r="BG624"/>
  <c r="BF624"/>
  <c r="T624"/>
  <c r="R624"/>
  <c r="P624"/>
  <c r="BI621"/>
  <c r="BH621"/>
  <c r="BG621"/>
  <c r="BF621"/>
  <c r="T621"/>
  <c r="R621"/>
  <c r="P621"/>
  <c r="BI618"/>
  <c r="BH618"/>
  <c r="BG618"/>
  <c r="BF618"/>
  <c r="T618"/>
  <c r="R618"/>
  <c r="P618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604"/>
  <c r="BH604"/>
  <c r="BG604"/>
  <c r="BF604"/>
  <c r="T604"/>
  <c r="R604"/>
  <c r="P604"/>
  <c r="BI600"/>
  <c r="BH600"/>
  <c r="BG600"/>
  <c r="BF600"/>
  <c r="T600"/>
  <c r="R600"/>
  <c r="P600"/>
  <c r="BI596"/>
  <c r="BH596"/>
  <c r="BG596"/>
  <c r="BF596"/>
  <c r="T596"/>
  <c r="R596"/>
  <c r="P596"/>
  <c r="BI593"/>
  <c r="BH593"/>
  <c r="BG593"/>
  <c r="BF593"/>
  <c r="T593"/>
  <c r="R593"/>
  <c r="P593"/>
  <c r="BI590"/>
  <c r="BH590"/>
  <c r="BG590"/>
  <c r="BF590"/>
  <c r="T590"/>
  <c r="R590"/>
  <c r="P590"/>
  <c r="BI587"/>
  <c r="BH587"/>
  <c r="BG587"/>
  <c r="BF587"/>
  <c r="T587"/>
  <c r="R587"/>
  <c r="P587"/>
  <c r="BI583"/>
  <c r="BH583"/>
  <c r="BG583"/>
  <c r="BF583"/>
  <c r="T583"/>
  <c r="R583"/>
  <c r="P583"/>
  <c r="BI579"/>
  <c r="BH579"/>
  <c r="BG579"/>
  <c r="BF579"/>
  <c r="T579"/>
  <c r="R579"/>
  <c r="P579"/>
  <c r="BI577"/>
  <c r="BH577"/>
  <c r="BG577"/>
  <c r="BF577"/>
  <c r="T577"/>
  <c r="R577"/>
  <c r="P577"/>
  <c r="BI574"/>
  <c r="BH574"/>
  <c r="BG574"/>
  <c r="BF574"/>
  <c r="T574"/>
  <c r="R574"/>
  <c r="P574"/>
  <c r="BI572"/>
  <c r="BH572"/>
  <c r="BG572"/>
  <c r="BF572"/>
  <c r="T572"/>
  <c r="R572"/>
  <c r="P572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7"/>
  <c r="BH537"/>
  <c r="BG537"/>
  <c r="BF537"/>
  <c r="T537"/>
  <c r="R537"/>
  <c r="P537"/>
  <c r="BI532"/>
  <c r="BH532"/>
  <c r="BG532"/>
  <c r="BF532"/>
  <c r="T532"/>
  <c r="R532"/>
  <c r="P532"/>
  <c r="BI528"/>
  <c r="BH528"/>
  <c r="BG528"/>
  <c r="BF528"/>
  <c r="T528"/>
  <c r="R528"/>
  <c r="P528"/>
  <c r="BI524"/>
  <c r="BH524"/>
  <c r="BG524"/>
  <c r="BF524"/>
  <c r="T524"/>
  <c r="R524"/>
  <c r="P524"/>
  <c r="BI521"/>
  <c r="BH521"/>
  <c r="BG521"/>
  <c r="BF521"/>
  <c r="T521"/>
  <c r="R521"/>
  <c r="P521"/>
  <c r="BI516"/>
  <c r="BH516"/>
  <c r="BG516"/>
  <c r="BF516"/>
  <c r="T516"/>
  <c r="R516"/>
  <c r="P516"/>
  <c r="BI513"/>
  <c r="BH513"/>
  <c r="BG513"/>
  <c r="BF513"/>
  <c r="T513"/>
  <c r="R513"/>
  <c r="P513"/>
  <c r="BI508"/>
  <c r="BH508"/>
  <c r="BG508"/>
  <c r="BF508"/>
  <c r="T508"/>
  <c r="R508"/>
  <c r="P508"/>
  <c r="BI503"/>
  <c r="BH503"/>
  <c r="BG503"/>
  <c r="BF503"/>
  <c r="T503"/>
  <c r="R503"/>
  <c r="P503"/>
  <c r="BI498"/>
  <c r="BH498"/>
  <c r="BG498"/>
  <c r="BF498"/>
  <c r="T498"/>
  <c r="R498"/>
  <c r="P498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5"/>
  <c r="BH355"/>
  <c r="BG355"/>
  <c r="BF355"/>
  <c r="T355"/>
  <c r="R355"/>
  <c r="P355"/>
  <c r="BI352"/>
  <c r="BH352"/>
  <c r="BG352"/>
  <c r="BF352"/>
  <c r="T352"/>
  <c r="R352"/>
  <c r="P352"/>
  <c r="BI348"/>
  <c r="BH348"/>
  <c r="BG348"/>
  <c r="BF348"/>
  <c r="T348"/>
  <c r="R348"/>
  <c r="P348"/>
  <c r="BI345"/>
  <c r="BH345"/>
  <c r="BG345"/>
  <c r="BF345"/>
  <c r="T345"/>
  <c r="R345"/>
  <c r="P345"/>
  <c r="BI339"/>
  <c r="BH339"/>
  <c r="BG339"/>
  <c r="BF339"/>
  <c r="T339"/>
  <c r="R339"/>
  <c r="P339"/>
  <c r="BI333"/>
  <c r="BH333"/>
  <c r="BG333"/>
  <c r="BF333"/>
  <c r="T333"/>
  <c r="R333"/>
  <c r="P333"/>
  <c r="BI327"/>
  <c r="BH327"/>
  <c r="BG327"/>
  <c r="BF327"/>
  <c r="T327"/>
  <c r="R327"/>
  <c r="P327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1"/>
  <c r="BH191"/>
  <c r="BG191"/>
  <c r="BF191"/>
  <c r="T191"/>
  <c r="R191"/>
  <c r="P191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J97"/>
  <c r="J96"/>
  <c r="F96"/>
  <c r="F94"/>
  <c r="E92"/>
  <c r="J59"/>
  <c r="J58"/>
  <c r="F58"/>
  <c r="F56"/>
  <c r="E54"/>
  <c r="J20"/>
  <c r="E20"/>
  <c r="F97"/>
  <c r="J19"/>
  <c r="J14"/>
  <c r="J94"/>
  <c r="E7"/>
  <c r="E88"/>
  <c i="4" r="J39"/>
  <c r="J38"/>
  <c i="1" r="AY59"/>
  <c i="4" r="J37"/>
  <c i="1" r="AX59"/>
  <c i="4" r="BI829"/>
  <c r="BH829"/>
  <c r="BG829"/>
  <c r="BF829"/>
  <c r="T829"/>
  <c r="R829"/>
  <c r="P829"/>
  <c r="BI825"/>
  <c r="BH825"/>
  <c r="BG825"/>
  <c r="BF825"/>
  <c r="T825"/>
  <c r="R825"/>
  <c r="P825"/>
  <c r="BI821"/>
  <c r="BH821"/>
  <c r="BG821"/>
  <c r="BF821"/>
  <c r="T821"/>
  <c r="R821"/>
  <c r="P821"/>
  <c r="BI817"/>
  <c r="BH817"/>
  <c r="BG817"/>
  <c r="BF817"/>
  <c r="T817"/>
  <c r="R817"/>
  <c r="P817"/>
  <c r="BI814"/>
  <c r="BH814"/>
  <c r="BG814"/>
  <c r="BF814"/>
  <c r="T814"/>
  <c r="R814"/>
  <c r="P814"/>
  <c r="BI812"/>
  <c r="BH812"/>
  <c r="BG812"/>
  <c r="BF812"/>
  <c r="T812"/>
  <c r="R812"/>
  <c r="P812"/>
  <c r="BI809"/>
  <c r="BH809"/>
  <c r="BG809"/>
  <c r="BF809"/>
  <c r="T809"/>
  <c r="R809"/>
  <c r="P809"/>
  <c r="BI807"/>
  <c r="BH807"/>
  <c r="BG807"/>
  <c r="BF807"/>
  <c r="T807"/>
  <c r="R807"/>
  <c r="P807"/>
  <c r="BI803"/>
  <c r="BH803"/>
  <c r="BG803"/>
  <c r="BF803"/>
  <c r="T803"/>
  <c r="R803"/>
  <c r="P803"/>
  <c r="BI800"/>
  <c r="BH800"/>
  <c r="BG800"/>
  <c r="BF800"/>
  <c r="T800"/>
  <c r="R800"/>
  <c r="P800"/>
  <c r="BI797"/>
  <c r="BH797"/>
  <c r="BG797"/>
  <c r="BF797"/>
  <c r="T797"/>
  <c r="R797"/>
  <c r="P797"/>
  <c r="BI794"/>
  <c r="BH794"/>
  <c r="BG794"/>
  <c r="BF794"/>
  <c r="T794"/>
  <c r="R794"/>
  <c r="P794"/>
  <c r="BI790"/>
  <c r="BH790"/>
  <c r="BG790"/>
  <c r="BF790"/>
  <c r="T790"/>
  <c r="R790"/>
  <c r="P790"/>
  <c r="BI788"/>
  <c r="BH788"/>
  <c r="BG788"/>
  <c r="BF788"/>
  <c r="T788"/>
  <c r="R788"/>
  <c r="P788"/>
  <c r="BI785"/>
  <c r="BH785"/>
  <c r="BG785"/>
  <c r="BF785"/>
  <c r="T785"/>
  <c r="R785"/>
  <c r="P785"/>
  <c r="BI783"/>
  <c r="BH783"/>
  <c r="BG783"/>
  <c r="BF783"/>
  <c r="T783"/>
  <c r="R783"/>
  <c r="P783"/>
  <c r="BI781"/>
  <c r="BH781"/>
  <c r="BG781"/>
  <c r="BF781"/>
  <c r="T781"/>
  <c r="R781"/>
  <c r="P781"/>
  <c r="BI778"/>
  <c r="BH778"/>
  <c r="BG778"/>
  <c r="BF778"/>
  <c r="T778"/>
  <c r="R778"/>
  <c r="P778"/>
  <c r="BI776"/>
  <c r="BH776"/>
  <c r="BG776"/>
  <c r="BF776"/>
  <c r="T776"/>
  <c r="R776"/>
  <c r="P776"/>
  <c r="BI772"/>
  <c r="BH772"/>
  <c r="BG772"/>
  <c r="BF772"/>
  <c r="T772"/>
  <c r="R772"/>
  <c r="P772"/>
  <c r="BI769"/>
  <c r="BH769"/>
  <c r="BG769"/>
  <c r="BF769"/>
  <c r="T769"/>
  <c r="R769"/>
  <c r="P769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4"/>
  <c r="BH424"/>
  <c r="BG424"/>
  <c r="BF424"/>
  <c r="T424"/>
  <c r="R424"/>
  <c r="P424"/>
  <c r="BI420"/>
  <c r="BH420"/>
  <c r="BG420"/>
  <c r="BF420"/>
  <c r="T420"/>
  <c r="R420"/>
  <c r="P420"/>
  <c r="BI415"/>
  <c r="BH415"/>
  <c r="BG415"/>
  <c r="BF415"/>
  <c r="T415"/>
  <c r="R415"/>
  <c r="P415"/>
  <c r="BI412"/>
  <c r="BH412"/>
  <c r="BG412"/>
  <c r="BF412"/>
  <c r="T412"/>
  <c r="R412"/>
  <c r="P412"/>
  <c r="BI408"/>
  <c r="BH408"/>
  <c r="BG408"/>
  <c r="BF408"/>
  <c r="T408"/>
  <c r="R408"/>
  <c r="P408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T102"/>
  <c r="R103"/>
  <c r="R102"/>
  <c r="P103"/>
  <c r="P102"/>
  <c r="J97"/>
  <c r="J96"/>
  <c r="F96"/>
  <c r="F94"/>
  <c r="E92"/>
  <c r="J59"/>
  <c r="J58"/>
  <c r="F58"/>
  <c r="F56"/>
  <c r="E54"/>
  <c r="J20"/>
  <c r="E20"/>
  <c r="F97"/>
  <c r="J19"/>
  <c r="J14"/>
  <c r="J94"/>
  <c r="E7"/>
  <c r="E50"/>
  <c i="3" r="J39"/>
  <c r="J38"/>
  <c i="1" r="AY57"/>
  <c i="3" r="J37"/>
  <c i="1" r="AX57"/>
  <c i="3" r="BI755"/>
  <c r="BH755"/>
  <c r="BG755"/>
  <c r="BF755"/>
  <c r="T755"/>
  <c r="R755"/>
  <c r="P755"/>
  <c r="BI752"/>
  <c r="BH752"/>
  <c r="BG752"/>
  <c r="BF752"/>
  <c r="T752"/>
  <c r="R752"/>
  <c r="P752"/>
  <c r="BI750"/>
  <c r="BH750"/>
  <c r="BG750"/>
  <c r="BF750"/>
  <c r="T750"/>
  <c r="R750"/>
  <c r="P750"/>
  <c r="BI745"/>
  <c r="BH745"/>
  <c r="BG745"/>
  <c r="BF745"/>
  <c r="T745"/>
  <c r="R745"/>
  <c r="P745"/>
  <c r="BI742"/>
  <c r="BH742"/>
  <c r="BG742"/>
  <c r="BF742"/>
  <c r="T742"/>
  <c r="R742"/>
  <c r="P742"/>
  <c r="BI739"/>
  <c r="BH739"/>
  <c r="BG739"/>
  <c r="BF739"/>
  <c r="T739"/>
  <c r="R739"/>
  <c r="P739"/>
  <c r="BI735"/>
  <c r="BH735"/>
  <c r="BG735"/>
  <c r="BF735"/>
  <c r="T735"/>
  <c r="R735"/>
  <c r="P735"/>
  <c r="BI732"/>
  <c r="BH732"/>
  <c r="BG732"/>
  <c r="BF732"/>
  <c r="T732"/>
  <c r="R732"/>
  <c r="P732"/>
  <c r="BI729"/>
  <c r="BH729"/>
  <c r="BG729"/>
  <c r="BF729"/>
  <c r="T729"/>
  <c r="R729"/>
  <c r="P729"/>
  <c r="BI726"/>
  <c r="BH726"/>
  <c r="BG726"/>
  <c r="BF726"/>
  <c r="T726"/>
  <c r="R726"/>
  <c r="P726"/>
  <c r="BI723"/>
  <c r="BH723"/>
  <c r="BG723"/>
  <c r="BF723"/>
  <c r="T723"/>
  <c r="R723"/>
  <c r="P723"/>
  <c r="BI720"/>
  <c r="BH720"/>
  <c r="BG720"/>
  <c r="BF720"/>
  <c r="T720"/>
  <c r="R720"/>
  <c r="P720"/>
  <c r="BI717"/>
  <c r="BH717"/>
  <c r="BG717"/>
  <c r="BF717"/>
  <c r="T717"/>
  <c r="R717"/>
  <c r="P717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700"/>
  <c r="BH700"/>
  <c r="BG700"/>
  <c r="BF700"/>
  <c r="T700"/>
  <c r="R700"/>
  <c r="P700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0"/>
  <c r="BH680"/>
  <c r="BG680"/>
  <c r="BF680"/>
  <c r="T680"/>
  <c r="R680"/>
  <c r="P680"/>
  <c r="BI677"/>
  <c r="BH677"/>
  <c r="BG677"/>
  <c r="BF677"/>
  <c r="T677"/>
  <c r="R677"/>
  <c r="P677"/>
  <c r="BI673"/>
  <c r="BH673"/>
  <c r="BG673"/>
  <c r="BF673"/>
  <c r="T673"/>
  <c r="R673"/>
  <c r="P673"/>
  <c r="BI670"/>
  <c r="BH670"/>
  <c r="BG670"/>
  <c r="BF670"/>
  <c r="T670"/>
  <c r="R670"/>
  <c r="P670"/>
  <c r="BI666"/>
  <c r="BH666"/>
  <c r="BG666"/>
  <c r="BF666"/>
  <c r="T666"/>
  <c r="R666"/>
  <c r="P666"/>
  <c r="BI663"/>
  <c r="BH663"/>
  <c r="BG663"/>
  <c r="BF663"/>
  <c r="T663"/>
  <c r="R663"/>
  <c r="P663"/>
  <c r="BI659"/>
  <c r="BH659"/>
  <c r="BG659"/>
  <c r="BF659"/>
  <c r="T659"/>
  <c r="R659"/>
  <c r="P659"/>
  <c r="BI656"/>
  <c r="BH656"/>
  <c r="BG656"/>
  <c r="BF656"/>
  <c r="T656"/>
  <c r="R656"/>
  <c r="P656"/>
  <c r="BI652"/>
  <c r="BH652"/>
  <c r="BG652"/>
  <c r="BF652"/>
  <c r="T652"/>
  <c r="R652"/>
  <c r="P652"/>
  <c r="BI648"/>
  <c r="BH648"/>
  <c r="BG648"/>
  <c r="BF648"/>
  <c r="T648"/>
  <c r="R648"/>
  <c r="P648"/>
  <c r="BI645"/>
  <c r="BH645"/>
  <c r="BG645"/>
  <c r="BF645"/>
  <c r="T645"/>
  <c r="R645"/>
  <c r="P645"/>
  <c r="BI642"/>
  <c r="BH642"/>
  <c r="BG642"/>
  <c r="BF642"/>
  <c r="T642"/>
  <c r="R642"/>
  <c r="P642"/>
  <c r="BI639"/>
  <c r="BH639"/>
  <c r="BG639"/>
  <c r="BF639"/>
  <c r="T639"/>
  <c r="R639"/>
  <c r="P639"/>
  <c r="BI636"/>
  <c r="BH636"/>
  <c r="BG636"/>
  <c r="BF636"/>
  <c r="T636"/>
  <c r="R636"/>
  <c r="P636"/>
  <c r="BI633"/>
  <c r="BH633"/>
  <c r="BG633"/>
  <c r="BF633"/>
  <c r="T633"/>
  <c r="R633"/>
  <c r="P633"/>
  <c r="BI630"/>
  <c r="BH630"/>
  <c r="BG630"/>
  <c r="BF630"/>
  <c r="T630"/>
  <c r="R630"/>
  <c r="P630"/>
  <c r="BI627"/>
  <c r="BH627"/>
  <c r="BG627"/>
  <c r="BF627"/>
  <c r="T627"/>
  <c r="R627"/>
  <c r="P627"/>
  <c r="BI624"/>
  <c r="BH624"/>
  <c r="BG624"/>
  <c r="BF624"/>
  <c r="T624"/>
  <c r="R624"/>
  <c r="P624"/>
  <c r="BI621"/>
  <c r="BH621"/>
  <c r="BG621"/>
  <c r="BF621"/>
  <c r="T621"/>
  <c r="R621"/>
  <c r="P621"/>
  <c r="BI618"/>
  <c r="BH618"/>
  <c r="BG618"/>
  <c r="BF618"/>
  <c r="T618"/>
  <c r="R618"/>
  <c r="P618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604"/>
  <c r="BH604"/>
  <c r="BG604"/>
  <c r="BF604"/>
  <c r="T604"/>
  <c r="R604"/>
  <c r="P604"/>
  <c r="BI600"/>
  <c r="BH600"/>
  <c r="BG600"/>
  <c r="BF600"/>
  <c r="T600"/>
  <c r="R600"/>
  <c r="P600"/>
  <c r="BI596"/>
  <c r="BH596"/>
  <c r="BG596"/>
  <c r="BF596"/>
  <c r="T596"/>
  <c r="R596"/>
  <c r="P596"/>
  <c r="BI593"/>
  <c r="BH593"/>
  <c r="BG593"/>
  <c r="BF593"/>
  <c r="T593"/>
  <c r="R593"/>
  <c r="P593"/>
  <c r="BI590"/>
  <c r="BH590"/>
  <c r="BG590"/>
  <c r="BF590"/>
  <c r="T590"/>
  <c r="R590"/>
  <c r="P590"/>
  <c r="BI587"/>
  <c r="BH587"/>
  <c r="BG587"/>
  <c r="BF587"/>
  <c r="T587"/>
  <c r="R587"/>
  <c r="P587"/>
  <c r="BI583"/>
  <c r="BH583"/>
  <c r="BG583"/>
  <c r="BF583"/>
  <c r="T583"/>
  <c r="R583"/>
  <c r="P583"/>
  <c r="BI579"/>
  <c r="BH579"/>
  <c r="BG579"/>
  <c r="BF579"/>
  <c r="T579"/>
  <c r="R579"/>
  <c r="P579"/>
  <c r="BI577"/>
  <c r="BH577"/>
  <c r="BG577"/>
  <c r="BF577"/>
  <c r="T577"/>
  <c r="R577"/>
  <c r="P577"/>
  <c r="BI574"/>
  <c r="BH574"/>
  <c r="BG574"/>
  <c r="BF574"/>
  <c r="T574"/>
  <c r="R574"/>
  <c r="P574"/>
  <c r="BI572"/>
  <c r="BH572"/>
  <c r="BG572"/>
  <c r="BF572"/>
  <c r="T572"/>
  <c r="R572"/>
  <c r="P572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7"/>
  <c r="BH537"/>
  <c r="BG537"/>
  <c r="BF537"/>
  <c r="T537"/>
  <c r="R537"/>
  <c r="P537"/>
  <c r="BI532"/>
  <c r="BH532"/>
  <c r="BG532"/>
  <c r="BF532"/>
  <c r="T532"/>
  <c r="R532"/>
  <c r="P532"/>
  <c r="BI528"/>
  <c r="BH528"/>
  <c r="BG528"/>
  <c r="BF528"/>
  <c r="T528"/>
  <c r="R528"/>
  <c r="P528"/>
  <c r="BI524"/>
  <c r="BH524"/>
  <c r="BG524"/>
  <c r="BF524"/>
  <c r="T524"/>
  <c r="R524"/>
  <c r="P524"/>
  <c r="BI521"/>
  <c r="BH521"/>
  <c r="BG521"/>
  <c r="BF521"/>
  <c r="T521"/>
  <c r="R521"/>
  <c r="P521"/>
  <c r="BI516"/>
  <c r="BH516"/>
  <c r="BG516"/>
  <c r="BF516"/>
  <c r="T516"/>
  <c r="R516"/>
  <c r="P516"/>
  <c r="BI513"/>
  <c r="BH513"/>
  <c r="BG513"/>
  <c r="BF513"/>
  <c r="T513"/>
  <c r="R513"/>
  <c r="P513"/>
  <c r="BI508"/>
  <c r="BH508"/>
  <c r="BG508"/>
  <c r="BF508"/>
  <c r="T508"/>
  <c r="R508"/>
  <c r="P508"/>
  <c r="BI503"/>
  <c r="BH503"/>
  <c r="BG503"/>
  <c r="BF503"/>
  <c r="T503"/>
  <c r="R503"/>
  <c r="P503"/>
  <c r="BI498"/>
  <c r="BH498"/>
  <c r="BG498"/>
  <c r="BF498"/>
  <c r="T498"/>
  <c r="R498"/>
  <c r="P498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5"/>
  <c r="BH355"/>
  <c r="BG355"/>
  <c r="BF355"/>
  <c r="T355"/>
  <c r="R355"/>
  <c r="P355"/>
  <c r="BI352"/>
  <c r="BH352"/>
  <c r="BG352"/>
  <c r="BF352"/>
  <c r="T352"/>
  <c r="R352"/>
  <c r="P352"/>
  <c r="BI348"/>
  <c r="BH348"/>
  <c r="BG348"/>
  <c r="BF348"/>
  <c r="T348"/>
  <c r="R348"/>
  <c r="P348"/>
  <c r="BI345"/>
  <c r="BH345"/>
  <c r="BG345"/>
  <c r="BF345"/>
  <c r="T345"/>
  <c r="R345"/>
  <c r="P345"/>
  <c r="BI339"/>
  <c r="BH339"/>
  <c r="BG339"/>
  <c r="BF339"/>
  <c r="T339"/>
  <c r="R339"/>
  <c r="P339"/>
  <c r="BI333"/>
  <c r="BH333"/>
  <c r="BG333"/>
  <c r="BF333"/>
  <c r="T333"/>
  <c r="R333"/>
  <c r="P333"/>
  <c r="BI327"/>
  <c r="BH327"/>
  <c r="BG327"/>
  <c r="BF327"/>
  <c r="T327"/>
  <c r="R327"/>
  <c r="P327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1"/>
  <c r="BH191"/>
  <c r="BG191"/>
  <c r="BF191"/>
  <c r="T191"/>
  <c r="R191"/>
  <c r="P191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J97"/>
  <c r="J96"/>
  <c r="F96"/>
  <c r="F94"/>
  <c r="E92"/>
  <c r="J59"/>
  <c r="J58"/>
  <c r="F58"/>
  <c r="F56"/>
  <c r="E54"/>
  <c r="J20"/>
  <c r="E20"/>
  <c r="F59"/>
  <c r="J19"/>
  <c r="J14"/>
  <c r="J94"/>
  <c r="E7"/>
  <c r="E50"/>
  <c i="2" r="J39"/>
  <c r="J38"/>
  <c i="1" r="AY56"/>
  <c i="2" r="J37"/>
  <c i="1" r="AX56"/>
  <c i="2" r="BI829"/>
  <c r="BH829"/>
  <c r="BG829"/>
  <c r="BF829"/>
  <c r="T829"/>
  <c r="R829"/>
  <c r="P829"/>
  <c r="BI825"/>
  <c r="BH825"/>
  <c r="BG825"/>
  <c r="BF825"/>
  <c r="T825"/>
  <c r="R825"/>
  <c r="P825"/>
  <c r="BI821"/>
  <c r="BH821"/>
  <c r="BG821"/>
  <c r="BF821"/>
  <c r="T821"/>
  <c r="R821"/>
  <c r="P821"/>
  <c r="BI817"/>
  <c r="BH817"/>
  <c r="BG817"/>
  <c r="BF817"/>
  <c r="T817"/>
  <c r="R817"/>
  <c r="P817"/>
  <c r="BI814"/>
  <c r="BH814"/>
  <c r="BG814"/>
  <c r="BF814"/>
  <c r="T814"/>
  <c r="R814"/>
  <c r="P814"/>
  <c r="BI812"/>
  <c r="BH812"/>
  <c r="BG812"/>
  <c r="BF812"/>
  <c r="T812"/>
  <c r="R812"/>
  <c r="P812"/>
  <c r="BI809"/>
  <c r="BH809"/>
  <c r="BG809"/>
  <c r="BF809"/>
  <c r="T809"/>
  <c r="R809"/>
  <c r="P809"/>
  <c r="BI807"/>
  <c r="BH807"/>
  <c r="BG807"/>
  <c r="BF807"/>
  <c r="T807"/>
  <c r="R807"/>
  <c r="P807"/>
  <c r="BI803"/>
  <c r="BH803"/>
  <c r="BG803"/>
  <c r="BF803"/>
  <c r="T803"/>
  <c r="R803"/>
  <c r="P803"/>
  <c r="BI800"/>
  <c r="BH800"/>
  <c r="BG800"/>
  <c r="BF800"/>
  <c r="T800"/>
  <c r="R800"/>
  <c r="P800"/>
  <c r="BI797"/>
  <c r="BH797"/>
  <c r="BG797"/>
  <c r="BF797"/>
  <c r="T797"/>
  <c r="R797"/>
  <c r="P797"/>
  <c r="BI794"/>
  <c r="BH794"/>
  <c r="BG794"/>
  <c r="BF794"/>
  <c r="T794"/>
  <c r="R794"/>
  <c r="P794"/>
  <c r="BI790"/>
  <c r="BH790"/>
  <c r="BG790"/>
  <c r="BF790"/>
  <c r="T790"/>
  <c r="R790"/>
  <c r="P790"/>
  <c r="BI788"/>
  <c r="BH788"/>
  <c r="BG788"/>
  <c r="BF788"/>
  <c r="T788"/>
  <c r="R788"/>
  <c r="P788"/>
  <c r="BI785"/>
  <c r="BH785"/>
  <c r="BG785"/>
  <c r="BF785"/>
  <c r="T785"/>
  <c r="R785"/>
  <c r="P785"/>
  <c r="BI783"/>
  <c r="BH783"/>
  <c r="BG783"/>
  <c r="BF783"/>
  <c r="T783"/>
  <c r="R783"/>
  <c r="P783"/>
  <c r="BI781"/>
  <c r="BH781"/>
  <c r="BG781"/>
  <c r="BF781"/>
  <c r="T781"/>
  <c r="R781"/>
  <c r="P781"/>
  <c r="BI778"/>
  <c r="BH778"/>
  <c r="BG778"/>
  <c r="BF778"/>
  <c r="T778"/>
  <c r="R778"/>
  <c r="P778"/>
  <c r="BI776"/>
  <c r="BH776"/>
  <c r="BG776"/>
  <c r="BF776"/>
  <c r="T776"/>
  <c r="R776"/>
  <c r="P776"/>
  <c r="BI772"/>
  <c r="BH772"/>
  <c r="BG772"/>
  <c r="BF772"/>
  <c r="T772"/>
  <c r="R772"/>
  <c r="P772"/>
  <c r="BI769"/>
  <c r="BH769"/>
  <c r="BG769"/>
  <c r="BF769"/>
  <c r="T769"/>
  <c r="R769"/>
  <c r="P769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4"/>
  <c r="BH424"/>
  <c r="BG424"/>
  <c r="BF424"/>
  <c r="T424"/>
  <c r="R424"/>
  <c r="P424"/>
  <c r="BI420"/>
  <c r="BH420"/>
  <c r="BG420"/>
  <c r="BF420"/>
  <c r="T420"/>
  <c r="R420"/>
  <c r="P420"/>
  <c r="BI415"/>
  <c r="BH415"/>
  <c r="BG415"/>
  <c r="BF415"/>
  <c r="T415"/>
  <c r="R415"/>
  <c r="P415"/>
  <c r="BI412"/>
  <c r="BH412"/>
  <c r="BG412"/>
  <c r="BF412"/>
  <c r="T412"/>
  <c r="R412"/>
  <c r="P412"/>
  <c r="BI408"/>
  <c r="BH408"/>
  <c r="BG408"/>
  <c r="BF408"/>
  <c r="T408"/>
  <c r="R408"/>
  <c r="P408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T102"/>
  <c r="R103"/>
  <c r="R102"/>
  <c r="P103"/>
  <c r="P102"/>
  <c r="J97"/>
  <c r="J96"/>
  <c r="F96"/>
  <c r="F94"/>
  <c r="E92"/>
  <c r="J59"/>
  <c r="J58"/>
  <c r="F58"/>
  <c r="F56"/>
  <c r="E54"/>
  <c r="J20"/>
  <c r="E20"/>
  <c r="F97"/>
  <c r="J19"/>
  <c r="J14"/>
  <c r="J94"/>
  <c r="E7"/>
  <c r="E88"/>
  <c i="1" r="L50"/>
  <c r="AM50"/>
  <c r="AM49"/>
  <c r="L49"/>
  <c r="AM47"/>
  <c r="L47"/>
  <c r="L45"/>
  <c r="L44"/>
  <c i="2" r="BK794"/>
  <c r="BK749"/>
  <c r="BK702"/>
  <c r="J652"/>
  <c r="BK630"/>
  <c r="J566"/>
  <c r="J519"/>
  <c r="BK369"/>
  <c r="J240"/>
  <c r="BK821"/>
  <c r="J743"/>
  <c r="BK670"/>
  <c r="BK636"/>
  <c r="BK559"/>
  <c r="J516"/>
  <c r="J366"/>
  <c r="BK320"/>
  <c r="J218"/>
  <c r="J147"/>
  <c r="J803"/>
  <c r="J751"/>
  <c r="BK698"/>
  <c r="BK646"/>
  <c r="J581"/>
  <c r="BK516"/>
  <c r="BK461"/>
  <c r="J369"/>
  <c r="BK245"/>
  <c r="BK147"/>
  <c r="BK762"/>
  <c r="J646"/>
  <c r="J573"/>
  <c r="J541"/>
  <c r="J468"/>
  <c r="BK323"/>
  <c r="BK268"/>
  <c r="J131"/>
  <c i="1" r="AS76"/>
  <c i="3" r="BK381"/>
  <c r="J222"/>
  <c r="J142"/>
  <c r="J706"/>
  <c r="BK642"/>
  <c r="BK521"/>
  <c r="BK369"/>
  <c r="J211"/>
  <c r="BK155"/>
  <c r="BK680"/>
  <c r="BK600"/>
  <c r="BK498"/>
  <c r="J360"/>
  <c r="BK211"/>
  <c r="BK615"/>
  <c r="J563"/>
  <c r="BK453"/>
  <c r="J369"/>
  <c r="BK222"/>
  <c r="BK135"/>
  <c i="4" r="J783"/>
  <c r="J722"/>
  <c r="BK575"/>
  <c r="BK496"/>
  <c r="BK300"/>
  <c r="J247"/>
  <c r="BK147"/>
  <c r="J812"/>
  <c r="BK743"/>
  <c r="BK686"/>
  <c r="J628"/>
  <c r="BK587"/>
  <c r="BK514"/>
  <c r="BK362"/>
  <c r="J300"/>
  <c r="J225"/>
  <c r="BK151"/>
  <c r="J714"/>
  <c r="BK650"/>
  <c r="J609"/>
  <c r="BK493"/>
  <c r="J452"/>
  <c r="J275"/>
  <c r="BK205"/>
  <c r="BK122"/>
  <c r="BK812"/>
  <c r="BK760"/>
  <c r="J710"/>
  <c r="J656"/>
  <c r="BK553"/>
  <c r="J502"/>
  <c r="BK388"/>
  <c r="J323"/>
  <c r="J198"/>
  <c r="BK128"/>
  <c i="5" r="BK745"/>
  <c r="J648"/>
  <c r="BK574"/>
  <c r="BK490"/>
  <c r="J399"/>
  <c r="BK276"/>
  <c r="BK138"/>
  <c r="BK709"/>
  <c r="BK639"/>
  <c r="J569"/>
  <c r="J446"/>
  <c r="J381"/>
  <c r="J177"/>
  <c r="J690"/>
  <c r="BK569"/>
  <c r="BK475"/>
  <c r="J369"/>
  <c r="BK285"/>
  <c r="J204"/>
  <c r="BK735"/>
  <c r="BK645"/>
  <c r="J468"/>
  <c r="BK417"/>
  <c r="BK307"/>
  <c r="J225"/>
  <c r="J152"/>
  <c i="6" r="BK200"/>
  <c r="J136"/>
  <c r="J186"/>
  <c r="BK112"/>
  <c r="BK214"/>
  <c r="J161"/>
  <c r="J104"/>
  <c r="BK206"/>
  <c r="BK100"/>
  <c i="7" r="BK142"/>
  <c r="J106"/>
  <c r="BK169"/>
  <c r="J97"/>
  <c r="BK210"/>
  <c r="J156"/>
  <c r="BK234"/>
  <c r="J187"/>
  <c r="J114"/>
  <c i="8" r="BK182"/>
  <c r="BK112"/>
  <c r="J139"/>
  <c r="J110"/>
  <c r="BK188"/>
  <c i="9" r="J246"/>
  <c r="J183"/>
  <c r="J118"/>
  <c r="J226"/>
  <c r="BK146"/>
  <c r="BK224"/>
  <c r="J138"/>
  <c r="J228"/>
  <c r="J187"/>
  <c r="BK138"/>
  <c r="BK106"/>
  <c i="10" r="BK183"/>
  <c r="J116"/>
  <c r="J206"/>
  <c r="BK159"/>
  <c r="J108"/>
  <c r="BK198"/>
  <c r="J155"/>
  <c r="BK106"/>
  <c r="J179"/>
  <c r="J104"/>
  <c i="11" r="J170"/>
  <c r="J104"/>
  <c r="BK172"/>
  <c r="BK118"/>
  <c r="J188"/>
  <c r="BK198"/>
  <c r="BK110"/>
  <c i="12" r="BK188"/>
  <c r="J134"/>
  <c r="J220"/>
  <c r="BK169"/>
  <c r="BK112"/>
  <c r="BK208"/>
  <c r="J151"/>
  <c r="BK102"/>
  <c r="J163"/>
  <c r="BK104"/>
  <c i="13" r="BK433"/>
  <c r="BK384"/>
  <c r="J238"/>
  <c r="J138"/>
  <c r="BK424"/>
  <c r="BK330"/>
  <c r="BK234"/>
  <c r="J167"/>
  <c r="J453"/>
  <c r="BK335"/>
  <c r="J187"/>
  <c r="J462"/>
  <c r="J365"/>
  <c r="J242"/>
  <c r="J184"/>
  <c i="14" r="J214"/>
  <c r="BK159"/>
  <c r="J97"/>
  <c r="J159"/>
  <c r="BK214"/>
  <c r="J120"/>
  <c r="BK184"/>
  <c r="J104"/>
  <c i="16" r="BK137"/>
  <c r="J183"/>
  <c r="BK99"/>
  <c r="J193"/>
  <c r="BK149"/>
  <c i="17" r="BK285"/>
  <c r="BK221"/>
  <c r="BK168"/>
  <c r="BK128"/>
  <c r="J275"/>
  <c r="J225"/>
  <c r="J162"/>
  <c r="BK96"/>
  <c r="BK291"/>
  <c r="J217"/>
  <c r="BK158"/>
  <c r="BK108"/>
  <c r="BK251"/>
  <c r="BK195"/>
  <c r="J90"/>
  <c i="18" r="J531"/>
  <c r="J460"/>
  <c r="J311"/>
  <c r="BK174"/>
  <c r="BK549"/>
  <c r="J446"/>
  <c r="J374"/>
  <c r="J287"/>
  <c r="J186"/>
  <c r="J147"/>
  <c r="BK523"/>
  <c r="BK477"/>
  <c r="J416"/>
  <c r="J382"/>
  <c r="BK338"/>
  <c r="J195"/>
  <c r="BK134"/>
  <c r="BK525"/>
  <c r="J466"/>
  <c r="BK387"/>
  <c r="BK336"/>
  <c r="BK249"/>
  <c r="BK171"/>
  <c r="J107"/>
  <c i="19" r="BK277"/>
  <c r="BK191"/>
  <c r="BK288"/>
  <c r="BK337"/>
  <c r="BK267"/>
  <c r="BK187"/>
  <c r="J118"/>
  <c r="J225"/>
  <c r="BK109"/>
  <c i="20" r="BK579"/>
  <c r="J515"/>
  <c r="BK454"/>
  <c r="BK413"/>
  <c r="J299"/>
  <c r="J261"/>
  <c r="J186"/>
  <c r="BK126"/>
  <c r="BK573"/>
  <c r="J465"/>
  <c r="BK368"/>
  <c r="J324"/>
  <c r="J266"/>
  <c r="J126"/>
  <c r="J586"/>
  <c r="BK437"/>
  <c r="BK373"/>
  <c r="J246"/>
  <c r="J111"/>
  <c r="BK540"/>
  <c r="BK479"/>
  <c r="J388"/>
  <c r="J288"/>
  <c r="BK186"/>
  <c i="21" r="BK134"/>
  <c r="J212"/>
  <c r="J145"/>
  <c r="J182"/>
  <c r="J110"/>
  <c r="BK190"/>
  <c r="J149"/>
  <c r="J118"/>
  <c i="22" r="BK202"/>
  <c r="BK161"/>
  <c r="J174"/>
  <c r="J105"/>
  <c r="J190"/>
  <c r="BK126"/>
  <c r="BK190"/>
  <c r="BK116"/>
  <c i="23" r="BK161"/>
  <c r="J116"/>
  <c r="J178"/>
  <c r="BK214"/>
  <c r="BK159"/>
  <c r="BK186"/>
  <c r="J126"/>
  <c i="24" r="BK202"/>
  <c r="J143"/>
  <c r="BK98"/>
  <c r="BK182"/>
  <c r="BK206"/>
  <c r="BK145"/>
  <c r="J145"/>
  <c i="25" r="BK200"/>
  <c r="J132"/>
  <c r="BK149"/>
  <c r="BK172"/>
  <c r="J124"/>
  <c r="J210"/>
  <c r="BK161"/>
  <c r="J114"/>
  <c i="26" r="BK180"/>
  <c r="J151"/>
  <c r="BK147"/>
  <c r="J194"/>
  <c r="J149"/>
  <c r="BK105"/>
  <c r="BK141"/>
  <c i="27" r="BK262"/>
  <c r="BK215"/>
  <c r="BK154"/>
  <c r="BK166"/>
  <c r="J120"/>
  <c r="BK268"/>
  <c r="BK223"/>
  <c r="BK177"/>
  <c r="BK122"/>
  <c r="BK258"/>
  <c r="J209"/>
  <c r="J126"/>
  <c i="28" r="BK260"/>
  <c r="J145"/>
  <c r="J253"/>
  <c r="BK149"/>
  <c r="J264"/>
  <c r="J162"/>
  <c r="J289"/>
  <c r="J217"/>
  <c i="29" r="BK143"/>
  <c r="BK157"/>
  <c r="J118"/>
  <c i="2" r="J525"/>
  <c r="BK452"/>
  <c r="J333"/>
  <c r="J231"/>
  <c r="BK803"/>
  <c r="BK739"/>
  <c r="J607"/>
  <c r="BK543"/>
  <c r="J481"/>
  <c r="J412"/>
  <c r="J263"/>
  <c r="J177"/>
  <c r="BK124"/>
  <c r="BK797"/>
  <c r="J749"/>
  <c r="BK708"/>
  <c r="J644"/>
  <c r="BK587"/>
  <c r="J508"/>
  <c r="BK435"/>
  <c r="BK333"/>
  <c r="J220"/>
  <c r="J145"/>
  <c r="BK769"/>
  <c r="BK684"/>
  <c r="BK568"/>
  <c r="BK470"/>
  <c r="BK412"/>
  <c r="BK311"/>
  <c r="BK234"/>
  <c r="J151"/>
  <c i="1" r="AS73"/>
  <c i="3" r="J503"/>
  <c r="BK404"/>
  <c r="J339"/>
  <c r="BK215"/>
  <c r="J755"/>
  <c r="J696"/>
  <c r="BK618"/>
  <c r="BK542"/>
  <c r="J429"/>
  <c r="BK307"/>
  <c r="J207"/>
  <c r="J112"/>
  <c r="BK700"/>
  <c r="J642"/>
  <c r="BK557"/>
  <c r="J437"/>
  <c r="BK327"/>
  <c r="BK231"/>
  <c r="BK639"/>
  <c r="BK551"/>
  <c r="J484"/>
  <c r="J355"/>
  <c r="J152"/>
  <c i="4" r="BK807"/>
  <c r="J747"/>
  <c r="J696"/>
  <c r="J638"/>
  <c r="J568"/>
  <c r="BK502"/>
  <c r="J380"/>
  <c r="BK268"/>
  <c r="BK137"/>
  <c r="BK766"/>
  <c r="BK716"/>
  <c r="J682"/>
  <c r="BK624"/>
  <c r="J577"/>
  <c r="J512"/>
  <c r="J408"/>
  <c r="J308"/>
  <c r="BK218"/>
  <c r="J179"/>
  <c r="J120"/>
  <c r="BK800"/>
  <c r="J686"/>
  <c r="J601"/>
  <c r="J496"/>
  <c r="BK450"/>
  <c r="J326"/>
  <c r="BK234"/>
  <c r="BK124"/>
  <c r="BK803"/>
  <c r="J678"/>
  <c r="J603"/>
  <c r="J549"/>
  <c r="J479"/>
  <c r="J415"/>
  <c r="BK311"/>
  <c r="J210"/>
  <c r="BK135"/>
  <c i="5" r="BK752"/>
  <c r="J717"/>
  <c r="BK630"/>
  <c r="BK429"/>
  <c r="J348"/>
  <c r="BK219"/>
  <c r="J131"/>
  <c r="BK717"/>
  <c r="J612"/>
  <c r="BK542"/>
  <c r="J440"/>
  <c r="J373"/>
  <c r="BK304"/>
  <c r="J183"/>
  <c r="J615"/>
  <c r="J395"/>
  <c r="J255"/>
  <c r="J696"/>
  <c r="BK624"/>
  <c r="J537"/>
  <c r="BK392"/>
  <c r="BK266"/>
  <c r="J135"/>
  <c i="6" r="J216"/>
  <c r="J153"/>
  <c r="J97"/>
  <c r="BK161"/>
  <c r="BK222"/>
  <c r="J167"/>
  <c r="BK118"/>
  <c r="J210"/>
  <c r="BK124"/>
  <c i="7" r="J201"/>
  <c r="J160"/>
  <c r="J122"/>
  <c r="BK204"/>
  <c r="BK106"/>
  <c r="J214"/>
  <c r="BK158"/>
  <c r="J244"/>
  <c r="BK216"/>
  <c r="J120"/>
  <c i="8" r="J190"/>
  <c r="BK139"/>
  <c r="BK92"/>
  <c r="BK134"/>
  <c r="BK178"/>
  <c r="J186"/>
  <c r="J149"/>
  <c i="9" r="BK234"/>
  <c r="BK181"/>
  <c r="BK114"/>
  <c r="J195"/>
  <c r="J106"/>
  <c r="J210"/>
  <c r="BK134"/>
  <c r="J92"/>
  <c r="BK171"/>
  <c r="BK136"/>
  <c i="10" r="BK236"/>
  <c r="J157"/>
  <c r="BK95"/>
  <c r="BK179"/>
  <c r="BK124"/>
  <c r="J181"/>
  <c r="BK214"/>
  <c r="BK142"/>
  <c i="11" r="J176"/>
  <c r="J124"/>
  <c r="J186"/>
  <c r="J143"/>
  <c r="BK112"/>
  <c r="BK168"/>
  <c r="J133"/>
  <c r="J174"/>
  <c i="12" r="BK230"/>
  <c r="BK165"/>
  <c r="J212"/>
  <c r="J136"/>
  <c r="J218"/>
  <c r="J106"/>
  <c r="BK167"/>
  <c r="BK108"/>
  <c i="13" r="J374"/>
  <c r="J290"/>
  <c r="BK187"/>
  <c r="BK444"/>
  <c r="J382"/>
  <c r="BK287"/>
  <c r="J219"/>
  <c r="J141"/>
  <c r="BK399"/>
  <c r="BK339"/>
  <c r="BK267"/>
  <c r="BK149"/>
  <c r="BK389"/>
  <c r="J252"/>
  <c r="J179"/>
  <c i="14" r="BK167"/>
  <c r="BK134"/>
  <c r="BK190"/>
  <c r="BK136"/>
  <c r="BK212"/>
  <c r="BK104"/>
  <c r="J141"/>
  <c i="15" r="J92"/>
  <c i="16" r="BK95"/>
  <c r="J195"/>
  <c i="17" r="J271"/>
  <c r="J170"/>
  <c r="J126"/>
  <c r="BK304"/>
  <c r="J247"/>
  <c r="BK182"/>
  <c r="J128"/>
  <c r="BK114"/>
  <c r="J304"/>
  <c r="BK259"/>
  <c r="BK225"/>
  <c r="BK160"/>
  <c r="BK116"/>
  <c r="BK296"/>
  <c r="J255"/>
  <c r="J221"/>
  <c r="J172"/>
  <c r="BK94"/>
  <c i="18" r="BK545"/>
  <c r="J479"/>
  <c r="J438"/>
  <c r="BK358"/>
  <c r="BK343"/>
  <c r="BK237"/>
  <c r="BK120"/>
  <c r="BK547"/>
  <c r="BK503"/>
  <c r="J492"/>
  <c r="BK434"/>
  <c r="J343"/>
  <c r="BK284"/>
  <c r="J183"/>
  <c r="J134"/>
  <c r="J535"/>
  <c r="J503"/>
  <c r="BK404"/>
  <c r="BK378"/>
  <c r="BK327"/>
  <c r="J207"/>
  <c r="BK186"/>
  <c r="BK145"/>
  <c r="J527"/>
  <c r="BK469"/>
  <c r="J380"/>
  <c r="J327"/>
  <c r="BK290"/>
  <c r="BK205"/>
  <c r="J159"/>
  <c i="19" r="BK345"/>
  <c r="BK280"/>
  <c r="J211"/>
  <c r="J303"/>
  <c r="BK271"/>
  <c r="BK174"/>
  <c r="J146"/>
  <c r="J318"/>
  <c r="J260"/>
  <c r="BK133"/>
  <c r="BK248"/>
  <c r="J143"/>
  <c i="20" r="BK598"/>
  <c r="BK513"/>
  <c r="J406"/>
  <c r="J297"/>
  <c r="J237"/>
  <c r="J148"/>
  <c r="BK98"/>
  <c r="BK543"/>
  <c r="BK490"/>
  <c r="J435"/>
  <c r="J345"/>
  <c r="BK275"/>
  <c r="J107"/>
  <c r="J559"/>
  <c r="BK503"/>
  <c r="J419"/>
  <c r="BK370"/>
  <c r="BK278"/>
  <c r="J177"/>
  <c r="BK103"/>
  <c r="BK550"/>
  <c r="BK452"/>
  <c r="BK398"/>
  <c r="J302"/>
  <c r="J195"/>
  <c i="21" r="J210"/>
  <c r="J174"/>
  <c r="J139"/>
  <c r="BK196"/>
  <c r="J155"/>
  <c r="BK204"/>
  <c r="BK147"/>
  <c r="BK105"/>
  <c r="BK155"/>
  <c i="22" r="BK136"/>
  <c r="J132"/>
  <c r="J184"/>
  <c r="J128"/>
  <c r="BK182"/>
  <c r="J141"/>
  <c r="BK94"/>
  <c i="23" r="BK139"/>
  <c r="J206"/>
  <c r="J134"/>
  <c r="J170"/>
  <c r="J124"/>
  <c r="BK172"/>
  <c r="J120"/>
  <c i="24" r="BK190"/>
  <c r="BK134"/>
  <c r="J92"/>
  <c r="BK136"/>
  <c r="J212"/>
  <c r="BK163"/>
  <c r="BK92"/>
  <c r="J134"/>
  <c i="25" r="BK202"/>
  <c r="J105"/>
  <c r="BK145"/>
  <c r="J165"/>
  <c r="BK105"/>
  <c r="J163"/>
  <c r="BK98"/>
  <c i="26" r="J168"/>
  <c r="J120"/>
  <c r="J141"/>
  <c r="BK98"/>
  <c r="BK188"/>
  <c r="J96"/>
  <c r="BK155"/>
  <c i="27" r="J256"/>
  <c r="J193"/>
  <c r="J124"/>
  <c r="BK213"/>
  <c r="J130"/>
  <c r="J241"/>
  <c r="BK189"/>
  <c r="BK140"/>
  <c r="BK92"/>
  <c r="J177"/>
  <c r="J84"/>
  <c i="28" r="J195"/>
  <c r="BK283"/>
  <c r="BK156"/>
  <c r="BK217"/>
  <c r="J153"/>
  <c r="BK264"/>
  <c i="29" r="J113"/>
  <c r="BK109"/>
  <c i="2" r="J821"/>
  <c r="J753"/>
  <c r="BK710"/>
  <c r="J664"/>
  <c r="BK613"/>
  <c r="J571"/>
  <c r="J523"/>
  <c r="BK443"/>
  <c r="J355"/>
  <c r="BK228"/>
  <c r="J128"/>
  <c r="J758"/>
  <c r="J676"/>
  <c r="J640"/>
  <c r="J583"/>
  <c r="BK496"/>
  <c r="J392"/>
  <c r="J275"/>
  <c r="BK151"/>
  <c r="J760"/>
  <c r="J712"/>
  <c r="BK676"/>
  <c r="J611"/>
  <c r="BK504"/>
  <c r="J431"/>
  <c r="J308"/>
  <c r="BK240"/>
  <c r="J183"/>
  <c r="BK812"/>
  <c r="J724"/>
  <c r="J658"/>
  <c r="J559"/>
  <c r="BK491"/>
  <c r="BK431"/>
  <c r="J340"/>
  <c r="BK247"/>
  <c r="J122"/>
  <c i="3" r="BK739"/>
  <c r="J604"/>
  <c r="BK437"/>
  <c r="J373"/>
  <c r="J291"/>
  <c r="BK752"/>
  <c r="BK670"/>
  <c r="J560"/>
  <c r="BK434"/>
  <c r="J312"/>
  <c r="BK201"/>
  <c r="J106"/>
  <c r="BK621"/>
  <c r="J545"/>
  <c r="J434"/>
  <c r="J352"/>
  <c r="J258"/>
  <c r="BK118"/>
  <c r="BK572"/>
  <c r="BK545"/>
  <c r="BK392"/>
  <c r="J183"/>
  <c i="4" r="BK797"/>
  <c r="J720"/>
  <c r="J646"/>
  <c r="J566"/>
  <c r="BK500"/>
  <c r="J412"/>
  <c r="BK245"/>
  <c r="J124"/>
  <c r="BK755"/>
  <c r="BK692"/>
  <c r="J630"/>
  <c r="BK585"/>
  <c r="J537"/>
  <c r="J456"/>
  <c r="J317"/>
  <c r="BK231"/>
  <c r="J183"/>
  <c r="J107"/>
  <c r="BK682"/>
  <c r="BK626"/>
  <c r="J521"/>
  <c r="J448"/>
  <c r="J305"/>
  <c r="BK215"/>
  <c r="J116"/>
  <c r="J814"/>
  <c r="J753"/>
  <c r="J692"/>
  <c r="BK615"/>
  <c r="BK551"/>
  <c r="BK506"/>
  <c r="J477"/>
  <c r="J392"/>
  <c r="BK284"/>
  <c r="J207"/>
  <c r="J110"/>
  <c i="5" r="J729"/>
  <c r="BK621"/>
  <c r="BK513"/>
  <c r="BK300"/>
  <c r="J180"/>
  <c r="J742"/>
  <c r="J677"/>
  <c r="BK596"/>
  <c r="BK478"/>
  <c r="BK369"/>
  <c r="J215"/>
  <c r="BK583"/>
  <c r="BK481"/>
  <c r="BK291"/>
  <c r="J138"/>
  <c r="J656"/>
  <c r="J574"/>
  <c r="BK471"/>
  <c r="BK377"/>
  <c r="BK270"/>
  <c r="BK158"/>
  <c i="6" r="BK196"/>
  <c r="J151"/>
  <c r="J202"/>
  <c r="J169"/>
  <c r="BK92"/>
  <c r="J192"/>
  <c r="J122"/>
  <c r="BK216"/>
  <c r="BK136"/>
  <c i="7" r="BK224"/>
  <c r="J189"/>
  <c r="BK138"/>
  <c r="BK246"/>
  <c r="J158"/>
  <c r="J95"/>
  <c r="BK206"/>
  <c r="BK136"/>
  <c r="J220"/>
  <c r="J130"/>
  <c i="8" r="J188"/>
  <c r="BK122"/>
  <c r="J170"/>
  <c r="BK104"/>
  <c r="BK159"/>
  <c r="J200"/>
  <c r="BK155"/>
  <c i="9" r="BK246"/>
  <c r="J177"/>
  <c r="BK116"/>
  <c r="J200"/>
  <c r="J132"/>
  <c r="J193"/>
  <c r="J120"/>
  <c r="J224"/>
  <c r="J152"/>
  <c i="10" r="J236"/>
  <c r="BK175"/>
  <c r="J122"/>
  <c r="BK181"/>
  <c r="BK134"/>
  <c r="BK230"/>
  <c r="J167"/>
  <c r="BK234"/>
  <c r="J187"/>
  <c i="11" r="J196"/>
  <c r="J131"/>
  <c r="BK182"/>
  <c r="J137"/>
  <c r="J198"/>
  <c r="J141"/>
  <c r="J166"/>
  <c i="12" r="BK218"/>
  <c r="J194"/>
  <c r="BK118"/>
  <c r="J196"/>
  <c r="BK130"/>
  <c r="BK220"/>
  <c r="BK120"/>
  <c r="BK146"/>
  <c i="13" r="J468"/>
  <c r="BK376"/>
  <c r="BK258"/>
  <c r="J175"/>
  <c r="J440"/>
  <c r="J389"/>
  <c r="J335"/>
  <c r="BK230"/>
  <c r="BK138"/>
  <c r="J387"/>
  <c r="J287"/>
  <c r="BK141"/>
  <c r="J422"/>
  <c r="J315"/>
  <c r="BK215"/>
  <c i="14" r="BK218"/>
  <c r="J165"/>
  <c r="BK102"/>
  <c r="J188"/>
  <c r="BK141"/>
  <c r="BK210"/>
  <c r="BK108"/>
  <c r="J110"/>
  <c i="16" r="J146"/>
  <c r="BK134"/>
  <c r="J163"/>
  <c r="J159"/>
  <c i="17" r="BK261"/>
  <c r="J164"/>
  <c r="BK86"/>
  <c r="BK207"/>
  <c r="J150"/>
  <c r="J92"/>
  <c r="J285"/>
  <c r="BK209"/>
  <c r="J134"/>
  <c r="BK316"/>
  <c r="J263"/>
  <c r="BK219"/>
  <c r="J108"/>
  <c i="18" r="J551"/>
  <c r="J499"/>
  <c r="BK408"/>
  <c r="BK351"/>
  <c r="J177"/>
  <c r="BK562"/>
  <c r="BK488"/>
  <c r="J419"/>
  <c r="J149"/>
  <c r="BK541"/>
  <c r="J136"/>
  <c r="J506"/>
  <c r="J428"/>
  <c r="BK341"/>
  <c r="J298"/>
  <c r="BK203"/>
  <c r="BK129"/>
  <c i="19" r="J345"/>
  <c r="J248"/>
  <c r="BK115"/>
  <c r="J280"/>
  <c r="J181"/>
  <c r="J325"/>
  <c r="J170"/>
  <c r="BK328"/>
  <c r="BK140"/>
  <c i="20" r="BK565"/>
  <c r="J503"/>
  <c r="J373"/>
  <c r="J314"/>
  <c r="J255"/>
  <c r="BK189"/>
  <c r="BK144"/>
  <c r="BK107"/>
  <c r="J565"/>
  <c r="BK506"/>
  <c r="J462"/>
  <c r="J370"/>
  <c r="J311"/>
  <c r="BK171"/>
  <c r="J113"/>
  <c r="J540"/>
  <c r="BK459"/>
  <c r="BK382"/>
  <c r="BK252"/>
  <c r="J180"/>
  <c r="J579"/>
  <c r="J535"/>
  <c r="J429"/>
  <c r="BK363"/>
  <c r="BK299"/>
  <c r="J193"/>
  <c r="BK123"/>
  <c i="21" r="BK165"/>
  <c r="BK208"/>
  <c r="BK163"/>
  <c r="BK200"/>
  <c r="BK107"/>
  <c r="BK145"/>
  <c r="J105"/>
  <c i="22" r="BK196"/>
  <c r="J159"/>
  <c r="BK100"/>
  <c r="J143"/>
  <c r="BK208"/>
  <c r="BK151"/>
  <c r="J196"/>
  <c r="BK155"/>
  <c i="23" r="BK198"/>
  <c r="J102"/>
  <c r="BK188"/>
  <c r="BK94"/>
  <c r="J161"/>
  <c r="J200"/>
  <c r="BK118"/>
  <c i="24" r="BK198"/>
  <c r="BK155"/>
  <c r="J96"/>
  <c r="BK188"/>
  <c r="J100"/>
  <c r="J170"/>
  <c r="BK176"/>
  <c r="J130"/>
  <c i="25" r="J182"/>
  <c r="BK206"/>
  <c r="J155"/>
  <c r="J107"/>
  <c r="BK174"/>
  <c r="J130"/>
  <c r="J214"/>
  <c r="BK157"/>
  <c r="J96"/>
  <c i="26" r="BK174"/>
  <c r="BK116"/>
  <c r="BK136"/>
  <c r="BK202"/>
  <c r="J157"/>
  <c r="J100"/>
  <c r="J172"/>
  <c r="BK96"/>
  <c i="27" r="BK217"/>
  <c r="BK150"/>
  <c r="BK90"/>
  <c r="J211"/>
  <c r="J160"/>
  <c r="BK86"/>
  <c r="BK209"/>
  <c r="BK158"/>
  <c r="BK120"/>
  <c r="J248"/>
  <c r="J114"/>
  <c i="28" r="BK191"/>
  <c r="J280"/>
  <c r="BK153"/>
  <c r="BK278"/>
  <c r="BK213"/>
  <c r="J266"/>
  <c r="J143"/>
  <c i="29" r="BK121"/>
  <c r="J157"/>
  <c i="2" r="BK788"/>
  <c r="J722"/>
  <c r="BK690"/>
  <c r="BK660"/>
  <c r="BK609"/>
  <c r="J555"/>
  <c r="BK541"/>
  <c r="J483"/>
  <c r="BK400"/>
  <c r="J295"/>
  <c r="BK175"/>
  <c r="J778"/>
  <c r="BK674"/>
  <c r="BK620"/>
  <c r="J561"/>
  <c r="J531"/>
  <c r="BK458"/>
  <c r="J261"/>
  <c r="J170"/>
  <c r="BK122"/>
  <c r="J790"/>
  <c r="BK718"/>
  <c r="BK664"/>
  <c r="J609"/>
  <c r="BK564"/>
  <c r="BK485"/>
  <c r="BK427"/>
  <c r="BK366"/>
  <c r="BK272"/>
  <c r="J160"/>
  <c r="J690"/>
  <c r="BK622"/>
  <c r="BK525"/>
  <c r="BK481"/>
  <c r="J377"/>
  <c r="J292"/>
  <c r="BK145"/>
  <c r="BK107"/>
  <c i="3" r="J656"/>
  <c r="BK587"/>
  <c r="BK457"/>
  <c r="BK407"/>
  <c r="J300"/>
  <c r="J204"/>
  <c r="BK745"/>
  <c r="J677"/>
  <c r="BK624"/>
  <c r="BK513"/>
  <c r="J404"/>
  <c r="J276"/>
  <c r="BK204"/>
  <c r="BK755"/>
  <c r="J673"/>
  <c r="J548"/>
  <c r="BK426"/>
  <c r="J345"/>
  <c r="BK255"/>
  <c r="BK106"/>
  <c r="J583"/>
  <c r="BK528"/>
  <c r="BK490"/>
  <c r="J385"/>
  <c r="J240"/>
  <c r="J155"/>
  <c i="4" r="J788"/>
  <c r="J728"/>
  <c r="BK658"/>
  <c r="BK593"/>
  <c r="BK485"/>
  <c r="BK377"/>
  <c r="BK240"/>
  <c r="BK149"/>
  <c r="J800"/>
  <c r="J749"/>
  <c r="BK688"/>
  <c r="J626"/>
  <c r="BK595"/>
  <c r="J523"/>
  <c r="J450"/>
  <c r="BK329"/>
  <c r="J295"/>
  <c r="BK220"/>
  <c r="J149"/>
  <c r="BK758"/>
  <c r="J704"/>
  <c r="BK642"/>
  <c r="J535"/>
  <c r="BK489"/>
  <c r="J384"/>
  <c r="J278"/>
  <c r="BK195"/>
  <c r="J821"/>
  <c r="J762"/>
  <c r="BK698"/>
  <c r="BK636"/>
  <c r="BK571"/>
  <c r="J508"/>
  <c r="BK456"/>
  <c r="BK384"/>
  <c r="J292"/>
  <c r="BK133"/>
  <c i="5" r="BK712"/>
  <c r="J627"/>
  <c r="BK528"/>
  <c r="BK339"/>
  <c r="J244"/>
  <c r="BK165"/>
  <c r="J703"/>
  <c r="J621"/>
  <c r="BK545"/>
  <c r="J449"/>
  <c r="J377"/>
  <c r="J237"/>
  <c r="BK149"/>
  <c r="BK648"/>
  <c r="J551"/>
  <c r="BK484"/>
  <c r="BK363"/>
  <c r="BK282"/>
  <c r="BK162"/>
  <c r="J712"/>
  <c r="BK587"/>
  <c r="J487"/>
  <c r="J404"/>
  <c r="BK258"/>
  <c r="BK106"/>
  <c i="6" r="J165"/>
  <c r="J112"/>
  <c r="BK128"/>
  <c r="BK226"/>
  <c r="BK181"/>
  <c r="BK140"/>
  <c r="BK102"/>
  <c r="J120"/>
  <c i="7" r="J232"/>
  <c r="BK208"/>
  <c r="BK173"/>
  <c r="J112"/>
  <c r="J197"/>
  <c r="J116"/>
  <c r="J224"/>
  <c r="J164"/>
  <c r="BK95"/>
  <c r="BK218"/>
  <c r="BK140"/>
  <c i="8" r="BK192"/>
  <c r="BK149"/>
  <c r="J206"/>
  <c r="BK137"/>
  <c r="J102"/>
  <c r="J147"/>
  <c r="BK190"/>
  <c r="J134"/>
  <c i="9" r="BK228"/>
  <c r="BK189"/>
  <c r="BK120"/>
  <c r="BK206"/>
  <c r="J140"/>
  <c r="BK197"/>
  <c r="J142"/>
  <c r="BK236"/>
  <c r="BK202"/>
  <c r="BK150"/>
  <c r="BK92"/>
  <c i="10" r="BK177"/>
  <c r="BK112"/>
  <c r="J192"/>
  <c r="BK120"/>
  <c r="J234"/>
  <c r="J175"/>
  <c r="J120"/>
  <c r="J210"/>
  <c i="11" r="J192"/>
  <c r="J122"/>
  <c r="J168"/>
  <c r="J110"/>
  <c r="BK162"/>
  <c r="J100"/>
  <c r="BK104"/>
  <c i="12" r="J167"/>
  <c r="BK224"/>
  <c r="BK175"/>
  <c r="BK140"/>
  <c r="J226"/>
  <c r="BK155"/>
  <c r="J222"/>
  <c r="BK161"/>
  <c r="J97"/>
  <c i="13" r="J404"/>
  <c r="BK311"/>
  <c r="BK211"/>
  <c r="J107"/>
  <c r="J412"/>
  <c r="J348"/>
  <c r="BK226"/>
  <c r="J149"/>
  <c r="BK440"/>
  <c r="J357"/>
  <c r="J264"/>
  <c r="BK135"/>
  <c r="J376"/>
  <c r="J203"/>
  <c i="14" r="BK180"/>
  <c r="J143"/>
  <c r="J202"/>
  <c r="J147"/>
  <c r="BK116"/>
  <c r="BK208"/>
  <c r="J226"/>
  <c r="BK177"/>
  <c r="BK124"/>
  <c i="15" r="BK88"/>
  <c i="16" r="BK187"/>
  <c r="J191"/>
  <c r="BK122"/>
  <c r="BK154"/>
  <c i="17" r="BK287"/>
  <c r="J227"/>
  <c r="J166"/>
  <c r="BK138"/>
  <c r="BK314"/>
  <c r="J243"/>
  <c r="J178"/>
  <c r="J118"/>
  <c r="BK308"/>
  <c r="J281"/>
  <c r="J156"/>
  <c r="BK104"/>
  <c r="BK279"/>
  <c r="BK217"/>
  <c r="J104"/>
  <c i="18" r="J547"/>
  <c r="J454"/>
  <c r="BK360"/>
  <c r="BK307"/>
  <c r="J569"/>
  <c r="BK519"/>
  <c r="BK457"/>
  <c r="BK295"/>
  <c r="BK195"/>
  <c r="J103"/>
  <c r="J450"/>
  <c r="BK395"/>
  <c r="J351"/>
  <c r="J189"/>
  <c r="J140"/>
  <c r="BK537"/>
  <c r="J434"/>
  <c r="BK365"/>
  <c r="J301"/>
  <c r="BK168"/>
  <c i="19" r="BK282"/>
  <c r="J166"/>
  <c r="J294"/>
  <c r="BK245"/>
  <c r="J112"/>
  <c r="BK274"/>
  <c r="J150"/>
  <c r="BK309"/>
  <c r="J208"/>
  <c r="BK106"/>
  <c i="20" r="J584"/>
  <c r="J509"/>
  <c r="BK419"/>
  <c r="J347"/>
  <c r="J283"/>
  <c r="BK229"/>
  <c r="BK164"/>
  <c r="J562"/>
  <c r="BK488"/>
  <c r="J413"/>
  <c r="BK333"/>
  <c r="BK263"/>
  <c r="BK105"/>
  <c r="J546"/>
  <c r="BK429"/>
  <c r="J376"/>
  <c r="BK255"/>
  <c r="BK183"/>
  <c r="J567"/>
  <c r="J454"/>
  <c r="J394"/>
  <c r="BK308"/>
  <c r="J199"/>
  <c r="BK132"/>
  <c i="21" r="J190"/>
  <c r="J107"/>
  <c r="J157"/>
  <c r="BK206"/>
  <c r="BK141"/>
  <c r="J102"/>
  <c r="J168"/>
  <c r="BK120"/>
  <c i="22" r="BK184"/>
  <c r="BK132"/>
  <c r="BK141"/>
  <c r="J200"/>
  <c r="J122"/>
  <c r="BK186"/>
  <c r="BK149"/>
  <c i="23" r="BK212"/>
  <c r="J141"/>
  <c r="J214"/>
  <c r="J184"/>
  <c r="J110"/>
  <c r="J172"/>
  <c r="BK126"/>
  <c r="J176"/>
  <c r="BK114"/>
  <c i="24" r="BK174"/>
  <c r="J118"/>
  <c r="BK196"/>
  <c r="BK161"/>
  <c r="BK204"/>
  <c r="J168"/>
  <c r="J174"/>
  <c r="BK112"/>
  <c i="25" r="J184"/>
  <c r="J120"/>
  <c r="J168"/>
  <c r="J178"/>
  <c r="J139"/>
  <c r="J102"/>
  <c r="J180"/>
  <c r="J122"/>
  <c i="26" r="J182"/>
  <c r="J147"/>
  <c r="BK204"/>
  <c r="J105"/>
  <c r="BK186"/>
  <c r="J126"/>
  <c r="J200"/>
  <c r="BK118"/>
  <c i="27" r="BK239"/>
  <c r="J195"/>
  <c r="BK152"/>
  <c r="J96"/>
  <c r="BK207"/>
  <c r="J142"/>
  <c r="J262"/>
  <c r="J231"/>
  <c r="J166"/>
  <c r="BK124"/>
  <c r="J254"/>
  <c r="BK205"/>
  <c r="BK110"/>
  <c i="28" r="BK159"/>
  <c r="BK187"/>
  <c r="J283"/>
  <c r="J224"/>
  <c r="BK133"/>
  <c r="BK276"/>
  <c r="BK112"/>
  <c i="29" r="BK148"/>
  <c r="BK140"/>
  <c i="2" r="BK758"/>
  <c r="J708"/>
  <c r="J682"/>
  <c r="BK611"/>
  <c r="BK537"/>
  <c r="BK508"/>
  <c r="BK415"/>
  <c r="J302"/>
  <c r="J186"/>
  <c r="BK800"/>
  <c r="BK734"/>
  <c r="BK656"/>
  <c r="BK615"/>
  <c r="J547"/>
  <c r="BK487"/>
  <c r="BK454"/>
  <c r="BK292"/>
  <c r="BK198"/>
  <c r="J133"/>
  <c r="J794"/>
  <c r="BK747"/>
  <c r="BK668"/>
  <c r="J589"/>
  <c r="J527"/>
  <c r="BK392"/>
  <c r="BK314"/>
  <c r="J225"/>
  <c r="BK195"/>
  <c r="BK118"/>
  <c r="BK745"/>
  <c r="J700"/>
  <c r="J591"/>
  <c r="BK479"/>
  <c r="J439"/>
  <c r="J314"/>
  <c r="BK154"/>
  <c r="BK116"/>
  <c i="3" r="BK690"/>
  <c r="BK627"/>
  <c r="J516"/>
  <c r="J423"/>
  <c r="BK321"/>
  <c r="J174"/>
  <c r="J732"/>
  <c r="BK684"/>
  <c r="J579"/>
  <c r="J457"/>
  <c r="J310"/>
  <c r="J237"/>
  <c r="BK168"/>
  <c r="BK696"/>
  <c r="J615"/>
  <c r="J537"/>
  <c r="J399"/>
  <c r="BK317"/>
  <c r="BK152"/>
  <c r="J636"/>
  <c r="BK539"/>
  <c r="J478"/>
  <c r="BK294"/>
  <c r="J234"/>
  <c r="BK174"/>
  <c r="BK115"/>
  <c i="4" r="BK764"/>
  <c r="BK708"/>
  <c r="BK674"/>
  <c r="J644"/>
  <c r="BK601"/>
  <c r="J555"/>
  <c r="J516"/>
  <c r="BK454"/>
  <c r="BK344"/>
  <c r="J228"/>
  <c r="J133"/>
  <c r="J778"/>
  <c r="BK706"/>
  <c r="J640"/>
  <c r="BK620"/>
  <c r="J551"/>
  <c r="BK427"/>
  <c r="BK326"/>
  <c r="J281"/>
  <c r="BK177"/>
  <c r="J772"/>
  <c r="BK684"/>
  <c r="BK630"/>
  <c r="BK533"/>
  <c r="J466"/>
  <c r="BK366"/>
  <c r="BK251"/>
  <c r="J173"/>
  <c r="BK814"/>
  <c r="BK769"/>
  <c r="BK739"/>
  <c r="BK668"/>
  <c r="J591"/>
  <c r="J541"/>
  <c r="J487"/>
  <c r="J427"/>
  <c r="J351"/>
  <c r="BK305"/>
  <c r="J231"/>
  <c r="BK141"/>
  <c i="5" r="J752"/>
  <c r="J609"/>
  <c r="BK516"/>
  <c r="J434"/>
  <c r="BK315"/>
  <c r="BK255"/>
  <c r="BK115"/>
  <c r="J700"/>
  <c r="BK618"/>
  <c r="J484"/>
  <c r="BK399"/>
  <c r="BK225"/>
  <c r="BK135"/>
  <c r="BK636"/>
  <c r="BK548"/>
  <c r="J471"/>
  <c r="BK352"/>
  <c r="BK251"/>
  <c r="J149"/>
  <c r="BK690"/>
  <c r="J572"/>
  <c r="J528"/>
  <c r="BK373"/>
  <c r="BK262"/>
  <c r="BK171"/>
  <c i="6" r="J214"/>
  <c r="BK159"/>
  <c r="BK106"/>
  <c r="J159"/>
  <c r="BK224"/>
  <c r="BK169"/>
  <c r="BK120"/>
  <c r="J218"/>
  <c r="J126"/>
  <c i="7" r="BK244"/>
  <c r="BK183"/>
  <c r="J132"/>
  <c r="BK226"/>
  <c r="BK134"/>
  <c r="BK236"/>
  <c r="J138"/>
  <c r="J226"/>
  <c r="BK162"/>
  <c i="8" r="J204"/>
  <c r="J155"/>
  <c r="J98"/>
  <c r="J130"/>
  <c r="J192"/>
  <c r="BK132"/>
  <c r="BK168"/>
  <c i="9" r="BK230"/>
  <c r="BK195"/>
  <c r="J124"/>
  <c r="J202"/>
  <c r="BK118"/>
  <c r="BK187"/>
  <c r="J240"/>
  <c r="BK193"/>
  <c r="J156"/>
  <c i="10" r="BK210"/>
  <c r="J159"/>
  <c r="J232"/>
  <c r="J177"/>
  <c r="BK128"/>
  <c r="BK232"/>
  <c r="BK190"/>
  <c r="BK122"/>
  <c r="J218"/>
  <c r="J92"/>
  <c i="11" r="BK133"/>
  <c r="J180"/>
  <c r="J129"/>
  <c r="J202"/>
  <c r="BK129"/>
  <c r="J162"/>
  <c r="BK97"/>
  <c i="12" r="BK171"/>
  <c r="J104"/>
  <c r="J198"/>
  <c r="BK128"/>
  <c r="BK194"/>
  <c r="BK142"/>
  <c r="J186"/>
  <c r="J142"/>
  <c i="13" r="BK472"/>
  <c r="BK305"/>
  <c r="J195"/>
  <c r="BK456"/>
  <c r="J394"/>
  <c r="BK351"/>
  <c r="BK264"/>
  <c r="J145"/>
  <c r="BK412"/>
  <c r="BK299"/>
  <c r="BK154"/>
  <c r="BK302"/>
  <c r="J211"/>
  <c i="14" r="BK224"/>
  <c r="BK173"/>
  <c r="J138"/>
  <c r="J218"/>
  <c r="J173"/>
  <c r="J118"/>
  <c r="J190"/>
  <c r="J92"/>
  <c r="BK138"/>
  <c i="15" r="J90"/>
  <c i="16" r="J107"/>
  <c r="BK159"/>
  <c r="BK185"/>
  <c r="BK181"/>
  <c r="J126"/>
  <c i="17" r="J269"/>
  <c r="J205"/>
  <c r="J160"/>
  <c r="J116"/>
  <c r="J241"/>
  <c r="J180"/>
  <c r="J130"/>
  <c r="J310"/>
  <c r="BK229"/>
  <c r="J146"/>
  <c r="BK302"/>
  <c r="J267"/>
  <c r="BK205"/>
  <c r="J138"/>
  <c i="18" r="J549"/>
  <c r="J472"/>
  <c r="BK382"/>
  <c r="BK346"/>
  <c r="BK247"/>
  <c r="J111"/>
  <c r="BK454"/>
  <c r="J408"/>
  <c r="J249"/>
  <c r="J171"/>
  <c r="BK132"/>
  <c r="J457"/>
  <c r="J425"/>
  <c r="BK393"/>
  <c r="J353"/>
  <c r="BK280"/>
  <c r="J168"/>
  <c r="J545"/>
  <c r="BK444"/>
  <c r="BK367"/>
  <c r="J318"/>
  <c r="BK268"/>
  <c r="BK201"/>
  <c r="BK126"/>
  <c i="19" r="BK315"/>
  <c r="J230"/>
  <c r="BK170"/>
  <c r="BK300"/>
  <c r="BK196"/>
  <c r="BK331"/>
  <c r="J312"/>
  <c r="BK234"/>
  <c r="BK146"/>
  <c r="BK318"/>
  <c r="J245"/>
  <c r="BK178"/>
  <c i="20" r="BK605"/>
  <c r="J538"/>
  <c r="BK476"/>
  <c r="J368"/>
  <c r="J269"/>
  <c r="BK201"/>
  <c r="J141"/>
  <c r="J598"/>
  <c r="BK535"/>
  <c r="BK485"/>
  <c r="BK394"/>
  <c r="J308"/>
  <c r="J243"/>
  <c r="J101"/>
  <c r="J548"/>
  <c r="BK493"/>
  <c r="J427"/>
  <c r="J339"/>
  <c r="BK195"/>
  <c r="J595"/>
  <c r="J523"/>
  <c r="BK433"/>
  <c r="BK324"/>
  <c r="BK233"/>
  <c r="J135"/>
  <c i="21" r="J184"/>
  <c r="J120"/>
  <c r="J202"/>
  <c r="J134"/>
  <c r="J198"/>
  <c r="J153"/>
  <c r="BK102"/>
  <c i="22" r="BK188"/>
  <c r="J126"/>
  <c r="BK198"/>
  <c r="J120"/>
  <c r="J172"/>
  <c r="BK110"/>
  <c r="J161"/>
  <c r="J134"/>
  <c r="BK92"/>
  <c i="23" r="J147"/>
  <c r="J96"/>
  <c r="J157"/>
  <c r="J194"/>
  <c r="BK143"/>
  <c r="J174"/>
  <c r="BK116"/>
  <c i="24" r="J194"/>
  <c r="J132"/>
  <c r="J204"/>
  <c r="BK128"/>
  <c r="BK192"/>
  <c r="BK165"/>
  <c r="J180"/>
  <c r="BK96"/>
  <c i="25" r="BK186"/>
  <c r="J190"/>
  <c r="BK118"/>
  <c r="J151"/>
  <c r="BK107"/>
  <c r="BK184"/>
  <c r="J145"/>
  <c r="BK92"/>
  <c i="26" r="BK145"/>
  <c r="J98"/>
  <c r="J110"/>
  <c r="BK212"/>
  <c r="J176"/>
  <c r="J210"/>
  <c r="J112"/>
  <c i="27" r="BK248"/>
  <c r="BK197"/>
  <c r="J140"/>
  <c r="BK98"/>
  <c r="J146"/>
  <c r="BK252"/>
  <c r="J205"/>
  <c r="BK160"/>
  <c r="J102"/>
  <c r="BK245"/>
  <c r="BK193"/>
  <c r="J112"/>
  <c i="28" r="J227"/>
  <c r="J118"/>
  <c r="J206"/>
  <c r="BK273"/>
  <c r="BK220"/>
  <c r="J149"/>
  <c r="J273"/>
  <c r="J167"/>
  <c i="29" r="J109"/>
  <c r="J140"/>
  <c r="BK152"/>
  <c i="2" r="BK535"/>
  <c r="J404"/>
  <c r="J247"/>
  <c r="BK139"/>
  <c r="BK720"/>
  <c r="BK652"/>
  <c r="BK581"/>
  <c r="BK506"/>
  <c r="J456"/>
  <c r="BK329"/>
  <c r="BK215"/>
  <c r="J829"/>
  <c r="BK785"/>
  <c r="J739"/>
  <c r="J688"/>
  <c r="J626"/>
  <c r="J579"/>
  <c r="BK523"/>
  <c r="J458"/>
  <c r="J351"/>
  <c r="BK236"/>
  <c r="J116"/>
  <c r="BK755"/>
  <c r="J702"/>
  <c r="J656"/>
  <c r="J553"/>
  <c r="J498"/>
  <c r="BK396"/>
  <c r="BK295"/>
  <c r="J192"/>
  <c r="J137"/>
  <c i="3" r="J745"/>
  <c r="J633"/>
  <c r="BK548"/>
  <c r="J426"/>
  <c r="BK312"/>
  <c r="J180"/>
  <c r="J742"/>
  <c r="J703"/>
  <c r="J627"/>
  <c r="BK516"/>
  <c r="J402"/>
  <c r="BK273"/>
  <c r="BK191"/>
  <c r="BK742"/>
  <c r="J684"/>
  <c r="J593"/>
  <c r="BK423"/>
  <c r="J282"/>
  <c r="BK228"/>
  <c r="J115"/>
  <c r="BK574"/>
  <c r="J521"/>
  <c r="J471"/>
  <c r="BK300"/>
  <c r="BK262"/>
  <c r="BK109"/>
  <c i="4" r="J760"/>
  <c r="BK690"/>
  <c r="J605"/>
  <c r="BK541"/>
  <c r="BK479"/>
  <c r="BK408"/>
  <c r="J251"/>
  <c r="J167"/>
  <c r="BK788"/>
  <c r="J726"/>
  <c r="J690"/>
  <c r="BK605"/>
  <c r="BK566"/>
  <c r="J483"/>
  <c r="J388"/>
  <c r="BK287"/>
  <c r="BK139"/>
  <c r="BK730"/>
  <c r="BK656"/>
  <c r="BK545"/>
  <c r="BK435"/>
  <c r="J336"/>
  <c r="BK272"/>
  <c r="J177"/>
  <c r="BK825"/>
  <c r="J766"/>
  <c r="J734"/>
  <c r="BK662"/>
  <c r="BK617"/>
  <c r="J561"/>
  <c r="J504"/>
  <c r="J472"/>
  <c r="BK380"/>
  <c r="J272"/>
  <c r="BK160"/>
  <c r="BK103"/>
  <c i="5" r="J745"/>
  <c r="BK663"/>
  <c r="BK521"/>
  <c r="BK410"/>
  <c r="J310"/>
  <c r="BK201"/>
  <c r="BK739"/>
  <c r="J663"/>
  <c r="BK563"/>
  <c r="J457"/>
  <c r="J392"/>
  <c r="J315"/>
  <c r="BK244"/>
  <c r="J146"/>
  <c r="BK539"/>
  <c r="BK355"/>
  <c r="J207"/>
  <c r="BK125"/>
  <c r="BK577"/>
  <c r="J481"/>
  <c r="J423"/>
  <c r="BK279"/>
  <c r="BK168"/>
  <c i="6" r="J173"/>
  <c r="J134"/>
  <c r="J188"/>
  <c r="J118"/>
  <c r="J206"/>
  <c r="J155"/>
  <c r="J232"/>
  <c r="BK165"/>
  <c r="BK104"/>
  <c i="7" r="BK212"/>
  <c r="BK177"/>
  <c r="J108"/>
  <c r="J191"/>
  <c r="J142"/>
  <c r="J246"/>
  <c r="J204"/>
  <c r="BK148"/>
  <c r="J177"/>
  <c i="8" r="J198"/>
  <c r="J151"/>
  <c r="BK110"/>
  <c r="BK153"/>
  <c r="J196"/>
  <c r="J124"/>
  <c r="J178"/>
  <c r="J118"/>
  <c r="J95"/>
  <c i="9" r="J197"/>
  <c r="J150"/>
  <c r="BK242"/>
  <c r="J134"/>
  <c r="J189"/>
  <c r="J230"/>
  <c r="J154"/>
  <c r="J104"/>
  <c i="10" r="BK171"/>
  <c r="J114"/>
  <c r="J196"/>
  <c r="BK130"/>
  <c r="J95"/>
  <c r="J194"/>
  <c r="J134"/>
  <c r="J228"/>
  <c r="J106"/>
  <c i="11" r="J151"/>
  <c r="BK202"/>
  <c r="BK170"/>
  <c r="BK95"/>
  <c r="J158"/>
  <c r="BK108"/>
  <c r="J116"/>
  <c i="12" r="J204"/>
  <c r="BK144"/>
  <c r="J100"/>
  <c r="BK173"/>
  <c r="BK100"/>
  <c r="J188"/>
  <c r="BK148"/>
  <c r="BK202"/>
  <c r="J144"/>
  <c r="J95"/>
  <c i="13" r="J428"/>
  <c r="BK348"/>
  <c r="J255"/>
  <c r="BK159"/>
  <c r="J436"/>
  <c r="J339"/>
  <c r="BK255"/>
  <c r="J154"/>
  <c r="BK447"/>
  <c r="J308"/>
  <c r="J249"/>
  <c r="BK453"/>
  <c r="J322"/>
  <c r="BK223"/>
  <c r="J159"/>
  <c i="14" r="BK175"/>
  <c r="J145"/>
  <c r="J206"/>
  <c r="J122"/>
  <c r="BK226"/>
  <c r="J177"/>
  <c r="J198"/>
  <c r="BK147"/>
  <c i="16" r="J167"/>
  <c r="BK126"/>
  <c r="J130"/>
  <c i="17" r="J251"/>
  <c r="BK162"/>
  <c r="J114"/>
  <c r="J279"/>
  <c r="BK223"/>
  <c r="J176"/>
  <c r="BK88"/>
  <c r="J265"/>
  <c r="BK197"/>
  <c r="BK312"/>
  <c r="J235"/>
  <c r="J187"/>
  <c r="J110"/>
  <c i="18" r="J525"/>
  <c r="J444"/>
  <c r="BK374"/>
  <c r="BK257"/>
  <c r="BK149"/>
  <c r="BK535"/>
  <c r="BK460"/>
  <c r="J391"/>
  <c r="J254"/>
  <c r="BK189"/>
  <c r="J555"/>
  <c r="BK479"/>
  <c r="BK389"/>
  <c r="J346"/>
  <c r="J244"/>
  <c r="BK162"/>
  <c r="BK107"/>
  <c r="BK448"/>
  <c r="J360"/>
  <c r="J264"/>
  <c r="J192"/>
  <c i="19" r="BK322"/>
  <c r="BK225"/>
  <c r="J163"/>
  <c r="BK230"/>
  <c r="J334"/>
  <c r="J214"/>
  <c r="BK112"/>
  <c r="BK181"/>
  <c i="20" r="J490"/>
  <c r="BK330"/>
  <c r="J183"/>
  <c r="J582"/>
  <c r="J498"/>
  <c r="BK379"/>
  <c r="J330"/>
  <c r="BK258"/>
  <c r="J589"/>
  <c r="BK471"/>
  <c r="BK385"/>
  <c r="J229"/>
  <c r="BK582"/>
  <c r="J488"/>
  <c r="J385"/>
  <c r="BK283"/>
  <c r="BK174"/>
  <c i="21" r="J196"/>
  <c r="J130"/>
  <c r="J178"/>
  <c r="J100"/>
  <c r="BK132"/>
  <c r="J194"/>
  <c i="22" r="BK200"/>
  <c r="J202"/>
  <c r="BK96"/>
  <c r="J98"/>
  <c r="J170"/>
  <c r="BK124"/>
  <c i="23" r="J204"/>
  <c r="J122"/>
  <c r="J186"/>
  <c r="BK102"/>
  <c r="J153"/>
  <c r="J100"/>
  <c r="BK151"/>
  <c r="BK92"/>
  <c i="24" r="J159"/>
  <c r="J116"/>
  <c r="BK149"/>
  <c r="BK102"/>
  <c r="BK178"/>
  <c r="J172"/>
  <c r="BK107"/>
  <c i="25" r="BK168"/>
  <c r="BK196"/>
  <c r="J100"/>
  <c r="J153"/>
  <c r="J118"/>
  <c r="BK204"/>
  <c r="BK128"/>
  <c i="26" r="BK200"/>
  <c r="J161"/>
  <c r="BK94"/>
  <c r="J118"/>
  <c r="J198"/>
  <c r="J155"/>
  <c r="BK114"/>
  <c r="J174"/>
  <c i="27" r="J270"/>
  <c r="BK221"/>
  <c r="J158"/>
  <c r="J88"/>
  <c r="BK183"/>
  <c r="J150"/>
  <c r="BK96"/>
  <c r="BK229"/>
  <c r="J162"/>
  <c r="J116"/>
  <c r="J207"/>
  <c r="BK116"/>
  <c i="28" r="J256"/>
  <c r="J139"/>
  <c r="J234"/>
  <c r="BK104"/>
  <c r="BK242"/>
  <c r="BK167"/>
  <c r="BK287"/>
  <c r="J126"/>
  <c i="29" r="J127"/>
  <c r="J133"/>
  <c i="2" r="J797"/>
  <c r="J736"/>
  <c r="BK704"/>
  <c r="BK672"/>
  <c r="BK644"/>
  <c r="BK607"/>
  <c r="BK561"/>
  <c r="BK531"/>
  <c r="J489"/>
  <c r="BK373"/>
  <c r="BK287"/>
  <c r="BK149"/>
  <c r="BK790"/>
  <c r="J660"/>
  <c r="BK595"/>
  <c r="J539"/>
  <c r="J452"/>
  <c r="BK317"/>
  <c r="BK220"/>
  <c r="BK131"/>
  <c r="J783"/>
  <c r="J741"/>
  <c r="J704"/>
  <c r="J648"/>
  <c r="BK583"/>
  <c r="J529"/>
  <c r="J472"/>
  <c r="J388"/>
  <c r="J297"/>
  <c r="BK207"/>
  <c r="J141"/>
  <c r="BK766"/>
  <c r="J710"/>
  <c r="J630"/>
  <c r="J535"/>
  <c r="J477"/>
  <c r="BK404"/>
  <c r="J320"/>
  <c r="J228"/>
  <c r="BK157"/>
  <c i="3" r="J752"/>
  <c r="BK693"/>
  <c r="BK636"/>
  <c r="BK493"/>
  <c r="J420"/>
  <c r="BK297"/>
  <c r="BK146"/>
  <c r="BK720"/>
  <c r="J621"/>
  <c r="J475"/>
  <c r="BK385"/>
  <c r="BK244"/>
  <c r="BK165"/>
  <c r="BK723"/>
  <c r="BK656"/>
  <c r="J572"/>
  <c r="J461"/>
  <c r="BK373"/>
  <c r="BK279"/>
  <c r="BK149"/>
  <c r="BK612"/>
  <c r="J557"/>
  <c r="BK461"/>
  <c r="J304"/>
  <c r="J231"/>
  <c r="J146"/>
  <c i="4" r="BK790"/>
  <c r="J736"/>
  <c r="J670"/>
  <c r="J581"/>
  <c r="BK527"/>
  <c r="BK396"/>
  <c r="J265"/>
  <c r="J170"/>
  <c r="BK116"/>
  <c r="BK745"/>
  <c r="BK704"/>
  <c r="J642"/>
  <c r="BK607"/>
  <c r="J547"/>
  <c r="BK466"/>
  <c r="BK336"/>
  <c r="J254"/>
  <c r="BK157"/>
  <c r="BK728"/>
  <c r="BK664"/>
  <c r="J589"/>
  <c r="BK510"/>
  <c r="BK468"/>
  <c r="J329"/>
  <c r="BK175"/>
  <c r="BK821"/>
  <c r="BK736"/>
  <c r="BK660"/>
  <c r="J613"/>
  <c r="BK581"/>
  <c r="J500"/>
  <c r="BK439"/>
  <c r="BK373"/>
  <c r="J157"/>
  <c i="5" r="J750"/>
  <c r="J709"/>
  <c r="J636"/>
  <c r="BK554"/>
  <c r="J407"/>
  <c r="J282"/>
  <c r="J211"/>
  <c r="J118"/>
  <c r="BK696"/>
  <c r="J565"/>
  <c r="J461"/>
  <c r="BK407"/>
  <c r="BK321"/>
  <c r="J168"/>
  <c r="BK652"/>
  <c r="J493"/>
  <c r="J321"/>
  <c r="J231"/>
  <c r="BK693"/>
  <c r="J642"/>
  <c r="J560"/>
  <c r="BK457"/>
  <c r="BK317"/>
  <c r="J222"/>
  <c r="BK131"/>
  <c i="6" r="J212"/>
  <c r="J142"/>
  <c r="J190"/>
  <c r="J146"/>
  <c r="BK228"/>
  <c r="BK175"/>
  <c r="J138"/>
  <c r="BK230"/>
  <c r="BK146"/>
  <c i="7" r="J234"/>
  <c r="BK179"/>
  <c r="BK126"/>
  <c r="BK220"/>
  <c r="J148"/>
  <c r="J230"/>
  <c r="BK175"/>
  <c r="BK124"/>
  <c r="J167"/>
  <c i="8" r="BK196"/>
  <c r="BK143"/>
  <c r="J194"/>
  <c r="BK118"/>
  <c r="BK186"/>
  <c r="J100"/>
  <c r="BK176"/>
  <c r="BK100"/>
  <c i="9" r="BK204"/>
  <c r="BK126"/>
  <c r="J232"/>
  <c r="BK144"/>
  <c r="BK212"/>
  <c r="J136"/>
  <c r="J242"/>
  <c r="J181"/>
  <c r="BK132"/>
  <c i="10" r="J200"/>
  <c r="J148"/>
  <c r="J222"/>
  <c r="BK173"/>
  <c r="J126"/>
  <c r="J224"/>
  <c r="BK153"/>
  <c r="BK204"/>
  <c r="J146"/>
  <c i="11" r="BK180"/>
  <c r="J112"/>
  <c r="BK174"/>
  <c r="J92"/>
  <c r="BK155"/>
  <c r="J97"/>
  <c r="J120"/>
  <c i="12" r="BK163"/>
  <c r="J102"/>
  <c r="BK204"/>
  <c r="J146"/>
  <c r="J175"/>
  <c r="BK216"/>
  <c r="J124"/>
  <c i="13" r="BK438"/>
  <c r="BK357"/>
  <c r="J234"/>
  <c r="BK145"/>
  <c r="J430"/>
  <c r="BK368"/>
  <c r="J293"/>
  <c r="J215"/>
  <c r="BK428"/>
  <c r="J319"/>
  <c r="J173"/>
  <c r="BK451"/>
  <c r="J345"/>
  <c r="J226"/>
  <c r="J112"/>
  <c i="14" r="J182"/>
  <c r="BK122"/>
  <c r="BK171"/>
  <c r="J100"/>
  <c r="J200"/>
  <c r="J208"/>
  <c r="J149"/>
  <c i="15" r="BK92"/>
  <c i="16" r="BK118"/>
  <c r="J95"/>
  <c r="BK111"/>
  <c r="BK146"/>
  <c i="17" r="J289"/>
  <c r="J229"/>
  <c r="J184"/>
  <c r="BK120"/>
  <c r="J283"/>
  <c r="BK245"/>
  <c r="BK132"/>
  <c r="J314"/>
  <c r="J219"/>
  <c r="BK154"/>
  <c r="J100"/>
  <c r="BK277"/>
  <c r="BK233"/>
  <c r="BK144"/>
  <c i="18" r="BK543"/>
  <c r="J463"/>
  <c r="J378"/>
  <c r="J295"/>
  <c r="BK147"/>
  <c r="J541"/>
  <c r="J501"/>
  <c r="J452"/>
  <c r="J404"/>
  <c r="J333"/>
  <c r="J241"/>
  <c r="BK177"/>
  <c r="J488"/>
  <c r="J406"/>
  <c r="J324"/>
  <c r="BK272"/>
  <c r="J211"/>
  <c r="BK143"/>
  <c i="19" r="BK312"/>
  <c r="BK222"/>
  <c r="BK325"/>
  <c r="BK239"/>
  <c r="J140"/>
  <c r="J271"/>
  <c r="BK143"/>
  <c r="J282"/>
  <c r="J160"/>
  <c i="20" r="BK595"/>
  <c r="J495"/>
  <c r="BK427"/>
  <c r="BK356"/>
  <c r="BK266"/>
  <c r="J209"/>
  <c r="BK152"/>
  <c r="BK117"/>
  <c r="BK576"/>
  <c r="BK548"/>
  <c r="J482"/>
  <c r="BK322"/>
  <c r="BK246"/>
  <c r="J129"/>
  <c r="BK562"/>
  <c r="J479"/>
  <c r="BK345"/>
  <c r="BK237"/>
  <c r="J117"/>
  <c r="J520"/>
  <c r="J468"/>
  <c r="J401"/>
  <c r="BK327"/>
  <c r="BK205"/>
  <c i="21" r="J206"/>
  <c r="BK136"/>
  <c r="BK182"/>
  <c r="BK118"/>
  <c r="BK161"/>
  <c r="BK92"/>
  <c r="BK126"/>
  <c i="22" r="BK204"/>
  <c r="BK176"/>
  <c r="J118"/>
  <c r="J194"/>
  <c r="J107"/>
  <c r="J157"/>
  <c r="BK120"/>
  <c r="BK145"/>
  <c r="BK98"/>
  <c i="23" r="J159"/>
  <c r="BK120"/>
  <c r="J196"/>
  <c r="J151"/>
  <c r="BK206"/>
  <c r="J130"/>
  <c r="J155"/>
  <c i="24" r="J186"/>
  <c r="BK139"/>
  <c r="BK214"/>
  <c r="BK168"/>
  <c r="J208"/>
  <c r="BK159"/>
  <c r="BK210"/>
  <c r="BK141"/>
  <c i="25" r="BK194"/>
  <c r="BK102"/>
  <c r="BK139"/>
  <c r="J157"/>
  <c r="BK122"/>
  <c r="J196"/>
  <c r="BK151"/>
  <c i="26" r="J208"/>
  <c r="BK157"/>
  <c r="BK198"/>
  <c r="J107"/>
  <c r="BK182"/>
  <c r="J130"/>
  <c r="J159"/>
  <c i="27" r="BK250"/>
  <c r="BK185"/>
  <c r="J110"/>
  <c r="BK195"/>
  <c r="J148"/>
  <c r="BK114"/>
  <c r="BK227"/>
  <c r="J173"/>
  <c r="BK134"/>
  <c r="J266"/>
  <c r="J203"/>
  <c r="BK88"/>
  <c i="28" r="J242"/>
  <c r="J136"/>
  <c r="BK247"/>
  <c r="BK136"/>
  <c r="BK266"/>
  <c r="J191"/>
  <c r="J108"/>
  <c r="BK238"/>
  <c i="29" r="J124"/>
  <c r="BK88"/>
  <c r="J105"/>
  <c i="2" r="J807"/>
  <c r="J747"/>
  <c r="BK696"/>
  <c r="J670"/>
  <c r="J620"/>
  <c r="BK573"/>
  <c r="J521"/>
  <c r="J427"/>
  <c r="J311"/>
  <c r="BK212"/>
  <c r="BK120"/>
  <c r="J726"/>
  <c r="BK658"/>
  <c r="J601"/>
  <c r="J493"/>
  <c r="J446"/>
  <c r="BK302"/>
  <c r="J222"/>
  <c r="J149"/>
  <c r="BK778"/>
  <c r="J734"/>
  <c r="BK706"/>
  <c r="J642"/>
  <c r="BK585"/>
  <c r="BK510"/>
  <c r="J443"/>
  <c r="J384"/>
  <c r="BK340"/>
  <c r="BK218"/>
  <c r="J809"/>
  <c r="J732"/>
  <c r="J638"/>
  <c r="J506"/>
  <c r="J424"/>
  <c r="J329"/>
  <c r="BK251"/>
  <c r="J189"/>
  <c r="J124"/>
  <c i="1" r="AS58"/>
  <c i="3" r="J395"/>
  <c r="BK276"/>
  <c r="BK162"/>
  <c r="BK735"/>
  <c r="BK590"/>
  <c r="J468"/>
  <c r="BK389"/>
  <c r="BK240"/>
  <c r="BK142"/>
  <c r="J690"/>
  <c r="J596"/>
  <c r="BK487"/>
  <c r="J407"/>
  <c r="J321"/>
  <c r="J138"/>
  <c r="BK604"/>
  <c r="J542"/>
  <c r="J508"/>
  <c r="J414"/>
  <c r="BK291"/>
  <c r="BK138"/>
  <c i="4" r="J776"/>
  <c r="J700"/>
  <c r="BK640"/>
  <c r="BK573"/>
  <c r="BK535"/>
  <c r="BK404"/>
  <c r="BK314"/>
  <c r="BK254"/>
  <c r="J118"/>
  <c r="BK734"/>
  <c r="BK678"/>
  <c r="BK579"/>
  <c r="J510"/>
  <c r="J404"/>
  <c r="J263"/>
  <c r="BK186"/>
  <c r="BK785"/>
  <c r="BK710"/>
  <c r="BK652"/>
  <c r="BK583"/>
  <c r="J498"/>
  <c r="J420"/>
  <c r="BK323"/>
  <c r="J218"/>
  <c r="BK170"/>
  <c r="BK809"/>
  <c r="J730"/>
  <c r="BK611"/>
  <c r="J557"/>
  <c r="BK498"/>
  <c r="J435"/>
  <c r="J320"/>
  <c r="J236"/>
  <c r="BK154"/>
  <c i="5" r="BK700"/>
  <c r="J596"/>
  <c r="J508"/>
  <c r="J402"/>
  <c r="J288"/>
  <c r="BK204"/>
  <c r="J720"/>
  <c r="J645"/>
  <c r="J557"/>
  <c r="BK404"/>
  <c r="J363"/>
  <c r="BK174"/>
  <c r="BK703"/>
  <c r="J567"/>
  <c r="J490"/>
  <c r="BK389"/>
  <c r="BK294"/>
  <c r="BK237"/>
  <c r="BK146"/>
  <c r="J630"/>
  <c r="J503"/>
  <c r="J426"/>
  <c r="BK310"/>
  <c r="BK177"/>
  <c i="6" r="BK218"/>
  <c r="BK138"/>
  <c r="BK192"/>
  <c r="J102"/>
  <c r="BK171"/>
  <c r="J130"/>
  <c r="J194"/>
  <c r="J140"/>
  <c i="7" r="BK242"/>
  <c r="BK199"/>
  <c r="BK146"/>
  <c r="BK102"/>
  <c r="BK181"/>
  <c r="BK100"/>
  <c r="J212"/>
  <c r="J144"/>
  <c r="BK240"/>
  <c r="BK171"/>
  <c r="BK118"/>
  <c i="8" r="J174"/>
  <c r="BK141"/>
  <c r="J180"/>
  <c r="BK128"/>
  <c r="BK184"/>
  <c r="J120"/>
  <c r="BK170"/>
  <c r="BK98"/>
  <c i="9" r="BK200"/>
  <c r="BK160"/>
  <c r="BK97"/>
  <c r="J165"/>
  <c r="J97"/>
  <c r="J185"/>
  <c r="J116"/>
  <c r="BK214"/>
  <c r="BK130"/>
  <c i="10" r="J216"/>
  <c r="BK167"/>
  <c r="BK126"/>
  <c r="BK208"/>
  <c r="J140"/>
  <c r="BK206"/>
  <c r="J138"/>
  <c r="BK224"/>
  <c r="J150"/>
  <c i="11" r="J160"/>
  <c r="BK106"/>
  <c r="BK141"/>
  <c r="J204"/>
  <c r="J135"/>
  <c r="J172"/>
  <c i="12" r="BK222"/>
  <c r="J155"/>
  <c r="BK106"/>
  <c r="BK210"/>
  <c r="J153"/>
  <c r="J122"/>
  <c r="J192"/>
  <c r="BK124"/>
  <c r="BK196"/>
  <c r="BK132"/>
  <c i="13" r="BK430"/>
  <c r="J330"/>
  <c r="J283"/>
  <c r="BK157"/>
  <c r="J433"/>
  <c r="J371"/>
  <c r="BK315"/>
  <c r="BK170"/>
  <c r="J417"/>
  <c r="BK273"/>
  <c r="J163"/>
  <c r="J449"/>
  <c r="BK319"/>
  <c r="BK219"/>
  <c r="BK127"/>
  <c i="14" r="BK198"/>
  <c r="BK161"/>
  <c r="J106"/>
  <c r="J180"/>
  <c r="BK130"/>
  <c r="J220"/>
  <c r="BK106"/>
  <c r="J194"/>
  <c r="J136"/>
  <c r="BK100"/>
  <c i="16" r="J172"/>
  <c r="BK141"/>
  <c r="J154"/>
  <c r="J175"/>
  <c r="J99"/>
  <c i="17" r="J239"/>
  <c r="BK187"/>
  <c r="J148"/>
  <c r="J98"/>
  <c r="J253"/>
  <c r="J189"/>
  <c r="BK134"/>
  <c r="BK84"/>
  <c r="BK235"/>
  <c r="BK178"/>
  <c r="BK118"/>
  <c r="J294"/>
  <c r="J257"/>
  <c r="BK203"/>
  <c r="BK174"/>
  <c r="J88"/>
  <c i="18" r="BK484"/>
  <c r="BK400"/>
  <c r="BK324"/>
  <c r="J215"/>
  <c r="BK533"/>
  <c r="J497"/>
  <c r="BK416"/>
  <c r="J341"/>
  <c r="BK244"/>
  <c r="BK151"/>
  <c r="J512"/>
  <c r="BK413"/>
  <c r="J387"/>
  <c r="J330"/>
  <c r="BK276"/>
  <c r="BK159"/>
  <c r="BK450"/>
  <c r="J348"/>
  <c r="BK229"/>
  <c r="BK153"/>
  <c i="19" r="J331"/>
  <c r="J217"/>
  <c r="BK306"/>
  <c r="BK163"/>
  <c r="BK136"/>
  <c r="BK200"/>
  <c r="J109"/>
  <c r="J277"/>
  <c r="BK157"/>
  <c i="20" r="BK611"/>
  <c r="BK567"/>
  <c r="J445"/>
  <c r="J322"/>
  <c r="J241"/>
  <c r="BK180"/>
  <c r="J109"/>
  <c r="J570"/>
  <c r="J501"/>
  <c r="BK457"/>
  <c r="J382"/>
  <c r="J320"/>
  <c r="BK169"/>
  <c r="BK586"/>
  <c r="J457"/>
  <c r="J366"/>
  <c r="BK241"/>
  <c r="BK109"/>
  <c r="BK546"/>
  <c r="J437"/>
  <c r="BK376"/>
  <c r="J294"/>
  <c r="J189"/>
  <c r="J115"/>
  <c i="21" r="BK170"/>
  <c r="BK214"/>
  <c r="BK168"/>
  <c r="J94"/>
  <c r="BK157"/>
  <c r="BK112"/>
  <c r="BK184"/>
  <c r="J147"/>
  <c i="22" r="J206"/>
  <c r="J149"/>
  <c r="J188"/>
  <c r="BK174"/>
  <c r="BK107"/>
  <c r="J176"/>
  <c r="BK122"/>
  <c i="23" r="J168"/>
  <c r="BK112"/>
  <c r="BK190"/>
  <c r="BK149"/>
  <c r="BK210"/>
  <c r="BK134"/>
  <c r="J190"/>
  <c r="J145"/>
  <c r="J94"/>
  <c i="24" r="J136"/>
  <c r="J202"/>
  <c r="J124"/>
  <c r="J182"/>
  <c r="BK212"/>
  <c r="BK132"/>
  <c i="25" r="J198"/>
  <c r="J141"/>
  <c r="BK182"/>
  <c r="J212"/>
  <c r="J159"/>
  <c r="J116"/>
  <c r="J192"/>
  <c r="BK153"/>
  <c i="26" r="J212"/>
  <c r="J153"/>
  <c r="BK102"/>
  <c r="BK122"/>
  <c r="BK208"/>
  <c r="BK151"/>
  <c r="J186"/>
  <c r="BK107"/>
  <c i="27" r="BK231"/>
  <c r="J132"/>
  <c r="J187"/>
  <c r="BK128"/>
  <c r="J94"/>
  <c r="J179"/>
  <c r="BK138"/>
  <c r="J268"/>
  <c r="BK211"/>
  <c r="BK142"/>
  <c i="28" r="BK203"/>
  <c r="J238"/>
  <c r="BK139"/>
  <c r="J260"/>
  <c r="J156"/>
  <c r="J183"/>
  <c i="29" r="J148"/>
  <c r="BK95"/>
  <c i="2" r="BK783"/>
  <c r="BK714"/>
  <c r="J694"/>
  <c r="J662"/>
  <c r="J617"/>
  <c r="BK577"/>
  <c r="BK547"/>
  <c r="J474"/>
  <c r="J396"/>
  <c r="J278"/>
  <c r="BK164"/>
  <c r="BK700"/>
  <c r="BK642"/>
  <c r="J587"/>
  <c r="J479"/>
  <c r="J415"/>
  <c r="BK265"/>
  <c r="BK179"/>
  <c r="J107"/>
  <c r="J766"/>
  <c r="J716"/>
  <c r="J632"/>
  <c r="BK571"/>
  <c r="BK502"/>
  <c r="BK439"/>
  <c r="BK344"/>
  <c r="BK275"/>
  <c r="J179"/>
  <c r="BK829"/>
  <c r="J730"/>
  <c r="J628"/>
  <c r="J564"/>
  <c r="J504"/>
  <c r="BK450"/>
  <c r="J347"/>
  <c r="BK222"/>
  <c r="J167"/>
  <c i="3" r="J735"/>
  <c r="BK663"/>
  <c r="BK560"/>
  <c r="J446"/>
  <c r="BK360"/>
  <c r="J285"/>
  <c r="J168"/>
  <c r="J717"/>
  <c r="J659"/>
  <c r="J554"/>
  <c r="BK414"/>
  <c r="J327"/>
  <c r="BK282"/>
  <c r="J750"/>
  <c r="J670"/>
  <c r="J551"/>
  <c r="BK429"/>
  <c r="BK339"/>
  <c r="J270"/>
  <c r="J128"/>
  <c r="J577"/>
  <c r="BK524"/>
  <c r="J410"/>
  <c r="J266"/>
  <c r="J149"/>
  <c i="4" r="J794"/>
  <c r="BK749"/>
  <c r="J680"/>
  <c r="J664"/>
  <c r="J620"/>
  <c r="BK589"/>
  <c r="J531"/>
  <c r="BK472"/>
  <c r="J439"/>
  <c r="J373"/>
  <c r="J287"/>
  <c r="BK173"/>
  <c r="BK794"/>
  <c r="BK732"/>
  <c r="BK676"/>
  <c r="BK603"/>
  <c r="BK521"/>
  <c r="BK463"/>
  <c r="J396"/>
  <c r="J245"/>
  <c r="BK192"/>
  <c r="J807"/>
  <c r="J698"/>
  <c r="J636"/>
  <c r="J553"/>
  <c r="J485"/>
  <c r="BK446"/>
  <c r="J333"/>
  <c r="J189"/>
  <c r="BK829"/>
  <c r="BK781"/>
  <c r="BK724"/>
  <c r="BK646"/>
  <c r="J583"/>
  <c r="J527"/>
  <c r="BK470"/>
  <c r="J314"/>
  <c r="BK263"/>
  <c r="BK164"/>
  <c r="BK107"/>
  <c i="5" r="BK732"/>
  <c r="J633"/>
  <c r="BK524"/>
  <c r="BK366"/>
  <c r="BK228"/>
  <c r="BK103"/>
  <c r="BK680"/>
  <c r="J604"/>
  <c r="J465"/>
  <c r="J410"/>
  <c r="J240"/>
  <c r="BK152"/>
  <c r="BK656"/>
  <c r="BK565"/>
  <c r="J521"/>
  <c r="BK423"/>
  <c r="J300"/>
  <c r="J234"/>
  <c r="J115"/>
  <c r="BK659"/>
  <c r="J545"/>
  <c r="BK453"/>
  <c r="BK333"/>
  <c r="J201"/>
  <c i="6" r="J228"/>
  <c r="J149"/>
  <c r="BK194"/>
  <c r="BK126"/>
  <c r="BK208"/>
  <c r="BK151"/>
  <c r="J224"/>
  <c r="J144"/>
  <c i="7" r="BK214"/>
  <c r="BK167"/>
  <c r="J118"/>
  <c r="BK201"/>
  <c r="J152"/>
  <c r="BK250"/>
  <c r="BK193"/>
  <c r="J126"/>
  <c r="J208"/>
  <c r="J124"/>
  <c i="8" r="BK194"/>
  <c r="J145"/>
  <c r="BK198"/>
  <c r="BK120"/>
  <c r="J176"/>
  <c r="BK114"/>
  <c r="BK130"/>
  <c i="9" r="J218"/>
  <c r="J171"/>
  <c r="BK110"/>
  <c r="BK175"/>
  <c r="BK104"/>
  <c r="J208"/>
  <c r="J128"/>
  <c r="BK218"/>
  <c r="J173"/>
  <c r="J126"/>
  <c i="10" r="J198"/>
  <c r="BK146"/>
  <c r="BK216"/>
  <c r="J142"/>
  <c r="BK97"/>
  <c r="J171"/>
  <c r="J202"/>
  <c r="BK140"/>
  <c i="11" r="J147"/>
  <c r="J194"/>
  <c r="BK153"/>
  <c r="BK102"/>
  <c r="J153"/>
  <c r="J106"/>
  <c r="J149"/>
  <c i="12" r="J214"/>
  <c r="J114"/>
  <c r="J208"/>
  <c r="J138"/>
  <c r="J224"/>
  <c r="J165"/>
  <c r="BK110"/>
  <c r="BK153"/>
  <c i="13" r="J456"/>
  <c r="J399"/>
  <c r="BK326"/>
  <c r="J207"/>
  <c r="J120"/>
  <c r="BK414"/>
  <c r="J362"/>
  <c r="J276"/>
  <c r="BK184"/>
  <c r="BK131"/>
  <c r="BK394"/>
  <c r="BK276"/>
  <c r="BK436"/>
  <c r="J351"/>
  <c r="BK173"/>
  <c i="14" r="J210"/>
  <c r="J163"/>
  <c r="BK118"/>
  <c r="J186"/>
  <c r="BK155"/>
  <c r="BK110"/>
  <c r="BK202"/>
  <c r="J216"/>
  <c r="J161"/>
  <c r="BK120"/>
  <c i="15" r="J88"/>
  <c i="16" r="J189"/>
  <c r="J137"/>
  <c r="BK175"/>
  <c r="BK172"/>
  <c i="17" r="J300"/>
  <c r="BK237"/>
  <c r="BK150"/>
  <c r="BK90"/>
  <c r="BK265"/>
  <c r="BK193"/>
  <c r="J144"/>
  <c r="J86"/>
  <c r="BK263"/>
  <c r="J203"/>
  <c r="J132"/>
  <c r="BK98"/>
  <c r="BK227"/>
  <c r="BK180"/>
  <c r="BK106"/>
  <c i="18" r="J509"/>
  <c r="BK432"/>
  <c r="J372"/>
  <c r="J284"/>
  <c r="J205"/>
  <c r="J565"/>
  <c r="J385"/>
  <c r="BK318"/>
  <c r="J229"/>
  <c r="BK157"/>
  <c r="J533"/>
  <c r="J495"/>
  <c r="BK446"/>
  <c r="BK410"/>
  <c r="BK372"/>
  <c r="J321"/>
  <c r="J219"/>
  <c r="J155"/>
  <c r="BK111"/>
  <c r="BK495"/>
  <c r="BK419"/>
  <c r="J358"/>
  <c r="J293"/>
  <c r="BK209"/>
  <c r="J157"/>
  <c i="19" r="J342"/>
  <c r="BK260"/>
  <c r="BK125"/>
  <c r="BK253"/>
  <c r="J125"/>
  <c r="J322"/>
  <c r="J263"/>
  <c r="J196"/>
  <c r="J129"/>
  <c r="BK294"/>
  <c r="J154"/>
  <c i="20" r="BK589"/>
  <c r="BK520"/>
  <c r="BK447"/>
  <c r="J350"/>
  <c r="J291"/>
  <c r="J217"/>
  <c r="BK161"/>
  <c r="J103"/>
  <c r="BK552"/>
  <c r="BK495"/>
  <c r="J450"/>
  <c r="BK350"/>
  <c r="J286"/>
  <c r="BK156"/>
  <c r="BK530"/>
  <c r="BK465"/>
  <c r="J398"/>
  <c r="BK305"/>
  <c r="J225"/>
  <c r="J556"/>
  <c r="BK445"/>
  <c r="J353"/>
  <c r="J275"/>
  <c r="J161"/>
  <c i="21" r="J116"/>
  <c r="BK172"/>
  <c r="BK210"/>
  <c r="BK151"/>
  <c r="BK96"/>
  <c r="J163"/>
  <c r="J136"/>
  <c i="22" r="BK210"/>
  <c r="BK172"/>
  <c r="J112"/>
  <c r="J147"/>
  <c r="J210"/>
  <c r="J155"/>
  <c r="BK178"/>
  <c r="J100"/>
  <c i="23" r="BK208"/>
  <c r="BK136"/>
  <c r="BK200"/>
  <c r="BK141"/>
  <c r="J182"/>
  <c r="BK132"/>
  <c r="BK157"/>
  <c r="BK100"/>
  <c i="24" r="BK172"/>
  <c r="J112"/>
  <c r="BK147"/>
  <c r="J105"/>
  <c r="BK186"/>
  <c r="BK157"/>
  <c r="J165"/>
  <c i="25" r="J208"/>
  <c r="BK163"/>
  <c r="BK170"/>
  <c r="J206"/>
  <c r="J134"/>
  <c r="J98"/>
  <c r="J136"/>
  <c i="26" r="BK192"/>
  <c r="BK130"/>
  <c r="J178"/>
  <c r="J102"/>
  <c r="BK206"/>
  <c r="BK159"/>
  <c r="BK120"/>
  <c r="J170"/>
  <c i="27" r="BK235"/>
  <c r="BK179"/>
  <c r="BK126"/>
  <c r="J181"/>
  <c r="BK132"/>
  <c r="BK102"/>
  <c r="J237"/>
  <c r="BK146"/>
  <c r="BK94"/>
  <c r="J215"/>
  <c r="J152"/>
  <c r="J86"/>
  <c i="28" r="BK206"/>
  <c r="J230"/>
  <c r="J122"/>
  <c r="BK250"/>
  <c r="BK126"/>
  <c r="BK262"/>
  <c i="29" r="BK105"/>
  <c r="J102"/>
  <c i="2" r="J545"/>
  <c r="J500"/>
  <c r="J380"/>
  <c r="BK263"/>
  <c r="J173"/>
  <c r="J745"/>
  <c r="J692"/>
  <c r="J624"/>
  <c r="J551"/>
  <c r="J491"/>
  <c r="BK420"/>
  <c r="J300"/>
  <c r="BK189"/>
  <c r="BK143"/>
  <c r="J814"/>
  <c r="BK776"/>
  <c r="BK724"/>
  <c r="BK662"/>
  <c r="BK597"/>
  <c r="BK539"/>
  <c r="BK477"/>
  <c r="BK380"/>
  <c r="J265"/>
  <c r="BK170"/>
  <c r="J776"/>
  <c r="J720"/>
  <c r="J599"/>
  <c r="J533"/>
  <c r="BK474"/>
  <c r="BK446"/>
  <c r="J326"/>
  <c r="J254"/>
  <c r="BK160"/>
  <c r="J120"/>
  <c i="3" r="BK712"/>
  <c r="BK659"/>
  <c r="J567"/>
  <c r="BK443"/>
  <c r="BK377"/>
  <c r="J244"/>
  <c r="BK158"/>
  <c r="J712"/>
  <c r="BK593"/>
  <c r="BK465"/>
  <c r="J315"/>
  <c r="J225"/>
  <c r="J125"/>
  <c r="BK717"/>
  <c r="BK666"/>
  <c r="BK577"/>
  <c r="BK471"/>
  <c r="BK402"/>
  <c r="BK266"/>
  <c r="BK207"/>
  <c r="J624"/>
  <c r="J532"/>
  <c r="J487"/>
  <c r="J381"/>
  <c r="J279"/>
  <c r="J118"/>
  <c i="4" r="J781"/>
  <c r="J724"/>
  <c r="J668"/>
  <c r="BK591"/>
  <c r="BK547"/>
  <c r="J468"/>
  <c r="BK317"/>
  <c r="BK225"/>
  <c r="J103"/>
  <c r="J741"/>
  <c r="BK702"/>
  <c r="BK634"/>
  <c r="J593"/>
  <c r="BK555"/>
  <c r="J461"/>
  <c r="BK351"/>
  <c r="BK228"/>
  <c r="BK198"/>
  <c r="BK712"/>
  <c r="BK644"/>
  <c r="J559"/>
  <c r="BK487"/>
  <c r="BK415"/>
  <c r="BK281"/>
  <c r="BK207"/>
  <c r="BK110"/>
  <c r="BK817"/>
  <c r="J755"/>
  <c r="BK720"/>
  <c r="BK654"/>
  <c r="J585"/>
  <c r="BK529"/>
  <c r="J493"/>
  <c r="BK448"/>
  <c r="J344"/>
  <c r="BK247"/>
  <c r="J147"/>
  <c i="5" r="BK750"/>
  <c r="BK687"/>
  <c r="BK604"/>
  <c r="BK503"/>
  <c r="BK385"/>
  <c r="BK297"/>
  <c r="J162"/>
  <c r="BK670"/>
  <c r="J587"/>
  <c r="BK468"/>
  <c r="BK402"/>
  <c r="J333"/>
  <c r="J219"/>
  <c r="BK720"/>
  <c r="J577"/>
  <c r="J516"/>
  <c r="J339"/>
  <c r="BK142"/>
  <c r="BK684"/>
  <c r="BK615"/>
  <c r="BK498"/>
  <c r="BK434"/>
  <c r="J312"/>
  <c r="BK183"/>
  <c r="J103"/>
  <c i="6" r="BK163"/>
  <c r="BK114"/>
  <c r="J179"/>
  <c r="J230"/>
  <c r="BK190"/>
  <c r="BK132"/>
  <c r="J222"/>
  <c r="BK142"/>
  <c i="7" r="J240"/>
  <c r="BK195"/>
  <c r="J134"/>
  <c r="BK238"/>
  <c r="J154"/>
  <c r="BK92"/>
  <c r="J169"/>
  <c r="BK120"/>
  <c r="J146"/>
  <c i="8" r="J208"/>
  <c r="J159"/>
  <c r="BK204"/>
  <c r="BK126"/>
  <c r="BK166"/>
  <c r="J104"/>
  <c r="BK163"/>
  <c i="9" r="BK222"/>
  <c r="BK185"/>
  <c r="BK122"/>
  <c r="J222"/>
  <c r="BK152"/>
  <c r="BK226"/>
  <c r="BK148"/>
  <c r="BK112"/>
  <c r="J191"/>
  <c r="BK124"/>
  <c i="10" r="J208"/>
  <c r="J144"/>
  <c r="BK220"/>
  <c r="BK144"/>
  <c r="BK114"/>
  <c r="BK222"/>
  <c r="J165"/>
  <c r="J124"/>
  <c r="BK196"/>
  <c i="11" r="BK190"/>
  <c r="J108"/>
  <c r="J178"/>
  <c r="BK131"/>
  <c r="BK200"/>
  <c r="J145"/>
  <c r="BK188"/>
  <c r="BK100"/>
  <c i="12" r="BK181"/>
  <c r="J110"/>
  <c r="J202"/>
  <c r="J148"/>
  <c r="BK228"/>
  <c r="BK177"/>
  <c r="J128"/>
  <c r="BK190"/>
  <c r="BK122"/>
  <c i="13" r="BK442"/>
  <c r="BK392"/>
  <c r="J302"/>
  <c r="BK199"/>
  <c r="J116"/>
  <c r="BK420"/>
  <c r="BK365"/>
  <c r="J270"/>
  <c r="BK165"/>
  <c r="J424"/>
  <c r="J368"/>
  <c r="BK238"/>
  <c r="BK116"/>
  <c r="BK409"/>
  <c r="J281"/>
  <c i="14" r="BK216"/>
  <c r="J155"/>
  <c r="BK95"/>
  <c r="J175"/>
  <c r="BK114"/>
  <c r="J124"/>
  <c r="BK182"/>
  <c r="J130"/>
  <c i="15" r="BK90"/>
  <c i="16" r="J177"/>
  <c r="BK103"/>
  <c i="17" r="J291"/>
  <c r="J231"/>
  <c r="J142"/>
  <c r="J316"/>
  <c r="BK239"/>
  <c r="J191"/>
  <c r="BK136"/>
  <c r="BK294"/>
  <c r="J215"/>
  <c r="BK140"/>
  <c r="BK281"/>
  <c r="J201"/>
  <c r="J84"/>
  <c i="18" r="BK501"/>
  <c r="BK406"/>
  <c r="J315"/>
  <c r="J180"/>
  <c r="BK565"/>
  <c r="BK486"/>
  <c r="J410"/>
  <c r="BK321"/>
  <c r="J233"/>
  <c r="J165"/>
  <c r="BK531"/>
  <c r="BK466"/>
  <c r="J370"/>
  <c r="BK301"/>
  <c r="BK198"/>
  <c r="J123"/>
  <c r="BK492"/>
  <c r="BK425"/>
  <c r="J338"/>
  <c r="J237"/>
  <c r="BK117"/>
  <c i="19" r="J250"/>
  <c r="J99"/>
  <c r="J204"/>
  <c r="BK118"/>
  <c r="J191"/>
  <c r="J291"/>
  <c r="BK103"/>
  <c i="20" r="J576"/>
  <c r="J442"/>
  <c r="J258"/>
  <c r="J123"/>
  <c r="BK528"/>
  <c r="J452"/>
  <c r="BK317"/>
  <c r="J159"/>
  <c r="BK538"/>
  <c r="BK431"/>
  <c r="BK311"/>
  <c r="BK113"/>
  <c r="J526"/>
  <c r="BK435"/>
  <c r="BK339"/>
  <c r="J252"/>
  <c r="BK141"/>
  <c i="21" r="BK94"/>
  <c r="J161"/>
  <c r="J188"/>
  <c r="J114"/>
  <c r="J186"/>
  <c i="22" r="J178"/>
  <c r="J116"/>
  <c r="J124"/>
  <c r="BK170"/>
  <c r="BK118"/>
  <c r="BK192"/>
  <c r="BK153"/>
  <c i="23" r="J149"/>
  <c r="J107"/>
  <c r="J180"/>
  <c r="J92"/>
  <c r="J136"/>
  <c r="BK178"/>
  <c r="J112"/>
  <c i="24" r="BK170"/>
  <c r="BK124"/>
  <c r="BK200"/>
  <c r="J122"/>
  <c r="J184"/>
  <c r="J128"/>
  <c r="BK153"/>
  <c i="25" r="BK214"/>
  <c r="BK136"/>
  <c r="BK180"/>
  <c r="BK198"/>
  <c r="J147"/>
  <c r="J112"/>
  <c r="J186"/>
  <c r="BK116"/>
  <c i="26" r="BK178"/>
  <c r="J139"/>
  <c r="J124"/>
  <c r="J180"/>
  <c r="BK143"/>
  <c r="J204"/>
  <c r="BK126"/>
  <c i="27" r="BK241"/>
  <c r="J213"/>
  <c r="BK136"/>
  <c r="BK201"/>
  <c r="J164"/>
  <c r="BK118"/>
  <c r="BK254"/>
  <c r="J219"/>
  <c r="BK148"/>
  <c r="J260"/>
  <c r="BK144"/>
  <c i="28" r="BK270"/>
  <c r="BK179"/>
  <c r="J133"/>
  <c r="BK256"/>
  <c r="BK195"/>
  <c r="BK97"/>
  <c r="BK170"/>
  <c i="29" r="J88"/>
  <c r="J152"/>
  <c r="BK130"/>
  <c i="2" r="J785"/>
  <c r="BK716"/>
  <c r="J686"/>
  <c r="J654"/>
  <c r="BK626"/>
  <c r="J575"/>
  <c r="J543"/>
  <c r="J454"/>
  <c r="J257"/>
  <c r="BK167"/>
  <c r="J812"/>
  <c r="BK736"/>
  <c r="BK654"/>
  <c r="BK605"/>
  <c r="BK549"/>
  <c r="BK463"/>
  <c r="J323"/>
  <c r="J236"/>
  <c r="BK183"/>
  <c i="1" r="AS55"/>
  <c i="2" r="BK624"/>
  <c r="BK575"/>
  <c r="J514"/>
  <c r="BK448"/>
  <c r="BK336"/>
  <c r="J215"/>
  <c r="J126"/>
  <c r="BK726"/>
  <c r="BK688"/>
  <c r="BK617"/>
  <c r="BK519"/>
  <c r="J463"/>
  <c r="J358"/>
  <c r="BK278"/>
  <c r="BK177"/>
  <c r="J103"/>
  <c i="3" r="J723"/>
  <c r="BK648"/>
  <c r="BK537"/>
  <c r="BK475"/>
  <c r="BK310"/>
  <c r="BK183"/>
  <c r="J739"/>
  <c r="J639"/>
  <c r="J539"/>
  <c r="BK410"/>
  <c r="J262"/>
  <c r="J171"/>
  <c r="J122"/>
  <c r="BK677"/>
  <c r="BK579"/>
  <c r="BK481"/>
  <c r="BK417"/>
  <c r="BK315"/>
  <c r="BK219"/>
  <c r="BK633"/>
  <c r="J513"/>
  <c r="BK420"/>
  <c r="BK285"/>
  <c r="J158"/>
  <c r="BK112"/>
  <c i="4" r="J758"/>
  <c r="J702"/>
  <c r="J624"/>
  <c r="J545"/>
  <c r="BK474"/>
  <c r="BK347"/>
  <c r="BK257"/>
  <c r="J143"/>
  <c r="J785"/>
  <c r="BK722"/>
  <c r="J672"/>
  <c r="J622"/>
  <c r="BK559"/>
  <c r="BK516"/>
  <c r="BK424"/>
  <c r="J284"/>
  <c r="J212"/>
  <c r="J137"/>
  <c r="BK694"/>
  <c r="BK648"/>
  <c r="J543"/>
  <c r="BK483"/>
  <c r="J431"/>
  <c r="J358"/>
  <c r="BK236"/>
  <c r="BK145"/>
  <c r="J764"/>
  <c r="J732"/>
  <c r="J648"/>
  <c r="BK597"/>
  <c r="J564"/>
  <c r="BK523"/>
  <c r="BK420"/>
  <c r="BK308"/>
  <c r="J240"/>
  <c r="BK143"/>
  <c i="5" r="J739"/>
  <c r="J670"/>
  <c r="BK590"/>
  <c r="BK487"/>
  <c r="J360"/>
  <c r="J262"/>
  <c r="J155"/>
  <c r="J706"/>
  <c r="J624"/>
  <c r="J548"/>
  <c r="BK443"/>
  <c r="J389"/>
  <c r="J251"/>
  <c r="BK706"/>
  <c r="J542"/>
  <c r="J385"/>
  <c r="J258"/>
  <c r="J726"/>
  <c r="J618"/>
  <c r="BK493"/>
  <c r="J420"/>
  <c r="J304"/>
  <c r="BK180"/>
  <c i="6" r="J226"/>
  <c r="J171"/>
  <c r="J124"/>
  <c r="BK220"/>
  <c r="BK153"/>
  <c r="BK97"/>
  <c r="BK173"/>
  <c r="BK95"/>
  <c i="7" r="BK197"/>
  <c r="BK144"/>
  <c r="BK104"/>
  <c r="BK110"/>
  <c r="J238"/>
  <c r="J195"/>
  <c r="BK154"/>
  <c r="BK232"/>
  <c r="BK152"/>
  <c i="8" r="J161"/>
  <c r="J108"/>
  <c r="J132"/>
  <c r="BK172"/>
  <c r="J122"/>
  <c r="J141"/>
  <c i="9" r="BK232"/>
  <c r="BK191"/>
  <c r="J144"/>
  <c r="BK244"/>
  <c r="J158"/>
  <c r="J236"/>
  <c r="BK167"/>
  <c r="J234"/>
  <c r="J204"/>
  <c r="BK142"/>
  <c i="10" r="J212"/>
  <c r="J161"/>
  <c r="J110"/>
  <c r="BK157"/>
  <c r="BK116"/>
  <c r="BK200"/>
  <c r="J132"/>
  <c r="J220"/>
  <c r="BK165"/>
  <c i="11" r="BK139"/>
  <c r="J190"/>
  <c r="BK145"/>
  <c r="J114"/>
  <c r="BK149"/>
  <c r="J182"/>
  <c r="BK92"/>
  <c i="12" r="BK179"/>
  <c r="J112"/>
  <c r="J216"/>
  <c r="J171"/>
  <c r="J118"/>
  <c r="BK214"/>
  <c r="J159"/>
  <c r="BK159"/>
  <c i="13" r="J401"/>
  <c r="BK293"/>
  <c r="BK203"/>
  <c r="J127"/>
  <c r="BK417"/>
  <c r="BK354"/>
  <c r="J258"/>
  <c r="BK161"/>
  <c r="BK404"/>
  <c r="BK345"/>
  <c r="J261"/>
  <c r="BK401"/>
  <c r="J296"/>
  <c r="BK191"/>
  <c i="14" r="J204"/>
  <c r="J157"/>
  <c r="J222"/>
  <c r="J128"/>
  <c r="BK222"/>
  <c r="J184"/>
  <c r="BK186"/>
  <c r="BK143"/>
  <c i="16" r="J199"/>
  <c r="BK193"/>
  <c r="BK107"/>
  <c r="BK191"/>
  <c r="J122"/>
  <c i="17" r="J277"/>
  <c r="BK213"/>
  <c r="BK146"/>
  <c r="J102"/>
  <c r="BK271"/>
  <c r="BK184"/>
  <c r="BK122"/>
  <c r="BK306"/>
  <c r="J261"/>
  <c r="BK176"/>
  <c r="BK110"/>
  <c r="J287"/>
  <c r="J207"/>
  <c r="J182"/>
  <c r="BK92"/>
  <c i="18" r="J477"/>
  <c r="J397"/>
  <c r="BK333"/>
  <c r="BK219"/>
  <c r="BK114"/>
  <c r="J529"/>
  <c r="BK442"/>
  <c r="J389"/>
  <c r="BK313"/>
  <c r="BK215"/>
  <c r="BK180"/>
  <c r="J145"/>
  <c r="BK529"/>
  <c r="BK428"/>
  <c r="BK539"/>
  <c r="J440"/>
  <c r="BK370"/>
  <c r="BK311"/>
  <c r="BK241"/>
  <c i="19" r="J174"/>
  <c r="J257"/>
  <c r="J157"/>
  <c r="J309"/>
  <c r="BK257"/>
  <c r="J121"/>
  <c r="BK250"/>
  <c i="20" r="BK614"/>
  <c r="J532"/>
  <c r="BK450"/>
  <c r="BK288"/>
  <c r="J233"/>
  <c r="J171"/>
  <c r="BK129"/>
  <c r="J602"/>
  <c r="BK554"/>
  <c r="J493"/>
  <c r="J403"/>
  <c r="BK342"/>
  <c r="BK291"/>
  <c r="J592"/>
  <c r="J511"/>
  <c r="BK406"/>
  <c r="BK281"/>
  <c r="J205"/>
  <c r="J105"/>
  <c r="BK482"/>
  <c r="BK391"/>
  <c r="J278"/>
  <c r="J152"/>
  <c i="21" r="J176"/>
  <c r="J98"/>
  <c r="BK128"/>
  <c r="BK174"/>
  <c r="J126"/>
  <c r="BK178"/>
  <c r="J128"/>
  <c i="22" r="J214"/>
  <c r="J168"/>
  <c r="BK105"/>
  <c r="BK128"/>
  <c r="J192"/>
  <c r="J96"/>
  <c r="BK165"/>
  <c r="J114"/>
  <c i="23" r="BK170"/>
  <c r="BK130"/>
  <c r="BK182"/>
  <c r="J114"/>
  <c r="J192"/>
  <c r="J139"/>
  <c r="BK180"/>
  <c r="BK110"/>
  <c i="24" r="J161"/>
  <c r="BK130"/>
  <c r="J198"/>
  <c r="J126"/>
  <c r="BK194"/>
  <c r="BK105"/>
  <c r="J163"/>
  <c i="25" r="BK212"/>
  <c r="BK134"/>
  <c r="J174"/>
  <c r="BK210"/>
  <c r="J143"/>
  <c r="BK100"/>
  <c r="BK178"/>
  <c r="BK120"/>
  <c i="26" r="BK190"/>
  <c r="BK128"/>
  <c r="J92"/>
  <c r="J165"/>
  <c r="J116"/>
  <c r="J192"/>
  <c r="J114"/>
  <c i="27" r="BK237"/>
  <c r="J199"/>
  <c r="J128"/>
  <c r="J250"/>
  <c r="J175"/>
  <c r="J134"/>
  <c r="J104"/>
  <c r="BK243"/>
  <c r="J197"/>
  <c r="J144"/>
  <c r="J90"/>
  <c r="J221"/>
  <c r="BK162"/>
  <c i="28" r="J262"/>
  <c r="BK162"/>
  <c r="J199"/>
  <c r="BK253"/>
  <c r="J159"/>
  <c r="BK285"/>
  <c r="BK173"/>
  <c i="29" r="BK92"/>
  <c r="J143"/>
  <c r="J121"/>
  <c i="2" r="BK751"/>
  <c r="J706"/>
  <c r="J678"/>
  <c r="BK632"/>
  <c r="J595"/>
  <c r="BK529"/>
  <c r="J450"/>
  <c r="BK358"/>
  <c r="J251"/>
  <c r="BK137"/>
  <c r="BK741"/>
  <c r="BK650"/>
  <c r="J585"/>
  <c r="BK545"/>
  <c r="J470"/>
  <c r="BK377"/>
  <c r="J281"/>
  <c r="J210"/>
  <c r="BK141"/>
  <c r="J800"/>
  <c r="J755"/>
  <c r="J696"/>
  <c r="J593"/>
  <c r="BK521"/>
  <c r="BK468"/>
  <c r="BK300"/>
  <c r="BK210"/>
  <c r="BK128"/>
  <c r="J764"/>
  <c r="J668"/>
  <c r="J597"/>
  <c r="J496"/>
  <c r="J466"/>
  <c r="BK355"/>
  <c r="BK281"/>
  <c r="J202"/>
  <c r="BK133"/>
  <c i="3" r="BK673"/>
  <c r="BK630"/>
  <c r="J481"/>
  <c r="J431"/>
  <c r="J363"/>
  <c r="J294"/>
  <c r="BK125"/>
  <c r="BK726"/>
  <c r="J652"/>
  <c r="BK563"/>
  <c r="BK431"/>
  <c r="BK304"/>
  <c r="J219"/>
  <c r="BK706"/>
  <c r="J618"/>
  <c r="BK468"/>
  <c r="J377"/>
  <c r="BK234"/>
  <c r="BK554"/>
  <c r="J465"/>
  <c r="J348"/>
  <c r="J177"/>
  <c r="BK128"/>
  <c i="4" r="BK718"/>
  <c r="BK609"/>
  <c r="BK549"/>
  <c r="J525"/>
  <c r="J446"/>
  <c r="BK295"/>
  <c r="J220"/>
  <c r="J135"/>
  <c r="J769"/>
  <c r="BK714"/>
  <c r="J654"/>
  <c r="J617"/>
  <c r="J573"/>
  <c r="BK481"/>
  <c r="BK355"/>
  <c r="BK302"/>
  <c r="J202"/>
  <c r="BK131"/>
  <c r="BK726"/>
  <c r="J658"/>
  <c r="BK622"/>
  <c r="BK508"/>
  <c r="J463"/>
  <c r="J355"/>
  <c r="J261"/>
  <c r="J186"/>
  <c r="J817"/>
  <c r="BK751"/>
  <c r="BK670"/>
  <c r="BK599"/>
  <c r="BK525"/>
  <c r="J474"/>
  <c r="J366"/>
  <c r="BK265"/>
  <c r="BK167"/>
  <c r="BK118"/>
  <c i="5" r="J673"/>
  <c r="J583"/>
  <c r="J443"/>
  <c r="BK381"/>
  <c r="J273"/>
  <c r="BK112"/>
  <c r="BK666"/>
  <c r="J590"/>
  <c r="J475"/>
  <c r="BK395"/>
  <c r="J285"/>
  <c r="J191"/>
  <c r="BK118"/>
  <c r="J579"/>
  <c r="J498"/>
  <c r="BK440"/>
  <c r="BK312"/>
  <c r="BK211"/>
  <c r="BK128"/>
  <c r="J687"/>
  <c r="BK567"/>
  <c r="BK465"/>
  <c r="J366"/>
  <c r="BK273"/>
  <c r="BK155"/>
  <c i="6" r="BK204"/>
  <c r="BK155"/>
  <c r="J204"/>
  <c r="J175"/>
  <c r="BK212"/>
  <c r="BK116"/>
  <c r="J220"/>
  <c r="J183"/>
  <c r="BK108"/>
  <c i="7" r="BK222"/>
  <c r="BK191"/>
  <c r="J140"/>
  <c r="BK248"/>
  <c r="BK164"/>
  <c r="J250"/>
  <c r="J199"/>
  <c r="J128"/>
  <c r="BK230"/>
  <c r="BK156"/>
  <c i="8" r="BK200"/>
  <c r="BK157"/>
  <c r="BK106"/>
  <c r="J143"/>
  <c r="J116"/>
  <c r="J168"/>
  <c r="BK206"/>
  <c r="BK151"/>
  <c i="9" r="J244"/>
  <c r="BK173"/>
  <c r="J112"/>
  <c r="BK179"/>
  <c r="J114"/>
  <c r="BK177"/>
  <c r="BK95"/>
  <c r="J175"/>
  <c r="BK140"/>
  <c i="10" r="BK194"/>
  <c r="BK132"/>
  <c r="BK218"/>
  <c r="BK148"/>
  <c r="BK100"/>
  <c r="BK192"/>
  <c r="J130"/>
  <c r="J190"/>
  <c r="BK136"/>
  <c i="11" r="BK178"/>
  <c r="J200"/>
  <c r="J126"/>
  <c r="BK194"/>
  <c r="J118"/>
  <c r="BK124"/>
  <c i="12" r="BK206"/>
  <c r="BK138"/>
  <c r="BK232"/>
  <c r="BK200"/>
  <c r="BK134"/>
  <c r="J206"/>
  <c r="J132"/>
  <c r="BK151"/>
  <c i="13" r="J472"/>
  <c r="BK387"/>
  <c r="J299"/>
  <c r="BK179"/>
  <c r="J442"/>
  <c r="J392"/>
  <c r="BK283"/>
  <c r="J199"/>
  <c r="BK107"/>
  <c r="BK396"/>
  <c r="J326"/>
  <c r="BK246"/>
  <c r="J406"/>
  <c r="BK278"/>
  <c r="BK181"/>
  <c i="14" r="BK220"/>
  <c r="BK169"/>
  <c r="J132"/>
  <c r="BK194"/>
  <c r="J108"/>
  <c r="BK188"/>
  <c r="BK206"/>
  <c r="BK145"/>
  <c i="16" r="BK195"/>
  <c r="BK163"/>
  <c r="BK177"/>
  <c r="BK199"/>
  <c r="J141"/>
  <c i="17" r="BK273"/>
  <c r="J209"/>
  <c r="J158"/>
  <c r="J124"/>
  <c r="BK298"/>
  <c r="J233"/>
  <c r="BK170"/>
  <c r="BK126"/>
  <c r="BK300"/>
  <c r="BK257"/>
  <c r="J213"/>
  <c r="BK130"/>
  <c r="J308"/>
  <c r="BK241"/>
  <c r="J112"/>
  <c i="18" r="J519"/>
  <c r="BK422"/>
  <c r="BK348"/>
  <c r="J268"/>
  <c r="BK558"/>
  <c r="J484"/>
  <c r="J393"/>
  <c r="J276"/>
  <c r="J174"/>
  <c r="J539"/>
  <c r="BK472"/>
  <c r="J422"/>
  <c r="BK376"/>
  <c r="J307"/>
  <c r="J201"/>
  <c r="J120"/>
  <c r="J515"/>
  <c r="J413"/>
  <c r="BK330"/>
  <c r="BK287"/>
  <c r="BK207"/>
  <c r="J132"/>
  <c i="19" r="J306"/>
  <c r="J187"/>
  <c r="J267"/>
  <c r="BK150"/>
  <c r="J315"/>
  <c r="J255"/>
  <c r="J136"/>
  <c r="J253"/>
  <c r="J115"/>
  <c i="20" r="J600"/>
  <c r="BK526"/>
  <c r="J459"/>
  <c r="BK358"/>
  <c r="BK294"/>
  <c r="BK193"/>
  <c r="BK120"/>
  <c r="BK592"/>
  <c r="BK532"/>
  <c r="J439"/>
  <c r="BK347"/>
  <c r="BK302"/>
  <c r="BK115"/>
  <c r="J506"/>
  <c r="J391"/>
  <c r="BK286"/>
  <c r="BK213"/>
  <c r="J120"/>
  <c r="J476"/>
  <c r="J424"/>
  <c r="J333"/>
  <c r="BK261"/>
  <c r="J164"/>
  <c i="21" r="J208"/>
  <c r="BK143"/>
  <c r="J180"/>
  <c r="BK116"/>
  <c r="J172"/>
  <c r="BK130"/>
  <c r="J192"/>
  <c r="BK139"/>
  <c i="22" r="J198"/>
  <c r="J208"/>
  <c r="BK212"/>
  <c r="BK163"/>
  <c r="J94"/>
  <c r="J136"/>
  <c i="23" r="J202"/>
  <c r="BK128"/>
  <c r="BK194"/>
  <c r="BK165"/>
  <c r="J188"/>
  <c r="BK145"/>
  <c r="BK98"/>
  <c r="BK163"/>
  <c i="24" r="J196"/>
  <c r="BK126"/>
  <c r="J107"/>
  <c r="BK184"/>
  <c r="J114"/>
  <c r="J190"/>
  <c r="BK151"/>
  <c r="J155"/>
  <c r="J94"/>
  <c i="25" r="J172"/>
  <c r="J200"/>
  <c r="BK132"/>
  <c r="J149"/>
  <c r="BK96"/>
  <c r="BK143"/>
  <c i="26" r="BK194"/>
  <c r="BK165"/>
  <c r="BK124"/>
  <c r="BK153"/>
  <c r="BK214"/>
  <c r="BK163"/>
  <c r="BK112"/>
  <c r="BK168"/>
  <c i="27" r="BK266"/>
  <c r="BK219"/>
  <c r="BK187"/>
  <c r="BK112"/>
  <c r="J243"/>
  <c r="BK170"/>
  <c r="J106"/>
  <c r="BK256"/>
  <c r="BK225"/>
  <c r="J98"/>
  <c r="BK181"/>
  <c i="28" r="J278"/>
  <c r="J187"/>
  <c r="BK108"/>
  <c r="J170"/>
  <c r="J270"/>
  <c r="J203"/>
  <c r="J104"/>
  <c r="J250"/>
  <c i="29" r="BK137"/>
  <c r="BK124"/>
  <c r="J137"/>
  <c i="2" r="J817"/>
  <c r="BK730"/>
  <c r="J674"/>
  <c r="J636"/>
  <c r="BK601"/>
  <c r="BK553"/>
  <c r="BK527"/>
  <c r="J448"/>
  <c r="BK326"/>
  <c r="BK261"/>
  <c r="BK135"/>
  <c r="BK760"/>
  <c r="BK686"/>
  <c r="BK603"/>
  <c r="J537"/>
  <c r="J461"/>
  <c r="J336"/>
  <c r="BK254"/>
  <c r="J164"/>
  <c r="J825"/>
  <c r="J781"/>
  <c r="BK732"/>
  <c r="BK682"/>
  <c r="J613"/>
  <c r="BK557"/>
  <c r="BK483"/>
  <c r="BK424"/>
  <c r="J305"/>
  <c r="J212"/>
  <c r="J139"/>
  <c r="J788"/>
  <c r="J718"/>
  <c r="J603"/>
  <c r="BK493"/>
  <c r="J362"/>
  <c r="BK297"/>
  <c r="J195"/>
  <c r="J143"/>
  <c i="3" r="J720"/>
  <c r="J590"/>
  <c r="BK478"/>
  <c r="BK399"/>
  <c r="J307"/>
  <c r="J191"/>
  <c r="J103"/>
  <c r="J700"/>
  <c r="BK596"/>
  <c r="J490"/>
  <c r="BK395"/>
  <c r="J297"/>
  <c r="BK180"/>
  <c r="J709"/>
  <c r="J648"/>
  <c r="J569"/>
  <c r="J440"/>
  <c r="J389"/>
  <c r="J288"/>
  <c r="J663"/>
  <c r="BK569"/>
  <c r="BK503"/>
  <c r="J443"/>
  <c r="BK352"/>
  <c i="4" r="BK400"/>
  <c r="J205"/>
  <c r="BK120"/>
  <c r="J751"/>
  <c r="J694"/>
  <c r="BK613"/>
  <c r="BK564"/>
  <c r="BK491"/>
  <c r="J340"/>
  <c r="BK292"/>
  <c r="J215"/>
  <c r="J128"/>
  <c r="J743"/>
  <c r="J674"/>
  <c r="J571"/>
  <c r="BK504"/>
  <c r="BK392"/>
  <c r="BK320"/>
  <c r="BK222"/>
  <c r="J825"/>
  <c r="J745"/>
  <c r="BK680"/>
  <c r="J607"/>
  <c r="BK568"/>
  <c r="BK512"/>
  <c r="J443"/>
  <c r="BK369"/>
  <c r="BK275"/>
  <c r="J151"/>
  <c i="5" r="BK755"/>
  <c r="BK677"/>
  <c r="BK593"/>
  <c r="BK414"/>
  <c r="J291"/>
  <c r="BK191"/>
  <c r="BK726"/>
  <c r="BK627"/>
  <c r="BK551"/>
  <c r="J437"/>
  <c r="J294"/>
  <c r="BK207"/>
  <c r="J109"/>
  <c r="J593"/>
  <c r="BK537"/>
  <c r="BK446"/>
  <c r="J307"/>
  <c r="J279"/>
  <c r="J158"/>
  <c r="J723"/>
  <c r="BK600"/>
  <c r="J429"/>
  <c r="J276"/>
  <c r="J112"/>
  <c i="6" r="BK167"/>
  <c r="J128"/>
  <c r="BK177"/>
  <c r="BK232"/>
  <c r="BK179"/>
  <c r="BK134"/>
  <c r="J95"/>
  <c r="BK186"/>
  <c r="J110"/>
  <c i="7" r="J206"/>
  <c r="J136"/>
  <c r="J92"/>
  <c r="J183"/>
  <c r="BK112"/>
  <c r="J218"/>
  <c r="J173"/>
  <c r="BK116"/>
  <c r="BK150"/>
  <c r="J102"/>
  <c i="8" r="J166"/>
  <c r="J137"/>
  <c r="J163"/>
  <c r="BK95"/>
  <c r="BK161"/>
  <c r="BK180"/>
  <c r="BK108"/>
  <c i="9" r="J206"/>
  <c r="BK156"/>
  <c r="J95"/>
  <c r="J163"/>
  <c r="J238"/>
  <c r="BK169"/>
  <c r="J100"/>
  <c r="BK210"/>
  <c r="J148"/>
  <c i="10" r="J230"/>
  <c r="BK169"/>
  <c r="J100"/>
  <c r="J183"/>
  <c r="BK118"/>
  <c r="J214"/>
  <c r="J136"/>
  <c r="J226"/>
  <c r="J153"/>
  <c i="11" r="J184"/>
  <c r="BK114"/>
  <c r="BK186"/>
  <c r="J139"/>
  <c r="BK143"/>
  <c r="BK176"/>
  <c i="12" r="J228"/>
  <c r="J157"/>
  <c r="J232"/>
  <c r="J177"/>
  <c r="J92"/>
  <c r="J181"/>
  <c r="J126"/>
  <c r="BK198"/>
  <c r="J120"/>
  <c i="13" r="J414"/>
  <c r="BK362"/>
  <c r="J278"/>
  <c r="BK167"/>
  <c r="J438"/>
  <c r="BK379"/>
  <c r="BK296"/>
  <c r="J223"/>
  <c r="J444"/>
  <c r="BK374"/>
  <c r="BK242"/>
  <c r="BK120"/>
  <c r="J420"/>
  <c r="BK261"/>
  <c r="J157"/>
  <c i="14" r="BK192"/>
  <c r="J151"/>
  <c r="J196"/>
  <c r="BK132"/>
  <c r="BK97"/>
  <c r="J167"/>
  <c r="BK204"/>
  <c r="BK126"/>
  <c i="16" r="BK183"/>
  <c r="J118"/>
  <c r="J134"/>
  <c r="J111"/>
  <c i="17" r="BK253"/>
  <c r="BK189"/>
  <c r="J140"/>
  <c r="BK289"/>
  <c r="BK249"/>
  <c r="J174"/>
  <c r="J120"/>
  <c r="J302"/>
  <c r="BK247"/>
  <c r="BK191"/>
  <c r="J122"/>
  <c r="BK283"/>
  <c r="BK215"/>
  <c r="BK164"/>
  <c i="18" r="J558"/>
  <c r="J482"/>
  <c r="BK402"/>
  <c r="BK353"/>
  <c r="J260"/>
  <c r="J126"/>
  <c r="J537"/>
  <c r="J432"/>
  <c r="J336"/>
  <c r="BK260"/>
  <c r="J209"/>
  <c r="J553"/>
  <c r="BK506"/>
  <c r="J400"/>
  <c r="J365"/>
  <c r="BK298"/>
  <c r="J203"/>
  <c r="J151"/>
  <c r="BK499"/>
  <c r="J436"/>
  <c r="J304"/>
  <c r="BK233"/>
  <c r="BK136"/>
  <c i="19" r="J288"/>
  <c r="BK214"/>
  <c r="BK334"/>
  <c r="J234"/>
  <c r="J133"/>
  <c r="J300"/>
  <c r="BK166"/>
  <c r="BK342"/>
  <c r="BK255"/>
  <c r="BK204"/>
  <c i="20" r="J614"/>
  <c r="BK556"/>
  <c r="BK498"/>
  <c r="BK424"/>
  <c r="J327"/>
  <c r="BK243"/>
  <c r="BK177"/>
  <c r="BK111"/>
  <c r="J517"/>
  <c r="J431"/>
  <c r="BK336"/>
  <c r="J174"/>
  <c r="BK600"/>
  <c r="BK515"/>
  <c r="BK388"/>
  <c r="BK272"/>
  <c r="J144"/>
  <c r="J573"/>
  <c r="BK509"/>
  <c r="BK403"/>
  <c r="J305"/>
  <c r="J201"/>
  <c i="21" r="BK159"/>
  <c r="J96"/>
  <c r="J159"/>
  <c r="J112"/>
  <c r="J165"/>
  <c r="J124"/>
  <c r="BK180"/>
  <c r="J143"/>
  <c r="J92"/>
  <c i="22" r="J182"/>
  <c r="BK143"/>
  <c r="J102"/>
  <c r="BK130"/>
  <c r="J204"/>
  <c r="J145"/>
  <c r="J212"/>
  <c r="BK147"/>
  <c i="23" r="BK196"/>
  <c r="BK124"/>
  <c r="BK192"/>
  <c r="BK105"/>
  <c r="J165"/>
  <c r="J105"/>
  <c r="BK147"/>
  <c i="24" r="J210"/>
  <c r="J157"/>
  <c r="BK120"/>
  <c r="J192"/>
  <c r="BK118"/>
  <c r="BK180"/>
  <c r="BK100"/>
  <c r="BK114"/>
  <c i="25" r="J176"/>
  <c r="J202"/>
  <c r="BK130"/>
  <c r="J161"/>
  <c r="BK114"/>
  <c r="J194"/>
  <c r="BK155"/>
  <c i="26" r="J206"/>
  <c r="J163"/>
  <c r="J122"/>
  <c r="J134"/>
  <c r="J94"/>
  <c r="BK184"/>
  <c r="BK132"/>
  <c r="J196"/>
  <c i="27" r="BK270"/>
  <c r="J223"/>
  <c r="J189"/>
  <c r="J108"/>
  <c r="J154"/>
  <c r="BK108"/>
  <c r="J258"/>
  <c r="J191"/>
  <c r="J136"/>
  <c r="BK84"/>
  <c r="J170"/>
  <c i="28" r="BK280"/>
  <c r="BK183"/>
  <c r="J287"/>
  <c r="J173"/>
  <c r="BK94"/>
  <c r="BK199"/>
  <c r="J101"/>
  <c r="BK122"/>
  <c i="29" r="J130"/>
  <c r="BK118"/>
  <c i="2" r="J568"/>
  <c r="BK514"/>
  <c r="J435"/>
  <c r="BK305"/>
  <c r="J205"/>
  <c r="J772"/>
  <c r="J672"/>
  <c r="BK593"/>
  <c r="BK533"/>
  <c r="BK466"/>
  <c r="BK362"/>
  <c r="BK225"/>
  <c r="J154"/>
  <c r="BK103"/>
  <c r="J762"/>
  <c r="BK678"/>
  <c r="J615"/>
  <c r="BK566"/>
  <c r="BK498"/>
  <c r="J408"/>
  <c r="J284"/>
  <c r="BK205"/>
  <c r="BK825"/>
  <c r="BK743"/>
  <c r="J698"/>
  <c r="BK579"/>
  <c r="BK512"/>
  <c r="BK456"/>
  <c r="BK351"/>
  <c r="BK284"/>
  <c r="J175"/>
  <c r="BK126"/>
  <c i="3" r="J729"/>
  <c r="BK687"/>
  <c r="J600"/>
  <c r="BK484"/>
  <c r="J366"/>
  <c r="BK288"/>
  <c r="BK171"/>
  <c r="BK729"/>
  <c r="J680"/>
  <c r="J574"/>
  <c r="BK446"/>
  <c r="BK348"/>
  <c r="J255"/>
  <c r="J162"/>
  <c r="BK732"/>
  <c r="J612"/>
  <c r="J524"/>
  <c r="J392"/>
  <c r="BK251"/>
  <c r="J131"/>
  <c r="J587"/>
  <c r="J498"/>
  <c r="J417"/>
  <c r="J165"/>
  <c r="BK103"/>
  <c i="4" r="J712"/>
  <c r="J650"/>
  <c r="BK577"/>
  <c r="J529"/>
  <c r="BK443"/>
  <c r="BK297"/>
  <c r="J195"/>
  <c r="J122"/>
  <c r="BK747"/>
  <c r="J660"/>
  <c r="J615"/>
  <c r="J539"/>
  <c r="BK452"/>
  <c r="BK333"/>
  <c r="BK261"/>
  <c r="BK210"/>
  <c r="J154"/>
  <c r="BK762"/>
  <c r="BK696"/>
  <c r="BK628"/>
  <c r="BK531"/>
  <c r="J458"/>
  <c r="J377"/>
  <c r="J160"/>
  <c r="BK772"/>
  <c r="BK741"/>
  <c r="J706"/>
  <c r="BK638"/>
  <c r="J575"/>
  <c r="BK519"/>
  <c r="J424"/>
  <c r="J302"/>
  <c r="BK183"/>
  <c r="BK126"/>
  <c i="5" r="J735"/>
  <c r="BK642"/>
  <c r="BK579"/>
  <c r="J266"/>
  <c r="J106"/>
  <c r="J693"/>
  <c r="J600"/>
  <c r="BK508"/>
  <c r="J414"/>
  <c r="BK360"/>
  <c r="J297"/>
  <c r="J666"/>
  <c r="J554"/>
  <c r="J478"/>
  <c r="BK288"/>
  <c r="J165"/>
  <c r="BK729"/>
  <c r="J652"/>
  <c r="J563"/>
  <c r="BK461"/>
  <c r="J355"/>
  <c r="J228"/>
  <c r="J125"/>
  <c i="6" r="BK202"/>
  <c r="BK144"/>
  <c r="J198"/>
  <c r="J132"/>
  <c r="J177"/>
  <c r="BK149"/>
  <c r="J108"/>
  <c r="J196"/>
  <c i="7" r="J228"/>
  <c r="BK185"/>
  <c r="BK97"/>
  <c r="J175"/>
  <c r="BK128"/>
  <c r="BK228"/>
  <c r="BK187"/>
  <c r="BK132"/>
  <c r="J236"/>
  <c r="BK160"/>
  <c r="J104"/>
  <c i="8" r="J172"/>
  <c r="BK124"/>
  <c r="BK174"/>
  <c r="J106"/>
  <c r="BK145"/>
  <c r="J202"/>
  <c r="BK102"/>
  <c i="9" r="BK208"/>
  <c r="BK165"/>
  <c r="J102"/>
  <c r="J160"/>
  <c r="BK240"/>
  <c r="J179"/>
  <c r="J122"/>
  <c r="J212"/>
  <c r="J146"/>
  <c i="10" r="BK185"/>
  <c r="J128"/>
  <c r="BK212"/>
  <c r="J163"/>
  <c r="BK228"/>
  <c r="BK150"/>
  <c r="BK110"/>
  <c r="BK161"/>
  <c r="J97"/>
  <c i="11" r="BK137"/>
  <c r="BK192"/>
  <c r="J155"/>
  <c r="BK120"/>
  <c r="BK151"/>
  <c r="BK204"/>
  <c r="BK158"/>
  <c i="12" r="BK212"/>
  <c r="J130"/>
  <c r="BK226"/>
  <c r="BK192"/>
  <c r="BK126"/>
  <c r="J200"/>
  <c r="J161"/>
  <c r="BK116"/>
  <c r="BK157"/>
  <c i="13" r="BK468"/>
  <c r="BK406"/>
  <c r="BK322"/>
  <c r="J230"/>
  <c r="J135"/>
  <c r="J396"/>
  <c r="J311"/>
  <c r="J181"/>
  <c r="J465"/>
  <c r="J384"/>
  <c r="BK281"/>
  <c r="J165"/>
  <c r="BK426"/>
  <c r="J305"/>
  <c r="BK207"/>
  <c i="14" r="BK196"/>
  <c r="J116"/>
  <c r="BK165"/>
  <c r="J102"/>
  <c r="J192"/>
  <c r="J224"/>
  <c r="BK153"/>
  <c r="J112"/>
  <c i="16" r="J187"/>
  <c r="J149"/>
  <c r="BK179"/>
  <c i="17" r="BK211"/>
  <c r="BK152"/>
  <c r="BK100"/>
  <c r="BK267"/>
  <c r="J168"/>
  <c r="J312"/>
  <c r="J237"/>
  <c r="J152"/>
  <c r="BK102"/>
  <c r="BK275"/>
  <c r="J211"/>
  <c r="BK148"/>
  <c i="18" r="BK553"/>
  <c r="J469"/>
  <c r="J395"/>
  <c r="J280"/>
  <c r="BK103"/>
  <c r="BK527"/>
  <c r="J448"/>
  <c r="BK380"/>
  <c r="BK304"/>
  <c r="BK211"/>
  <c r="BK155"/>
  <c r="BK509"/>
  <c r="BK397"/>
  <c r="J355"/>
  <c r="J290"/>
  <c r="J153"/>
  <c r="BK497"/>
  <c r="BK438"/>
  <c r="J313"/>
  <c r="BK223"/>
  <c r="BK140"/>
  <c i="19" r="BK303"/>
  <c r="BK263"/>
  <c r="J178"/>
  <c r="BK291"/>
  <c r="BK160"/>
  <c r="BK129"/>
  <c r="J297"/>
  <c r="BK154"/>
  <c r="J337"/>
  <c r="J222"/>
  <c i="20" r="J611"/>
  <c r="J543"/>
  <c r="BK462"/>
  <c r="J363"/>
  <c r="J272"/>
  <c r="BK199"/>
  <c r="BK138"/>
  <c r="BK559"/>
  <c r="J471"/>
  <c r="BK410"/>
  <c r="BK361"/>
  <c r="BK297"/>
  <c r="BK209"/>
  <c r="J605"/>
  <c r="BK523"/>
  <c r="BK442"/>
  <c r="BK401"/>
  <c r="J342"/>
  <c r="BK249"/>
  <c r="BK159"/>
  <c r="BK570"/>
  <c r="J513"/>
  <c r="J410"/>
  <c r="J361"/>
  <c r="J317"/>
  <c r="J221"/>
  <c r="J156"/>
  <c i="21" r="J204"/>
  <c r="BK153"/>
  <c r="BK114"/>
  <c r="BK186"/>
  <c r="J122"/>
  <c r="J170"/>
  <c r="J214"/>
  <c r="BK176"/>
  <c i="22" r="J163"/>
  <c r="BK168"/>
  <c r="BK206"/>
  <c r="J153"/>
  <c r="BK214"/>
  <c r="BK157"/>
  <c r="BK112"/>
  <c i="23" r="BK184"/>
  <c r="J212"/>
  <c r="BK155"/>
  <c r="BK204"/>
  <c r="J198"/>
  <c r="J128"/>
  <c i="24" r="J206"/>
  <c r="J151"/>
  <c r="J102"/>
  <c r="J176"/>
  <c r="J200"/>
  <c r="J149"/>
  <c r="J178"/>
  <c r="BK122"/>
  <c i="25" r="BK188"/>
  <c r="J92"/>
  <c r="BK124"/>
  <c r="BK176"/>
  <c r="J128"/>
  <c r="BK94"/>
  <c r="BK147"/>
  <c i="26" r="J184"/>
  <c r="BK149"/>
  <c r="BK170"/>
  <c r="BK210"/>
  <c r="BK172"/>
  <c r="J128"/>
  <c r="BK110"/>
  <c i="27" r="BK233"/>
  <c r="J183"/>
  <c r="J100"/>
  <c r="J239"/>
  <c r="BK173"/>
  <c r="J138"/>
  <c r="BK264"/>
  <c r="BK199"/>
  <c r="BK130"/>
  <c r="J227"/>
  <c r="J92"/>
  <c i="28" r="J220"/>
  <c r="J115"/>
  <c r="BK209"/>
  <c r="J276"/>
  <c r="J129"/>
  <c r="BK227"/>
  <c r="J97"/>
  <c i="29" r="BK102"/>
  <c r="J92"/>
  <c i="2" r="BK781"/>
  <c r="BK728"/>
  <c r="BK692"/>
  <c r="J634"/>
  <c r="BK599"/>
  <c r="BK551"/>
  <c r="J512"/>
  <c r="BK408"/>
  <c r="BK308"/>
  <c r="BK202"/>
  <c r="BK807"/>
  <c r="J714"/>
  <c r="J622"/>
  <c r="J557"/>
  <c r="BK489"/>
  <c r="BK347"/>
  <c r="BK257"/>
  <c r="J207"/>
  <c r="BK110"/>
  <c r="J728"/>
  <c r="J684"/>
  <c r="BK634"/>
  <c r="BK591"/>
  <c r="J487"/>
  <c r="J373"/>
  <c r="J268"/>
  <c r="J157"/>
  <c r="BK772"/>
  <c r="BK722"/>
  <c r="BK640"/>
  <c r="BK500"/>
  <c r="BK384"/>
  <c r="J287"/>
  <c r="J198"/>
  <c r="J135"/>
  <c i="3" r="BK750"/>
  <c r="J666"/>
  <c r="BK565"/>
  <c r="BK345"/>
  <c r="J251"/>
  <c r="BK122"/>
  <c r="BK709"/>
  <c r="BK583"/>
  <c r="BK449"/>
  <c r="BK333"/>
  <c r="J215"/>
  <c r="J135"/>
  <c r="J687"/>
  <c r="J609"/>
  <c r="BK508"/>
  <c r="J333"/>
  <c r="BK237"/>
  <c r="BK645"/>
  <c r="BK567"/>
  <c r="J493"/>
  <c r="BK363"/>
  <c r="BK270"/>
  <c r="BK131"/>
  <c i="4" r="BK778"/>
  <c r="J676"/>
  <c r="J599"/>
  <c r="BK537"/>
  <c r="BK461"/>
  <c r="J311"/>
  <c r="BK189"/>
  <c r="J131"/>
  <c r="J797"/>
  <c r="J739"/>
  <c r="J684"/>
  <c r="J597"/>
  <c r="J506"/>
  <c r="BK358"/>
  <c r="J297"/>
  <c r="J222"/>
  <c r="J141"/>
  <c r="J708"/>
  <c r="J662"/>
  <c r="BK557"/>
  <c r="J491"/>
  <c r="J454"/>
  <c r="BK412"/>
  <c r="J257"/>
  <c r="J192"/>
  <c r="J829"/>
  <c r="BK783"/>
  <c r="J716"/>
  <c r="J634"/>
  <c r="J587"/>
  <c r="J533"/>
  <c r="J489"/>
  <c r="BK431"/>
  <c r="BK340"/>
  <c r="J268"/>
  <c r="J175"/>
  <c i="5" r="J755"/>
  <c r="J659"/>
  <c r="BK572"/>
  <c r="BK426"/>
  <c r="J327"/>
  <c r="BK240"/>
  <c r="BK723"/>
  <c r="BK633"/>
  <c r="BK532"/>
  <c r="J431"/>
  <c r="J352"/>
  <c r="BK122"/>
  <c r="BK560"/>
  <c r="BK437"/>
  <c r="J171"/>
  <c r="J680"/>
  <c r="J532"/>
  <c r="BK431"/>
  <c r="BK345"/>
  <c r="BK231"/>
  <c r="BK109"/>
  <c i="6" r="J100"/>
  <c r="J181"/>
  <c r="BK122"/>
  <c r="BK210"/>
  <c r="J163"/>
  <c r="BK110"/>
  <c r="BK198"/>
  <c r="J116"/>
  <c i="7" r="J210"/>
  <c r="J171"/>
  <c r="J110"/>
  <c r="J185"/>
  <c r="J248"/>
  <c r="J216"/>
  <c r="J162"/>
  <c r="BK114"/>
  <c r="J193"/>
  <c r="J100"/>
  <c i="8" r="J153"/>
  <c r="BK208"/>
  <c r="BK147"/>
  <c r="J92"/>
  <c r="J128"/>
  <c r="J184"/>
  <c r="J114"/>
  <c i="9" r="BK220"/>
  <c r="BK163"/>
  <c r="J108"/>
  <c r="J169"/>
  <c r="BK100"/>
  <c r="BK183"/>
  <c r="BK102"/>
  <c r="BK216"/>
  <c r="J167"/>
  <c r="J110"/>
  <c i="10" r="BK187"/>
  <c r="BK138"/>
  <c r="J204"/>
  <c r="BK102"/>
  <c r="J185"/>
  <c r="J118"/>
  <c r="BK108"/>
  <c i="11" r="BK164"/>
  <c r="J102"/>
  <c r="J164"/>
  <c r="BK122"/>
  <c r="BK166"/>
  <c r="BK126"/>
  <c r="BK160"/>
  <c i="12" r="J210"/>
  <c r="J140"/>
  <c r="J230"/>
  <c r="J183"/>
  <c r="BK95"/>
  <c r="BK183"/>
  <c r="BK136"/>
  <c r="J179"/>
  <c r="BK92"/>
  <c i="13" r="J426"/>
  <c r="BK308"/>
  <c r="J191"/>
  <c r="BK462"/>
  <c r="J409"/>
  <c r="J273"/>
  <c r="BK175"/>
  <c r="BK449"/>
  <c r="J379"/>
  <c r="BK270"/>
  <c r="BK112"/>
  <c r="J360"/>
  <c r="J267"/>
  <c r="J170"/>
  <c i="14" r="J171"/>
  <c r="BK149"/>
  <c r="BK200"/>
  <c r="BK157"/>
  <c r="BK112"/>
  <c r="J126"/>
  <c r="BK163"/>
  <c r="J134"/>
  <c i="16" r="J185"/>
  <c r="BK167"/>
  <c r="J181"/>
  <c r="J179"/>
  <c r="J103"/>
  <c i="17" r="BK243"/>
  <c r="J199"/>
  <c r="J136"/>
  <c r="BK310"/>
  <c r="J259"/>
  <c r="BK172"/>
  <c r="J106"/>
  <c r="J298"/>
  <c r="J245"/>
  <c r="J195"/>
  <c r="BK124"/>
  <c r="J306"/>
  <c r="J249"/>
  <c r="J197"/>
  <c r="BK166"/>
  <c i="18" r="J562"/>
  <c r="J523"/>
  <c r="BK440"/>
  <c r="BK362"/>
  <c r="J272"/>
  <c r="BK569"/>
  <c r="BK515"/>
  <c r="BK474"/>
  <c r="BK355"/>
  <c r="BK264"/>
  <c r="BK192"/>
  <c r="J162"/>
  <c r="J129"/>
  <c r="BK452"/>
  <c r="J117"/>
  <c r="BK463"/>
  <c r="J362"/>
  <c r="J257"/>
  <c r="BK165"/>
  <c r="J114"/>
  <c i="19" r="J285"/>
  <c r="J200"/>
  <c r="BK297"/>
  <c r="BK208"/>
  <c r="BK121"/>
  <c r="BK217"/>
  <c r="J103"/>
  <c r="BK211"/>
  <c i="20" r="BK608"/>
  <c r="BK517"/>
  <c r="BK473"/>
  <c r="J416"/>
  <c r="J336"/>
  <c r="BK225"/>
  <c r="J530"/>
  <c r="J447"/>
  <c r="BK353"/>
  <c r="BK269"/>
  <c r="J138"/>
  <c r="J98"/>
  <c r="J528"/>
  <c r="J433"/>
  <c r="BK314"/>
  <c r="J167"/>
  <c r="J554"/>
  <c r="BK511"/>
  <c r="BK439"/>
  <c r="J356"/>
  <c r="J249"/>
  <c r="BK167"/>
  <c i="21" r="J200"/>
  <c r="BK122"/>
  <c r="BK192"/>
  <c r="BK110"/>
  <c r="BK149"/>
  <c r="BK188"/>
  <c r="J141"/>
  <c r="BK100"/>
  <c i="22" r="J186"/>
  <c r="J139"/>
  <c r="J151"/>
  <c r="J92"/>
  <c r="J180"/>
  <c r="BK134"/>
  <c r="BK180"/>
  <c r="J130"/>
  <c i="23" r="J210"/>
  <c r="J143"/>
  <c r="J208"/>
  <c r="BK168"/>
  <c r="J98"/>
  <c r="BK176"/>
  <c r="BK107"/>
  <c r="J132"/>
  <c i="24" r="J214"/>
  <c r="BK110"/>
  <c r="BK143"/>
  <c r="BK116"/>
  <c r="J188"/>
  <c r="J147"/>
  <c r="J120"/>
  <c i="25" r="BK165"/>
  <c r="BK192"/>
  <c r="J126"/>
  <c r="BK190"/>
  <c r="BK110"/>
  <c r="J188"/>
  <c r="BK141"/>
  <c i="26" r="J202"/>
  <c r="J143"/>
  <c r="BK161"/>
  <c r="BK100"/>
  <c r="J190"/>
  <c r="J145"/>
  <c r="J214"/>
  <c r="J132"/>
  <c i="27" r="J264"/>
  <c r="J229"/>
  <c r="J168"/>
  <c r="BK104"/>
  <c r="J217"/>
  <c r="BK168"/>
  <c r="J122"/>
  <c r="BK260"/>
  <c r="J235"/>
  <c r="J185"/>
  <c r="BK100"/>
  <c r="BK191"/>
  <c i="28" r="J285"/>
  <c r="J209"/>
  <c r="J112"/>
  <c r="BK224"/>
  <c r="BK115"/>
  <c r="BK230"/>
  <c r="BK143"/>
  <c r="J94"/>
  <c r="BK101"/>
  <c i="29" r="BK133"/>
  <c r="BK127"/>
  <c i="2" r="BK817"/>
  <c r="J769"/>
  <c r="BK712"/>
  <c r="J680"/>
  <c r="BK648"/>
  <c r="J605"/>
  <c r="J549"/>
  <c r="J510"/>
  <c r="BK388"/>
  <c r="J272"/>
  <c r="BK809"/>
  <c r="BK694"/>
  <c r="BK638"/>
  <c r="BK555"/>
  <c r="J485"/>
  <c r="J344"/>
  <c r="J245"/>
  <c r="BK186"/>
  <c r="BK814"/>
  <c r="BK764"/>
  <c r="BK680"/>
  <c r="BK628"/>
  <c r="J577"/>
  <c r="J502"/>
  <c r="J420"/>
  <c r="J234"/>
  <c r="BK192"/>
  <c r="J110"/>
  <c r="BK753"/>
  <c r="J650"/>
  <c r="BK589"/>
  <c r="BK472"/>
  <c r="J400"/>
  <c r="J317"/>
  <c r="BK231"/>
  <c r="BK173"/>
  <c r="J118"/>
  <c i="3" r="BK703"/>
  <c r="J645"/>
  <c r="J528"/>
  <c r="BK440"/>
  <c r="J317"/>
  <c r="BK225"/>
  <c r="J109"/>
  <c r="J693"/>
  <c r="BK609"/>
  <c r="J453"/>
  <c r="BK258"/>
  <c r="BK177"/>
  <c r="J726"/>
  <c r="BK652"/>
  <c r="BK532"/>
  <c r="BK355"/>
  <c r="J273"/>
  <c r="J201"/>
  <c r="J630"/>
  <c r="J565"/>
  <c r="J449"/>
  <c r="BK366"/>
  <c r="J228"/>
  <c i="4" r="J809"/>
  <c r="BK753"/>
  <c r="BK672"/>
  <c r="J579"/>
  <c r="BK543"/>
  <c r="J470"/>
  <c r="J362"/>
  <c r="BK179"/>
  <c r="J126"/>
  <c r="J790"/>
  <c r="BK700"/>
  <c r="BK632"/>
  <c r="J611"/>
  <c r="BK561"/>
  <c r="J519"/>
  <c r="BK458"/>
  <c r="J347"/>
  <c r="J234"/>
  <c r="J164"/>
  <c r="J803"/>
  <c r="J688"/>
  <c r="J632"/>
  <c r="J514"/>
  <c r="BK477"/>
  <c r="J369"/>
  <c r="BK212"/>
  <c r="J139"/>
  <c r="BK776"/>
  <c r="J718"/>
  <c r="J652"/>
  <c r="J595"/>
  <c r="BK539"/>
  <c r="J481"/>
  <c r="J400"/>
  <c r="BK278"/>
  <c r="BK202"/>
  <c r="J145"/>
  <c i="5" r="BK742"/>
  <c r="J639"/>
  <c r="BK557"/>
  <c r="BK420"/>
  <c r="J317"/>
  <c r="BK222"/>
  <c r="J122"/>
  <c r="J684"/>
  <c r="BK609"/>
  <c r="J513"/>
  <c r="J417"/>
  <c r="J345"/>
  <c r="BK234"/>
  <c r="J142"/>
  <c r="BK612"/>
  <c r="J524"/>
  <c r="J453"/>
  <c r="BK348"/>
  <c r="J270"/>
  <c r="J174"/>
  <c r="J732"/>
  <c r="BK673"/>
  <c r="J539"/>
  <c r="BK449"/>
  <c r="BK327"/>
  <c r="BK215"/>
  <c r="J128"/>
  <c i="6" r="BK188"/>
  <c r="BK130"/>
  <c r="BK183"/>
  <c r="J114"/>
  <c r="J200"/>
  <c r="BK157"/>
  <c r="J106"/>
  <c r="J208"/>
  <c r="J157"/>
  <c r="J92"/>
  <c i="7" r="J181"/>
  <c r="BK130"/>
  <c r="J222"/>
  <c r="J150"/>
  <c r="J242"/>
  <c r="J179"/>
  <c r="BK122"/>
  <c r="BK189"/>
  <c r="BK108"/>
  <c i="8" r="BK116"/>
  <c r="J157"/>
  <c r="BK202"/>
  <c r="J126"/>
  <c r="J182"/>
  <c r="J112"/>
  <c i="9" r="J216"/>
  <c r="BK128"/>
  <c r="BK238"/>
  <c r="BK154"/>
  <c r="J214"/>
  <c r="J130"/>
  <c r="J220"/>
  <c r="BK158"/>
  <c r="BK108"/>
  <c i="10" r="BK202"/>
  <c r="BK155"/>
  <c r="BK92"/>
  <c r="J169"/>
  <c r="J112"/>
  <c r="BK226"/>
  <c r="BK163"/>
  <c r="BK104"/>
  <c r="J173"/>
  <c r="J102"/>
  <c i="11" r="BK135"/>
  <c r="BK184"/>
  <c r="BK116"/>
  <c r="BK147"/>
  <c r="BK196"/>
  <c r="J95"/>
  <c i="12" r="BK186"/>
  <c r="J116"/>
  <c r="J190"/>
  <c r="BK97"/>
  <c r="J169"/>
  <c r="J108"/>
  <c r="J173"/>
  <c r="BK114"/>
  <c i="13" r="J447"/>
  <c r="BK371"/>
  <c r="BK252"/>
  <c r="J131"/>
  <c r="BK422"/>
  <c r="BK360"/>
  <c r="BK249"/>
  <c r="BK163"/>
  <c r="J451"/>
  <c r="BK382"/>
  <c r="BK290"/>
  <c r="BK195"/>
  <c r="BK465"/>
  <c r="J354"/>
  <c r="J246"/>
  <c r="J161"/>
  <c i="14" r="J212"/>
  <c r="J153"/>
  <c r="BK92"/>
  <c r="J169"/>
  <c r="J95"/>
  <c r="BK128"/>
  <c r="BK151"/>
  <c r="J114"/>
  <c i="16" r="BK130"/>
  <c r="J115"/>
  <c r="BK189"/>
  <c r="BK115"/>
  <c i="17" r="BK255"/>
  <c r="BK201"/>
  <c r="BK112"/>
  <c r="BK269"/>
  <c r="BK199"/>
  <c r="BK156"/>
  <c r="J94"/>
  <c r="J296"/>
  <c r="J223"/>
  <c r="BK142"/>
  <c r="J96"/>
  <c r="J273"/>
  <c r="BK231"/>
  <c r="J193"/>
  <c r="J154"/>
  <c i="18" r="BK555"/>
  <c r="J474"/>
  <c r="BK391"/>
  <c r="BK254"/>
  <c r="J543"/>
  <c r="BK512"/>
  <c r="BK436"/>
  <c r="J376"/>
  <c r="J223"/>
  <c r="J143"/>
  <c r="BK482"/>
  <c r="J442"/>
  <c r="J402"/>
  <c r="J367"/>
  <c r="BK293"/>
  <c r="BK183"/>
  <c r="BK551"/>
  <c r="J486"/>
  <c r="BK385"/>
  <c r="BK315"/>
  <c r="J247"/>
  <c r="J198"/>
  <c r="BK123"/>
  <c i="19" r="J274"/>
  <c r="J106"/>
  <c r="BK285"/>
  <c r="J184"/>
  <c r="J328"/>
  <c r="BK184"/>
  <c r="BK99"/>
  <c r="J239"/>
  <c i="20" r="J608"/>
  <c r="J552"/>
  <c r="J485"/>
  <c r="J379"/>
  <c r="J263"/>
  <c r="J213"/>
  <c r="J132"/>
  <c r="BK101"/>
  <c r="J550"/>
  <c r="BK468"/>
  <c r="BK366"/>
  <c r="J281"/>
  <c r="BK221"/>
  <c r="BK135"/>
  <c r="BK602"/>
  <c r="J473"/>
  <c r="BK416"/>
  <c r="BK320"/>
  <c r="J169"/>
  <c r="BK584"/>
  <c r="BK501"/>
  <c r="J358"/>
  <c r="BK217"/>
  <c r="BK148"/>
  <c i="21" r="BK202"/>
  <c r="J132"/>
  <c r="BK194"/>
  <c r="BK124"/>
  <c r="BK198"/>
  <c r="BK212"/>
  <c r="J151"/>
  <c r="BK98"/>
  <c i="22" r="J165"/>
  <c r="BK114"/>
  <c r="J110"/>
  <c r="BK139"/>
  <c r="BK194"/>
  <c r="BK159"/>
  <c r="BK102"/>
  <c i="23" r="BK153"/>
  <c r="J118"/>
  <c r="BK174"/>
  <c r="BK96"/>
  <c r="J163"/>
  <c r="BK202"/>
  <c r="BK122"/>
  <c i="24" r="BK208"/>
  <c r="J153"/>
  <c r="BK94"/>
  <c r="J141"/>
  <c r="J98"/>
  <c r="J110"/>
  <c r="J139"/>
  <c i="25" r="J204"/>
  <c r="J94"/>
  <c r="J110"/>
  <c r="J170"/>
  <c r="BK126"/>
  <c r="BK208"/>
  <c r="BK159"/>
  <c r="BK112"/>
  <c i="26" r="BK176"/>
  <c r="J136"/>
  <c r="J188"/>
  <c r="BK196"/>
  <c r="BK139"/>
  <c r="BK92"/>
  <c r="BK134"/>
  <c i="27" r="J252"/>
  <c r="BK203"/>
  <c r="BK175"/>
  <c r="BK106"/>
  <c r="J225"/>
  <c r="J156"/>
  <c r="J245"/>
  <c r="J201"/>
  <c r="BK156"/>
  <c r="J118"/>
  <c r="J233"/>
  <c r="BK164"/>
  <c i="28" r="BK234"/>
  <c r="BK129"/>
  <c r="J213"/>
  <c r="BK118"/>
  <c r="J247"/>
  <c r="J179"/>
  <c r="BK289"/>
  <c r="BK145"/>
  <c i="29" r="J95"/>
  <c r="J99"/>
  <c r="BK113"/>
  <c r="BK99"/>
  <c i="2" l="1" r="R106"/>
  <c r="R101"/>
  <c r="BK115"/>
  <c r="J115"/>
  <c r="J68"/>
  <c r="BK163"/>
  <c r="J163"/>
  <c r="J69"/>
  <c r="BK182"/>
  <c r="J182"/>
  <c r="J70"/>
  <c r="BK201"/>
  <c r="J201"/>
  <c r="J71"/>
  <c r="BK239"/>
  <c r="J239"/>
  <c r="J72"/>
  <c r="BK260"/>
  <c r="J260"/>
  <c r="J73"/>
  <c r="R260"/>
  <c r="R271"/>
  <c r="T271"/>
  <c r="BK291"/>
  <c r="J291"/>
  <c r="J76"/>
  <c r="BK793"/>
  <c r="J793"/>
  <c r="J77"/>
  <c r="T820"/>
  <c i="3" r="BK102"/>
  <c r="J102"/>
  <c r="J65"/>
  <c r="BK320"/>
  <c r="J320"/>
  <c r="J66"/>
  <c r="R359"/>
  <c r="P409"/>
  <c r="P520"/>
  <c r="P536"/>
  <c r="R541"/>
  <c r="P662"/>
  <c r="BK699"/>
  <c r="J699"/>
  <c r="J73"/>
  <c r="BK716"/>
  <c r="J716"/>
  <c r="J75"/>
  <c r="BK738"/>
  <c r="J738"/>
  <c r="J76"/>
  <c r="BK749"/>
  <c r="J749"/>
  <c r="J78"/>
  <c i="4" r="R106"/>
  <c r="R101"/>
  <c r="P115"/>
  <c r="R163"/>
  <c r="T182"/>
  <c r="T201"/>
  <c r="T239"/>
  <c r="BK271"/>
  <c r="J271"/>
  <c r="J74"/>
  <c r="R291"/>
  <c r="BK793"/>
  <c r="J793"/>
  <c r="J77"/>
  <c r="T820"/>
  <c i="5" r="P102"/>
  <c r="BK320"/>
  <c r="J320"/>
  <c r="J66"/>
  <c r="P359"/>
  <c r="BK409"/>
  <c r="J409"/>
  <c r="J68"/>
  <c r="BK520"/>
  <c r="J520"/>
  <c r="J69"/>
  <c r="BK536"/>
  <c r="J536"/>
  <c r="J70"/>
  <c r="R541"/>
  <c r="BK662"/>
  <c r="J662"/>
  <c r="J72"/>
  <c r="P699"/>
  <c r="T716"/>
  <c r="T738"/>
  <c r="P749"/>
  <c r="P748"/>
  <c i="6" r="BK94"/>
  <c r="J94"/>
  <c r="J65"/>
  <c r="T99"/>
  <c r="R148"/>
  <c r="P185"/>
  <c i="7" r="T94"/>
  <c r="BK99"/>
  <c r="J99"/>
  <c r="J66"/>
  <c r="P166"/>
  <c r="T203"/>
  <c i="8" r="R97"/>
  <c r="R136"/>
  <c r="P165"/>
  <c i="9" r="P94"/>
  <c r="BK99"/>
  <c r="J99"/>
  <c r="J66"/>
  <c r="P162"/>
  <c r="R199"/>
  <c i="10" r="P94"/>
  <c r="P99"/>
  <c r="R152"/>
  <c r="T189"/>
  <c i="11" r="BK94"/>
  <c r="J94"/>
  <c r="J65"/>
  <c r="R99"/>
  <c r="P128"/>
  <c r="BK157"/>
  <c r="J157"/>
  <c r="J68"/>
  <c i="12" r="T94"/>
  <c r="R99"/>
  <c r="T150"/>
  <c r="BK185"/>
  <c r="J185"/>
  <c r="J68"/>
  <c i="13" r="BK111"/>
  <c r="J111"/>
  <c r="J66"/>
  <c r="BK126"/>
  <c r="J126"/>
  <c r="J67"/>
  <c r="BK134"/>
  <c r="J134"/>
  <c r="J68"/>
  <c r="T153"/>
  <c r="R178"/>
  <c r="T186"/>
  <c r="T237"/>
  <c r="R314"/>
  <c r="R325"/>
  <c r="R334"/>
  <c r="R344"/>
  <c r="R343"/>
  <c r="BK461"/>
  <c r="J461"/>
  <c r="J82"/>
  <c r="T461"/>
  <c r="T460"/>
  <c i="14" r="T94"/>
  <c r="T99"/>
  <c r="T140"/>
  <c r="P179"/>
  <c i="15" r="BK87"/>
  <c r="J87"/>
  <c r="J64"/>
  <c i="16" r="R94"/>
  <c r="T129"/>
  <c r="T145"/>
  <c r="T171"/>
  <c r="T170"/>
  <c i="17" r="T83"/>
  <c r="P186"/>
  <c r="P293"/>
  <c i="18" r="T110"/>
  <c r="R161"/>
  <c r="P167"/>
  <c r="R214"/>
  <c r="P232"/>
  <c r="P227"/>
  <c r="T253"/>
  <c r="R259"/>
  <c r="P561"/>
  <c i="19" r="R98"/>
  <c r="R97"/>
  <c r="R195"/>
  <c r="T203"/>
  <c r="BK259"/>
  <c r="J259"/>
  <c r="J70"/>
  <c r="R266"/>
  <c r="T321"/>
  <c r="BK341"/>
  <c r="J341"/>
  <c r="J74"/>
  <c i="20" r="T97"/>
  <c r="R155"/>
  <c r="R163"/>
  <c r="T198"/>
  <c r="T240"/>
  <c r="T397"/>
  <c r="R409"/>
  <c r="T423"/>
  <c r="T422"/>
  <c i="21" r="R91"/>
  <c r="R104"/>
  <c r="P109"/>
  <c r="T138"/>
  <c r="R167"/>
  <c i="22" r="BK91"/>
  <c r="J91"/>
  <c r="J64"/>
  <c r="BK104"/>
  <c r="J104"/>
  <c r="J65"/>
  <c r="BK109"/>
  <c r="J109"/>
  <c r="J66"/>
  <c r="T138"/>
  <c r="BK167"/>
  <c r="J167"/>
  <c r="J68"/>
  <c i="23" r="R91"/>
  <c r="R104"/>
  <c r="R109"/>
  <c r="BK138"/>
  <c r="J138"/>
  <c r="J67"/>
  <c r="P167"/>
  <c i="24" r="R91"/>
  <c r="P104"/>
  <c r="T104"/>
  <c r="R109"/>
  <c r="P138"/>
  <c r="T138"/>
  <c r="R167"/>
  <c i="25" r="BK91"/>
  <c r="J91"/>
  <c r="J64"/>
  <c r="BK104"/>
  <c r="J104"/>
  <c r="J65"/>
  <c r="T109"/>
  <c r="R138"/>
  <c r="P167"/>
  <c i="26" r="T91"/>
  <c r="R104"/>
  <c r="P109"/>
  <c r="P138"/>
  <c r="T167"/>
  <c i="27" r="R83"/>
  <c r="T172"/>
  <c r="P247"/>
  <c i="28" r="R93"/>
  <c r="P152"/>
  <c r="BK166"/>
  <c r="J166"/>
  <c r="J63"/>
  <c r="BK216"/>
  <c r="J216"/>
  <c r="J65"/>
  <c r="P233"/>
  <c r="P246"/>
  <c r="P245"/>
  <c r="P259"/>
  <c r="BK269"/>
  <c r="J269"/>
  <c r="J71"/>
  <c i="29" r="T87"/>
  <c r="T117"/>
  <c i="2" r="T106"/>
  <c r="T101"/>
  <c r="P115"/>
  <c r="P163"/>
  <c r="P182"/>
  <c r="T201"/>
  <c r="R239"/>
  <c r="BK271"/>
  <c r="J271"/>
  <c r="J74"/>
  <c r="T291"/>
  <c r="P793"/>
  <c r="BK820"/>
  <c r="J820"/>
  <c r="J78"/>
  <c i="3" r="P102"/>
  <c r="P320"/>
  <c r="T359"/>
  <c r="R409"/>
  <c r="R520"/>
  <c r="R536"/>
  <c r="T536"/>
  <c r="BK541"/>
  <c r="J541"/>
  <c r="J71"/>
  <c r="BK662"/>
  <c r="J662"/>
  <c r="J72"/>
  <c r="T699"/>
  <c r="T716"/>
  <c r="T715"/>
  <c r="T738"/>
  <c r="R749"/>
  <c r="R748"/>
  <c i="4" r="P106"/>
  <c r="P101"/>
  <c r="T115"/>
  <c r="T163"/>
  <c r="P182"/>
  <c r="R201"/>
  <c r="R239"/>
  <c r="P260"/>
  <c r="T260"/>
  <c r="P291"/>
  <c r="R793"/>
  <c r="P820"/>
  <c i="5" r="BK102"/>
  <c r="J102"/>
  <c r="J65"/>
  <c r="R320"/>
  <c r="R359"/>
  <c r="T409"/>
  <c r="T520"/>
  <c r="T536"/>
  <c r="BK541"/>
  <c r="J541"/>
  <c r="J71"/>
  <c r="P662"/>
  <c r="BK699"/>
  <c r="J699"/>
  <c r="J73"/>
  <c r="P716"/>
  <c r="P715"/>
  <c r="P738"/>
  <c r="R749"/>
  <c r="R748"/>
  <c i="6" r="R94"/>
  <c r="R99"/>
  <c r="BK148"/>
  <c r="J148"/>
  <c r="J67"/>
  <c r="R185"/>
  <c i="7" r="BK94"/>
  <c r="J94"/>
  <c r="J65"/>
  <c r="P99"/>
  <c r="R166"/>
  <c r="R203"/>
  <c i="8" r="T97"/>
  <c r="T136"/>
  <c r="R165"/>
  <c i="9" r="R94"/>
  <c r="R99"/>
  <c r="T162"/>
  <c r="BK199"/>
  <c r="J199"/>
  <c r="J68"/>
  <c i="10" r="BK94"/>
  <c r="J94"/>
  <c r="J65"/>
  <c r="T99"/>
  <c r="T152"/>
  <c r="P189"/>
  <c i="11" r="R94"/>
  <c r="P99"/>
  <c r="R128"/>
  <c r="R157"/>
  <c i="12" r="BK94"/>
  <c r="J94"/>
  <c r="J65"/>
  <c r="P99"/>
  <c r="BK150"/>
  <c r="J150"/>
  <c r="J67"/>
  <c r="R185"/>
  <c i="13" r="T111"/>
  <c r="R126"/>
  <c r="R134"/>
  <c r="BK153"/>
  <c r="J153"/>
  <c r="J71"/>
  <c r="T178"/>
  <c r="BK186"/>
  <c r="J186"/>
  <c r="J73"/>
  <c r="R237"/>
  <c r="T314"/>
  <c r="T325"/>
  <c r="P334"/>
  <c r="P344"/>
  <c r="P343"/>
  <c r="R461"/>
  <c r="R460"/>
  <c i="14" r="BK94"/>
  <c r="J94"/>
  <c r="J65"/>
  <c r="R99"/>
  <c r="R140"/>
  <c r="T179"/>
  <c i="15" r="T87"/>
  <c r="T86"/>
  <c i="16" r="P94"/>
  <c r="P129"/>
  <c r="BK145"/>
  <c r="J145"/>
  <c r="J63"/>
  <c r="R171"/>
  <c r="R170"/>
  <c i="17" r="BK83"/>
  <c r="J83"/>
  <c r="J60"/>
  <c r="T186"/>
  <c r="R293"/>
  <c i="18" r="P110"/>
  <c r="BK161"/>
  <c r="J161"/>
  <c r="J68"/>
  <c r="BK167"/>
  <c r="J167"/>
  <c r="J69"/>
  <c r="P214"/>
  <c r="T232"/>
  <c r="T227"/>
  <c r="R253"/>
  <c r="R252"/>
  <c r="P259"/>
  <c r="BK561"/>
  <c r="J561"/>
  <c r="J78"/>
  <c i="19" r="T98"/>
  <c r="T97"/>
  <c r="T195"/>
  <c r="R203"/>
  <c r="P259"/>
  <c r="T266"/>
  <c r="R321"/>
  <c r="T341"/>
  <c r="T340"/>
  <c i="20" r="R97"/>
  <c r="T155"/>
  <c r="P163"/>
  <c r="P198"/>
  <c r="R240"/>
  <c r="R397"/>
  <c r="T409"/>
  <c r="R423"/>
  <c r="R422"/>
  <c i="21" r="BK91"/>
  <c r="J91"/>
  <c r="J64"/>
  <c r="BK104"/>
  <c r="J104"/>
  <c r="J65"/>
  <c r="T104"/>
  <c r="R109"/>
  <c r="BK138"/>
  <c r="J138"/>
  <c r="J67"/>
  <c r="P167"/>
  <c i="22" r="T91"/>
  <c r="R104"/>
  <c r="P109"/>
  <c r="BK138"/>
  <c r="J138"/>
  <c r="J67"/>
  <c r="T167"/>
  <c i="23" r="P91"/>
  <c r="BK104"/>
  <c r="J104"/>
  <c r="J65"/>
  <c r="T109"/>
  <c r="R138"/>
  <c r="T167"/>
  <c i="24" r="P91"/>
  <c r="BK104"/>
  <c r="J104"/>
  <c r="J65"/>
  <c r="BK109"/>
  <c r="J109"/>
  <c r="J66"/>
  <c r="T109"/>
  <c r="BK167"/>
  <c r="J167"/>
  <c r="J68"/>
  <c r="P167"/>
  <c i="25" r="T91"/>
  <c r="R104"/>
  <c r="P109"/>
  <c r="P138"/>
  <c r="T167"/>
  <c i="26" r="BK91"/>
  <c r="J91"/>
  <c r="J64"/>
  <c r="P104"/>
  <c r="R109"/>
  <c r="T138"/>
  <c r="P167"/>
  <c i="27" r="T83"/>
  <c r="P172"/>
  <c r="R247"/>
  <c i="28" r="BK93"/>
  <c r="J93"/>
  <c r="J61"/>
  <c r="T152"/>
  <c r="R166"/>
  <c r="P216"/>
  <c r="BK233"/>
  <c r="J233"/>
  <c r="J66"/>
  <c r="T246"/>
  <c r="R259"/>
  <c r="T269"/>
  <c r="T268"/>
  <c i="29" r="R87"/>
  <c r="R117"/>
  <c r="R136"/>
  <c r="R147"/>
  <c i="2" r="P106"/>
  <c r="P101"/>
  <c r="R115"/>
  <c r="T163"/>
  <c r="R182"/>
  <c r="P201"/>
  <c r="T239"/>
  <c r="P271"/>
  <c r="R291"/>
  <c r="R290"/>
  <c r="R793"/>
  <c r="R820"/>
  <c i="3" r="R102"/>
  <c r="R320"/>
  <c r="P359"/>
  <c r="T409"/>
  <c r="T520"/>
  <c r="P541"/>
  <c r="T662"/>
  <c r="R699"/>
  <c r="R716"/>
  <c r="R738"/>
  <c r="T749"/>
  <c r="T748"/>
  <c i="4" r="BK106"/>
  <c r="J106"/>
  <c r="J66"/>
  <c r="BK115"/>
  <c r="BK163"/>
  <c r="J163"/>
  <c r="J69"/>
  <c r="BK182"/>
  <c r="J182"/>
  <c r="J70"/>
  <c r="BK201"/>
  <c r="J201"/>
  <c r="J71"/>
  <c r="BK239"/>
  <c r="J239"/>
  <c r="J72"/>
  <c r="BK260"/>
  <c r="J260"/>
  <c r="J73"/>
  <c r="R271"/>
  <c r="T291"/>
  <c r="P793"/>
  <c r="R820"/>
  <c i="5" r="R102"/>
  <c r="T320"/>
  <c r="BK359"/>
  <c r="J359"/>
  <c r="J67"/>
  <c r="P409"/>
  <c r="P520"/>
  <c r="P536"/>
  <c r="T541"/>
  <c r="R662"/>
  <c r="R699"/>
  <c r="R716"/>
  <c r="R738"/>
  <c r="T749"/>
  <c r="T748"/>
  <c i="6" r="P94"/>
  <c r="P99"/>
  <c r="P148"/>
  <c r="BK185"/>
  <c r="J185"/>
  <c r="J68"/>
  <c i="7" r="P94"/>
  <c r="T99"/>
  <c r="T166"/>
  <c r="P203"/>
  <c i="8" r="BK97"/>
  <c r="J97"/>
  <c r="J66"/>
  <c r="BK136"/>
  <c r="J136"/>
  <c r="J67"/>
  <c r="T165"/>
  <c i="9" r="T94"/>
  <c r="T99"/>
  <c r="R162"/>
  <c r="T199"/>
  <c i="10" r="R94"/>
  <c r="R99"/>
  <c r="BK152"/>
  <c r="J152"/>
  <c r="J67"/>
  <c r="R189"/>
  <c i="11" r="T94"/>
  <c r="BK99"/>
  <c r="J99"/>
  <c r="J66"/>
  <c r="BK128"/>
  <c r="J128"/>
  <c r="J67"/>
  <c r="T157"/>
  <c i="12" r="R94"/>
  <c r="BK99"/>
  <c r="J99"/>
  <c r="J66"/>
  <c r="P150"/>
  <c r="P185"/>
  <c i="13" r="R111"/>
  <c r="R105"/>
  <c r="T126"/>
  <c r="T134"/>
  <c r="R153"/>
  <c r="P178"/>
  <c r="R186"/>
  <c r="BK237"/>
  <c r="J237"/>
  <c r="J74"/>
  <c r="BK314"/>
  <c r="J314"/>
  <c r="J75"/>
  <c r="BK325"/>
  <c r="J325"/>
  <c r="J76"/>
  <c r="BK334"/>
  <c r="J334"/>
  <c r="J77"/>
  <c r="BK344"/>
  <c r="J344"/>
  <c r="J79"/>
  <c i="14" r="R94"/>
  <c r="BK99"/>
  <c r="J99"/>
  <c r="J66"/>
  <c r="BK140"/>
  <c r="J140"/>
  <c r="J67"/>
  <c r="R179"/>
  <c i="15" r="P87"/>
  <c r="P86"/>
  <c i="1" r="AU70"/>
  <c i="16" r="BK94"/>
  <c r="J94"/>
  <c r="J61"/>
  <c r="BK129"/>
  <c r="J129"/>
  <c r="J62"/>
  <c r="P145"/>
  <c r="BK171"/>
  <c r="J171"/>
  <c r="J70"/>
  <c i="17" r="P83"/>
  <c r="P82"/>
  <c i="1" r="AU72"/>
  <c i="17" r="R186"/>
  <c r="T293"/>
  <c i="18" r="BK110"/>
  <c r="J110"/>
  <c r="J67"/>
  <c r="T161"/>
  <c r="R167"/>
  <c r="BK214"/>
  <c r="J214"/>
  <c r="J70"/>
  <c r="BK232"/>
  <c r="J232"/>
  <c r="J73"/>
  <c r="BK253"/>
  <c r="J253"/>
  <c r="J75"/>
  <c r="BK259"/>
  <c r="J259"/>
  <c r="J76"/>
  <c r="T561"/>
  <c i="19" r="P98"/>
  <c r="P97"/>
  <c r="BK195"/>
  <c r="J195"/>
  <c r="J67"/>
  <c r="BK203"/>
  <c r="J203"/>
  <c r="J68"/>
  <c r="T259"/>
  <c r="T244"/>
  <c r="P266"/>
  <c r="P321"/>
  <c r="P341"/>
  <c r="P340"/>
  <c i="20" r="P97"/>
  <c r="P155"/>
  <c r="T163"/>
  <c r="R198"/>
  <c r="BK240"/>
  <c r="J240"/>
  <c r="J69"/>
  <c r="P397"/>
  <c r="P409"/>
  <c r="P423"/>
  <c r="P422"/>
  <c i="21" r="P91"/>
  <c r="T109"/>
  <c r="P138"/>
  <c r="T167"/>
  <c i="22" r="R91"/>
  <c r="P104"/>
  <c r="T109"/>
  <c r="R138"/>
  <c r="R167"/>
  <c i="23" r="BK91"/>
  <c r="J91"/>
  <c r="J64"/>
  <c r="P104"/>
  <c r="BK109"/>
  <c r="J109"/>
  <c r="J66"/>
  <c r="P138"/>
  <c r="R167"/>
  <c i="25" r="P91"/>
  <c r="P104"/>
  <c r="BK109"/>
  <c r="J109"/>
  <c r="J66"/>
  <c r="BK138"/>
  <c r="J138"/>
  <c r="J67"/>
  <c r="R167"/>
  <c i="26" r="P91"/>
  <c r="P90"/>
  <c i="1" r="AU83"/>
  <c i="26" r="BK104"/>
  <c r="J104"/>
  <c r="J65"/>
  <c r="BK109"/>
  <c r="J109"/>
  <c r="J66"/>
  <c r="R138"/>
  <c r="BK167"/>
  <c r="J167"/>
  <c r="J68"/>
  <c i="27" r="P83"/>
  <c r="P82"/>
  <c i="1" r="AU84"/>
  <c i="27" r="R172"/>
  <c r="T247"/>
  <c i="28" r="P93"/>
  <c r="BK152"/>
  <c r="J152"/>
  <c r="J62"/>
  <c r="T166"/>
  <c r="R216"/>
  <c r="R233"/>
  <c r="BK246"/>
  <c r="J246"/>
  <c r="J68"/>
  <c r="BK259"/>
  <c r="J259"/>
  <c r="J69"/>
  <c r="P269"/>
  <c r="P268"/>
  <c i="29" r="BK87"/>
  <c r="J87"/>
  <c r="J61"/>
  <c r="BK117"/>
  <c r="J117"/>
  <c r="J62"/>
  <c r="BK136"/>
  <c r="J136"/>
  <c r="J63"/>
  <c r="T136"/>
  <c r="T147"/>
  <c i="2" r="BK106"/>
  <c r="J106"/>
  <c r="J66"/>
  <c r="T115"/>
  <c r="R163"/>
  <c r="T182"/>
  <c r="R201"/>
  <c r="P239"/>
  <c r="P260"/>
  <c r="T260"/>
  <c r="P291"/>
  <c r="P290"/>
  <c r="T793"/>
  <c r="P820"/>
  <c i="3" r="T102"/>
  <c r="T320"/>
  <c r="BK359"/>
  <c r="J359"/>
  <c r="J67"/>
  <c r="BK409"/>
  <c r="J409"/>
  <c r="J68"/>
  <c r="BK520"/>
  <c r="J520"/>
  <c r="J69"/>
  <c r="BK536"/>
  <c r="J536"/>
  <c r="J70"/>
  <c r="T541"/>
  <c r="R662"/>
  <c r="P699"/>
  <c r="P716"/>
  <c r="P715"/>
  <c r="P738"/>
  <c r="P749"/>
  <c r="P748"/>
  <c i="4" r="T106"/>
  <c r="T101"/>
  <c r="R115"/>
  <c r="P163"/>
  <c r="R182"/>
  <c r="P201"/>
  <c r="P239"/>
  <c r="R260"/>
  <c r="P271"/>
  <c r="T271"/>
  <c r="BK291"/>
  <c r="J291"/>
  <c r="J76"/>
  <c r="T793"/>
  <c r="BK820"/>
  <c r="J820"/>
  <c r="J78"/>
  <c i="5" r="T102"/>
  <c r="P320"/>
  <c r="T359"/>
  <c r="R409"/>
  <c r="R520"/>
  <c r="R536"/>
  <c r="P541"/>
  <c r="T662"/>
  <c r="T699"/>
  <c r="BK716"/>
  <c r="J716"/>
  <c r="J75"/>
  <c r="BK738"/>
  <c r="J738"/>
  <c r="J76"/>
  <c r="BK749"/>
  <c r="J749"/>
  <c r="J78"/>
  <c i="6" r="T94"/>
  <c r="BK99"/>
  <c r="J99"/>
  <c r="J66"/>
  <c r="T148"/>
  <c r="T185"/>
  <c i="7" r="R94"/>
  <c r="R99"/>
  <c r="BK166"/>
  <c r="J166"/>
  <c r="J67"/>
  <c r="BK203"/>
  <c r="J203"/>
  <c r="J68"/>
  <c i="8" r="P97"/>
  <c r="P90"/>
  <c i="1" r="AU63"/>
  <c i="8" r="P136"/>
  <c r="BK165"/>
  <c r="J165"/>
  <c r="J68"/>
  <c i="9" r="BK94"/>
  <c r="J94"/>
  <c r="J65"/>
  <c r="P99"/>
  <c r="BK162"/>
  <c r="J162"/>
  <c r="J67"/>
  <c r="P199"/>
  <c i="10" r="T94"/>
  <c r="T90"/>
  <c r="BK99"/>
  <c r="J99"/>
  <c r="J66"/>
  <c r="P152"/>
  <c r="BK189"/>
  <c r="J189"/>
  <c r="J68"/>
  <c i="11" r="P94"/>
  <c r="T99"/>
  <c r="T128"/>
  <c r="P157"/>
  <c i="12" r="P94"/>
  <c r="P90"/>
  <c i="1" r="AU67"/>
  <c i="12" r="T99"/>
  <c r="R150"/>
  <c r="T185"/>
  <c i="13" r="P111"/>
  <c r="P126"/>
  <c r="P134"/>
  <c r="P153"/>
  <c r="BK178"/>
  <c r="J178"/>
  <c r="J72"/>
  <c r="P186"/>
  <c r="P237"/>
  <c r="P314"/>
  <c r="P325"/>
  <c r="T334"/>
  <c r="T344"/>
  <c r="T343"/>
  <c r="P461"/>
  <c r="P460"/>
  <c i="14" r="P94"/>
  <c r="P99"/>
  <c r="P140"/>
  <c r="BK179"/>
  <c r="J179"/>
  <c r="J68"/>
  <c i="15" r="R87"/>
  <c r="R86"/>
  <c i="16" r="T94"/>
  <c r="T93"/>
  <c r="T92"/>
  <c r="R129"/>
  <c r="R145"/>
  <c r="P171"/>
  <c r="P170"/>
  <c i="17" r="R83"/>
  <c r="R82"/>
  <c r="BK186"/>
  <c r="J186"/>
  <c r="J61"/>
  <c r="BK293"/>
  <c r="J293"/>
  <c r="J62"/>
  <c i="18" r="R110"/>
  <c r="P161"/>
  <c r="T167"/>
  <c r="T214"/>
  <c r="R232"/>
  <c r="R227"/>
  <c r="P253"/>
  <c r="P252"/>
  <c r="T259"/>
  <c r="R561"/>
  <c i="19" r="BK98"/>
  <c r="J98"/>
  <c r="J65"/>
  <c r="P195"/>
  <c r="P203"/>
  <c r="R259"/>
  <c r="R244"/>
  <c r="BK266"/>
  <c r="J266"/>
  <c r="J71"/>
  <c r="BK321"/>
  <c r="J321"/>
  <c r="J72"/>
  <c r="R341"/>
  <c r="R340"/>
  <c i="20" r="BK97"/>
  <c r="BK155"/>
  <c r="J155"/>
  <c r="J66"/>
  <c r="BK163"/>
  <c r="J163"/>
  <c r="J67"/>
  <c r="BK198"/>
  <c r="J198"/>
  <c r="J68"/>
  <c r="P240"/>
  <c r="BK397"/>
  <c r="J397"/>
  <c r="J70"/>
  <c r="BK409"/>
  <c r="J409"/>
  <c r="J71"/>
  <c r="BK423"/>
  <c r="J423"/>
  <c r="J73"/>
  <c i="21" r="T91"/>
  <c r="T90"/>
  <c r="P104"/>
  <c r="BK109"/>
  <c r="J109"/>
  <c r="J66"/>
  <c r="R138"/>
  <c r="BK167"/>
  <c r="J167"/>
  <c r="J68"/>
  <c i="22" r="P91"/>
  <c r="T104"/>
  <c r="R109"/>
  <c r="P138"/>
  <c r="P167"/>
  <c i="23" r="T91"/>
  <c r="T104"/>
  <c r="P109"/>
  <c r="T138"/>
  <c r="BK167"/>
  <c r="J167"/>
  <c r="J68"/>
  <c i="24" r="BK91"/>
  <c r="T91"/>
  <c r="R104"/>
  <c r="P109"/>
  <c r="BK138"/>
  <c r="J138"/>
  <c r="J67"/>
  <c r="R138"/>
  <c r="T167"/>
  <c i="25" r="R91"/>
  <c r="T104"/>
  <c r="R109"/>
  <c r="T138"/>
  <c r="BK167"/>
  <c r="J167"/>
  <c r="J68"/>
  <c i="26" r="R91"/>
  <c r="T104"/>
  <c r="T109"/>
  <c r="BK138"/>
  <c r="J138"/>
  <c r="J67"/>
  <c r="R167"/>
  <c i="27" r="BK83"/>
  <c r="BK82"/>
  <c r="J82"/>
  <c r="J59"/>
  <c r="BK172"/>
  <c r="J172"/>
  <c r="J61"/>
  <c r="BK247"/>
  <c r="J247"/>
  <c r="J62"/>
  <c i="28" r="T93"/>
  <c r="R152"/>
  <c r="P166"/>
  <c r="T216"/>
  <c r="T233"/>
  <c r="R246"/>
  <c r="R245"/>
  <c r="T259"/>
  <c r="R269"/>
  <c r="R268"/>
  <c i="29" r="P87"/>
  <c r="P117"/>
  <c r="P136"/>
  <c r="BK147"/>
  <c r="J147"/>
  <c r="J64"/>
  <c r="P147"/>
  <c i="6" r="BK91"/>
  <c r="J91"/>
  <c r="J64"/>
  <c i="11" r="BK91"/>
  <c r="J91"/>
  <c r="J64"/>
  <c i="13" r="BK106"/>
  <c r="J106"/>
  <c r="J65"/>
  <c i="18" r="BK106"/>
  <c r="J106"/>
  <c r="J66"/>
  <c i="28" r="BK212"/>
  <c r="J212"/>
  <c r="J64"/>
  <c i="4" r="BK102"/>
  <c r="J102"/>
  <c r="J65"/>
  <c i="7" r="BK91"/>
  <c r="J91"/>
  <c r="J64"/>
  <c i="8" r="BK91"/>
  <c r="J91"/>
  <c r="J64"/>
  <c r="BK94"/>
  <c r="J94"/>
  <c r="J65"/>
  <c i="10" r="BK91"/>
  <c r="J91"/>
  <c r="J64"/>
  <c i="12" r="BK91"/>
  <c r="J91"/>
  <c r="J64"/>
  <c i="13" r="BK455"/>
  <c r="J455"/>
  <c r="J80"/>
  <c i="14" r="BK91"/>
  <c r="J91"/>
  <c r="J64"/>
  <c i="16" r="BK153"/>
  <c r="J153"/>
  <c r="J64"/>
  <c r="BK198"/>
  <c r="J198"/>
  <c r="J72"/>
  <c r="BK158"/>
  <c r="J158"/>
  <c r="J66"/>
  <c r="BK162"/>
  <c r="J162"/>
  <c r="J67"/>
  <c r="BK166"/>
  <c r="J166"/>
  <c r="J68"/>
  <c i="18" r="BK102"/>
  <c r="J102"/>
  <c r="J65"/>
  <c r="BK557"/>
  <c r="J557"/>
  <c r="J77"/>
  <c i="19" r="BK190"/>
  <c r="J190"/>
  <c r="J66"/>
  <c r="BK244"/>
  <c r="J244"/>
  <c r="J69"/>
  <c i="2" r="BK102"/>
  <c r="J102"/>
  <c r="J65"/>
  <c i="9" r="BK91"/>
  <c r="J91"/>
  <c r="J64"/>
  <c i="13" r="BK148"/>
  <c r="J148"/>
  <c r="J69"/>
  <c i="18" r="BK228"/>
  <c r="BK227"/>
  <c i="29" r="BK156"/>
  <c r="J156"/>
  <c r="J65"/>
  <c r="E75"/>
  <c r="J79"/>
  <c r="F82"/>
  <c r="BE88"/>
  <c r="BE95"/>
  <c r="BE105"/>
  <c r="BE109"/>
  <c r="BE124"/>
  <c r="BE143"/>
  <c r="BE118"/>
  <c r="BE121"/>
  <c r="BE92"/>
  <c r="BE113"/>
  <c r="BE137"/>
  <c r="BE140"/>
  <c r="BE152"/>
  <c r="BE157"/>
  <c r="BE99"/>
  <c r="BE102"/>
  <c r="BE127"/>
  <c r="BE130"/>
  <c r="BE133"/>
  <c r="BE148"/>
  <c i="27" r="J83"/>
  <c r="J60"/>
  <c i="28" r="E48"/>
  <c r="J85"/>
  <c r="BE94"/>
  <c r="BE115"/>
  <c r="BE118"/>
  <c r="BE156"/>
  <c r="BE159"/>
  <c r="BE179"/>
  <c r="BE187"/>
  <c r="BE191"/>
  <c r="BE195"/>
  <c r="BE199"/>
  <c r="BE206"/>
  <c r="BE209"/>
  <c r="BE227"/>
  <c r="BE230"/>
  <c r="BE242"/>
  <c r="BE256"/>
  <c r="BE278"/>
  <c r="BE289"/>
  <c r="BE104"/>
  <c r="BE108"/>
  <c r="BE112"/>
  <c r="BE173"/>
  <c r="BE183"/>
  <c r="BE203"/>
  <c r="BE234"/>
  <c r="BE238"/>
  <c r="BE262"/>
  <c r="BE280"/>
  <c r="BE283"/>
  <c r="BE285"/>
  <c r="F55"/>
  <c r="BE97"/>
  <c r="BE101"/>
  <c r="BE126"/>
  <c r="BE139"/>
  <c r="BE143"/>
  <c r="BE162"/>
  <c r="BE253"/>
  <c r="BE264"/>
  <c r="BE266"/>
  <c r="BE270"/>
  <c r="BE273"/>
  <c r="BE122"/>
  <c r="BE129"/>
  <c r="BE133"/>
  <c r="BE136"/>
  <c r="BE145"/>
  <c r="BE149"/>
  <c r="BE153"/>
  <c r="BE167"/>
  <c r="BE170"/>
  <c r="BE213"/>
  <c r="BE217"/>
  <c r="BE220"/>
  <c r="BE224"/>
  <c r="BE247"/>
  <c r="BE250"/>
  <c r="BE260"/>
  <c r="BE276"/>
  <c r="BE287"/>
  <c i="27" r="J52"/>
  <c r="F55"/>
  <c r="BE96"/>
  <c r="BE100"/>
  <c r="BE102"/>
  <c r="BE104"/>
  <c r="BE106"/>
  <c r="BE118"/>
  <c r="BE120"/>
  <c r="BE122"/>
  <c r="BE130"/>
  <c r="BE132"/>
  <c r="BE134"/>
  <c r="BE138"/>
  <c r="BE148"/>
  <c r="BE170"/>
  <c r="BE179"/>
  <c r="BE183"/>
  <c r="BE185"/>
  <c r="BE187"/>
  <c r="BE195"/>
  <c r="BE199"/>
  <c r="BE217"/>
  <c r="BE223"/>
  <c r="BE237"/>
  <c r="BE241"/>
  <c r="BE243"/>
  <c r="BE250"/>
  <c r="BE262"/>
  <c r="BE86"/>
  <c r="BE108"/>
  <c r="BE112"/>
  <c r="BE116"/>
  <c r="BE150"/>
  <c r="BE152"/>
  <c r="BE173"/>
  <c r="BE181"/>
  <c r="BE201"/>
  <c r="BE205"/>
  <c r="BE211"/>
  <c r="BE213"/>
  <c r="BE215"/>
  <c r="BE221"/>
  <c r="BE233"/>
  <c r="BE266"/>
  <c r="E48"/>
  <c r="BE84"/>
  <c r="BE88"/>
  <c r="BE90"/>
  <c r="BE98"/>
  <c r="BE110"/>
  <c r="BE124"/>
  <c r="BE126"/>
  <c r="BE136"/>
  <c r="BE140"/>
  <c r="BE146"/>
  <c r="BE156"/>
  <c r="BE162"/>
  <c r="BE177"/>
  <c r="BE189"/>
  <c r="BE193"/>
  <c r="BE197"/>
  <c r="BE203"/>
  <c r="BE219"/>
  <c r="BE227"/>
  <c r="BE229"/>
  <c r="BE231"/>
  <c r="BE235"/>
  <c r="BE239"/>
  <c r="BE245"/>
  <c r="BE248"/>
  <c r="BE252"/>
  <c r="BE254"/>
  <c r="BE256"/>
  <c r="BE260"/>
  <c r="BE264"/>
  <c r="BE92"/>
  <c r="BE94"/>
  <c r="BE114"/>
  <c r="BE128"/>
  <c r="BE142"/>
  <c r="BE144"/>
  <c r="BE154"/>
  <c r="BE158"/>
  <c r="BE160"/>
  <c r="BE164"/>
  <c r="BE166"/>
  <c r="BE168"/>
  <c r="BE175"/>
  <c r="BE191"/>
  <c r="BE207"/>
  <c r="BE209"/>
  <c r="BE225"/>
  <c r="BE258"/>
  <c r="BE268"/>
  <c r="BE270"/>
  <c i="25" r="BK90"/>
  <c r="J90"/>
  <c r="J63"/>
  <c i="26" r="F59"/>
  <c r="BE102"/>
  <c r="BE122"/>
  <c r="BE126"/>
  <c r="BE128"/>
  <c r="BE136"/>
  <c r="BE145"/>
  <c r="BE147"/>
  <c r="BE153"/>
  <c r="BE170"/>
  <c r="BE178"/>
  <c r="BE182"/>
  <c r="BE184"/>
  <c r="BE190"/>
  <c r="BE194"/>
  <c r="BE202"/>
  <c r="BE206"/>
  <c r="BE214"/>
  <c r="E50"/>
  <c r="BE98"/>
  <c r="BE100"/>
  <c r="BE107"/>
  <c r="BE110"/>
  <c r="BE114"/>
  <c r="BE116"/>
  <c r="BE120"/>
  <c r="BE130"/>
  <c r="BE134"/>
  <c r="BE141"/>
  <c r="BE149"/>
  <c r="BE161"/>
  <c r="BE168"/>
  <c r="BE172"/>
  <c r="BE198"/>
  <c r="BE200"/>
  <c r="BE204"/>
  <c r="J56"/>
  <c r="BE92"/>
  <c r="BE94"/>
  <c r="BE96"/>
  <c r="BE112"/>
  <c r="BE118"/>
  <c r="BE124"/>
  <c r="BE139"/>
  <c r="BE143"/>
  <c r="BE151"/>
  <c r="BE155"/>
  <c r="BE159"/>
  <c r="BE163"/>
  <c r="BE176"/>
  <c r="BE180"/>
  <c r="BE186"/>
  <c r="BE192"/>
  <c r="BE208"/>
  <c r="BE210"/>
  <c r="BE105"/>
  <c r="BE132"/>
  <c r="BE157"/>
  <c r="BE165"/>
  <c r="BE174"/>
  <c r="BE188"/>
  <c r="BE196"/>
  <c r="BE212"/>
  <c i="25" r="E78"/>
  <c r="F87"/>
  <c r="BE100"/>
  <c r="BE102"/>
  <c r="BE105"/>
  <c r="BE107"/>
  <c r="BE118"/>
  <c r="BE136"/>
  <c r="BE147"/>
  <c r="BE163"/>
  <c r="BE168"/>
  <c r="BE170"/>
  <c r="BE174"/>
  <c r="BE178"/>
  <c r="BE180"/>
  <c r="BE190"/>
  <c r="BE200"/>
  <c r="BE202"/>
  <c r="BE204"/>
  <c r="BE210"/>
  <c r="BE212"/>
  <c r="BE214"/>
  <c i="24" r="J91"/>
  <c r="J64"/>
  <c i="25" r="J84"/>
  <c r="BE92"/>
  <c r="BE130"/>
  <c r="BE132"/>
  <c r="BE134"/>
  <c r="BE139"/>
  <c r="BE141"/>
  <c r="BE143"/>
  <c r="BE145"/>
  <c r="BE151"/>
  <c r="BE153"/>
  <c r="BE159"/>
  <c r="BE161"/>
  <c r="BE165"/>
  <c r="BE182"/>
  <c r="BE192"/>
  <c r="BE94"/>
  <c r="BE96"/>
  <c r="BE116"/>
  <c r="BE172"/>
  <c r="BE184"/>
  <c r="BE186"/>
  <c r="BE188"/>
  <c r="BE194"/>
  <c r="BE198"/>
  <c r="BE98"/>
  <c r="BE110"/>
  <c r="BE112"/>
  <c r="BE114"/>
  <c r="BE120"/>
  <c r="BE122"/>
  <c r="BE124"/>
  <c r="BE126"/>
  <c r="BE128"/>
  <c r="BE149"/>
  <c r="BE155"/>
  <c r="BE157"/>
  <c r="BE176"/>
  <c r="BE196"/>
  <c r="BE206"/>
  <c r="BE208"/>
  <c i="24" r="E50"/>
  <c r="BE100"/>
  <c r="BE102"/>
  <c r="BE116"/>
  <c r="BE122"/>
  <c r="BE126"/>
  <c r="BE128"/>
  <c r="BE136"/>
  <c r="BE143"/>
  <c r="BE147"/>
  <c r="BE149"/>
  <c r="BE155"/>
  <c r="BE157"/>
  <c r="BE159"/>
  <c r="BE168"/>
  <c r="BE170"/>
  <c r="BE208"/>
  <c r="BE96"/>
  <c r="BE98"/>
  <c r="BE112"/>
  <c r="BE114"/>
  <c r="BE118"/>
  <c r="BE124"/>
  <c r="BE134"/>
  <c r="BE139"/>
  <c r="BE153"/>
  <c r="BE161"/>
  <c r="BE172"/>
  <c r="BE174"/>
  <c r="BE186"/>
  <c r="BE196"/>
  <c r="BE198"/>
  <c r="BE202"/>
  <c r="BE210"/>
  <c r="BE212"/>
  <c r="J56"/>
  <c r="F59"/>
  <c r="BE92"/>
  <c r="BE94"/>
  <c r="BE105"/>
  <c r="BE107"/>
  <c r="BE110"/>
  <c r="BE120"/>
  <c r="BE130"/>
  <c r="BE132"/>
  <c r="BE151"/>
  <c r="BE163"/>
  <c r="BE190"/>
  <c r="BE194"/>
  <c r="BE214"/>
  <c r="BE141"/>
  <c r="BE145"/>
  <c r="BE165"/>
  <c r="BE176"/>
  <c r="BE178"/>
  <c r="BE180"/>
  <c r="BE182"/>
  <c r="BE184"/>
  <c r="BE188"/>
  <c r="BE192"/>
  <c r="BE200"/>
  <c r="BE204"/>
  <c r="BE206"/>
  <c i="22" r="BK90"/>
  <c r="J90"/>
  <c r="J63"/>
  <c i="23" r="E78"/>
  <c r="BE94"/>
  <c r="BE102"/>
  <c r="BE105"/>
  <c r="BE139"/>
  <c r="BE141"/>
  <c r="BE149"/>
  <c r="BE151"/>
  <c r="BE159"/>
  <c r="BE170"/>
  <c r="BE180"/>
  <c r="BE182"/>
  <c r="BE188"/>
  <c r="J84"/>
  <c r="BE92"/>
  <c r="BE110"/>
  <c r="BE118"/>
  <c r="BE120"/>
  <c r="BE153"/>
  <c r="BE155"/>
  <c r="BE161"/>
  <c r="BE163"/>
  <c r="BE168"/>
  <c r="BE186"/>
  <c r="BE196"/>
  <c r="BE200"/>
  <c r="BE208"/>
  <c r="BE214"/>
  <c r="F87"/>
  <c r="BE114"/>
  <c r="BE116"/>
  <c r="BE122"/>
  <c r="BE124"/>
  <c r="BE128"/>
  <c r="BE130"/>
  <c r="BE132"/>
  <c r="BE134"/>
  <c r="BE136"/>
  <c r="BE143"/>
  <c r="BE145"/>
  <c r="BE147"/>
  <c r="BE157"/>
  <c r="BE172"/>
  <c r="BE176"/>
  <c r="BE178"/>
  <c r="BE184"/>
  <c r="BE204"/>
  <c r="BE210"/>
  <c r="BE212"/>
  <c r="BE96"/>
  <c r="BE98"/>
  <c r="BE100"/>
  <c r="BE107"/>
  <c r="BE112"/>
  <c r="BE126"/>
  <c r="BE165"/>
  <c r="BE174"/>
  <c r="BE190"/>
  <c r="BE192"/>
  <c r="BE194"/>
  <c r="BE198"/>
  <c r="BE202"/>
  <c r="BE206"/>
  <c i="21" r="BK90"/>
  <c r="J90"/>
  <c r="J63"/>
  <c i="22" r="F59"/>
  <c r="BE105"/>
  <c r="BE110"/>
  <c r="BE116"/>
  <c r="BE120"/>
  <c r="BE161"/>
  <c r="BE163"/>
  <c r="BE172"/>
  <c r="BE174"/>
  <c r="BE198"/>
  <c r="BE202"/>
  <c r="BE204"/>
  <c r="BE206"/>
  <c r="BE212"/>
  <c r="BE214"/>
  <c r="E50"/>
  <c r="J84"/>
  <c r="BE100"/>
  <c r="BE102"/>
  <c r="BE112"/>
  <c r="BE114"/>
  <c r="BE124"/>
  <c r="BE128"/>
  <c r="BE130"/>
  <c r="BE136"/>
  <c r="BE141"/>
  <c r="BE147"/>
  <c r="BE157"/>
  <c r="BE159"/>
  <c r="BE176"/>
  <c r="BE180"/>
  <c r="BE182"/>
  <c r="BE184"/>
  <c r="BE186"/>
  <c r="BE118"/>
  <c r="BE122"/>
  <c r="BE126"/>
  <c r="BE134"/>
  <c r="BE139"/>
  <c r="BE145"/>
  <c r="BE165"/>
  <c r="BE170"/>
  <c r="BE192"/>
  <c r="BE196"/>
  <c r="BE200"/>
  <c r="BE92"/>
  <c r="BE94"/>
  <c r="BE96"/>
  <c r="BE98"/>
  <c r="BE107"/>
  <c r="BE132"/>
  <c r="BE143"/>
  <c r="BE149"/>
  <c r="BE151"/>
  <c r="BE153"/>
  <c r="BE155"/>
  <c r="BE168"/>
  <c r="BE178"/>
  <c r="BE188"/>
  <c r="BE190"/>
  <c r="BE194"/>
  <c r="BE208"/>
  <c r="BE210"/>
  <c i="21" r="J84"/>
  <c r="BE92"/>
  <c r="BE94"/>
  <c r="BE105"/>
  <c r="BE112"/>
  <c r="BE114"/>
  <c r="BE122"/>
  <c r="BE126"/>
  <c r="BE130"/>
  <c r="BE132"/>
  <c r="BE136"/>
  <c r="BE157"/>
  <c r="BE159"/>
  <c r="BE163"/>
  <c r="BE170"/>
  <c r="BE172"/>
  <c r="BE182"/>
  <c r="BE188"/>
  <c r="BE194"/>
  <c r="BE200"/>
  <c r="BE202"/>
  <c r="BE206"/>
  <c r="BE208"/>
  <c r="BE210"/>
  <c r="BE212"/>
  <c r="BE214"/>
  <c i="20" r="J97"/>
  <c r="J65"/>
  <c i="21" r="E50"/>
  <c r="BE98"/>
  <c r="BE116"/>
  <c r="BE120"/>
  <c r="BE145"/>
  <c r="BE176"/>
  <c r="BE186"/>
  <c r="BE190"/>
  <c r="BE192"/>
  <c r="F59"/>
  <c r="BE96"/>
  <c r="BE102"/>
  <c r="BE107"/>
  <c r="BE128"/>
  <c r="BE134"/>
  <c r="BE139"/>
  <c r="BE141"/>
  <c r="BE151"/>
  <c r="BE168"/>
  <c r="BE174"/>
  <c r="BE198"/>
  <c r="BE204"/>
  <c r="BE100"/>
  <c r="BE110"/>
  <c r="BE118"/>
  <c r="BE124"/>
  <c r="BE143"/>
  <c r="BE147"/>
  <c r="BE149"/>
  <c r="BE153"/>
  <c r="BE155"/>
  <c r="BE161"/>
  <c r="BE165"/>
  <c r="BE178"/>
  <c r="BE180"/>
  <c r="BE184"/>
  <c r="BE196"/>
  <c i="20" r="E50"/>
  <c r="BE98"/>
  <c r="BE101"/>
  <c r="BE103"/>
  <c r="BE107"/>
  <c r="BE109"/>
  <c r="BE111"/>
  <c r="BE138"/>
  <c r="BE144"/>
  <c r="BE156"/>
  <c r="BE171"/>
  <c r="BE174"/>
  <c r="BE180"/>
  <c r="BE183"/>
  <c r="BE186"/>
  <c r="BE201"/>
  <c r="BE209"/>
  <c r="BE221"/>
  <c r="BE225"/>
  <c r="BE237"/>
  <c r="BE255"/>
  <c r="BE266"/>
  <c r="BE269"/>
  <c r="BE272"/>
  <c r="BE286"/>
  <c r="BE311"/>
  <c r="BE320"/>
  <c r="BE347"/>
  <c r="BE366"/>
  <c r="BE368"/>
  <c r="BE379"/>
  <c r="BE406"/>
  <c r="BE416"/>
  <c r="BE447"/>
  <c r="BE450"/>
  <c r="BE465"/>
  <c r="BE471"/>
  <c r="BE482"/>
  <c r="BE490"/>
  <c r="BE503"/>
  <c r="BE513"/>
  <c r="BE530"/>
  <c r="BE550"/>
  <c r="BE559"/>
  <c r="BE562"/>
  <c r="BE576"/>
  <c r="BE589"/>
  <c r="BE598"/>
  <c r="BE602"/>
  <c r="J56"/>
  <c r="F92"/>
  <c r="BE115"/>
  <c r="BE126"/>
  <c r="BE129"/>
  <c r="BE135"/>
  <c r="BE152"/>
  <c r="BE167"/>
  <c r="BE169"/>
  <c r="BE189"/>
  <c r="BE243"/>
  <c r="BE258"/>
  <c r="BE261"/>
  <c r="BE263"/>
  <c r="BE288"/>
  <c r="BE291"/>
  <c r="BE297"/>
  <c r="BE299"/>
  <c r="BE314"/>
  <c r="BE322"/>
  <c r="BE324"/>
  <c r="BE327"/>
  <c r="BE330"/>
  <c r="BE333"/>
  <c r="BE350"/>
  <c r="BE358"/>
  <c r="BE394"/>
  <c r="BE435"/>
  <c r="BE439"/>
  <c r="BE445"/>
  <c r="BE452"/>
  <c r="BE459"/>
  <c r="BE476"/>
  <c r="BE485"/>
  <c r="BE488"/>
  <c r="BE495"/>
  <c r="BE498"/>
  <c r="BE501"/>
  <c r="BE506"/>
  <c r="BE517"/>
  <c r="BE526"/>
  <c r="BE532"/>
  <c r="BE540"/>
  <c r="BE548"/>
  <c r="BE552"/>
  <c r="BE554"/>
  <c r="BE556"/>
  <c r="BE565"/>
  <c r="BE567"/>
  <c r="BE570"/>
  <c r="BE573"/>
  <c r="BE579"/>
  <c r="BE584"/>
  <c r="BE595"/>
  <c r="BE605"/>
  <c r="BE105"/>
  <c r="BE117"/>
  <c r="BE120"/>
  <c r="BE141"/>
  <c r="BE148"/>
  <c r="BE161"/>
  <c r="BE164"/>
  <c r="BE177"/>
  <c r="BE193"/>
  <c r="BE195"/>
  <c r="BE199"/>
  <c r="BE205"/>
  <c r="BE213"/>
  <c r="BE217"/>
  <c r="BE229"/>
  <c r="BE233"/>
  <c r="BE241"/>
  <c r="BE252"/>
  <c r="BE283"/>
  <c r="BE294"/>
  <c r="BE336"/>
  <c r="BE345"/>
  <c r="BE356"/>
  <c r="BE370"/>
  <c r="BE373"/>
  <c r="BE376"/>
  <c r="BE382"/>
  <c r="BE391"/>
  <c r="BE401"/>
  <c r="BE403"/>
  <c r="BE413"/>
  <c r="BE419"/>
  <c r="BE424"/>
  <c r="BE427"/>
  <c r="BE431"/>
  <c r="BE433"/>
  <c r="BE442"/>
  <c r="BE454"/>
  <c r="BE473"/>
  <c r="BE479"/>
  <c r="BE509"/>
  <c r="BE511"/>
  <c r="BE515"/>
  <c r="BE520"/>
  <c r="BE523"/>
  <c r="BE586"/>
  <c r="BE600"/>
  <c r="BE113"/>
  <c r="BE123"/>
  <c r="BE132"/>
  <c r="BE159"/>
  <c r="BE246"/>
  <c r="BE249"/>
  <c r="BE275"/>
  <c r="BE278"/>
  <c r="BE281"/>
  <c r="BE302"/>
  <c r="BE305"/>
  <c r="BE308"/>
  <c r="BE317"/>
  <c r="BE339"/>
  <c r="BE342"/>
  <c r="BE353"/>
  <c r="BE361"/>
  <c r="BE363"/>
  <c r="BE385"/>
  <c r="BE388"/>
  <c r="BE398"/>
  <c r="BE410"/>
  <c r="BE429"/>
  <c r="BE437"/>
  <c r="BE457"/>
  <c r="BE462"/>
  <c r="BE468"/>
  <c r="BE493"/>
  <c r="BE528"/>
  <c r="BE535"/>
  <c r="BE538"/>
  <c r="BE543"/>
  <c r="BE546"/>
  <c r="BE582"/>
  <c r="BE592"/>
  <c r="BE608"/>
  <c r="BE611"/>
  <c r="BE614"/>
  <c i="18" r="J227"/>
  <c r="J71"/>
  <c i="19" r="F59"/>
  <c r="BE118"/>
  <c r="BE129"/>
  <c r="BE133"/>
  <c r="BE143"/>
  <c r="BE160"/>
  <c r="BE163"/>
  <c r="BE166"/>
  <c r="BE184"/>
  <c r="BE191"/>
  <c r="BE200"/>
  <c r="BE217"/>
  <c r="BE230"/>
  <c r="BE255"/>
  <c r="BE257"/>
  <c r="BE260"/>
  <c r="BE263"/>
  <c r="BE271"/>
  <c r="BE277"/>
  <c r="BE280"/>
  <c r="BE285"/>
  <c r="BE288"/>
  <c r="BE297"/>
  <c r="BE300"/>
  <c r="BE312"/>
  <c r="BE103"/>
  <c r="BE121"/>
  <c r="BE157"/>
  <c r="BE174"/>
  <c r="BE204"/>
  <c r="BE208"/>
  <c r="BE225"/>
  <c r="BE245"/>
  <c r="BE248"/>
  <c r="BE250"/>
  <c r="BE274"/>
  <c r="BE291"/>
  <c r="BE303"/>
  <c r="BE322"/>
  <c r="BE334"/>
  <c i="18" r="J228"/>
  <c r="J72"/>
  <c r="BK252"/>
  <c r="J252"/>
  <c r="J74"/>
  <c i="19" r="E50"/>
  <c r="J56"/>
  <c r="BE99"/>
  <c r="BE109"/>
  <c r="BE112"/>
  <c r="BE115"/>
  <c r="BE170"/>
  <c r="BE187"/>
  <c r="BE211"/>
  <c r="BE214"/>
  <c r="BE222"/>
  <c r="BE282"/>
  <c r="BE309"/>
  <c r="BE315"/>
  <c r="BE318"/>
  <c r="BE328"/>
  <c r="BE331"/>
  <c r="BE106"/>
  <c r="BE125"/>
  <c r="BE136"/>
  <c r="BE140"/>
  <c r="BE146"/>
  <c r="BE150"/>
  <c r="BE154"/>
  <c r="BE178"/>
  <c r="BE181"/>
  <c r="BE196"/>
  <c r="BE234"/>
  <c r="BE239"/>
  <c r="BE253"/>
  <c r="BE267"/>
  <c r="BE294"/>
  <c r="BE306"/>
  <c r="BE325"/>
  <c r="BE337"/>
  <c r="BE342"/>
  <c r="BE345"/>
  <c i="18" r="E50"/>
  <c r="F59"/>
  <c r="BE147"/>
  <c r="BE149"/>
  <c r="BE162"/>
  <c r="BE174"/>
  <c r="BE180"/>
  <c r="BE186"/>
  <c r="BE244"/>
  <c r="BE254"/>
  <c r="BE257"/>
  <c r="BE276"/>
  <c r="BE280"/>
  <c r="BE293"/>
  <c r="BE307"/>
  <c r="BE321"/>
  <c r="BE343"/>
  <c r="BE372"/>
  <c r="BE376"/>
  <c r="BE389"/>
  <c r="BE391"/>
  <c r="BE393"/>
  <c r="BE402"/>
  <c r="BE408"/>
  <c r="BE422"/>
  <c r="BE440"/>
  <c r="BE452"/>
  <c r="BE454"/>
  <c r="BE457"/>
  <c r="BE477"/>
  <c r="BE482"/>
  <c r="BE501"/>
  <c r="BE531"/>
  <c r="BE545"/>
  <c r="BE547"/>
  <c r="BE553"/>
  <c r="BE103"/>
  <c r="BE126"/>
  <c r="BE129"/>
  <c r="BE140"/>
  <c r="BE145"/>
  <c r="BE171"/>
  <c r="BE209"/>
  <c r="BE211"/>
  <c r="BE219"/>
  <c r="BE223"/>
  <c r="BE237"/>
  <c r="BE247"/>
  <c r="BE264"/>
  <c r="BE272"/>
  <c r="BE284"/>
  <c r="BE304"/>
  <c r="BE313"/>
  <c r="BE318"/>
  <c r="BE333"/>
  <c r="BE341"/>
  <c r="BE348"/>
  <c r="BE355"/>
  <c r="BE358"/>
  <c r="BE382"/>
  <c r="BE404"/>
  <c r="BE406"/>
  <c r="BE419"/>
  <c r="BE432"/>
  <c r="BE436"/>
  <c r="BE438"/>
  <c r="BE442"/>
  <c r="BE444"/>
  <c r="BE460"/>
  <c r="BE484"/>
  <c r="BE486"/>
  <c r="BE488"/>
  <c r="BE497"/>
  <c r="BE499"/>
  <c r="BE515"/>
  <c r="BE519"/>
  <c r="BE525"/>
  <c r="BE543"/>
  <c r="BE549"/>
  <c r="BE551"/>
  <c r="J56"/>
  <c r="BE111"/>
  <c r="BE114"/>
  <c r="BE117"/>
  <c r="BE123"/>
  <c r="BE134"/>
  <c r="BE151"/>
  <c r="BE157"/>
  <c r="BE203"/>
  <c r="BE205"/>
  <c r="BE207"/>
  <c r="BE215"/>
  <c r="BE233"/>
  <c r="BE268"/>
  <c r="BE287"/>
  <c r="BE290"/>
  <c r="BE295"/>
  <c r="BE311"/>
  <c r="BE324"/>
  <c r="BE327"/>
  <c r="BE338"/>
  <c r="BE346"/>
  <c r="BE351"/>
  <c r="BE360"/>
  <c r="BE362"/>
  <c r="BE365"/>
  <c r="BE370"/>
  <c r="BE395"/>
  <c r="BE397"/>
  <c r="BE400"/>
  <c r="BE428"/>
  <c r="BE446"/>
  <c r="BE450"/>
  <c r="BE463"/>
  <c r="BE466"/>
  <c r="BE469"/>
  <c r="BE472"/>
  <c r="BE474"/>
  <c r="BE479"/>
  <c r="BE492"/>
  <c r="BE506"/>
  <c r="BE509"/>
  <c r="BE523"/>
  <c r="BE535"/>
  <c r="BE541"/>
  <c r="BE555"/>
  <c r="BE562"/>
  <c r="BE565"/>
  <c r="BE569"/>
  <c r="BE107"/>
  <c r="BE120"/>
  <c r="BE132"/>
  <c r="BE136"/>
  <c r="BE143"/>
  <c r="BE153"/>
  <c r="BE155"/>
  <c r="BE159"/>
  <c r="BE165"/>
  <c r="BE168"/>
  <c r="BE177"/>
  <c r="BE183"/>
  <c r="BE189"/>
  <c r="BE192"/>
  <c r="BE195"/>
  <c r="BE198"/>
  <c r="BE201"/>
  <c r="BE229"/>
  <c r="BE241"/>
  <c r="BE249"/>
  <c r="BE260"/>
  <c r="BE298"/>
  <c r="BE301"/>
  <c r="BE315"/>
  <c r="BE330"/>
  <c r="BE336"/>
  <c r="BE353"/>
  <c r="BE367"/>
  <c r="BE374"/>
  <c r="BE378"/>
  <c r="BE380"/>
  <c r="BE385"/>
  <c r="BE387"/>
  <c r="BE410"/>
  <c r="BE413"/>
  <c r="BE416"/>
  <c r="BE425"/>
  <c r="BE434"/>
  <c r="BE448"/>
  <c r="BE495"/>
  <c r="BE503"/>
  <c r="BE512"/>
  <c r="BE527"/>
  <c r="BE529"/>
  <c r="BE533"/>
  <c r="BE537"/>
  <c r="BE539"/>
  <c r="BE558"/>
  <c i="16" r="BK93"/>
  <c r="BK197"/>
  <c r="J197"/>
  <c r="J71"/>
  <c i="17" r="E72"/>
  <c r="BE84"/>
  <c r="BE90"/>
  <c r="BE96"/>
  <c r="BE98"/>
  <c r="BE100"/>
  <c r="BE114"/>
  <c r="BE116"/>
  <c r="BE130"/>
  <c r="BE134"/>
  <c r="BE136"/>
  <c r="BE138"/>
  <c r="BE146"/>
  <c r="BE189"/>
  <c r="BE191"/>
  <c r="BE207"/>
  <c r="BE209"/>
  <c r="BE211"/>
  <c r="BE213"/>
  <c r="BE235"/>
  <c r="BE237"/>
  <c r="BE243"/>
  <c r="BE245"/>
  <c r="BE259"/>
  <c r="BE261"/>
  <c r="BE269"/>
  <c r="BE283"/>
  <c r="BE289"/>
  <c r="BE296"/>
  <c r="BE308"/>
  <c r="BE314"/>
  <c r="F55"/>
  <c r="BE86"/>
  <c r="BE88"/>
  <c r="BE94"/>
  <c r="BE106"/>
  <c r="BE112"/>
  <c r="BE118"/>
  <c r="BE122"/>
  <c r="BE128"/>
  <c r="BE142"/>
  <c r="BE148"/>
  <c r="BE150"/>
  <c r="BE156"/>
  <c r="BE162"/>
  <c r="BE166"/>
  <c r="BE168"/>
  <c r="BE170"/>
  <c r="BE172"/>
  <c r="BE178"/>
  <c r="BE182"/>
  <c r="BE184"/>
  <c r="BE199"/>
  <c r="BE203"/>
  <c r="BE205"/>
  <c r="BE221"/>
  <c r="BE229"/>
  <c r="BE231"/>
  <c r="BE239"/>
  <c r="BE249"/>
  <c r="BE251"/>
  <c r="BE253"/>
  <c r="BE265"/>
  <c r="BE267"/>
  <c r="BE271"/>
  <c r="BE273"/>
  <c r="BE277"/>
  <c r="BE287"/>
  <c r="BE310"/>
  <c r="BE316"/>
  <c r="J52"/>
  <c r="BE102"/>
  <c r="BE110"/>
  <c r="BE120"/>
  <c r="BE124"/>
  <c r="BE140"/>
  <c r="BE158"/>
  <c r="BE160"/>
  <c r="BE164"/>
  <c r="BE187"/>
  <c r="BE193"/>
  <c r="BE195"/>
  <c r="BE201"/>
  <c r="BE219"/>
  <c r="BE227"/>
  <c r="BE255"/>
  <c r="BE275"/>
  <c r="BE279"/>
  <c r="BE281"/>
  <c r="BE285"/>
  <c r="BE291"/>
  <c r="BE294"/>
  <c r="BE300"/>
  <c r="BE306"/>
  <c r="BE312"/>
  <c r="BE92"/>
  <c r="BE104"/>
  <c r="BE108"/>
  <c r="BE126"/>
  <c r="BE132"/>
  <c r="BE144"/>
  <c r="BE152"/>
  <c r="BE154"/>
  <c r="BE174"/>
  <c r="BE176"/>
  <c r="BE180"/>
  <c r="BE197"/>
  <c r="BE215"/>
  <c r="BE217"/>
  <c r="BE223"/>
  <c r="BE225"/>
  <c r="BE233"/>
  <c r="BE241"/>
  <c r="BE247"/>
  <c r="BE257"/>
  <c r="BE263"/>
  <c r="BE298"/>
  <c r="BE302"/>
  <c r="BE304"/>
  <c i="16" r="BE103"/>
  <c r="BE111"/>
  <c r="BE130"/>
  <c r="BE134"/>
  <c r="BE159"/>
  <c r="BE167"/>
  <c r="BE175"/>
  <c r="BE183"/>
  <c r="BE193"/>
  <c r="F55"/>
  <c r="BE95"/>
  <c r="BE99"/>
  <c r="BE137"/>
  <c r="BE141"/>
  <c r="BE163"/>
  <c r="BE181"/>
  <c r="BE185"/>
  <c r="BE187"/>
  <c r="E48"/>
  <c r="J52"/>
  <c r="BE118"/>
  <c r="BE126"/>
  <c r="BE146"/>
  <c r="BE149"/>
  <c r="BE154"/>
  <c r="BE172"/>
  <c r="BE189"/>
  <c r="BE107"/>
  <c r="BE115"/>
  <c r="BE122"/>
  <c r="BE177"/>
  <c r="BE179"/>
  <c r="BE191"/>
  <c r="BE195"/>
  <c r="BE199"/>
  <c i="15" r="E50"/>
  <c r="F59"/>
  <c r="J80"/>
  <c r="BE88"/>
  <c r="BE90"/>
  <c r="BE92"/>
  <c i="13" r="BK152"/>
  <c i="14" r="BE92"/>
  <c r="BE97"/>
  <c r="BE104"/>
  <c r="BE114"/>
  <c r="BE118"/>
  <c r="BE130"/>
  <c r="BE134"/>
  <c r="BE143"/>
  <c r="BE155"/>
  <c r="BE159"/>
  <c r="BE175"/>
  <c r="BE188"/>
  <c r="BE192"/>
  <c r="BE200"/>
  <c r="BE210"/>
  <c r="BE212"/>
  <c r="BE214"/>
  <c r="BE218"/>
  <c r="BE220"/>
  <c r="E78"/>
  <c r="BE100"/>
  <c r="BE108"/>
  <c r="BE110"/>
  <c r="BE112"/>
  <c r="BE116"/>
  <c r="BE165"/>
  <c r="BE173"/>
  <c r="BE177"/>
  <c r="BE180"/>
  <c r="BE182"/>
  <c r="BE198"/>
  <c r="BE204"/>
  <c r="BE222"/>
  <c r="BE226"/>
  <c r="F59"/>
  <c r="BE102"/>
  <c r="BE106"/>
  <c r="BE120"/>
  <c r="BE122"/>
  <c r="BE124"/>
  <c r="BE126"/>
  <c r="BE138"/>
  <c r="BE145"/>
  <c r="BE149"/>
  <c r="BE163"/>
  <c r="BE167"/>
  <c r="BE171"/>
  <c r="BE190"/>
  <c r="BE194"/>
  <c r="BE196"/>
  <c r="BE216"/>
  <c r="J56"/>
  <c r="BE95"/>
  <c r="BE128"/>
  <c r="BE132"/>
  <c r="BE136"/>
  <c r="BE141"/>
  <c r="BE147"/>
  <c r="BE151"/>
  <c r="BE153"/>
  <c r="BE157"/>
  <c r="BE161"/>
  <c r="BE169"/>
  <c r="BE184"/>
  <c r="BE186"/>
  <c r="BE202"/>
  <c r="BE206"/>
  <c r="BE208"/>
  <c r="BE224"/>
  <c i="13" r="E92"/>
  <c r="BE163"/>
  <c r="BE165"/>
  <c r="BE184"/>
  <c r="BE187"/>
  <c r="BE195"/>
  <c r="BE226"/>
  <c r="BE234"/>
  <c r="BE258"/>
  <c r="BE283"/>
  <c r="BE287"/>
  <c r="BE308"/>
  <c r="BE315"/>
  <c r="BE322"/>
  <c r="BE330"/>
  <c r="BE345"/>
  <c r="BE362"/>
  <c r="BE368"/>
  <c r="BE371"/>
  <c r="BE379"/>
  <c r="BE384"/>
  <c r="BE414"/>
  <c r="BE428"/>
  <c r="BE438"/>
  <c r="BE440"/>
  <c r="J56"/>
  <c r="F59"/>
  <c r="BE107"/>
  <c r="BE127"/>
  <c r="BE138"/>
  <c r="BE145"/>
  <c r="BE159"/>
  <c r="BE161"/>
  <c r="BE167"/>
  <c r="BE173"/>
  <c r="BE181"/>
  <c r="BE199"/>
  <c r="BE215"/>
  <c r="BE219"/>
  <c r="BE223"/>
  <c r="BE230"/>
  <c r="BE252"/>
  <c r="BE255"/>
  <c r="BE278"/>
  <c r="BE281"/>
  <c r="BE311"/>
  <c r="BE326"/>
  <c r="BE348"/>
  <c r="BE351"/>
  <c r="BE354"/>
  <c r="BE360"/>
  <c r="BE387"/>
  <c r="BE389"/>
  <c r="BE399"/>
  <c r="BE406"/>
  <c r="BE409"/>
  <c r="BE420"/>
  <c r="BE424"/>
  <c r="BE430"/>
  <c r="BE433"/>
  <c r="BE453"/>
  <c r="BE456"/>
  <c r="BE462"/>
  <c r="BE112"/>
  <c r="BE116"/>
  <c r="BE120"/>
  <c r="BE131"/>
  <c r="BE135"/>
  <c r="BE157"/>
  <c r="BE179"/>
  <c r="BE191"/>
  <c r="BE203"/>
  <c r="BE207"/>
  <c r="BE238"/>
  <c r="BE242"/>
  <c r="BE246"/>
  <c r="BE261"/>
  <c r="BE270"/>
  <c r="BE276"/>
  <c r="BE290"/>
  <c r="BE299"/>
  <c r="BE302"/>
  <c r="BE305"/>
  <c r="BE319"/>
  <c r="BE374"/>
  <c r="BE376"/>
  <c r="BE382"/>
  <c r="BE392"/>
  <c r="BE396"/>
  <c r="BE401"/>
  <c r="BE404"/>
  <c r="BE426"/>
  <c r="BE442"/>
  <c r="BE444"/>
  <c r="BE451"/>
  <c r="BE141"/>
  <c r="BE149"/>
  <c r="BE154"/>
  <c r="BE170"/>
  <c r="BE175"/>
  <c r="BE211"/>
  <c r="BE249"/>
  <c r="BE264"/>
  <c r="BE267"/>
  <c r="BE273"/>
  <c r="BE293"/>
  <c r="BE296"/>
  <c r="BE335"/>
  <c r="BE339"/>
  <c r="BE357"/>
  <c r="BE365"/>
  <c r="BE394"/>
  <c r="BE412"/>
  <c r="BE417"/>
  <c r="BE422"/>
  <c r="BE436"/>
  <c r="BE447"/>
  <c r="BE449"/>
  <c r="BE465"/>
  <c r="BE468"/>
  <c r="BE472"/>
  <c i="12" r="J56"/>
  <c r="F87"/>
  <c r="BE95"/>
  <c r="BE100"/>
  <c r="BE102"/>
  <c r="BE110"/>
  <c r="BE116"/>
  <c r="BE118"/>
  <c r="BE126"/>
  <c r="BE136"/>
  <c r="BE146"/>
  <c r="BE167"/>
  <c r="BE169"/>
  <c r="BE181"/>
  <c r="BE188"/>
  <c r="BE196"/>
  <c r="BE200"/>
  <c r="BE204"/>
  <c r="BE206"/>
  <c r="BE212"/>
  <c r="BE214"/>
  <c r="BE218"/>
  <c r="BE220"/>
  <c r="BE222"/>
  <c r="BE226"/>
  <c r="BE228"/>
  <c r="E78"/>
  <c r="BE97"/>
  <c r="BE106"/>
  <c r="BE112"/>
  <c r="BE128"/>
  <c r="BE138"/>
  <c r="BE142"/>
  <c r="BE144"/>
  <c r="BE155"/>
  <c r="BE171"/>
  <c r="BE179"/>
  <c r="BE183"/>
  <c r="BE198"/>
  <c r="BE202"/>
  <c r="BE210"/>
  <c r="BE104"/>
  <c r="BE114"/>
  <c r="BE132"/>
  <c r="BE148"/>
  <c r="BE151"/>
  <c r="BE157"/>
  <c r="BE161"/>
  <c r="BE163"/>
  <c r="BE165"/>
  <c r="BE177"/>
  <c r="BE186"/>
  <c r="BE230"/>
  <c r="BE232"/>
  <c r="BE92"/>
  <c r="BE108"/>
  <c r="BE120"/>
  <c r="BE122"/>
  <c r="BE124"/>
  <c r="BE130"/>
  <c r="BE134"/>
  <c r="BE140"/>
  <c r="BE153"/>
  <c r="BE159"/>
  <c r="BE173"/>
  <c r="BE175"/>
  <c r="BE190"/>
  <c r="BE192"/>
  <c r="BE194"/>
  <c r="BE208"/>
  <c r="BE216"/>
  <c r="BE224"/>
  <c i="11" r="E50"/>
  <c r="F59"/>
  <c r="BE102"/>
  <c r="BE106"/>
  <c r="BE112"/>
  <c r="BE120"/>
  <c r="BE129"/>
  <c r="BE131"/>
  <c r="BE135"/>
  <c r="BE141"/>
  <c r="BE145"/>
  <c r="BE153"/>
  <c r="BE168"/>
  <c r="BE192"/>
  <c r="J84"/>
  <c r="BE110"/>
  <c r="BE114"/>
  <c r="BE118"/>
  <c r="BE122"/>
  <c r="BE137"/>
  <c r="BE188"/>
  <c r="BE190"/>
  <c r="BE196"/>
  <c r="BE100"/>
  <c r="BE104"/>
  <c r="BE108"/>
  <c r="BE133"/>
  <c r="BE147"/>
  <c r="BE158"/>
  <c r="BE162"/>
  <c r="BE164"/>
  <c r="BE172"/>
  <c r="BE174"/>
  <c r="BE176"/>
  <c r="BE180"/>
  <c r="BE182"/>
  <c r="BE184"/>
  <c r="BE194"/>
  <c r="BE198"/>
  <c r="BE204"/>
  <c r="BE92"/>
  <c r="BE95"/>
  <c r="BE97"/>
  <c r="BE116"/>
  <c r="BE124"/>
  <c r="BE126"/>
  <c r="BE139"/>
  <c r="BE143"/>
  <c r="BE149"/>
  <c r="BE151"/>
  <c r="BE155"/>
  <c r="BE160"/>
  <c r="BE166"/>
  <c r="BE170"/>
  <c r="BE178"/>
  <c r="BE186"/>
  <c r="BE200"/>
  <c r="BE202"/>
  <c i="10" r="F59"/>
  <c r="BE92"/>
  <c r="BE100"/>
  <c r="BE110"/>
  <c r="BE114"/>
  <c r="BE118"/>
  <c r="BE120"/>
  <c r="BE122"/>
  <c r="BE124"/>
  <c r="BE126"/>
  <c r="BE128"/>
  <c r="BE130"/>
  <c r="BE132"/>
  <c r="BE138"/>
  <c r="BE146"/>
  <c r="BE153"/>
  <c r="BE155"/>
  <c r="BE157"/>
  <c r="BE167"/>
  <c r="BE169"/>
  <c r="BE173"/>
  <c r="BE179"/>
  <c r="BE190"/>
  <c r="BE192"/>
  <c r="BE198"/>
  <c r="BE208"/>
  <c r="BE214"/>
  <c r="BE222"/>
  <c r="BE228"/>
  <c r="BE95"/>
  <c r="BE97"/>
  <c r="BE112"/>
  <c r="BE142"/>
  <c r="BE144"/>
  <c r="BE148"/>
  <c r="BE159"/>
  <c r="BE171"/>
  <c r="BE177"/>
  <c r="BE181"/>
  <c r="BE194"/>
  <c r="BE202"/>
  <c r="BE204"/>
  <c r="BE210"/>
  <c r="BE212"/>
  <c r="BE218"/>
  <c r="BE220"/>
  <c r="BE232"/>
  <c r="J56"/>
  <c r="BE104"/>
  <c r="BE108"/>
  <c r="BE136"/>
  <c r="BE165"/>
  <c r="BE175"/>
  <c r="BE183"/>
  <c r="BE185"/>
  <c r="BE196"/>
  <c r="BE200"/>
  <c r="BE230"/>
  <c r="E50"/>
  <c r="BE102"/>
  <c r="BE106"/>
  <c r="BE116"/>
  <c r="BE134"/>
  <c r="BE140"/>
  <c r="BE150"/>
  <c r="BE161"/>
  <c r="BE163"/>
  <c r="BE187"/>
  <c r="BE206"/>
  <c r="BE216"/>
  <c r="BE224"/>
  <c r="BE226"/>
  <c r="BE234"/>
  <c r="BE236"/>
  <c i="9" r="F59"/>
  <c r="BE97"/>
  <c r="BE110"/>
  <c r="BE116"/>
  <c r="BE118"/>
  <c r="BE122"/>
  <c r="BE156"/>
  <c r="BE160"/>
  <c r="BE165"/>
  <c r="BE175"/>
  <c r="BE179"/>
  <c r="BE183"/>
  <c r="BE185"/>
  <c r="BE197"/>
  <c r="BE206"/>
  <c r="BE244"/>
  <c r="E78"/>
  <c r="BE95"/>
  <c r="BE106"/>
  <c r="BE108"/>
  <c r="BE124"/>
  <c r="BE126"/>
  <c r="BE130"/>
  <c r="BE142"/>
  <c r="BE144"/>
  <c r="BE146"/>
  <c r="BE150"/>
  <c r="BE158"/>
  <c r="BE163"/>
  <c r="BE171"/>
  <c r="BE181"/>
  <c r="BE195"/>
  <c r="BE200"/>
  <c r="BE204"/>
  <c r="BE208"/>
  <c r="BE216"/>
  <c r="BE218"/>
  <c r="BE232"/>
  <c r="BE234"/>
  <c r="J84"/>
  <c r="BE92"/>
  <c r="BE100"/>
  <c r="BE112"/>
  <c r="BE114"/>
  <c r="BE120"/>
  <c r="BE128"/>
  <c r="BE132"/>
  <c r="BE134"/>
  <c r="BE136"/>
  <c r="BE148"/>
  <c r="BE177"/>
  <c r="BE187"/>
  <c r="BE191"/>
  <c r="BE202"/>
  <c r="BE210"/>
  <c r="BE214"/>
  <c r="BE220"/>
  <c r="BE228"/>
  <c r="BE230"/>
  <c r="BE236"/>
  <c r="BE240"/>
  <c r="BE102"/>
  <c r="BE104"/>
  <c r="BE138"/>
  <c r="BE140"/>
  <c r="BE152"/>
  <c r="BE154"/>
  <c r="BE167"/>
  <c r="BE169"/>
  <c r="BE173"/>
  <c r="BE189"/>
  <c r="BE193"/>
  <c r="BE212"/>
  <c r="BE222"/>
  <c r="BE224"/>
  <c r="BE226"/>
  <c r="BE238"/>
  <c r="BE242"/>
  <c r="BE246"/>
  <c i="8" r="J84"/>
  <c r="F87"/>
  <c r="BE112"/>
  <c r="BE118"/>
  <c r="BE120"/>
  <c r="BE139"/>
  <c r="BE143"/>
  <c r="BE145"/>
  <c r="BE151"/>
  <c r="BE157"/>
  <c r="BE172"/>
  <c r="BE192"/>
  <c r="BE196"/>
  <c r="BE198"/>
  <c r="E78"/>
  <c r="BE92"/>
  <c r="BE95"/>
  <c r="BE100"/>
  <c r="BE106"/>
  <c r="BE108"/>
  <c r="BE116"/>
  <c r="BE130"/>
  <c r="BE134"/>
  <c r="BE137"/>
  <c r="BE141"/>
  <c r="BE153"/>
  <c r="BE155"/>
  <c r="BE180"/>
  <c r="BE188"/>
  <c r="BE194"/>
  <c r="BE204"/>
  <c r="BE206"/>
  <c r="BE98"/>
  <c r="BE110"/>
  <c r="BE114"/>
  <c r="BE122"/>
  <c r="BE147"/>
  <c r="BE149"/>
  <c r="BE159"/>
  <c r="BE161"/>
  <c r="BE163"/>
  <c r="BE166"/>
  <c r="BE176"/>
  <c r="BE182"/>
  <c r="BE184"/>
  <c r="BE190"/>
  <c r="BE200"/>
  <c r="BE208"/>
  <c r="BE102"/>
  <c r="BE104"/>
  <c r="BE124"/>
  <c r="BE126"/>
  <c r="BE128"/>
  <c r="BE132"/>
  <c r="BE168"/>
  <c r="BE170"/>
  <c r="BE174"/>
  <c r="BE178"/>
  <c r="BE186"/>
  <c r="BE202"/>
  <c i="7" r="J84"/>
  <c r="BE92"/>
  <c r="BE95"/>
  <c r="BE110"/>
  <c r="BE112"/>
  <c r="BE114"/>
  <c r="BE120"/>
  <c r="BE124"/>
  <c r="BE126"/>
  <c r="BE132"/>
  <c r="BE136"/>
  <c r="BE140"/>
  <c r="BE142"/>
  <c r="BE144"/>
  <c r="BE146"/>
  <c r="BE164"/>
  <c r="BE173"/>
  <c r="BE179"/>
  <c r="BE185"/>
  <c r="BE195"/>
  <c r="BE199"/>
  <c r="BE204"/>
  <c r="BE210"/>
  <c r="BE212"/>
  <c r="BE242"/>
  <c r="F59"/>
  <c r="E78"/>
  <c r="BE97"/>
  <c r="BE100"/>
  <c r="BE102"/>
  <c r="BE106"/>
  <c r="BE134"/>
  <c r="BE150"/>
  <c r="BE162"/>
  <c r="BE171"/>
  <c r="BE177"/>
  <c r="BE181"/>
  <c r="BE183"/>
  <c r="BE189"/>
  <c r="BE197"/>
  <c r="BE208"/>
  <c r="BE220"/>
  <c r="BE222"/>
  <c r="BE226"/>
  <c r="BE230"/>
  <c r="BE232"/>
  <c r="BE248"/>
  <c r="BE250"/>
  <c r="BE104"/>
  <c r="BE108"/>
  <c r="BE118"/>
  <c r="BE122"/>
  <c r="BE130"/>
  <c r="BE138"/>
  <c r="BE167"/>
  <c r="BE169"/>
  <c r="BE175"/>
  <c r="BE191"/>
  <c r="BE193"/>
  <c r="BE206"/>
  <c r="BE214"/>
  <c r="BE224"/>
  <c r="BE238"/>
  <c r="BE240"/>
  <c r="BE116"/>
  <c r="BE128"/>
  <c r="BE148"/>
  <c r="BE152"/>
  <c r="BE154"/>
  <c r="BE156"/>
  <c r="BE158"/>
  <c r="BE160"/>
  <c r="BE187"/>
  <c r="BE201"/>
  <c r="BE216"/>
  <c r="BE218"/>
  <c r="BE228"/>
  <c r="BE234"/>
  <c r="BE236"/>
  <c r="BE244"/>
  <c r="BE246"/>
  <c i="6" r="J56"/>
  <c r="E78"/>
  <c r="BE106"/>
  <c r="BE118"/>
  <c r="BE126"/>
  <c r="BE130"/>
  <c r="BE134"/>
  <c r="BE149"/>
  <c r="BE151"/>
  <c r="BE157"/>
  <c r="BE167"/>
  <c r="BE169"/>
  <c r="BE175"/>
  <c r="BE179"/>
  <c r="BE188"/>
  <c r="BE190"/>
  <c r="BE202"/>
  <c r="BE204"/>
  <c r="BE208"/>
  <c r="BE212"/>
  <c r="BE214"/>
  <c r="BE222"/>
  <c r="BE228"/>
  <c r="BE230"/>
  <c r="BE232"/>
  <c r="BE100"/>
  <c r="BE112"/>
  <c r="BE122"/>
  <c r="BE140"/>
  <c r="BE144"/>
  <c r="BE159"/>
  <c r="BE161"/>
  <c r="BE181"/>
  <c r="BE183"/>
  <c r="BE186"/>
  <c r="BE192"/>
  <c r="BE194"/>
  <c r="BE196"/>
  <c r="BE200"/>
  <c r="BE218"/>
  <c r="BE220"/>
  <c r="BE224"/>
  <c r="F87"/>
  <c r="BE95"/>
  <c r="BE97"/>
  <c r="BE102"/>
  <c r="BE104"/>
  <c r="BE108"/>
  <c r="BE120"/>
  <c r="BE124"/>
  <c r="BE128"/>
  <c r="BE132"/>
  <c r="BE136"/>
  <c r="BE142"/>
  <c r="BE146"/>
  <c r="BE153"/>
  <c r="BE155"/>
  <c r="BE163"/>
  <c r="BE165"/>
  <c r="BE171"/>
  <c r="BE206"/>
  <c r="BE216"/>
  <c r="BE226"/>
  <c r="BE92"/>
  <c r="BE110"/>
  <c r="BE114"/>
  <c r="BE116"/>
  <c r="BE138"/>
  <c r="BE173"/>
  <c r="BE177"/>
  <c r="BE198"/>
  <c r="BE210"/>
  <c i="5" r="E50"/>
  <c r="BE118"/>
  <c r="BE122"/>
  <c r="BE138"/>
  <c r="BE142"/>
  <c r="BE146"/>
  <c r="BE201"/>
  <c r="BE211"/>
  <c r="BE219"/>
  <c r="BE237"/>
  <c r="BE244"/>
  <c r="BE255"/>
  <c r="BE282"/>
  <c r="BE294"/>
  <c r="BE297"/>
  <c r="BE300"/>
  <c r="BE312"/>
  <c r="BE348"/>
  <c r="BE355"/>
  <c r="BE366"/>
  <c r="BE369"/>
  <c r="BE381"/>
  <c r="BE385"/>
  <c r="BE395"/>
  <c r="BE404"/>
  <c r="BE410"/>
  <c r="BE437"/>
  <c r="BE440"/>
  <c r="BE475"/>
  <c r="BE484"/>
  <c r="BE516"/>
  <c r="BE542"/>
  <c r="BE551"/>
  <c r="BE590"/>
  <c r="BE618"/>
  <c r="BE627"/>
  <c r="BE633"/>
  <c r="BE663"/>
  <c r="BE700"/>
  <c i="4" r="J115"/>
  <c r="J68"/>
  <c i="5" r="F59"/>
  <c r="BE103"/>
  <c r="BE109"/>
  <c r="BE131"/>
  <c r="BE149"/>
  <c r="BE174"/>
  <c r="BE183"/>
  <c r="BE191"/>
  <c r="BE215"/>
  <c r="BE225"/>
  <c r="BE240"/>
  <c r="BE266"/>
  <c r="BE273"/>
  <c r="BE315"/>
  <c r="BE317"/>
  <c r="BE327"/>
  <c r="BE333"/>
  <c r="BE360"/>
  <c r="BE373"/>
  <c r="BE377"/>
  <c r="BE392"/>
  <c r="BE399"/>
  <c r="BE407"/>
  <c r="BE414"/>
  <c r="BE417"/>
  <c r="BE420"/>
  <c r="BE431"/>
  <c r="BE434"/>
  <c r="BE443"/>
  <c r="BE449"/>
  <c r="BE457"/>
  <c r="BE465"/>
  <c r="BE508"/>
  <c r="BE521"/>
  <c r="BE524"/>
  <c r="BE557"/>
  <c r="BE572"/>
  <c r="BE587"/>
  <c r="BE593"/>
  <c r="BE596"/>
  <c r="BE604"/>
  <c r="BE609"/>
  <c r="BE621"/>
  <c r="BE624"/>
  <c r="BE639"/>
  <c r="BE642"/>
  <c r="BE659"/>
  <c r="BE666"/>
  <c r="BE670"/>
  <c r="BE677"/>
  <c r="BE684"/>
  <c r="BE693"/>
  <c r="BE696"/>
  <c r="BE709"/>
  <c r="BE712"/>
  <c r="BE726"/>
  <c r="BE732"/>
  <c r="BE735"/>
  <c r="BE106"/>
  <c r="BE112"/>
  <c r="BE115"/>
  <c r="BE125"/>
  <c r="BE128"/>
  <c r="BE135"/>
  <c r="BE155"/>
  <c r="BE158"/>
  <c r="BE177"/>
  <c r="BE180"/>
  <c r="BE204"/>
  <c r="BE222"/>
  <c r="BE228"/>
  <c r="BE231"/>
  <c r="BE251"/>
  <c r="BE258"/>
  <c r="BE262"/>
  <c r="BE270"/>
  <c r="BE276"/>
  <c r="BE285"/>
  <c r="BE288"/>
  <c r="BE307"/>
  <c r="BE321"/>
  <c r="BE339"/>
  <c r="BE423"/>
  <c r="BE426"/>
  <c r="BE429"/>
  <c r="BE471"/>
  <c r="BE481"/>
  <c r="BE487"/>
  <c r="BE490"/>
  <c r="BE498"/>
  <c r="BE503"/>
  <c r="BE513"/>
  <c r="BE528"/>
  <c r="BE537"/>
  <c r="BE554"/>
  <c r="BE574"/>
  <c r="BE579"/>
  <c r="BE583"/>
  <c r="BE615"/>
  <c r="BE630"/>
  <c r="BE636"/>
  <c r="BE645"/>
  <c r="BE648"/>
  <c r="BE652"/>
  <c r="BE656"/>
  <c r="BE673"/>
  <c r="BE687"/>
  <c r="BE729"/>
  <c r="BE742"/>
  <c r="J56"/>
  <c r="BE152"/>
  <c r="BE162"/>
  <c r="BE165"/>
  <c r="BE168"/>
  <c r="BE171"/>
  <c r="BE207"/>
  <c r="BE234"/>
  <c r="BE279"/>
  <c r="BE291"/>
  <c r="BE304"/>
  <c r="BE310"/>
  <c r="BE345"/>
  <c r="BE352"/>
  <c r="BE363"/>
  <c r="BE389"/>
  <c r="BE402"/>
  <c r="BE446"/>
  <c r="BE453"/>
  <c r="BE461"/>
  <c r="BE468"/>
  <c r="BE478"/>
  <c r="BE493"/>
  <c r="BE532"/>
  <c r="BE539"/>
  <c r="BE545"/>
  <c r="BE548"/>
  <c r="BE560"/>
  <c r="BE563"/>
  <c r="BE565"/>
  <c r="BE567"/>
  <c r="BE569"/>
  <c r="BE577"/>
  <c r="BE600"/>
  <c r="BE612"/>
  <c r="BE680"/>
  <c r="BE690"/>
  <c r="BE703"/>
  <c r="BE706"/>
  <c r="BE717"/>
  <c r="BE720"/>
  <c r="BE723"/>
  <c r="BE739"/>
  <c r="BE745"/>
  <c r="BE750"/>
  <c r="BE752"/>
  <c r="BE755"/>
  <c i="4" r="F59"/>
  <c r="BE122"/>
  <c r="BE137"/>
  <c r="BE139"/>
  <c r="BE177"/>
  <c r="BE186"/>
  <c r="BE192"/>
  <c r="BE195"/>
  <c r="BE202"/>
  <c r="BE210"/>
  <c r="BE215"/>
  <c r="BE220"/>
  <c r="BE222"/>
  <c r="BE231"/>
  <c r="BE234"/>
  <c r="BE245"/>
  <c r="BE251"/>
  <c r="BE254"/>
  <c r="BE292"/>
  <c r="BE297"/>
  <c r="BE326"/>
  <c r="BE329"/>
  <c r="BE336"/>
  <c r="BE347"/>
  <c r="BE355"/>
  <c r="BE362"/>
  <c r="BE392"/>
  <c r="BE408"/>
  <c r="BE446"/>
  <c r="BE452"/>
  <c r="BE458"/>
  <c r="BE461"/>
  <c r="BE466"/>
  <c r="BE483"/>
  <c r="BE485"/>
  <c r="BE491"/>
  <c r="BE496"/>
  <c r="BE508"/>
  <c r="BE510"/>
  <c r="BE535"/>
  <c r="BE541"/>
  <c r="BE543"/>
  <c r="BE566"/>
  <c r="BE577"/>
  <c r="BE579"/>
  <c r="BE585"/>
  <c r="BE593"/>
  <c r="BE597"/>
  <c r="BE601"/>
  <c r="BE605"/>
  <c r="BE613"/>
  <c r="BE617"/>
  <c r="BE620"/>
  <c r="BE628"/>
  <c r="BE630"/>
  <c r="BE640"/>
  <c r="BE642"/>
  <c r="BE644"/>
  <c r="BE650"/>
  <c r="BE652"/>
  <c r="BE658"/>
  <c r="BE674"/>
  <c r="BE676"/>
  <c r="BE680"/>
  <c r="BE686"/>
  <c r="BE688"/>
  <c r="BE694"/>
  <c r="BE700"/>
  <c r="BE702"/>
  <c r="BE712"/>
  <c r="BE722"/>
  <c r="BE747"/>
  <c r="BE755"/>
  <c r="BE785"/>
  <c r="BE788"/>
  <c r="BE790"/>
  <c r="BE797"/>
  <c r="BE800"/>
  <c r="BE807"/>
  <c r="BE809"/>
  <c r="BE812"/>
  <c r="BE814"/>
  <c r="BE817"/>
  <c r="BE821"/>
  <c r="BE825"/>
  <c r="BE829"/>
  <c r="E88"/>
  <c r="BE103"/>
  <c r="BE118"/>
  <c r="BE126"/>
  <c r="BE128"/>
  <c r="BE131"/>
  <c r="BE135"/>
  <c r="BE141"/>
  <c r="BE143"/>
  <c r="BE147"/>
  <c r="BE149"/>
  <c r="BE154"/>
  <c r="BE160"/>
  <c r="BE179"/>
  <c r="BE198"/>
  <c r="BE218"/>
  <c r="BE225"/>
  <c r="BE240"/>
  <c r="BE263"/>
  <c r="BE265"/>
  <c r="BE287"/>
  <c r="BE295"/>
  <c r="BE300"/>
  <c r="BE308"/>
  <c r="BE311"/>
  <c r="BE317"/>
  <c r="BE340"/>
  <c r="BE344"/>
  <c r="BE369"/>
  <c r="BE380"/>
  <c r="BE396"/>
  <c r="BE404"/>
  <c r="BE424"/>
  <c r="BE456"/>
  <c r="BE470"/>
  <c r="BE474"/>
  <c r="BE479"/>
  <c r="BE500"/>
  <c r="BE504"/>
  <c r="BE506"/>
  <c r="BE512"/>
  <c r="BE514"/>
  <c r="BE516"/>
  <c r="BE523"/>
  <c r="BE527"/>
  <c r="BE537"/>
  <c r="BE539"/>
  <c r="BE547"/>
  <c r="BE551"/>
  <c r="BE555"/>
  <c r="BE568"/>
  <c r="BE573"/>
  <c r="BE587"/>
  <c r="BE591"/>
  <c r="BE595"/>
  <c r="BE599"/>
  <c r="BE603"/>
  <c r="BE607"/>
  <c r="BE611"/>
  <c r="BE622"/>
  <c r="BE624"/>
  <c r="BE638"/>
  <c r="BE646"/>
  <c r="BE670"/>
  <c r="BE672"/>
  <c r="BE678"/>
  <c r="BE690"/>
  <c r="BE698"/>
  <c r="BE706"/>
  <c r="BE716"/>
  <c r="BE718"/>
  <c r="BE720"/>
  <c r="BE734"/>
  <c r="BE736"/>
  <c r="BE739"/>
  <c r="BE743"/>
  <c r="BE745"/>
  <c r="BE749"/>
  <c r="BE751"/>
  <c r="BE753"/>
  <c r="BE776"/>
  <c r="BE778"/>
  <c r="BE794"/>
  <c r="J56"/>
  <c r="BE110"/>
  <c r="BE116"/>
  <c r="BE120"/>
  <c r="BE124"/>
  <c r="BE133"/>
  <c r="BE145"/>
  <c r="BE167"/>
  <c r="BE170"/>
  <c r="BE173"/>
  <c r="BE189"/>
  <c r="BE205"/>
  <c r="BE236"/>
  <c r="BE247"/>
  <c r="BE257"/>
  <c r="BE268"/>
  <c r="BE275"/>
  <c r="BE284"/>
  <c r="BE314"/>
  <c r="BE320"/>
  <c r="BE366"/>
  <c r="BE373"/>
  <c r="BE377"/>
  <c r="BE384"/>
  <c r="BE400"/>
  <c r="BE412"/>
  <c r="BE415"/>
  <c r="BE420"/>
  <c r="BE431"/>
  <c r="BE439"/>
  <c r="BE443"/>
  <c r="BE454"/>
  <c r="BE468"/>
  <c r="BE472"/>
  <c r="BE477"/>
  <c r="BE493"/>
  <c r="BE498"/>
  <c r="BE502"/>
  <c r="BE525"/>
  <c r="BE529"/>
  <c r="BE531"/>
  <c r="BE545"/>
  <c r="BE549"/>
  <c r="BE553"/>
  <c r="BE557"/>
  <c r="BE575"/>
  <c r="BE581"/>
  <c r="BE589"/>
  <c r="BE609"/>
  <c r="BE636"/>
  <c r="BE656"/>
  <c r="BE662"/>
  <c r="BE664"/>
  <c r="BE668"/>
  <c r="BE708"/>
  <c r="BE710"/>
  <c r="BE724"/>
  <c r="BE728"/>
  <c r="BE758"/>
  <c r="BE760"/>
  <c r="BE762"/>
  <c r="BE764"/>
  <c r="BE772"/>
  <c r="BE803"/>
  <c r="BE107"/>
  <c r="BE151"/>
  <c r="BE157"/>
  <c r="BE164"/>
  <c r="BE175"/>
  <c r="BE183"/>
  <c r="BE207"/>
  <c r="BE212"/>
  <c r="BE228"/>
  <c r="BE261"/>
  <c r="BE272"/>
  <c r="BE278"/>
  <c r="BE281"/>
  <c r="BE302"/>
  <c r="BE305"/>
  <c r="BE323"/>
  <c r="BE333"/>
  <c r="BE351"/>
  <c r="BE358"/>
  <c r="BE388"/>
  <c r="BE427"/>
  <c r="BE435"/>
  <c r="BE448"/>
  <c r="BE450"/>
  <c r="BE463"/>
  <c r="BE481"/>
  <c r="BE487"/>
  <c r="BE489"/>
  <c r="BE519"/>
  <c r="BE521"/>
  <c r="BE533"/>
  <c r="BE559"/>
  <c r="BE561"/>
  <c r="BE564"/>
  <c r="BE571"/>
  <c r="BE583"/>
  <c r="BE615"/>
  <c r="BE626"/>
  <c r="BE632"/>
  <c r="BE634"/>
  <c r="BE648"/>
  <c r="BE654"/>
  <c r="BE660"/>
  <c r="BE682"/>
  <c r="BE684"/>
  <c r="BE692"/>
  <c r="BE696"/>
  <c r="BE704"/>
  <c r="BE714"/>
  <c r="BE726"/>
  <c r="BE730"/>
  <c r="BE732"/>
  <c r="BE741"/>
  <c r="BE766"/>
  <c r="BE769"/>
  <c r="BE781"/>
  <c r="BE783"/>
  <c i="2" r="BK101"/>
  <c r="J101"/>
  <c r="J64"/>
  <c i="3" r="J56"/>
  <c r="BE106"/>
  <c r="BE118"/>
  <c r="BE168"/>
  <c r="BE201"/>
  <c r="BE207"/>
  <c r="BE211"/>
  <c r="BE215"/>
  <c r="BE244"/>
  <c r="BE255"/>
  <c r="BE258"/>
  <c r="BE273"/>
  <c r="BE282"/>
  <c r="BE288"/>
  <c r="BE297"/>
  <c r="BE307"/>
  <c r="BE310"/>
  <c r="BE312"/>
  <c r="BE315"/>
  <c r="BE321"/>
  <c r="BE333"/>
  <c r="BE355"/>
  <c r="BE399"/>
  <c r="BE402"/>
  <c r="BE423"/>
  <c r="BE429"/>
  <c r="BE431"/>
  <c r="BE434"/>
  <c r="BE457"/>
  <c r="BE461"/>
  <c r="BE471"/>
  <c r="BE537"/>
  <c r="BE596"/>
  <c r="BE604"/>
  <c r="BE618"/>
  <c r="BE639"/>
  <c r="BE648"/>
  <c r="BE656"/>
  <c i="2" r="BK114"/>
  <c r="J114"/>
  <c r="J67"/>
  <c i="3" r="F97"/>
  <c r="BE142"/>
  <c r="BE155"/>
  <c r="BE158"/>
  <c r="BE162"/>
  <c r="BE171"/>
  <c r="BE180"/>
  <c r="BE183"/>
  <c r="BE191"/>
  <c r="BE204"/>
  <c r="BE222"/>
  <c r="BE240"/>
  <c r="BE276"/>
  <c r="BE285"/>
  <c r="BE291"/>
  <c r="BE294"/>
  <c r="BE304"/>
  <c r="BE360"/>
  <c r="BE369"/>
  <c r="BE381"/>
  <c r="BE404"/>
  <c r="BE407"/>
  <c r="BE410"/>
  <c r="BE417"/>
  <c r="BE443"/>
  <c r="BE449"/>
  <c r="BE453"/>
  <c r="BE478"/>
  <c r="BE490"/>
  <c r="BE493"/>
  <c r="BE513"/>
  <c r="BE516"/>
  <c r="BE542"/>
  <c r="BE563"/>
  <c r="BE565"/>
  <c r="BE567"/>
  <c r="BE572"/>
  <c r="BE583"/>
  <c r="BE587"/>
  <c r="BE590"/>
  <c r="BE624"/>
  <c r="BE630"/>
  <c r="BE633"/>
  <c r="BE636"/>
  <c r="BE659"/>
  <c r="BE670"/>
  <c r="BE680"/>
  <c r="BE684"/>
  <c r="BE693"/>
  <c r="BE703"/>
  <c r="BE717"/>
  <c r="BE720"/>
  <c r="BE726"/>
  <c r="BE729"/>
  <c r="BE735"/>
  <c r="BE745"/>
  <c r="BE752"/>
  <c i="2" r="BK290"/>
  <c r="J290"/>
  <c r="J75"/>
  <c i="3" r="E88"/>
  <c r="BE109"/>
  <c r="BE112"/>
  <c r="BE115"/>
  <c r="BE125"/>
  <c r="BE135"/>
  <c r="BE146"/>
  <c r="BE149"/>
  <c r="BE225"/>
  <c r="BE231"/>
  <c r="BE251"/>
  <c r="BE262"/>
  <c r="BE317"/>
  <c r="BE339"/>
  <c r="BE345"/>
  <c r="BE348"/>
  <c r="BE363"/>
  <c r="BE366"/>
  <c r="BE373"/>
  <c r="BE377"/>
  <c r="BE395"/>
  <c r="BE420"/>
  <c r="BE437"/>
  <c r="BE440"/>
  <c r="BE475"/>
  <c r="BE481"/>
  <c r="BE484"/>
  <c r="BE498"/>
  <c r="BE503"/>
  <c r="BE524"/>
  <c r="BE532"/>
  <c r="BE545"/>
  <c r="BE548"/>
  <c r="BE554"/>
  <c r="BE600"/>
  <c r="BE609"/>
  <c r="BE612"/>
  <c r="BE627"/>
  <c r="BE642"/>
  <c r="BE645"/>
  <c r="BE663"/>
  <c r="BE690"/>
  <c r="BE712"/>
  <c r="BE723"/>
  <c r="BE732"/>
  <c r="BE739"/>
  <c r="BE750"/>
  <c r="BE755"/>
  <c r="BE103"/>
  <c r="BE122"/>
  <c r="BE128"/>
  <c r="BE131"/>
  <c r="BE138"/>
  <c r="BE152"/>
  <c r="BE165"/>
  <c r="BE174"/>
  <c r="BE177"/>
  <c r="BE219"/>
  <c r="BE228"/>
  <c r="BE234"/>
  <c r="BE237"/>
  <c r="BE266"/>
  <c r="BE270"/>
  <c r="BE279"/>
  <c r="BE300"/>
  <c r="BE327"/>
  <c r="BE352"/>
  <c r="BE385"/>
  <c r="BE389"/>
  <c r="BE392"/>
  <c r="BE414"/>
  <c r="BE426"/>
  <c r="BE446"/>
  <c r="BE465"/>
  <c r="BE468"/>
  <c r="BE487"/>
  <c r="BE508"/>
  <c r="BE521"/>
  <c r="BE528"/>
  <c r="BE539"/>
  <c r="BE551"/>
  <c r="BE557"/>
  <c r="BE560"/>
  <c r="BE569"/>
  <c r="BE574"/>
  <c r="BE577"/>
  <c r="BE579"/>
  <c r="BE593"/>
  <c r="BE615"/>
  <c r="BE621"/>
  <c r="BE652"/>
  <c r="BE666"/>
  <c r="BE673"/>
  <c r="BE677"/>
  <c r="BE687"/>
  <c r="BE696"/>
  <c r="BE700"/>
  <c r="BE706"/>
  <c r="BE709"/>
  <c r="BE742"/>
  <c i="2" r="F59"/>
  <c r="BE139"/>
  <c r="BE147"/>
  <c r="BE167"/>
  <c r="BE179"/>
  <c r="BE183"/>
  <c r="BE205"/>
  <c r="BE210"/>
  <c r="BE212"/>
  <c r="BE215"/>
  <c r="BE218"/>
  <c r="BE225"/>
  <c r="BE236"/>
  <c r="BE257"/>
  <c r="BE261"/>
  <c r="BE263"/>
  <c r="BE268"/>
  <c r="BE272"/>
  <c r="BE300"/>
  <c r="BE302"/>
  <c r="BE369"/>
  <c r="BE392"/>
  <c r="BE415"/>
  <c r="BE420"/>
  <c r="BE424"/>
  <c r="BE427"/>
  <c r="BE452"/>
  <c r="BE458"/>
  <c r="BE483"/>
  <c r="BE508"/>
  <c r="BE514"/>
  <c r="BE521"/>
  <c r="BE527"/>
  <c r="BE537"/>
  <c r="BE543"/>
  <c r="BE545"/>
  <c r="BE547"/>
  <c r="BE555"/>
  <c r="BE575"/>
  <c r="BE581"/>
  <c r="BE583"/>
  <c r="BE593"/>
  <c r="BE595"/>
  <c r="BE605"/>
  <c r="BE607"/>
  <c r="BE611"/>
  <c r="BE615"/>
  <c r="BE624"/>
  <c r="BE634"/>
  <c r="BE638"/>
  <c r="BE642"/>
  <c r="BE652"/>
  <c r="BE672"/>
  <c r="BE674"/>
  <c r="BE678"/>
  <c r="BE692"/>
  <c r="BE694"/>
  <c r="BE704"/>
  <c r="BE706"/>
  <c r="BE708"/>
  <c r="BE714"/>
  <c r="BE716"/>
  <c r="BE732"/>
  <c r="BE736"/>
  <c r="BE741"/>
  <c r="BE747"/>
  <c r="BE758"/>
  <c r="BE778"/>
  <c r="BE783"/>
  <c r="BE790"/>
  <c r="BE800"/>
  <c r="BE807"/>
  <c r="BE809"/>
  <c r="BE812"/>
  <c r="BE821"/>
  <c r="BE829"/>
  <c r="E50"/>
  <c r="BE118"/>
  <c r="BE120"/>
  <c r="BE133"/>
  <c r="BE143"/>
  <c r="BE149"/>
  <c r="BE154"/>
  <c r="BE164"/>
  <c r="BE170"/>
  <c r="BE175"/>
  <c r="BE177"/>
  <c r="BE186"/>
  <c r="BE189"/>
  <c r="BE198"/>
  <c r="BE251"/>
  <c r="BE254"/>
  <c r="BE278"/>
  <c r="BE292"/>
  <c r="BE320"/>
  <c r="BE347"/>
  <c r="BE355"/>
  <c r="BE358"/>
  <c r="BE362"/>
  <c r="BE377"/>
  <c r="BE400"/>
  <c r="BE412"/>
  <c r="BE431"/>
  <c r="BE450"/>
  <c r="BE454"/>
  <c r="BE474"/>
  <c r="BE479"/>
  <c r="BE487"/>
  <c r="BE489"/>
  <c r="BE502"/>
  <c r="BE506"/>
  <c r="BE512"/>
  <c r="BE519"/>
  <c r="BE529"/>
  <c r="BE531"/>
  <c r="BE533"/>
  <c r="BE535"/>
  <c r="BE549"/>
  <c r="BE551"/>
  <c r="BE553"/>
  <c r="BE561"/>
  <c r="BE585"/>
  <c r="BE599"/>
  <c r="BE601"/>
  <c r="BE603"/>
  <c r="BE617"/>
  <c r="BE620"/>
  <c r="BE636"/>
  <c r="BE640"/>
  <c r="BE648"/>
  <c r="BE650"/>
  <c r="BE654"/>
  <c r="BE658"/>
  <c r="BE670"/>
  <c r="BE690"/>
  <c r="BE700"/>
  <c r="BE702"/>
  <c r="BE710"/>
  <c r="BE712"/>
  <c r="BE720"/>
  <c r="BE730"/>
  <c r="BE734"/>
  <c r="BE751"/>
  <c r="BE755"/>
  <c r="BE772"/>
  <c r="BE825"/>
  <c r="J56"/>
  <c r="BE107"/>
  <c r="BE116"/>
  <c r="BE126"/>
  <c r="BE128"/>
  <c r="BE135"/>
  <c r="BE137"/>
  <c r="BE157"/>
  <c r="BE173"/>
  <c r="BE192"/>
  <c r="BE202"/>
  <c r="BE228"/>
  <c r="BE234"/>
  <c r="BE240"/>
  <c r="BE245"/>
  <c r="BE247"/>
  <c r="BE275"/>
  <c r="BE284"/>
  <c r="BE287"/>
  <c r="BE295"/>
  <c r="BE305"/>
  <c r="BE308"/>
  <c r="BE311"/>
  <c r="BE326"/>
  <c r="BE333"/>
  <c r="BE340"/>
  <c r="BE351"/>
  <c r="BE373"/>
  <c r="BE380"/>
  <c r="BE388"/>
  <c r="BE396"/>
  <c r="BE404"/>
  <c r="BE408"/>
  <c r="BE435"/>
  <c r="BE443"/>
  <c r="BE448"/>
  <c r="BE463"/>
  <c r="BE468"/>
  <c r="BE472"/>
  <c r="BE477"/>
  <c r="BE500"/>
  <c r="BE510"/>
  <c r="BE523"/>
  <c r="BE525"/>
  <c r="BE539"/>
  <c r="BE541"/>
  <c r="BE566"/>
  <c r="BE568"/>
  <c r="BE571"/>
  <c r="BE573"/>
  <c r="BE577"/>
  <c r="BE587"/>
  <c r="BE589"/>
  <c r="BE609"/>
  <c r="BE613"/>
  <c r="BE626"/>
  <c r="BE630"/>
  <c r="BE632"/>
  <c r="BE644"/>
  <c r="BE646"/>
  <c r="BE660"/>
  <c r="BE662"/>
  <c r="BE664"/>
  <c r="BE668"/>
  <c r="BE676"/>
  <c r="BE680"/>
  <c r="BE682"/>
  <c r="BE688"/>
  <c r="BE696"/>
  <c r="BE722"/>
  <c r="BE726"/>
  <c r="BE728"/>
  <c r="BE749"/>
  <c r="BE753"/>
  <c r="BE766"/>
  <c r="BE769"/>
  <c r="BE776"/>
  <c r="BE781"/>
  <c r="BE785"/>
  <c r="BE788"/>
  <c r="BE794"/>
  <c r="BE817"/>
  <c r="BE103"/>
  <c r="BE110"/>
  <c r="BE122"/>
  <c r="BE124"/>
  <c r="BE131"/>
  <c r="BE141"/>
  <c r="BE145"/>
  <c r="BE151"/>
  <c r="BE160"/>
  <c r="BE195"/>
  <c r="BE207"/>
  <c r="BE220"/>
  <c r="BE222"/>
  <c r="BE231"/>
  <c r="BE265"/>
  <c r="BE281"/>
  <c r="BE297"/>
  <c r="BE314"/>
  <c r="BE317"/>
  <c r="BE323"/>
  <c r="BE329"/>
  <c r="BE336"/>
  <c r="BE344"/>
  <c r="BE366"/>
  <c r="BE384"/>
  <c r="BE439"/>
  <c r="BE446"/>
  <c r="BE456"/>
  <c r="BE461"/>
  <c r="BE466"/>
  <c r="BE470"/>
  <c r="BE481"/>
  <c r="BE485"/>
  <c r="BE491"/>
  <c r="BE493"/>
  <c r="BE496"/>
  <c r="BE498"/>
  <c r="BE504"/>
  <c r="BE516"/>
  <c r="BE557"/>
  <c r="BE559"/>
  <c r="BE564"/>
  <c r="BE579"/>
  <c r="BE591"/>
  <c r="BE597"/>
  <c r="BE622"/>
  <c r="BE628"/>
  <c r="BE656"/>
  <c r="BE684"/>
  <c r="BE686"/>
  <c r="BE698"/>
  <c r="BE718"/>
  <c r="BE724"/>
  <c r="BE739"/>
  <c r="BE743"/>
  <c r="BE745"/>
  <c r="BE760"/>
  <c r="BE762"/>
  <c r="BE764"/>
  <c r="BE797"/>
  <c r="BE803"/>
  <c r="BE814"/>
  <c i="3" r="F36"/>
  <c i="1" r="BA57"/>
  <c i="6" r="F38"/>
  <c i="1" r="BC61"/>
  <c i="9" r="F38"/>
  <c i="1" r="BC64"/>
  <c i="12" r="F38"/>
  <c i="1" r="BC67"/>
  <c i="15" r="F36"/>
  <c i="1" r="BA70"/>
  <c i="16" r="F36"/>
  <c i="1" r="BC71"/>
  <c i="17" r="J34"/>
  <c i="1" r="AW72"/>
  <c i="20" r="F39"/>
  <c i="1" r="BD77"/>
  <c i="26" r="J36"/>
  <c i="1" r="AW83"/>
  <c r="AS54"/>
  <c i="2" r="F38"/>
  <c i="1" r="BC56"/>
  <c i="6" r="F39"/>
  <c i="1" r="BD61"/>
  <c i="8" r="F38"/>
  <c i="1" r="BC63"/>
  <c i="13" r="F37"/>
  <c i="1" r="BB68"/>
  <c i="21" r="J36"/>
  <c i="1" r="AW78"/>
  <c i="22" r="F36"/>
  <c i="1" r="BA79"/>
  <c i="23" r="J36"/>
  <c i="1" r="AW80"/>
  <c i="26" r="F36"/>
  <c i="1" r="BA83"/>
  <c i="28" r="F34"/>
  <c i="1" r="BA85"/>
  <c i="3" r="F38"/>
  <c i="1" r="BC57"/>
  <c i="7" r="J36"/>
  <c i="1" r="AW62"/>
  <c i="9" r="F36"/>
  <c i="1" r="BA64"/>
  <c i="9" r="F39"/>
  <c i="1" r="BD64"/>
  <c i="12" r="J36"/>
  <c i="1" r="AW67"/>
  <c i="16" r="J34"/>
  <c i="1" r="AW71"/>
  <c i="18" r="F37"/>
  <c i="1" r="BB74"/>
  <c i="26" r="F38"/>
  <c i="1" r="BC83"/>
  <c i="2" r="F36"/>
  <c i="1" r="BA56"/>
  <c i="4" r="F38"/>
  <c i="1" r="BC59"/>
  <c i="11" r="F37"/>
  <c i="1" r="BB66"/>
  <c i="17" r="F36"/>
  <c i="1" r="BC72"/>
  <c i="22" r="F38"/>
  <c i="1" r="BC79"/>
  <c i="24" r="F38"/>
  <c i="1" r="BC81"/>
  <c i="26" r="F37"/>
  <c i="1" r="BB83"/>
  <c i="5" r="F38"/>
  <c i="1" r="BC60"/>
  <c i="6" r="F37"/>
  <c i="1" r="BB61"/>
  <c i="10" r="F36"/>
  <c i="1" r="BA65"/>
  <c i="12" r="F37"/>
  <c i="1" r="BB67"/>
  <c i="15" r="F38"/>
  <c i="1" r="BC70"/>
  <c i="16" r="F35"/>
  <c i="1" r="BB71"/>
  <c i="17" r="F37"/>
  <c i="1" r="BD72"/>
  <c i="19" r="F39"/>
  <c i="1" r="BD75"/>
  <c i="21" r="F37"/>
  <c i="1" r="BB78"/>
  <c i="22" r="F39"/>
  <c i="1" r="BD79"/>
  <c i="26" r="F39"/>
  <c i="1" r="BD83"/>
  <c i="29" r="F34"/>
  <c i="1" r="BA86"/>
  <c i="2" r="F37"/>
  <c i="1" r="BB56"/>
  <c i="7" r="F36"/>
  <c i="1" r="BA62"/>
  <c i="10" r="J36"/>
  <c i="1" r="AW65"/>
  <c i="11" r="J36"/>
  <c i="1" r="AW66"/>
  <c i="11" r="F39"/>
  <c i="1" r="BD66"/>
  <c i="15" r="F39"/>
  <c i="1" r="BD70"/>
  <c i="15" r="F37"/>
  <c i="1" r="BB70"/>
  <c i="16" r="F37"/>
  <c i="1" r="BD71"/>
  <c i="19" r="F36"/>
  <c i="1" r="BA75"/>
  <c i="22" r="J36"/>
  <c i="1" r="AW79"/>
  <c i="24" r="F37"/>
  <c i="1" r="BB81"/>
  <c i="24" r="F39"/>
  <c i="1" r="BD81"/>
  <c i="27" r="J30"/>
  <c i="29" r="J34"/>
  <c i="1" r="AW86"/>
  <c i="2" r="F39"/>
  <c i="1" r="BD56"/>
  <c i="5" r="J36"/>
  <c i="1" r="AW60"/>
  <c i="14" r="F38"/>
  <c i="1" r="BC69"/>
  <c i="18" r="F38"/>
  <c i="1" r="BC74"/>
  <c i="28" r="F35"/>
  <c i="1" r="BB85"/>
  <c i="5" r="F36"/>
  <c i="1" r="BA60"/>
  <c i="7" r="F39"/>
  <c i="1" r="BD62"/>
  <c i="8" r="F36"/>
  <c i="1" r="BA63"/>
  <c i="8" r="F39"/>
  <c i="1" r="BD63"/>
  <c i="9" r="F37"/>
  <c i="1" r="BB64"/>
  <c i="12" r="F36"/>
  <c i="1" r="BA67"/>
  <c i="14" r="J36"/>
  <c i="1" r="AW69"/>
  <c i="20" r="F37"/>
  <c i="1" r="BB77"/>
  <c i="27" r="F34"/>
  <c i="1" r="BA84"/>
  <c i="28" r="F37"/>
  <c i="1" r="BD85"/>
  <c i="4" r="J36"/>
  <c i="1" r="AW59"/>
  <c i="7" r="F37"/>
  <c i="1" r="BB62"/>
  <c i="10" r="F37"/>
  <c i="1" r="BB65"/>
  <c i="13" r="F38"/>
  <c i="1" r="BC68"/>
  <c i="18" r="F36"/>
  <c i="1" r="BA74"/>
  <c i="24" r="F36"/>
  <c i="1" r="BA81"/>
  <c i="27" r="J34"/>
  <c i="1" r="AW84"/>
  <c i="3" r="F39"/>
  <c i="1" r="BD57"/>
  <c i="6" r="J36"/>
  <c i="1" r="AW61"/>
  <c i="9" r="J36"/>
  <c i="1" r="AW64"/>
  <c i="14" r="F37"/>
  <c i="1" r="BB69"/>
  <c i="20" r="J36"/>
  <c i="1" r="AW77"/>
  <c i="25" r="F39"/>
  <c i="1" r="BD82"/>
  <c i="29" r="F36"/>
  <c i="1" r="BC86"/>
  <c i="3" r="F37"/>
  <c i="1" r="BB57"/>
  <c i="6" r="F36"/>
  <c i="1" r="BA61"/>
  <c i="8" r="J36"/>
  <c i="1" r="AW63"/>
  <c i="10" r="F39"/>
  <c i="1" r="BD65"/>
  <c i="14" r="F39"/>
  <c i="1" r="BD69"/>
  <c i="17" r="F35"/>
  <c i="1" r="BB72"/>
  <c i="22" r="F37"/>
  <c i="1" r="BB79"/>
  <c i="24" r="J36"/>
  <c i="1" r="AW81"/>
  <c i="25" r="F38"/>
  <c i="1" r="BC82"/>
  <c i="28" r="J34"/>
  <c i="1" r="AW85"/>
  <c i="29" r="F35"/>
  <c i="1" r="BB86"/>
  <c i="4" r="F37"/>
  <c i="1" r="BB59"/>
  <c i="13" r="F36"/>
  <c i="1" r="BA68"/>
  <c i="14" r="F36"/>
  <c i="1" r="BA69"/>
  <c i="19" r="F38"/>
  <c i="1" r="BC75"/>
  <c i="23" r="F38"/>
  <c i="1" r="BC80"/>
  <c i="25" r="F37"/>
  <c i="1" r="BB82"/>
  <c i="27" r="F37"/>
  <c i="1" r="BD84"/>
  <c i="2" r="J36"/>
  <c i="1" r="AW56"/>
  <c i="8" r="F37"/>
  <c i="1" r="BB63"/>
  <c i="11" r="F36"/>
  <c i="1" r="BA66"/>
  <c i="13" r="F39"/>
  <c i="1" r="BD68"/>
  <c i="19" r="F37"/>
  <c i="1" r="BB75"/>
  <c i="21" r="F38"/>
  <c i="1" r="BC78"/>
  <c i="23" r="F39"/>
  <c i="1" r="BD80"/>
  <c i="25" r="J36"/>
  <c i="1" r="AW82"/>
  <c i="28" r="F36"/>
  <c i="1" r="BC85"/>
  <c i="4" r="F36"/>
  <c i="1" r="BA59"/>
  <c i="5" r="F37"/>
  <c i="1" r="BB60"/>
  <c i="7" r="F38"/>
  <c i="1" r="BC62"/>
  <c i="12" r="F39"/>
  <c i="1" r="BD67"/>
  <c i="17" r="F34"/>
  <c i="1" r="BA72"/>
  <c i="18" r="F39"/>
  <c i="1" r="BD74"/>
  <c i="23" r="F36"/>
  <c i="1" r="BA80"/>
  <c i="25" r="F36"/>
  <c i="1" r="BA82"/>
  <c i="27" r="F35"/>
  <c i="1" r="BB84"/>
  <c i="4" r="F39"/>
  <c i="1" r="BD59"/>
  <c i="11" r="F38"/>
  <c i="1" r="BC66"/>
  <c i="13" r="J36"/>
  <c i="1" r="AW68"/>
  <c i="19" r="J36"/>
  <c i="1" r="AW75"/>
  <c i="20" r="F36"/>
  <c i="1" r="BA77"/>
  <c i="21" r="F36"/>
  <c i="1" r="BA78"/>
  <c i="21" r="F39"/>
  <c i="1" r="BD78"/>
  <c i="23" r="F37"/>
  <c i="1" r="BB80"/>
  <c i="27" r="F36"/>
  <c i="1" r="BC84"/>
  <c i="3" r="J36"/>
  <c i="1" r="AW57"/>
  <c i="5" r="F39"/>
  <c i="1" r="BD60"/>
  <c i="10" r="F38"/>
  <c i="1" r="BC65"/>
  <c i="15" r="J36"/>
  <c i="1" r="AW70"/>
  <c i="16" r="F34"/>
  <c i="1" r="BA71"/>
  <c i="18" r="J36"/>
  <c i="1" r="AW74"/>
  <c i="20" r="F38"/>
  <c i="1" r="BC77"/>
  <c i="29" r="F37"/>
  <c i="1" r="BD86"/>
  <c i="18" l="1" r="P100"/>
  <c i="1" r="AU74"/>
  <c i="13" r="T105"/>
  <c i="11" r="R90"/>
  <c i="9" r="R90"/>
  <c i="10" r="P90"/>
  <c i="1" r="AU65"/>
  <c i="13" r="P105"/>
  <c i="6" r="T90"/>
  <c i="12" r="R90"/>
  <c i="9" r="T90"/>
  <c i="7" r="P90"/>
  <c i="1" r="AU62"/>
  <c i="6" r="P90"/>
  <c i="1" r="AU61"/>
  <c i="5" r="R715"/>
  <c i="6" r="R90"/>
  <c i="18" r="R100"/>
  <c i="2" r="T114"/>
  <c i="11" r="T90"/>
  <c i="19" r="P244"/>
  <c i="8" r="T90"/>
  <c i="12" r="T90"/>
  <c i="7" r="T90"/>
  <c i="5" r="T715"/>
  <c i="14" r="P90"/>
  <c i="1" r="AU69"/>
  <c i="11" r="P90"/>
  <c i="1" r="AU66"/>
  <c i="7" r="R90"/>
  <c i="14" r="R90"/>
  <c i="10" r="R90"/>
  <c i="3" r="R715"/>
  <c i="14" r="T90"/>
  <c i="9" r="P90"/>
  <c i="1" r="AU64"/>
  <c i="24" r="T90"/>
  <c i="13" r="P152"/>
  <c i="4" r="R114"/>
  <c i="25" r="P90"/>
  <c i="1" r="AU82"/>
  <c i="22" r="R90"/>
  <c i="4" r="BK114"/>
  <c r="J114"/>
  <c r="J67"/>
  <c i="2" r="R114"/>
  <c i="24" r="P90"/>
  <c i="1" r="AU81"/>
  <c i="20" r="R96"/>
  <c r="R95"/>
  <c i="16" r="P93"/>
  <c r="P92"/>
  <c i="1" r="AU71"/>
  <c i="4" r="T114"/>
  <c i="19" r="R96"/>
  <c i="18" r="T252"/>
  <c r="T100"/>
  <c i="17" r="T82"/>
  <c i="8" r="R90"/>
  <c i="5" r="P101"/>
  <c r="P100"/>
  <c i="1" r="AU60"/>
  <c i="4" r="P114"/>
  <c i="28" r="T92"/>
  <c i="26" r="R90"/>
  <c i="23" r="T90"/>
  <c i="22" r="P90"/>
  <c i="1" r="AU79"/>
  <c i="20" r="BK96"/>
  <c r="J96"/>
  <c r="J64"/>
  <c i="13" r="R152"/>
  <c r="R104"/>
  <c i="2" r="R100"/>
  <c i="25" r="T90"/>
  <c i="22" r="T90"/>
  <c i="2" r="P114"/>
  <c r="P100"/>
  <c i="1" r="AU56"/>
  <c i="28" r="R92"/>
  <c r="R91"/>
  <c i="26" r="T90"/>
  <c i="16" r="R93"/>
  <c r="R92"/>
  <c i="29" r="P86"/>
  <c r="P85"/>
  <c i="1" r="AU86"/>
  <c i="24" r="BK90"/>
  <c r="J90"/>
  <c i="5" r="T101"/>
  <c r="T100"/>
  <c i="20" r="P96"/>
  <c r="P95"/>
  <c i="1" r="AU77"/>
  <c i="5" r="R101"/>
  <c r="R100"/>
  <c i="29" r="R86"/>
  <c r="R85"/>
  <c i="27" r="T82"/>
  <c i="19" r="T96"/>
  <c i="13" r="P104"/>
  <c i="1" r="AU68"/>
  <c i="4" r="P290"/>
  <c i="3" r="P101"/>
  <c r="P100"/>
  <c i="1" r="AU57"/>
  <c i="24" r="R90"/>
  <c i="23" r="R90"/>
  <c i="21" r="R90"/>
  <c i="20" r="T96"/>
  <c r="T95"/>
  <c i="13" r="T152"/>
  <c r="T104"/>
  <c i="4" r="R290"/>
  <c i="25" r="R90"/>
  <c i="3" r="T101"/>
  <c r="T100"/>
  <c i="28" r="P92"/>
  <c r="P91"/>
  <c i="1" r="AU85"/>
  <c i="21" r="P90"/>
  <c i="1" r="AU78"/>
  <c i="19" r="P96"/>
  <c i="1" r="AU75"/>
  <c i="4" r="T290"/>
  <c i="3" r="R101"/>
  <c r="R100"/>
  <c i="28" r="T245"/>
  <c i="23" r="P90"/>
  <c i="1" r="AU80"/>
  <c i="2" r="T290"/>
  <c r="T100"/>
  <c i="29" r="T86"/>
  <c r="T85"/>
  <c i="27" r="R82"/>
  <c i="5" r="BK715"/>
  <c r="J715"/>
  <c r="J74"/>
  <c i="7" r="BK90"/>
  <c r="J90"/>
  <c r="J63"/>
  <c i="8" r="BK90"/>
  <c r="J90"/>
  <c r="J63"/>
  <c i="11" r="BK90"/>
  <c r="J90"/>
  <c r="J63"/>
  <c i="12" r="BK90"/>
  <c r="J90"/>
  <c i="15" r="BK86"/>
  <c r="J86"/>
  <c r="J63"/>
  <c i="16" r="BK170"/>
  <c r="J170"/>
  <c r="J69"/>
  <c i="23" r="BK90"/>
  <c r="J90"/>
  <c r="J63"/>
  <c i="28" r="BK245"/>
  <c r="J245"/>
  <c r="J67"/>
  <c i="4" r="BK101"/>
  <c r="J101"/>
  <c r="J64"/>
  <c i="6" r="BK90"/>
  <c r="J90"/>
  <c i="13" r="BK460"/>
  <c r="J460"/>
  <c r="J81"/>
  <c i="16" r="BK157"/>
  <c r="J157"/>
  <c r="J65"/>
  <c i="17" r="BK82"/>
  <c r="J82"/>
  <c i="26" r="BK90"/>
  <c r="J90"/>
  <c r="J63"/>
  <c i="29" r="BK86"/>
  <c r="BK85"/>
  <c r="J85"/>
  <c i="5" r="BK101"/>
  <c r="J101"/>
  <c r="J64"/>
  <c r="BK748"/>
  <c r="J748"/>
  <c r="J77"/>
  <c i="9" r="BK90"/>
  <c r="J90"/>
  <c r="J63"/>
  <c i="13" r="BK105"/>
  <c r="J105"/>
  <c r="J64"/>
  <c i="14" r="BK90"/>
  <c r="J90"/>
  <c r="J63"/>
  <c i="19" r="BK97"/>
  <c r="J97"/>
  <c r="J64"/>
  <c i="28" r="BK268"/>
  <c r="J268"/>
  <c r="J70"/>
  <c i="3" r="BK101"/>
  <c r="J101"/>
  <c r="J64"/>
  <c r="BK715"/>
  <c r="J715"/>
  <c r="J74"/>
  <c r="BK748"/>
  <c r="J748"/>
  <c r="J77"/>
  <c i="4" r="BK290"/>
  <c r="J290"/>
  <c r="J75"/>
  <c i="10" r="BK90"/>
  <c r="J90"/>
  <c r="J63"/>
  <c i="13" r="BK343"/>
  <c r="J343"/>
  <c r="J78"/>
  <c i="18" r="BK101"/>
  <c r="J101"/>
  <c r="J64"/>
  <c i="19" r="BK340"/>
  <c r="J340"/>
  <c r="J73"/>
  <c i="20" r="BK422"/>
  <c r="J422"/>
  <c r="J72"/>
  <c i="28" r="BK92"/>
  <c r="J92"/>
  <c r="J60"/>
  <c i="1" r="AG84"/>
  <c i="18" r="BK100"/>
  <c r="J100"/>
  <c r="J63"/>
  <c i="16" r="J93"/>
  <c r="J60"/>
  <c i="13" r="J152"/>
  <c r="J70"/>
  <c i="2" r="BK100"/>
  <c r="J100"/>
  <c r="J63"/>
  <c i="1" r="BA55"/>
  <c i="9" r="J35"/>
  <c i="1" r="AV64"/>
  <c r="AT64"/>
  <c i="13" r="J35"/>
  <c i="1" r="AV68"/>
  <c r="AT68"/>
  <c r="BC73"/>
  <c r="AY73"/>
  <c i="19" r="J35"/>
  <c i="1" r="AV75"/>
  <c r="AT75"/>
  <c i="26" r="F35"/>
  <c i="1" r="AZ83"/>
  <c i="6" r="F35"/>
  <c i="1" r="AZ61"/>
  <c i="10" r="J35"/>
  <c i="1" r="AV65"/>
  <c r="AT65"/>
  <c i="14" r="J35"/>
  <c i="1" r="AV69"/>
  <c r="AT69"/>
  <c i="18" r="F35"/>
  <c i="1" r="AZ74"/>
  <c i="6" r="J35"/>
  <c i="1" r="AV61"/>
  <c r="AT61"/>
  <c i="10" r="F35"/>
  <c i="1" r="AZ65"/>
  <c i="14" r="F35"/>
  <c i="1" r="AZ69"/>
  <c i="15" r="J35"/>
  <c i="1" r="AV70"/>
  <c r="AT70"/>
  <c i="18" r="J35"/>
  <c i="1" r="AV74"/>
  <c r="AT74"/>
  <c i="28" r="F33"/>
  <c i="1" r="AZ85"/>
  <c r="BD55"/>
  <c i="7" r="F35"/>
  <c i="1" r="AZ62"/>
  <c i="9" r="F35"/>
  <c i="1" r="AZ64"/>
  <c i="17" r="J33"/>
  <c i="1" r="AV72"/>
  <c r="AT72"/>
  <c i="25" r="J35"/>
  <c i="1" r="AV82"/>
  <c r="AT82"/>
  <c r="BA76"/>
  <c r="AW76"/>
  <c i="29" r="J33"/>
  <c i="1" r="AV86"/>
  <c r="AT86"/>
  <c i="7" r="J35"/>
  <c i="1" r="AV62"/>
  <c r="AT62"/>
  <c i="11" r="F35"/>
  <c i="1" r="AZ66"/>
  <c i="17" r="F33"/>
  <c i="1" r="AZ72"/>
  <c i="21" r="F35"/>
  <c i="1" r="AZ78"/>
  <c i="22" r="J32"/>
  <c i="1" r="AG79"/>
  <c i="23" r="F35"/>
  <c i="1" r="AZ80"/>
  <c i="24" r="J32"/>
  <c i="1" r="AG81"/>
  <c i="5" r="F35"/>
  <c i="1" r="AZ60"/>
  <c r="BD73"/>
  <c i="21" r="J35"/>
  <c i="1" r="AV78"/>
  <c r="AT78"/>
  <c i="23" r="J35"/>
  <c i="1" r="AV80"/>
  <c r="AT80"/>
  <c i="25" r="J32"/>
  <c i="1" r="AG82"/>
  <c r="BC76"/>
  <c r="AY76"/>
  <c r="BB76"/>
  <c r="AX76"/>
  <c i="27" r="J33"/>
  <c i="1" r="AV84"/>
  <c r="AT84"/>
  <c r="AN84"/>
  <c i="5" r="J35"/>
  <c i="1" r="AV60"/>
  <c r="AT60"/>
  <c i="8" r="J35"/>
  <c i="1" r="AV63"/>
  <c r="AT63"/>
  <c i="12" r="F35"/>
  <c i="1" r="AZ67"/>
  <c i="15" r="F35"/>
  <c i="1" r="AZ70"/>
  <c i="16" r="J33"/>
  <c i="1" r="AV71"/>
  <c r="AT71"/>
  <c i="26" r="J35"/>
  <c i="1" r="AV83"/>
  <c r="AT83"/>
  <c i="17" r="J30"/>
  <c i="1" r="AG72"/>
  <c r="BB55"/>
  <c i="4" r="F35"/>
  <c i="1" r="AZ59"/>
  <c i="11" r="J35"/>
  <c i="1" r="AV66"/>
  <c r="AT66"/>
  <c r="BB73"/>
  <c r="AX73"/>
  <c i="19" r="F35"/>
  <c i="1" r="AZ75"/>
  <c r="BD76"/>
  <c i="27" r="F33"/>
  <c i="1" r="AZ84"/>
  <c i="29" r="J30"/>
  <c i="1" r="AG86"/>
  <c i="4" r="J35"/>
  <c i="1" r="AV59"/>
  <c r="AT59"/>
  <c i="28" r="J33"/>
  <c i="1" r="AV85"/>
  <c r="AT85"/>
  <c i="8" r="F35"/>
  <c i="1" r="AZ63"/>
  <c i="12" r="J35"/>
  <c i="1" r="AV67"/>
  <c r="AT67"/>
  <c r="BC58"/>
  <c r="AY58"/>
  <c r="BA58"/>
  <c r="AW58"/>
  <c r="BD58"/>
  <c i="16" r="F33"/>
  <c i="1" r="AZ71"/>
  <c i="22" r="J35"/>
  <c i="1" r="AV79"/>
  <c r="AT79"/>
  <c i="25" r="F35"/>
  <c i="1" r="AZ82"/>
  <c i="29" r="F33"/>
  <c i="1" r="AZ86"/>
  <c r="AU73"/>
  <c i="2" r="F35"/>
  <c i="1" r="AZ56"/>
  <c r="BB58"/>
  <c r="AX58"/>
  <c i="24" r="F35"/>
  <c i="1" r="AZ81"/>
  <c i="12" r="J32"/>
  <c i="1" r="AG67"/>
  <c r="BC55"/>
  <c r="AY55"/>
  <c i="3" r="J35"/>
  <c i="1" r="AV57"/>
  <c r="AT57"/>
  <c i="13" r="F35"/>
  <c i="1" r="AZ68"/>
  <c r="BA73"/>
  <c r="AW73"/>
  <c i="20" r="J35"/>
  <c i="1" r="AV77"/>
  <c r="AT77"/>
  <c i="6" r="J32"/>
  <c i="1" r="AG61"/>
  <c i="3" r="F35"/>
  <c i="1" r="AZ57"/>
  <c i="21" r="J32"/>
  <c i="1" r="AG78"/>
  <c i="22" r="F35"/>
  <c i="1" r="AZ79"/>
  <c i="24" r="J35"/>
  <c i="1" r="AV81"/>
  <c r="AT81"/>
  <c i="2" r="J35"/>
  <c i="1" r="AV56"/>
  <c r="AT56"/>
  <c i="20" r="F35"/>
  <c i="1" r="AZ77"/>
  <c i="4" l="1" r="T100"/>
  <c r="P100"/>
  <c i="1" r="AU59"/>
  <c i="4" r="R100"/>
  <c i="28" r="T91"/>
  <c i="4" r="BK100"/>
  <c r="J100"/>
  <c r="J63"/>
  <c i="13" r="BK104"/>
  <c r="J104"/>
  <c i="19" r="BK96"/>
  <c r="J96"/>
  <c r="J63"/>
  <c i="12" r="J63"/>
  <c i="28" r="BK91"/>
  <c r="J91"/>
  <c i="29" r="J86"/>
  <c r="J60"/>
  <c i="16" r="BK92"/>
  <c r="J92"/>
  <c i="5" r="BK100"/>
  <c r="J100"/>
  <c i="6" r="J63"/>
  <c i="3" r="BK100"/>
  <c r="J100"/>
  <c r="J63"/>
  <c i="29" r="J59"/>
  <c i="24" r="J63"/>
  <c i="20" r="BK95"/>
  <c r="J95"/>
  <c i="17" r="J59"/>
  <c i="29" r="J39"/>
  <c i="27" r="J39"/>
  <c i="1" r="AN82"/>
  <c i="25" r="J41"/>
  <c i="24" r="J41"/>
  <c i="1" r="AN79"/>
  <c r="AN78"/>
  <c i="22" r="J41"/>
  <c i="21" r="J41"/>
  <c i="17" r="J39"/>
  <c i="12" r="J41"/>
  <c i="6" r="J41"/>
  <c i="1" r="AN81"/>
  <c r="AN67"/>
  <c r="AN61"/>
  <c r="AN72"/>
  <c r="AN86"/>
  <c i="15" r="J32"/>
  <c i="1" r="AG70"/>
  <c r="AZ55"/>
  <c r="AV55"/>
  <c i="28" r="J30"/>
  <c i="1" r="AG85"/>
  <c r="AU76"/>
  <c i="7" r="J32"/>
  <c i="1" r="AG62"/>
  <c r="BB54"/>
  <c r="W31"/>
  <c i="13" r="J32"/>
  <c i="1" r="AG68"/>
  <c i="5" r="J32"/>
  <c i="1" r="AG60"/>
  <c r="BA54"/>
  <c r="W30"/>
  <c r="AZ73"/>
  <c r="AV73"/>
  <c r="AT73"/>
  <c i="16" r="J30"/>
  <c i="1" r="AG71"/>
  <c i="11" r="J32"/>
  <c i="1" r="AG66"/>
  <c i="23" r="J32"/>
  <c i="1" r="AG80"/>
  <c i="2" r="J32"/>
  <c i="1" r="AG56"/>
  <c i="20" r="J32"/>
  <c i="1" r="AG77"/>
  <c r="AZ58"/>
  <c r="AV58"/>
  <c r="AT58"/>
  <c r="AU55"/>
  <c r="AX55"/>
  <c r="AU58"/>
  <c i="14" r="J32"/>
  <c i="1" r="AG69"/>
  <c i="10" r="J32"/>
  <c i="1" r="AG65"/>
  <c i="18" r="J32"/>
  <c i="1" r="AG74"/>
  <c i="8" r="J32"/>
  <c i="1" r="AG63"/>
  <c i="9" r="J32"/>
  <c i="1" r="AG64"/>
  <c r="AW55"/>
  <c r="BD54"/>
  <c r="W33"/>
  <c i="26" r="J32"/>
  <c i="1" r="AG83"/>
  <c r="AZ76"/>
  <c r="AV76"/>
  <c r="AT76"/>
  <c r="BC54"/>
  <c r="W32"/>
  <c i="23" l="1" r="J41"/>
  <c i="5" r="J41"/>
  <c i="28" r="J39"/>
  <c i="20" r="J41"/>
  <c i="10" r="J41"/>
  <c i="15" r="J41"/>
  <c i="13" r="J41"/>
  <c i="14" r="J41"/>
  <c i="26" r="J41"/>
  <c i="16" r="J39"/>
  <c i="7" r="J41"/>
  <c i="11" r="J41"/>
  <c i="8" r="J41"/>
  <c i="9" r="J41"/>
  <c i="13" r="J63"/>
  <c i="28" r="J59"/>
  <c i="20" r="J63"/>
  <c i="5" r="J63"/>
  <c i="16" r="J59"/>
  <c i="18" r="J41"/>
  <c i="1" r="AN74"/>
  <c i="2" r="J41"/>
  <c i="1" r="AN56"/>
  <c r="AN62"/>
  <c r="AN64"/>
  <c r="AN68"/>
  <c r="AN85"/>
  <c r="AN65"/>
  <c r="AN69"/>
  <c r="AN80"/>
  <c r="AN60"/>
  <c r="AN63"/>
  <c r="AN70"/>
  <c r="AN71"/>
  <c r="AN83"/>
  <c r="AN66"/>
  <c r="AN77"/>
  <c r="AG76"/>
  <c i="19" r="J32"/>
  <c i="1" r="AG75"/>
  <c r="AG73"/>
  <c r="AN73"/>
  <c r="AY54"/>
  <c r="AX54"/>
  <c r="AZ54"/>
  <c r="W29"/>
  <c i="3" r="J32"/>
  <c i="1" r="AG57"/>
  <c r="AG55"/>
  <c i="4" r="J32"/>
  <c i="1" r="AG59"/>
  <c r="AN59"/>
  <c r="AT55"/>
  <c r="AN55"/>
  <c r="AU54"/>
  <c r="AW54"/>
  <c r="AK30"/>
  <c l="1" r="AN76"/>
  <c i="3" r="J41"/>
  <c i="19" r="J41"/>
  <c i="4" r="J41"/>
  <c i="1" r="AN75"/>
  <c r="AN57"/>
  <c r="AG58"/>
  <c r="AV54"/>
  <c r="AK29"/>
  <c l="1" r="AN58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<sst xmlns="http://schemas.openxmlformats.org/spreadsheetml/2006/main">
  <si>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</si>
  <si>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</si>
  <si>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</si>
  <si>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</si>
  <si>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</si>
  <si>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{307bbccc-4ab2-42c6-988e-66ade83a514a}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</si>
  <si>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</si>
  <si>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</si>
  <si>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</si>
  <si>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</si>
  <si>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</si>
  <si>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</si>
  <si>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</si>
  <si>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</si>
  <si>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22-034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</si>
  <si>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</si>
  <si>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</si>
  <si>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CZT Liberec - GreenNet II</t>
  </si>
  <si>
    <t>KSO:</t>
  </si>
  <si>
    <t/>
  </si>
  <si>
    <t>CC-CZ:</t>
  </si>
  <si>
    <t>Místo:</t>
  </si>
  <si>
    <t>Liberec</t>
  </si>
  <si>
    <t>Datum:</t>
  </si>
  <si>
    <t>21. 6. 2024</t>
  </si>
  <si>
    <t>Zadavatel:</t>
  </si>
  <si>
    <t>IČ:</t>
  </si>
  <si>
    <t>62241672</t>
  </si>
  <si>
    <t>Teplárna Liberec, a.s.</t>
  </si>
  <si>
    <t>DIČ:</t>
  </si>
  <si>
    <t>Uchazeč:</t>
  </si>
  <si>
    <t>Vyplň údaj</t>
  </si>
  <si>
    <t>Projektant:</t>
  </si>
  <si>
    <t>28662814</t>
  </si>
  <si>
    <t>SITEZ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</si>
  <si>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</si>
  <si>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</si>
  <si>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</si>
  <si>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</si>
  <si>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</si>
  <si>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</si>
  <si>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</si>
  <si>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</si>
  <si>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</si>
  <si>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</si>
  <si>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</si>
  <si>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</si>
  <si>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</si>
  <si>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</si>
  <si>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</si>
  <si>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</si>
  <si>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</si>
  <si>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</si>
  <si>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</si>
  <si>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</si>
  <si>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</si>
  <si>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</si>
  <si>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</si>
  <si>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</si>
  <si>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</si>
  <si>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</si>
  <si>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</si>
  <si>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</si>
  <si>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</si>
  <si>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</si>
  <si>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</si>
  <si>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</si>
  <si>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</si>
  <si>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</si>
  <si>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</si>
  <si>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</si>
  <si>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</si>
  <si>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</si>
  <si>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</si>
  <si>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</si>
  <si>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</si>
  <si>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</si>
  <si>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D3.1</t>
  </si>
  <si>
    <t>Teplárna - VS2 Bída - Králův háj - InO 201.3 - Horkovod</t>
  </si>
  <si>
    <t>ING</t>
  </si>
  <si>
    <t>1</t>
  </si>
  <si>
    <t>{e1954571-eca8-4727-b65c-697646d8670b}</t>
  </si>
  <si>
    <t>2</t>
  </si>
  <si>
    <t>/</t>
  </si>
  <si>
    <t>D3.1a</t>
  </si>
  <si>
    <t>InO 201.3 - Horkovod - strojní část</t>
  </si>
  <si>
    <t>Soupis</t>
  </si>
  <si>
    <t>{5d012c9c-0f1a-4aab-913b-9e21af354bef}</t>
  </si>
  <si>
    <t>D3.1b</t>
  </si>
  <si>
    <t>InO 201.3 - Horkovod - stavební část</t>
  </si>
  <si>
    <t>{e1958a63-1da6-41cf-b481-970eef3b88c1}</t>
  </si>
  <si>
    <t>D3.2</t>
  </si>
  <si>
    <t>OPS</t>
  </si>
  <si>
    <t>PRO</t>
  </si>
  <si>
    <t>{fd20b9c6-5b3b-48cb-8a77-f34481aa9322}</t>
  </si>
  <si>
    <t>{0d8da66f-cfbf-4682-b0bf-0abaf4fcfcac}</t>
  </si>
  <si>
    <t>{005a049b-d1db-471c-aa49-b5b2c9dcfe7a}</t>
  </si>
  <si>
    <t>D3.2.1.2</t>
  </si>
  <si>
    <t>PS235 - 5520 - VS Králův háj - Měření a regulace</t>
  </si>
  <si>
    <t>{c97ba49b-b2e1-448d-858d-a3e832bc139e}</t>
  </si>
  <si>
    <t>D3.2.2.2</t>
  </si>
  <si>
    <t>PS236 - 5502 - EC Broumovská - Měření a regulace</t>
  </si>
  <si>
    <t>{77435123-a27f-49dc-9f7c-cd8e24deab2f}</t>
  </si>
  <si>
    <t>D3.2.3.2</t>
  </si>
  <si>
    <t>PS237 - 5401 - ZŠ Broumovská - Měření a regulace</t>
  </si>
  <si>
    <t>{a1eecf17-285f-4530-bdd3-137af4a1132a}</t>
  </si>
  <si>
    <t>D3.2.4.2</t>
  </si>
  <si>
    <t>PS238 - 4501 - VS2 Bída - Měření a regulace</t>
  </si>
  <si>
    <t>{6f4b0a1a-2b53-415c-93e4-792635e15984}</t>
  </si>
  <si>
    <t>D3.2.5.2</t>
  </si>
  <si>
    <t>PS239 - 5203 - VS Příbramská - Měření a regulace</t>
  </si>
  <si>
    <t>{f7e4c0b5-cef5-4b26-99fa-ab43b6c17a05}</t>
  </si>
  <si>
    <t>D3.2.6.2</t>
  </si>
  <si>
    <t>PS240 - 5604 - Smutný Zdeněk - Měření a regulace</t>
  </si>
  <si>
    <t>{d8c362a3-d95b-4df6-a8c7-b9da761409c2}</t>
  </si>
  <si>
    <t>D3.2.7.2</t>
  </si>
  <si>
    <t>PS241 - 4582 - VS Centrum Mlýnská - Měření a regulace</t>
  </si>
  <si>
    <t>{231a8c6b-fa47-404f-816e-68319dc62799}</t>
  </si>
  <si>
    <t>D3.2.8.1</t>
  </si>
  <si>
    <t xml:space="preserve">PS209 - OS - Králův Háj - strojní a stavební část </t>
  </si>
  <si>
    <t>{8fe2ac9f-4e26-4b4e-b1f5-6366239a3be6}</t>
  </si>
  <si>
    <t>D3.2.8.2</t>
  </si>
  <si>
    <t>PS209 - OS Králův háj - Měření a regulace</t>
  </si>
  <si>
    <t>{d70ce63a-4a69-4bfe-874e-31a61b77b529}</t>
  </si>
  <si>
    <t>D3.2.X.2</t>
  </si>
  <si>
    <t>PVS - Měření a regulace - demontáže</t>
  </si>
  <si>
    <t>{61226005-c262-4ab1-8993-0627ad39e89c}</t>
  </si>
  <si>
    <t>D3.3</t>
  </si>
  <si>
    <t>ZOV</t>
  </si>
  <si>
    <t>{f60a06e4-683c-472a-85e1-25a98fb7e71b}</t>
  </si>
  <si>
    <t>D3.4</t>
  </si>
  <si>
    <t>Datová síť</t>
  </si>
  <si>
    <t>STA</t>
  </si>
  <si>
    <t>{3dcfb6f0-1206-4fd3-b330-afed7d227a02}</t>
  </si>
  <si>
    <t>D4.1</t>
  </si>
  <si>
    <t>Teplovod</t>
  </si>
  <si>
    <t>{c2a13dc1-1fd0-4a23-81a4-c57fdf9e45c2}</t>
  </si>
  <si>
    <t>D4.1a</t>
  </si>
  <si>
    <t xml:space="preserve">InO 201.2 - Teplovod - strojní část </t>
  </si>
  <si>
    <t>{21f17a86-d8e9-4d1c-b1f8-234a14d4fa1c}</t>
  </si>
  <si>
    <t>D4.1b</t>
  </si>
  <si>
    <t>InO 201.2 - Teplovod - stavební část</t>
  </si>
  <si>
    <t>{edac1398-2523-4aea-9299-8d266dd50f3c}</t>
  </si>
  <si>
    <t>D4.2</t>
  </si>
  <si>
    <t>{6545a496-f76b-49b3-8129-a6bca01bd0fd}</t>
  </si>
  <si>
    <t>D4.2.1.1</t>
  </si>
  <si>
    <t>Objektové předávací stanice - strojní část</t>
  </si>
  <si>
    <t>{0fc4c659-93c1-4474-9b44-8b175e22ba32}</t>
  </si>
  <si>
    <t>D4.2.1.2</t>
  </si>
  <si>
    <t>PS251 - A - Chirurgie - Měření a regulace</t>
  </si>
  <si>
    <t>{46622776-d6de-4fec-8b07-be16360391f6}</t>
  </si>
  <si>
    <t>D4.2.2.2</t>
  </si>
  <si>
    <t>PS252 - B - PIO - Měření a regulace</t>
  </si>
  <si>
    <t>{e965c475-fd00-42f9-92af-99d31fa8964d}</t>
  </si>
  <si>
    <t>D4.2.3.2</t>
  </si>
  <si>
    <t>PS253 - F - Mikrobiologie - Měření a regulace</t>
  </si>
  <si>
    <t>{c45d99f6-6a32-4e78-887f-bf3bc45399d6}</t>
  </si>
  <si>
    <t>D4.2.4.2</t>
  </si>
  <si>
    <t>PS254 - G - PPMD - Měření a regulace</t>
  </si>
  <si>
    <t>{4e00b3ae-0d1f-43cc-bd65-a1eb1acfbcb8}</t>
  </si>
  <si>
    <t>D4.2.5.2</t>
  </si>
  <si>
    <t>PS255 - I - Psychiatrie - Měření a reulace</t>
  </si>
  <si>
    <t>{1567d1ee-8e76-49e5-8c2a-0ebb740dc516}</t>
  </si>
  <si>
    <t>D4.2.6.2</t>
  </si>
  <si>
    <t>PS256 - J - Stravovací - Měření a reulace</t>
  </si>
  <si>
    <t>{8ac781f2-965c-41c9-83a2-51194b86af34}</t>
  </si>
  <si>
    <t>D4.4</t>
  </si>
  <si>
    <t>{bf84d017-e055-49a7-88ce-a5d32ad78748}</t>
  </si>
  <si>
    <t>D4.5</t>
  </si>
  <si>
    <t>OST</t>
  </si>
  <si>
    <t>{2b0e3252-61b9-417c-b11b-c95813737c68}</t>
  </si>
  <si>
    <t>VRN</t>
  </si>
  <si>
    <t>Vedlejší rozpočtové náklady</t>
  </si>
  <si>
    <t>VON</t>
  </si>
  <si>
    <t>{6dd121f9-9113-481b-a0e0-26a56ef171eb}</t>
  </si>
  <si>
    <t>KRYCÍ LIST SOUPISU PRACÍ</t>
  </si>
  <si>
    <t>Objekt:</t>
  </si>
  <si>
    <t>D3.1 - Teplárna - VS2 Bída - Králův háj - InO 201.3 - Horkovod</t>
  </si>
  <si>
    <t>Soupis:</t>
  </si>
  <si>
    <t>D3.1a - InO 201.3 - Horkovod - strojní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</si>
  <si>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</si>
  <si>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</si>
  <si>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</si>
  <si>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</si>
  <si>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</si>
  <si>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8 - Trubní vedení</t>
  </si>
  <si>
    <t xml:space="preserve">    997 - Přesun sutě</t>
  </si>
  <si>
    <t>PSV - Práce a dodávky PSV</t>
  </si>
  <si>
    <t xml:space="preserve">    713 - Izolace tepelné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</si>
  <si>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</si>
  <si>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</si>
  <si>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</si>
  <si>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741 - Elektroinstalace - silnoproud</t>
  </si>
  <si>
    <t xml:space="preserve">    767 - Konstrukce zámečnické</t>
  </si>
  <si>
    <t xml:space="preserve">    783 - Dokončovací práce - nátěry</t>
  </si>
  <si>
    <t>M - Práce a dodávky M</t>
  </si>
  <si>
    <t xml:space="preserve">    23-M - Montáže potrubí</t>
  </si>
  <si>
    <t xml:space="preserve">    46-M - Zemní práce při extr.mont.pracích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</si>
  <si>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</si>
  <si>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</si>
  <si>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</si>
  <si>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</si>
  <si>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</si>
  <si>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</si>
  <si>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</si>
  <si>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</si>
  <si>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</si>
  <si>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</si>
  <si>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</si>
  <si>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</si>
  <si>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</si>
  <si>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</si>
  <si>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</si>
  <si>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</si>
  <si>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</si>
  <si>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8</t>
  </si>
  <si>
    <t>Trubní vedení</t>
  </si>
  <si>
    <t>K</t>
  </si>
  <si>
    <t>899722114</t>
  </si>
  <si>
    <t>Krytí potrubí z plastů výstražnou fólií z PVC přes 34 do 40 cm</t>
  </si>
  <si>
    <t>m</t>
  </si>
  <si>
    <t>CS ÚRS 2024 01</t>
  </si>
  <si>
    <t>4</t>
  </si>
  <si>
    <t>313707745</t>
  </si>
  <si>
    <t>PP</t>
  </si>
  <si>
    <t>Krytí potrubí z plastů výstražnou fólií z PVC šířky přes 34 do 40 cm</t>
  </si>
  <si>
    <t>Online PSC</t>
  </si>
  <si>
    <t>https://podminky.urs.cz/item/CS_URS_2024_01/899722114</t>
  </si>
  <si>
    <t>997</t>
  </si>
  <si>
    <t>Přesun sutě</t>
  </si>
  <si>
    <t>997006512</t>
  </si>
  <si>
    <t>Vodorovné doprava suti s naložením a složením na skládku přes 100 m do 1 km</t>
  </si>
  <si>
    <t>t</t>
  </si>
  <si>
    <t>-1385113075</t>
  </si>
  <si>
    <t>Vodorovná doprava suti na skládku s naložením na dopravní prostředek a složením přes 100 m do 1 km</t>
  </si>
  <si>
    <t>https://podminky.urs.cz/item/CS_URS_2024_01/997006512</t>
  </si>
  <si>
    <t>3</t>
  </si>
  <si>
    <t>997006519</t>
  </si>
  <si>
    <t>Příplatek k vodorovnému přemístění suti na skládku ZKD 1 km přes 1 km</t>
  </si>
  <si>
    <t>-856743001</t>
  </si>
  <si>
    <t>Vodorovná doprava suti na skládku Příplatek k ceně -6512 za každý další i započatý 1 km</t>
  </si>
  <si>
    <t>https://podminky.urs.cz/item/CS_URS_2024_01/997006519</t>
  </si>
  <si>
    <t>VV</t>
  </si>
  <si>
    <t>289,256*20 'Přepočtené koeficientem množství</t>
  </si>
  <si>
    <t>PSV</t>
  </si>
  <si>
    <t>Práce a dodávky PSV</t>
  </si>
  <si>
    <t>713</t>
  </si>
  <si>
    <t>Izolace tepelné</t>
  </si>
  <si>
    <t>7134712R</t>
  </si>
  <si>
    <t>Montáž tepelné izolace potrubí snímatelnými pouzdry ns polepem</t>
  </si>
  <si>
    <t>16</t>
  </si>
  <si>
    <t>-1085119974</t>
  </si>
  <si>
    <t>Montáž izolace tepelné potrubí, ohybů, přírub, armatur nebo tvarovek snímatelnými pouzdry s vrstvenou izolací s upevněním polepem (izolační materiál ve specifikaci) potrubí</t>
  </si>
  <si>
    <t>5</t>
  </si>
  <si>
    <t>M</t>
  </si>
  <si>
    <t>PP300-120</t>
  </si>
  <si>
    <t>Potrubní pouzdra tl. 120 s al. fólií</t>
  </si>
  <si>
    <t>32</t>
  </si>
  <si>
    <t>1641846941</t>
  </si>
  <si>
    <t>6</t>
  </si>
  <si>
    <t>PP250-110</t>
  </si>
  <si>
    <t>Potrubní pouzdra tl. 110 s al. fólií</t>
  </si>
  <si>
    <t>-1517012946</t>
  </si>
  <si>
    <t>7</t>
  </si>
  <si>
    <t>PP200-100</t>
  </si>
  <si>
    <t>Potrubní pouzdra tl. 100 s al. fólií</t>
  </si>
  <si>
    <t>-2106041643</t>
  </si>
  <si>
    <t>PP65-80</t>
  </si>
  <si>
    <t>Potrubní pouzdra tl. 80 s al. fólií</t>
  </si>
  <si>
    <t>1423296909</t>
  </si>
  <si>
    <t>9</t>
  </si>
  <si>
    <t>PP32-50</t>
  </si>
  <si>
    <t>Potrubní pouzdra tl. 50 s al. fólií</t>
  </si>
  <si>
    <t>59076219</t>
  </si>
  <si>
    <t>10</t>
  </si>
  <si>
    <t>713471212</t>
  </si>
  <si>
    <t>Montáž tepelné izolace armatur snímatelnými pouzdry na suchý zip</t>
  </si>
  <si>
    <t>kus</t>
  </si>
  <si>
    <t>-944613210</t>
  </si>
  <si>
    <t>Montáž izolace tepelné potrubí, ohybů, přírub, armatur nebo tvarovek snímatelnými pouzdry s vrstvenou izolací s upevněním na suchý zip (izolační materiál ve specifikaci) armatur</t>
  </si>
  <si>
    <t>https://podminky.urs.cz/item/CS_URS_2024_01/713471212</t>
  </si>
  <si>
    <t>11</t>
  </si>
  <si>
    <t>RAKK300</t>
  </si>
  <si>
    <t>Snímatelné izolační pouzdro na armaturu - Kulový kohout přírubový, DN300, do 150 stupňů</t>
  </si>
  <si>
    <t>-279820028</t>
  </si>
  <si>
    <t>RAKK250</t>
  </si>
  <si>
    <t>Snímatelné izolační pouzdro na armaturu - Kulový kohout přírubový, DN250, do 150 stupňů</t>
  </si>
  <si>
    <t>-606737001</t>
  </si>
  <si>
    <t>13</t>
  </si>
  <si>
    <t>RAKK200</t>
  </si>
  <si>
    <t>Snímatelné izolační pouzdro na armaturu - Kulový kohout přírubový, DN200, do 150 stupňů</t>
  </si>
  <si>
    <t>1700307745</t>
  </si>
  <si>
    <t>14</t>
  </si>
  <si>
    <t>RAKK65</t>
  </si>
  <si>
    <t>Snímatelné izolační pouzdro na armaturu - Kulový kohout přírubový, DN65, do 150 stupňů</t>
  </si>
  <si>
    <t>-299989712</t>
  </si>
  <si>
    <t>15</t>
  </si>
  <si>
    <t>RAKK32</t>
  </si>
  <si>
    <t>Snímatelné izolační pouzdro na armaturu - Kulový kohout přírubový, DN32, do 150 stupňů</t>
  </si>
  <si>
    <t>1273294287</t>
  </si>
  <si>
    <t>RAPS300</t>
  </si>
  <si>
    <t>Snímatelné izolační pouzdro na armaturu - Přírubový spoj, DN300, do 150 stupňů</t>
  </si>
  <si>
    <t>-1969824821</t>
  </si>
  <si>
    <t>17</t>
  </si>
  <si>
    <t>RAPS250</t>
  </si>
  <si>
    <t>Snímatelné izolační pouzdro na armaturu - Přírubový spoj, DN250, do 150 stupňů</t>
  </si>
  <si>
    <t>1247974276</t>
  </si>
  <si>
    <t>18</t>
  </si>
  <si>
    <t>RAPS200</t>
  </si>
  <si>
    <t>Snímatelné izolační pouzdro na armaturu - Přírubový spoj, DN200, do 150 stupňů</t>
  </si>
  <si>
    <t>2104266551</t>
  </si>
  <si>
    <t>19</t>
  </si>
  <si>
    <t>R.APS65</t>
  </si>
  <si>
    <t>Snímatelné izolační pouzdro na armaturu - Přírubový spoj, DN65, do 150 stupňů</t>
  </si>
  <si>
    <t>-1811890432</t>
  </si>
  <si>
    <t>20</t>
  </si>
  <si>
    <t>RAPS32</t>
  </si>
  <si>
    <t>Snímatelné izolační pouzdro na armaturu - Přírubový spoj, DN32, do 150 stupňů</t>
  </si>
  <si>
    <t>2127902572</t>
  </si>
  <si>
    <t>713490811</t>
  </si>
  <si>
    <t>Demontáž izolace tepelné oplechování pevné potrubí vnějšího obvodu do 500 mm</t>
  </si>
  <si>
    <t>m2</t>
  </si>
  <si>
    <t>836812267</t>
  </si>
  <si>
    <t>Odstranění tepelné izolace potrubí a ohybů - doplňky a součásti demontáž oplechování pevného vnějšího obvodu do 500 mm potrubí</t>
  </si>
  <si>
    <t>https://podminky.urs.cz/item/CS_URS_2024_01/713490811</t>
  </si>
  <si>
    <t>22</t>
  </si>
  <si>
    <t>713490821</t>
  </si>
  <si>
    <t>Demontáž izolace tepelné oplechování pevné potrubí vnějšího obvodu přes 500 mm</t>
  </si>
  <si>
    <t>-1833028616</t>
  </si>
  <si>
    <t>Odstranění tepelné izolace potrubí a ohybů - doplňky a součásti demontáž oplechování pevného vnějšího obvodu přes 500 mm potrubí</t>
  </si>
  <si>
    <t>https://podminky.urs.cz/item/CS_URS_2024_01/713490821</t>
  </si>
  <si>
    <t>23</t>
  </si>
  <si>
    <t>469973135</t>
  </si>
  <si>
    <t>Poplatek za uložení na skládce (skládkovné) stavebního odpadu z izolačních materiálů kód odpadu 17 06 04</t>
  </si>
  <si>
    <t>64</t>
  </si>
  <si>
    <t>246525582</t>
  </si>
  <si>
    <t>Poplatek za uložení stavebního odpadu (skládkovné) na skládce z izolačních materiálů zatříděného do Katalogu odpadů pod kódem 17 06 04</t>
  </si>
  <si>
    <t>https://podminky.urs.cz/item/CS_URS_2024_01/469973135</t>
  </si>
  <si>
    <t>24</t>
  </si>
  <si>
    <t>998713101</t>
  </si>
  <si>
    <t>Přesun hmot tonážní pro izolace tepelné v objektech v do 6 m</t>
  </si>
  <si>
    <t>2129561198</t>
  </si>
  <si>
    <t>Přesun hmot pro izolace tepelné stanovený z hmotnosti přesunovaného materiálu vodorovná dopravní vzdálenost do 50 m s užitím mechanizace v objektech výšky do 6 m</t>
  </si>
  <si>
    <t>https://podminky.urs.cz/item/CS_URS_2024_01/998713101</t>
  </si>
  <si>
    <t>727</t>
  </si>
  <si>
    <t>Zdravotechnika - požární ochrana</t>
  </si>
  <si>
    <t>25</t>
  </si>
  <si>
    <t>727222011</t>
  </si>
  <si>
    <t>Protipožární manžeta prostupu plastového potrubí bez izolace D 125 mm stěnou tl 100 mm požární odolnost EI 120</t>
  </si>
  <si>
    <t>1818682383</t>
  </si>
  <si>
    <t>Protipožární ochranné manžety plastového potrubí prostup stěnou tloušťky 100 mm požární odolnost EI 120 D 125</t>
  </si>
  <si>
    <t>https://podminky.urs.cz/item/CS_URS_2024_01/727222011</t>
  </si>
  <si>
    <t>26</t>
  </si>
  <si>
    <t>727222012</t>
  </si>
  <si>
    <t>Protipožární manžeta prostupu plastového potrubí bez izolace D 140 mm stěnou tl 100 mm požární odolnost EI 120</t>
  </si>
  <si>
    <t>1595566224</t>
  </si>
  <si>
    <t>Protipožární ochranné manžety plastového potrubí prostup stěnou tloušťky 100 mm požární odolnost EI 120 D 140</t>
  </si>
  <si>
    <t>https://podminky.urs.cz/item/CS_URS_2024_01/727222012</t>
  </si>
  <si>
    <t>27</t>
  </si>
  <si>
    <t>727222013</t>
  </si>
  <si>
    <t>Protipožární manžeta prostupu plastového potrubí bez izolace D 160 mm stěnou tl 100 mm požární odolnost EI 120</t>
  </si>
  <si>
    <t>878190039</t>
  </si>
  <si>
    <t>Protipožární ochranné manžety plastového potrubí prostup stěnou tloušťky 100 mm požární odolnost EI 120 D 160</t>
  </si>
  <si>
    <t>https://podminky.urs.cz/item/CS_URS_2024_01/727222013</t>
  </si>
  <si>
    <t>28</t>
  </si>
  <si>
    <t>7272220R</t>
  </si>
  <si>
    <t>Protipožární manžeta prostupu plastového potrubí bez izolace D 180 mm stěnou tl 100 mm požární odolnost EI 120</t>
  </si>
  <si>
    <t>-1104752897</t>
  </si>
  <si>
    <t>29</t>
  </si>
  <si>
    <t>7272220R1</t>
  </si>
  <si>
    <t>Protipožární manžeta prostupu plastového potrubí bez izolace D 355 mm stěnou tl 100 mm požární odolnost EI 120</t>
  </si>
  <si>
    <t>1567379469</t>
  </si>
  <si>
    <t>30</t>
  </si>
  <si>
    <t>727222R2</t>
  </si>
  <si>
    <t>Protipožární manžeta prostupu plastového potrubí bez izolace D 400-560 mm stěnou tl 100 mm požární odolnost EI 60-120</t>
  </si>
  <si>
    <t>-1537919497</t>
  </si>
  <si>
    <t>31</t>
  </si>
  <si>
    <t>998727101</t>
  </si>
  <si>
    <t>Přesun hmot tonážní pro protipožární ochranu v objektech v do 6 m</t>
  </si>
  <si>
    <t>115291631</t>
  </si>
  <si>
    <t>Přesun hmot pro protipožární ochranu stanovený z hmotnosti přesunovaného materiálu vodorovná dopravní vzdálenost do 50 m základní v objektech výšky do 6 m</t>
  </si>
  <si>
    <t>https://podminky.urs.cz/item/CS_URS_2024_01/998727101</t>
  </si>
  <si>
    <t>733</t>
  </si>
  <si>
    <t>Ústřední vytápění - rozvodné potrubí</t>
  </si>
  <si>
    <t>733121156</t>
  </si>
  <si>
    <t>Potrubí ocelové hladké bezešvé středotlaké spojované svařováním D 44,5x3,2 mm</t>
  </si>
  <si>
    <t>1141236101</t>
  </si>
  <si>
    <t>Potrubí z trubek ocelových hladkých spojovaných svařováním černých bezešvých středotlakých T= nad +115°C Ø 44,5/3,2</t>
  </si>
  <si>
    <t>https://podminky.urs.cz/item/CS_URS_2024_01/733121156</t>
  </si>
  <si>
    <t>33</t>
  </si>
  <si>
    <t>733121162</t>
  </si>
  <si>
    <t>Potrubí ocelové hladké bezešvé středotlaké spojované svařováním D 76x3,2 mm</t>
  </si>
  <si>
    <t>1102655277</t>
  </si>
  <si>
    <t>Potrubí z trubek ocelových hladkých spojovaných svařováním černých bezešvých středotlakých T= nad +115°C Ø 76/3,2</t>
  </si>
  <si>
    <t>https://podminky.urs.cz/item/CS_URS_2024_01/733121162</t>
  </si>
  <si>
    <t>34</t>
  </si>
  <si>
    <t>733121179</t>
  </si>
  <si>
    <t>Potrubí ocelové hladké bezešvé středotlaké spojované svařováním D 219x6,3 mm</t>
  </si>
  <si>
    <t>1063202943</t>
  </si>
  <si>
    <t>Potrubí z trubek ocelových hladkých spojovaných svařováním černých bezešvých středotlakých T= nad +115°C Ø 219/6,3</t>
  </si>
  <si>
    <t>https://podminky.urs.cz/item/CS_URS_2024_01/733121179</t>
  </si>
  <si>
    <t>35</t>
  </si>
  <si>
    <t>733121244</t>
  </si>
  <si>
    <t>Potrubí ocelové hladké bezešvé v kotelnách nebo strojovnách spojované svařováním D 273x7,0 mm</t>
  </si>
  <si>
    <t>62867428</t>
  </si>
  <si>
    <t>Potrubí z trubek ocelových hladkých spojovaných svařováním černých bezešvých v kotelnách a strojovnách Ø 273/7,0</t>
  </si>
  <si>
    <t>https://podminky.urs.cz/item/CS_URS_2024_01/733121244</t>
  </si>
  <si>
    <t>36</t>
  </si>
  <si>
    <t>733121245</t>
  </si>
  <si>
    <t>Potrubí ocelové hladké bezešvé v kotelnách nebo strojovnách spojované svařováním D 324x8,0 mm</t>
  </si>
  <si>
    <t>94003191</t>
  </si>
  <si>
    <t>Potrubí z trubek ocelových hladkých spojovaných svařováním černých bezešvých v kotelnách a strojovnách D 324/8,0</t>
  </si>
  <si>
    <t>https://podminky.urs.cz/item/CS_URS_2024_01/733121245</t>
  </si>
  <si>
    <t>37</t>
  </si>
  <si>
    <t>998733101</t>
  </si>
  <si>
    <t>Přesun hmot tonážní pro rozvody potrubí v objektech v do 6 m</t>
  </si>
  <si>
    <t>2067442694</t>
  </si>
  <si>
    <t>Přesun hmot pro rozvody potrubí stanovený z hmotnosti přesunovaného materiálu vodorovná dopravní vzdálenost do 50 m základní v objektech výšky do 6 m</t>
  </si>
  <si>
    <t>https://podminky.urs.cz/item/CS_URS_2024_01/998733101</t>
  </si>
  <si>
    <t>734</t>
  </si>
  <si>
    <t>Ústřední vytápění - armatury</t>
  </si>
  <si>
    <t>38</t>
  </si>
  <si>
    <t>734109215</t>
  </si>
  <si>
    <t>Montáž armatury přírubové se dvěma přírubami PN 16 DN 65</t>
  </si>
  <si>
    <t>soubor</t>
  </si>
  <si>
    <t>-1438873414</t>
  </si>
  <si>
    <t>Montáž armatur přírubových se dvěma přírubami PN 16 DN 65</t>
  </si>
  <si>
    <t>https://podminky.urs.cz/item/CS_URS_2024_01/734109215</t>
  </si>
  <si>
    <t>39</t>
  </si>
  <si>
    <t>KK65-16</t>
  </si>
  <si>
    <t xml:space="preserve">Kulový uzávěr přírubový  DN 65, PN16</t>
  </si>
  <si>
    <t>1609543094</t>
  </si>
  <si>
    <t>Kulový uzávěr přírubový -- DN 65, PN16</t>
  </si>
  <si>
    <t>40</t>
  </si>
  <si>
    <t>734109220</t>
  </si>
  <si>
    <t>Montáž armatury přírubové se dvěma přírubami PN 16 DN 200</t>
  </si>
  <si>
    <t>648605511</t>
  </si>
  <si>
    <t>Montáž armatur přírubových se dvěma přírubami PN 16 DN 200</t>
  </si>
  <si>
    <t>https://podminky.urs.cz/item/CS_URS_2024_01/734109220</t>
  </si>
  <si>
    <t>41</t>
  </si>
  <si>
    <t>KU 200-16</t>
  </si>
  <si>
    <t>Klapka uzavírací přírubová mat. EN-JS1030, disk 1.4301, těsnění kov/kov, 3excentricita, oboustr.těsností dle EN12266-I, tř.A, ovládání kolem s převodovkou PN16, DN200</t>
  </si>
  <si>
    <t>-1028452926</t>
  </si>
  <si>
    <t>42</t>
  </si>
  <si>
    <t>734109221</t>
  </si>
  <si>
    <t>Montáž armatury přírubové se dvěma přírubami PN 16 DN 250</t>
  </si>
  <si>
    <t>1386047302</t>
  </si>
  <si>
    <t>Montáž armatur přírubových se dvěma přírubami PN 16 DN 250</t>
  </si>
  <si>
    <t>https://podminky.urs.cz/item/CS_URS_2024_01/734109221</t>
  </si>
  <si>
    <t>43</t>
  </si>
  <si>
    <t>734109223</t>
  </si>
  <si>
    <t>Montáž armatury přírubové se dvěma přírubami PN 16 DN 32</t>
  </si>
  <si>
    <t>-410951793</t>
  </si>
  <si>
    <t>Montáž armatur přírubových se dvěma přírubami PN 16 DN 32</t>
  </si>
  <si>
    <t>https://podminky.urs.cz/item/CS_URS_2024_01/734109223</t>
  </si>
  <si>
    <t>44</t>
  </si>
  <si>
    <t>KK32-16</t>
  </si>
  <si>
    <t>Kulový uzávěr přírubový DN 32, PN16</t>
  </si>
  <si>
    <t>1875342929</t>
  </si>
  <si>
    <t>45</t>
  </si>
  <si>
    <t>KU 250-16</t>
  </si>
  <si>
    <t>Klapka uzavírací přírubová mat. EN-JS1030, disk 1.4301, těsnění kov/kov, 3excentricita, oboustr.těsností dle EN12266-I, tř.A, ovládání kolem s převodovkou PN16, DN250</t>
  </si>
  <si>
    <t>-755787612</t>
  </si>
  <si>
    <t>Klapka uzavírací přírubová mat. EN-JS1030, disk 1.4301, těsnění kov/kov, 3excentricita, oboustr.těsností dle EN12266-I, tř.A, ovládání kolem s převodovkou PN25 DN250</t>
  </si>
  <si>
    <t>46</t>
  </si>
  <si>
    <t>734173416</t>
  </si>
  <si>
    <t>Spoj přírubový PN 16/I do 200°C DN 65</t>
  </si>
  <si>
    <t>1465095057</t>
  </si>
  <si>
    <t>Mezikusy, přírubové spoje přírubové spoje PN 16/I, 200°C DN 65</t>
  </si>
  <si>
    <t>https://podminky.urs.cz/item/CS_URS_2024_01/734173416</t>
  </si>
  <si>
    <t>47</t>
  </si>
  <si>
    <t>734173423</t>
  </si>
  <si>
    <t>Spoj přírubový PN 16/I do 200°C DN 200</t>
  </si>
  <si>
    <t>-1037300912</t>
  </si>
  <si>
    <t>Mezikusy, přírubové spoje přírubové spoje PN 16/I, 200°C DN 200</t>
  </si>
  <si>
    <t>https://podminky.urs.cz/item/CS_URS_2024_01/734173423</t>
  </si>
  <si>
    <t>48</t>
  </si>
  <si>
    <t>734173424</t>
  </si>
  <si>
    <t>Spoj přírubový PN 16/I do 200°C DN 250</t>
  </si>
  <si>
    <t>-126449766</t>
  </si>
  <si>
    <t>Mezikusy, přírubové spoje přírubové spoje PN 16/I, 200°C DN 250</t>
  </si>
  <si>
    <t>https://podminky.urs.cz/item/CS_URS_2024_01/734173424</t>
  </si>
  <si>
    <t>49</t>
  </si>
  <si>
    <t>734173425</t>
  </si>
  <si>
    <t>Spoj přírubový PN 16/I do 200°C DN 300</t>
  </si>
  <si>
    <t>-695092894</t>
  </si>
  <si>
    <t>Mezikusy, přírubové spoje přírubové spoje PN 16/I, 200°C DN 300</t>
  </si>
  <si>
    <t>https://podminky.urs.cz/item/CS_URS_2024_01/734173425</t>
  </si>
  <si>
    <t>50</t>
  </si>
  <si>
    <t>7341734R</t>
  </si>
  <si>
    <t>Spoj přírubový PN 16/I do 200°C DN 32</t>
  </si>
  <si>
    <t>1133902035</t>
  </si>
  <si>
    <t>Mezikusy, přírubové spoje přírubové spoje PN 16/I, 200°C DN 40</t>
  </si>
  <si>
    <t>51</t>
  </si>
  <si>
    <t>998734101</t>
  </si>
  <si>
    <t>Přesun hmot tonážní pro armatury v objektech v do 6 m</t>
  </si>
  <si>
    <t>-690736364</t>
  </si>
  <si>
    <t>Přesun hmot pro armatury stanovený z hmotnosti přesunovaného materiálu vodorovná dopravní vzdálenost do 50 m základní v objektech výšky do 6 m</t>
  </si>
  <si>
    <t>https://podminky.urs.cz/item/CS_URS_2024_01/998734101</t>
  </si>
  <si>
    <t>741</t>
  </si>
  <si>
    <t>Elektroinstalace - silnoproud</t>
  </si>
  <si>
    <t>52</t>
  </si>
  <si>
    <t>741132001</t>
  </si>
  <si>
    <t>Ukončení kabelů 2x1,5 mm2 smršťovací záklopkou nebo páskou s letováním</t>
  </si>
  <si>
    <t>-1328440698</t>
  </si>
  <si>
    <t>Ukončení kabelů smršťovací záklopkou nebo páskou se zapojením s letováním počtu a průřezu žil do 2x1,5 mm2</t>
  </si>
  <si>
    <t>https://podminky.urs.cz/item/CS_URS_2024_01/741132001</t>
  </si>
  <si>
    <t>P</t>
  </si>
  <si>
    <t>Poznámka k položce:_x000d_
Spojení alarmsystému ve spojkách</t>
  </si>
  <si>
    <t>600*2 'Přepočtené koeficientem množství</t>
  </si>
  <si>
    <t>53</t>
  </si>
  <si>
    <t>741761061R</t>
  </si>
  <si>
    <t>Montáž instalační krabice</t>
  </si>
  <si>
    <t>-1746576736</t>
  </si>
  <si>
    <t>54</t>
  </si>
  <si>
    <t>10.048.193</t>
  </si>
  <si>
    <t>CYKY-A 2x1,5</t>
  </si>
  <si>
    <t>-1106923665</t>
  </si>
  <si>
    <t>1200*0,5</t>
  </si>
  <si>
    <t>600*1,06 'Přepočtené koeficientem množství</t>
  </si>
  <si>
    <t>55</t>
  </si>
  <si>
    <t>IK-IP65</t>
  </si>
  <si>
    <t>Instalační krabice do vlhka IP65</t>
  </si>
  <si>
    <t>ks</t>
  </si>
  <si>
    <t>792527245</t>
  </si>
  <si>
    <t xml:space="preserve">Poznámka k položce:_x000d_
_x000d_
</t>
  </si>
  <si>
    <t>56</t>
  </si>
  <si>
    <t>BDP105</t>
  </si>
  <si>
    <t>Přenosný reflektometrický detektor netěsností předizol. potrubí</t>
  </si>
  <si>
    <t>-298878691</t>
  </si>
  <si>
    <t>Poznámka k položce:_x000d_
Pouze dodávka, přístroj určený k pochůzkové činnosti</t>
  </si>
  <si>
    <t>57</t>
  </si>
  <si>
    <t>998741101</t>
  </si>
  <si>
    <t>Přesun hmot tonážní pro silnoproud v objektech v do 6 m</t>
  </si>
  <si>
    <t>-357438790</t>
  </si>
  <si>
    <t>Přesun hmot pro silnoproud stanovený z hmotnosti přesunovaného materiálu vodorovná dopravní vzdálenost do 50 m základní v objektech výšky do 6 m</t>
  </si>
  <si>
    <t>https://podminky.urs.cz/item/CS_URS_2024_01/998741101</t>
  </si>
  <si>
    <t>767</t>
  </si>
  <si>
    <t>Konstrukce zámečnické</t>
  </si>
  <si>
    <t>58</t>
  </si>
  <si>
    <t>767626R</t>
  </si>
  <si>
    <t>Montáž kovového pásku</t>
  </si>
  <si>
    <t>1199901396</t>
  </si>
  <si>
    <t>Ostatní práce a doplňky při montáži oken a stěn těsnění oken kovovým páskem</t>
  </si>
  <si>
    <t>59</t>
  </si>
  <si>
    <t>1693R</t>
  </si>
  <si>
    <t>VAZACI OCELOVY PASEK nerez 0,8x12</t>
  </si>
  <si>
    <t>728647382</t>
  </si>
  <si>
    <t>60</t>
  </si>
  <si>
    <t>767996702</t>
  </si>
  <si>
    <t>Demontáž atypických zámečnických konstrukcí řezáním hm jednotlivých dílů přes 50 do 100 kg</t>
  </si>
  <si>
    <t>kg</t>
  </si>
  <si>
    <t>-1412428759</t>
  </si>
  <si>
    <t>Demontáž ostatních zámečnických konstrukcí řezáním o hmotnosti jednotlivých dílů přes 50 do 100 kg</t>
  </si>
  <si>
    <t>https://podminky.urs.cz/item/CS_URS_2024_01/767996702</t>
  </si>
  <si>
    <t>61</t>
  </si>
  <si>
    <t>998767101</t>
  </si>
  <si>
    <t>Přesun hmot tonážní pro zámečnické konstrukce v objektech v do 6 m</t>
  </si>
  <si>
    <t>-264544396</t>
  </si>
  <si>
    <t>Přesun hmot pro zámečnické konstrukce stanovený z hmotnosti přesunovaného materiálu vodorovná dopravní vzdálenost do 50 m základní v objektech výšky do 6 m</t>
  </si>
  <si>
    <t>https://podminky.urs.cz/item/CS_URS_2024_01/998767101</t>
  </si>
  <si>
    <t>783</t>
  </si>
  <si>
    <t>Dokončovací práce - nátěry</t>
  </si>
  <si>
    <t>62</t>
  </si>
  <si>
    <t>783604550</t>
  </si>
  <si>
    <t>Provedení základního jednonásobného nátěru potrubí DN do 50 mm</t>
  </si>
  <si>
    <t>880260280</t>
  </si>
  <si>
    <t>Provedení nátěru armatur a kovových potrubí základního nebo základního antikorozního jednonásobného potrubí do DN 50 mm</t>
  </si>
  <si>
    <t>https://podminky.urs.cz/item/CS_URS_2024_01/783604550</t>
  </si>
  <si>
    <t>63</t>
  </si>
  <si>
    <t>24623010</t>
  </si>
  <si>
    <t>hmota nátěrová epoxidová základní na kovy</t>
  </si>
  <si>
    <t>-1110653304</t>
  </si>
  <si>
    <t>2*0,018 'Přepočtené koeficientem množství</t>
  </si>
  <si>
    <t>783604560</t>
  </si>
  <si>
    <t>Provedení základního jednonásobného nátěru potrubí přes DN 50 do DN 100 mm</t>
  </si>
  <si>
    <t>162976696</t>
  </si>
  <si>
    <t>Provedení nátěru armatur a kovových potrubí základního nebo základního antikorozního jednonásobného potrubí přes DN 50 do DN 100 mm</t>
  </si>
  <si>
    <t>https://podminky.urs.cz/item/CS_URS_2024_01/783604560</t>
  </si>
  <si>
    <t>65</t>
  </si>
  <si>
    <t>682237278</t>
  </si>
  <si>
    <t>4*0,034 'Přepočtené koeficientem množství</t>
  </si>
  <si>
    <t>66</t>
  </si>
  <si>
    <t>783604590</t>
  </si>
  <si>
    <t>Provedení základního jednonásobného nátěru potrubí DN přes 200 mm</t>
  </si>
  <si>
    <t>1628701095</t>
  </si>
  <si>
    <t>Provedení nátěru armatur a kovových potrubí základního nebo základního antikorozního jednonásobného potrubí přes DN 200 mm</t>
  </si>
  <si>
    <t>https://podminky.urs.cz/item/CS_URS_2024_01/783604590</t>
  </si>
  <si>
    <t>67</t>
  </si>
  <si>
    <t>-178623471</t>
  </si>
  <si>
    <t>50*0,1 'Přepočtené koeficientem množství</t>
  </si>
  <si>
    <t>Práce a dodávky M</t>
  </si>
  <si>
    <t>23-M</t>
  </si>
  <si>
    <t>Montáže potrubí</t>
  </si>
  <si>
    <t>68</t>
  </si>
  <si>
    <t>230022017</t>
  </si>
  <si>
    <t>Montáž trubní díly přivařovací tř.11-13 do 3 kg D 28 mm tl 2,6 mm</t>
  </si>
  <si>
    <t>520463277</t>
  </si>
  <si>
    <t>Montáž trubních dílů přivařovacích hmotnosti přes 1 do 3 kg tř. 11 až 13 Ø 28 mm, tl. 2,6 mm</t>
  </si>
  <si>
    <t>https://podminky.urs.cz/item/CS_URS_2024_01/230022017</t>
  </si>
  <si>
    <t>69</t>
  </si>
  <si>
    <t>KK25-40</t>
  </si>
  <si>
    <t xml:space="preserve">Kulový kohout přivařovací mat.  P235GH, ovládání pákou PN40 DN25</t>
  </si>
  <si>
    <t>kpl</t>
  </si>
  <si>
    <t>256</t>
  </si>
  <si>
    <t>434763630</t>
  </si>
  <si>
    <t>70</t>
  </si>
  <si>
    <t>230026121</t>
  </si>
  <si>
    <t>Montáž trubní díly přivařovací tř.11-13 do 1000 kg D 324 mm tl 6 mm</t>
  </si>
  <si>
    <t>1147148074</t>
  </si>
  <si>
    <t>Montáž trubních dílů přivařovacích hmotnosti přes 250 do 1000 kg tř. 11 až 13 Ø 324 mm, tl. 6 mm</t>
  </si>
  <si>
    <t>https://podminky.urs.cz/item/CS_URS_2024_01/230026121</t>
  </si>
  <si>
    <t>71</t>
  </si>
  <si>
    <t>KK300-16</t>
  </si>
  <si>
    <t>Kulový kohout přivařovací mat. P235GH, ovládání kolem s manuální převodovkou PN16 DN300</t>
  </si>
  <si>
    <t>-1272851247</t>
  </si>
  <si>
    <t>72</t>
  </si>
  <si>
    <t>230081021</t>
  </si>
  <si>
    <t>Demontáž potrubí do šrotu do 10 kg D 31,8 mm, tl 2,9 mm</t>
  </si>
  <si>
    <t>-691057320</t>
  </si>
  <si>
    <t>Demontáž ocelového potrubí do šrotu hmotnosti do 10 kg připojovací rozměr Ø 31,8, tl. 2,9 mm</t>
  </si>
  <si>
    <t>https://podminky.urs.cz/item/CS_URS_2024_01/230081021</t>
  </si>
  <si>
    <t>73</t>
  </si>
  <si>
    <t>230081037</t>
  </si>
  <si>
    <t>Demontáž potrubí do šrotu do 10 kg D 51 mm, tl 2,6 mm</t>
  </si>
  <si>
    <t>190988796</t>
  </si>
  <si>
    <t>Demontáž ocelového potrubí do šrotu hmotnosti do 10 kg připojovací rozměr Ø 51, tl. 2,6 mm</t>
  </si>
  <si>
    <t>https://podminky.urs.cz/item/CS_URS_2024_01/230081037</t>
  </si>
  <si>
    <t>74</t>
  </si>
  <si>
    <t>230081044</t>
  </si>
  <si>
    <t>Demontáž potrubí do šrotu do 10 kg D 60,3 mm, tl 2,9 mm</t>
  </si>
  <si>
    <t>-1722843697</t>
  </si>
  <si>
    <t>Demontáž ocelového potrubí do šrotu hmotnosti do 10 kg připojovací rozměr Ø 60,3, tl. 2,9 mm</t>
  </si>
  <si>
    <t>https://podminky.urs.cz/item/CS_URS_2024_01/230081044</t>
  </si>
  <si>
    <t>75</t>
  </si>
  <si>
    <t>230081056</t>
  </si>
  <si>
    <t>Demontáž potrubí do šrotu do 10 kg D 89 mm, tl 3,6 mm</t>
  </si>
  <si>
    <t>-2023542384</t>
  </si>
  <si>
    <t>Demontáž ocelového potrubí do šrotu hmotnosti do 10 kg připojovací rozměr Ø 89, tl. 3,6 mm</t>
  </si>
  <si>
    <t>https://podminky.urs.cz/item/CS_URS_2024_01/230081056</t>
  </si>
  <si>
    <t>76</t>
  </si>
  <si>
    <t>230082066</t>
  </si>
  <si>
    <t>Demontáž potrubí do šrotu přes 10 do 50 kg D 108 mm tl 4,0 mm</t>
  </si>
  <si>
    <t>-1106548292</t>
  </si>
  <si>
    <t>Demontáž ocelového potrubí do šrotu hmotnosti přes 10 do 50 kg připojovací rozměr Ø 108, tl. 4,0 mm</t>
  </si>
  <si>
    <t>https://podminky.urs.cz/item/CS_URS_2024_01/230082066</t>
  </si>
  <si>
    <t>77</t>
  </si>
  <si>
    <t>230082076</t>
  </si>
  <si>
    <t>Demontáž potrubí do šrotu přes 10 do 50 kg D 133 mm tl 4,5 mm</t>
  </si>
  <si>
    <t>-729699397</t>
  </si>
  <si>
    <t>Demontáž ocelového potrubí do šrotu hmotnosti přes 10 do 50 kg připojovací rozměr Ø 133 tl. 4,5 mm</t>
  </si>
  <si>
    <t>https://podminky.urs.cz/item/CS_URS_2024_01/230082076</t>
  </si>
  <si>
    <t>78</t>
  </si>
  <si>
    <t>230083087</t>
  </si>
  <si>
    <t>Demontáž potrubí do šrotu přes 50 do 250 kg D 159 mm tl 4,5 mm</t>
  </si>
  <si>
    <t>-997382678</t>
  </si>
  <si>
    <t>Demontáž ocelového potrubí do šrotu hmotnosti přes 50 do 250 kg připojovací rozměr Ø 159 tl. 4,5 mm</t>
  </si>
  <si>
    <t>https://podminky.urs.cz/item/CS_URS_2024_01/230083087</t>
  </si>
  <si>
    <t>79</t>
  </si>
  <si>
    <t>230083100</t>
  </si>
  <si>
    <t>Demontáž potrubí do šrotu přes 50 do 250 kg D 219 mm tl 6,3 mm</t>
  </si>
  <si>
    <t>-1980941304</t>
  </si>
  <si>
    <t>Demontáž ocelového potrubí do šrotu hmotnosti přes 50 do 250 kg připojovací rozměr Ø 219, tl. 6,3 mm</t>
  </si>
  <si>
    <t>https://podminky.urs.cz/item/CS_URS_2024_01/230083100</t>
  </si>
  <si>
    <t>80</t>
  </si>
  <si>
    <t>230083134</t>
  </si>
  <si>
    <t>Demontáž potrubí do šrotu přes 50 do 250 kg D 377 mm tl 9,0 mm</t>
  </si>
  <si>
    <t>242337105</t>
  </si>
  <si>
    <t>Demontáž ocelového potrubí do šrotu hmotnosti přes 50 do 250 kg připojovací rozměr Ø 377, tl. 9 mm</t>
  </si>
  <si>
    <t>https://podminky.urs.cz/item/CS_URS_2024_01/230083134</t>
  </si>
  <si>
    <t>81</t>
  </si>
  <si>
    <t>230084156</t>
  </si>
  <si>
    <t>Demontáž potrubí do šrotu přes 250 do 1000 kg D 530 mm tl 10,0 mm</t>
  </si>
  <si>
    <t>-1876820418</t>
  </si>
  <si>
    <t>Demontáž ocelového potrubí do šrotu hmotnosti přes 250 do 1000 kg připojovací rozměr Ø 530, tl. 10,0 mm</t>
  </si>
  <si>
    <t>https://podminky.urs.cz/item/CS_URS_2024_01/230084156</t>
  </si>
  <si>
    <t>Poznámka k položce:_x000d_
celkem 2920m DN500 - rozřezání na 3m ks</t>
  </si>
  <si>
    <t>82</t>
  </si>
  <si>
    <t>230011031</t>
  </si>
  <si>
    <t>Montáž potrubí trouby ocelové hladké tř.11-13 D 44,5 mm, tl 3,2 mm</t>
  </si>
  <si>
    <t>1793737488</t>
  </si>
  <si>
    <t>Montáž potrubí z trub ocelových hladkých tř. 11 až 13 Ø 44,5 mm, tl. 3,2 mm</t>
  </si>
  <si>
    <t>https://podminky.urs.cz/item/CS_URS_2024_01/230011031</t>
  </si>
  <si>
    <t>83</t>
  </si>
  <si>
    <t>14391009R</t>
  </si>
  <si>
    <t>potrubí horkovodní ocelové předizolované kompaktní systém DN 32/140</t>
  </si>
  <si>
    <t>128</t>
  </si>
  <si>
    <t>-503375598</t>
  </si>
  <si>
    <t>12*7</t>
  </si>
  <si>
    <t>84*1,06 'Přepočtené koeficientem množství</t>
  </si>
  <si>
    <t>84</t>
  </si>
  <si>
    <t>14391008R</t>
  </si>
  <si>
    <t>potrubí horkovodní ocelové předizolované kompaktní systém DN 32/125</t>
  </si>
  <si>
    <t>1687776297</t>
  </si>
  <si>
    <t>85</t>
  </si>
  <si>
    <t>230011047</t>
  </si>
  <si>
    <t>Montáž potrubí trouby ocelové hladké tř.11-13 D 76 mm, tl 3,2 mm</t>
  </si>
  <si>
    <t>-1611250023</t>
  </si>
  <si>
    <t>Montáž potrubí z trub ocelových hladkých tř. 11 až 13 Ø 76 mm, tl. 3,2 mm</t>
  </si>
  <si>
    <t>https://podminky.urs.cz/item/CS_URS_2024_01/230011047</t>
  </si>
  <si>
    <t>86</t>
  </si>
  <si>
    <t>14391018R</t>
  </si>
  <si>
    <t>potrubí horkovodní ocelové předizolované kompaktní systém DN 65/180</t>
  </si>
  <si>
    <t>2138666487</t>
  </si>
  <si>
    <t>12*1,06 'Přepočtené koeficientem množství</t>
  </si>
  <si>
    <t>87</t>
  </si>
  <si>
    <t>14391017R</t>
  </si>
  <si>
    <t>potrubí horkovodní ocelové předizolované kompaktní systém DN 65/160</t>
  </si>
  <si>
    <t>1028809276</t>
  </si>
  <si>
    <t>88</t>
  </si>
  <si>
    <t>230011057</t>
  </si>
  <si>
    <t>Montáž potrubí trouby ocelové hladké tř.11-13 D 89 mm, tl 3,6 mm</t>
  </si>
  <si>
    <t>-798830458</t>
  </si>
  <si>
    <t>Montáž potrubí z trub ocelových hladkých tř. 11 až 13 Ø 89 mm, tl. 3,6 mm</t>
  </si>
  <si>
    <t>https://podminky.urs.cz/item/CS_URS_2024_01/230011057</t>
  </si>
  <si>
    <t>89</t>
  </si>
  <si>
    <t>14391020R</t>
  </si>
  <si>
    <t>potrubí horkovodní ocelové předizolované kompaktní systém DN 80/180</t>
  </si>
  <si>
    <t>798997043</t>
  </si>
  <si>
    <t>potrubí horkovodní ocelové předizolované kompaktní systém 80/180</t>
  </si>
  <si>
    <t>17*12+3*6</t>
  </si>
  <si>
    <t>222*1,06 'Přepočtené koeficientem množství</t>
  </si>
  <si>
    <t>90</t>
  </si>
  <si>
    <t>14391021R</t>
  </si>
  <si>
    <t>potrubí horkovodní ocelové předizolované kompaktní systém DN 80/200</t>
  </si>
  <si>
    <t>-1235132780</t>
  </si>
  <si>
    <t>91</t>
  </si>
  <si>
    <t>230011067</t>
  </si>
  <si>
    <t>Montáž potrubí trouby ocelové hladké tř.11-13 D 108 mm, tl 4,0 mm</t>
  </si>
  <si>
    <t>1072576907</t>
  </si>
  <si>
    <t>Montáž potrubí z trub ocelových hladkých tř. 11 až 13 Ø 108 mm, tl. 4,0 mm</t>
  </si>
  <si>
    <t>https://podminky.urs.cz/item/CS_URS_2024_01/230011067</t>
  </si>
  <si>
    <t>92</t>
  </si>
  <si>
    <t>14391024R</t>
  </si>
  <si>
    <t>potrubí horkovodní ocelové předizolované kompaktní systém DN 100/250</t>
  </si>
  <si>
    <t>1697384490</t>
  </si>
  <si>
    <t>14*12+5*6</t>
  </si>
  <si>
    <t>198*1,06 'Přepočtené koeficientem množství</t>
  </si>
  <si>
    <t>93</t>
  </si>
  <si>
    <t>14391023R</t>
  </si>
  <si>
    <t>potrubí horkovodní ocelové předizolované kompaktní systém DN 100/225</t>
  </si>
  <si>
    <t>1671069388</t>
  </si>
  <si>
    <t>94</t>
  </si>
  <si>
    <t>230011101</t>
  </si>
  <si>
    <t>Montáž potrubí trouby ocelové hladké tř.11-13 D 219 mm, tl 6,3 mm</t>
  </si>
  <si>
    <t>1991130846</t>
  </si>
  <si>
    <t>Montáž potrubí z trub ocelových hladkých tř. 11 až 13 Ø 219 mm, tl. 6,3 mm</t>
  </si>
  <si>
    <t>https://podminky.urs.cz/item/CS_URS_2024_01/230011101</t>
  </si>
  <si>
    <t>95</t>
  </si>
  <si>
    <t>14391033R</t>
  </si>
  <si>
    <t>potrubí horkovodní ocelové předizolované kompaktní systém DN 200/400</t>
  </si>
  <si>
    <t>-627671865</t>
  </si>
  <si>
    <t>55*12</t>
  </si>
  <si>
    <t>660*1,06 'Přepočtené koeficientem množství</t>
  </si>
  <si>
    <t>96</t>
  </si>
  <si>
    <t>14391032R</t>
  </si>
  <si>
    <t>potrubí horkovodní ocelové předizolované kompaktní systém DN 200/355</t>
  </si>
  <si>
    <t>-78342473</t>
  </si>
  <si>
    <t>97</t>
  </si>
  <si>
    <t>143TO-3-200-20R</t>
  </si>
  <si>
    <t>Táhlý oblouk 20⁰, horkovodní ocelové předizolované kompaktní systém DN 200/400</t>
  </si>
  <si>
    <t>-608009991</t>
  </si>
  <si>
    <t>98</t>
  </si>
  <si>
    <t>143TO-3-200-10R</t>
  </si>
  <si>
    <t>Táhlý oblouk 10⁰, horkovodní ocelové předizolované kompaktní systém DN 200/400</t>
  </si>
  <si>
    <t>-1272055133</t>
  </si>
  <si>
    <t>4*12</t>
  </si>
  <si>
    <t>48*1,06 'Přepočtené koeficientem množství</t>
  </si>
  <si>
    <t>99</t>
  </si>
  <si>
    <t>143TO-3-200-5R</t>
  </si>
  <si>
    <t>Táhlý oblouk 5⁰, horkovodní ocelové předizolované kompaktní systém DN 200/400</t>
  </si>
  <si>
    <t>752841106</t>
  </si>
  <si>
    <t>100</t>
  </si>
  <si>
    <t>143TO-2-200-20R</t>
  </si>
  <si>
    <t>Táhlý oblouk 20⁰ horkovodní ocelové předizolované kompaktní systém DN 200/355</t>
  </si>
  <si>
    <t>-976318786</t>
  </si>
  <si>
    <t>101</t>
  </si>
  <si>
    <t>143TO-2-200-10R</t>
  </si>
  <si>
    <t>Táhlý oblouk 10⁰ horkovodní ocelové předizolované kompaktní systém DN 200/355</t>
  </si>
  <si>
    <t>-1619665228</t>
  </si>
  <si>
    <t>102</t>
  </si>
  <si>
    <t>143TO-2-200-5R</t>
  </si>
  <si>
    <t>Táhlý oblouk 5⁰ horkovodní ocelové předizolované kompaktní systém DN 200/355</t>
  </si>
  <si>
    <t>328790500</t>
  </si>
  <si>
    <t>103</t>
  </si>
  <si>
    <t>230011113</t>
  </si>
  <si>
    <t>Montáž potrubí trouby ocelové hladké tř.11-13 D 273 mm, tl 7,0 mm</t>
  </si>
  <si>
    <t>-1104095868</t>
  </si>
  <si>
    <t>Montáž potrubí z trub ocelových hladkých tř. 11 až 13 Ø 273 mm, tl. 7,0 mm</t>
  </si>
  <si>
    <t>https://podminky.urs.cz/item/CS_URS_2024_01/230011113</t>
  </si>
  <si>
    <t>104</t>
  </si>
  <si>
    <t>14391035R</t>
  </si>
  <si>
    <t>potrubí horkovodní ocelové předizolované kompaktní systém DN 250/450</t>
  </si>
  <si>
    <t>370182242</t>
  </si>
  <si>
    <t>Poznámka k položce:_x000d_
Délka*počet kusů</t>
  </si>
  <si>
    <t>30*12+100*4</t>
  </si>
  <si>
    <t>760*1,06 'Přepočtené koeficientem množství</t>
  </si>
  <si>
    <t>105</t>
  </si>
  <si>
    <t>14391036R</t>
  </si>
  <si>
    <t>potrubí horkovodní ocelové předizolované kompaktní systém DN 250/500</t>
  </si>
  <si>
    <t>399870914</t>
  </si>
  <si>
    <t>106</t>
  </si>
  <si>
    <t>230011121</t>
  </si>
  <si>
    <t>Montáž potrubí trouby ocelové hladké tř.11-13 D 324 mm, tl 6,0 mm</t>
  </si>
  <si>
    <t>-1799523190</t>
  </si>
  <si>
    <t>Montáž potrubí z trub ocelových hladkých tř. 11 až 13 Ø 324 mm, tl. 6,0 mm</t>
  </si>
  <si>
    <t>https://podminky.urs.cz/item/CS_URS_2024_01/230011121</t>
  </si>
  <si>
    <t>107</t>
  </si>
  <si>
    <t>14391038R</t>
  </si>
  <si>
    <t>potrubí horkovodní ocelové předizolované kompaktní systém DN 300/500</t>
  </si>
  <si>
    <t>-1299381338</t>
  </si>
  <si>
    <t>96*12</t>
  </si>
  <si>
    <t>1152*1,06 'Přepočtené koeficientem množství</t>
  </si>
  <si>
    <t>108</t>
  </si>
  <si>
    <t>14391039R</t>
  </si>
  <si>
    <t>potrubí horkovodní ocelové předizolované kompaktní systém DN 300/560</t>
  </si>
  <si>
    <t>343965383</t>
  </si>
  <si>
    <t>109</t>
  </si>
  <si>
    <t>143TO-3-300-5R</t>
  </si>
  <si>
    <t>Táhlý oblouk 5⁰ horkovodní ocelové předizolované kompaktní systém DN 300/560</t>
  </si>
  <si>
    <t>506274752</t>
  </si>
  <si>
    <t>110</t>
  </si>
  <si>
    <t>143TO-2-300-5R</t>
  </si>
  <si>
    <t>Táhlý oblouk 5⁰ horkovodní ocelové předizolované kompaktní systém DN 300/500</t>
  </si>
  <si>
    <t>-1208212802</t>
  </si>
  <si>
    <t>111</t>
  </si>
  <si>
    <t>230023029</t>
  </si>
  <si>
    <t>Montáž trubní díly přivařovací tř.11-13 do 10 kg D 44,5 mm tl 2,6 mm</t>
  </si>
  <si>
    <t>-983528071</t>
  </si>
  <si>
    <t>Montáž trubních dílů přivařovacích hmotnosti přes 3 do 10 kg tř. 11 až 13 Ø 44,5 mm, tl. 2,6 mm</t>
  </si>
  <si>
    <t>https://podminky.urs.cz/item/CS_URS_2024_01/230023029</t>
  </si>
  <si>
    <t>112</t>
  </si>
  <si>
    <t>R.3SMK0900320140</t>
  </si>
  <si>
    <t xml:space="preserve">Koleno předizolované ocelové  série3 90°, ocel P235GH, DN 32, DA140, 1,0 x 1,0m</t>
  </si>
  <si>
    <t>1895345383</t>
  </si>
  <si>
    <t>113</t>
  </si>
  <si>
    <t>R.2SMK0900320125</t>
  </si>
  <si>
    <t xml:space="preserve">Koleno předizolované ocelové  série2 90°, ocel P235GH, DN 32, DA125, 1,0 x 1,0m</t>
  </si>
  <si>
    <t>-571208842</t>
  </si>
  <si>
    <t>114</t>
  </si>
  <si>
    <t>R.3SSU0000320140</t>
  </si>
  <si>
    <t>Předizolovaná uzavírací armatura COMBI série3 ocel P235GH, DN 32, DA140</t>
  </si>
  <si>
    <t>1784630528</t>
  </si>
  <si>
    <t>115</t>
  </si>
  <si>
    <t>R.2SSU0000320125</t>
  </si>
  <si>
    <t>Předizolovaná uzavírací armatura KOMBI série2 ocel P235GH, DN 32, DA125</t>
  </si>
  <si>
    <t>-1389504027</t>
  </si>
  <si>
    <t>116</t>
  </si>
  <si>
    <t>OBL32-90</t>
  </si>
  <si>
    <t>Oblouk 3D EN 10253-2, mat. P235GH Ø42,4x2,6 / 90°</t>
  </si>
  <si>
    <t>-2100302948</t>
  </si>
  <si>
    <t>117</t>
  </si>
  <si>
    <t>KKP32-16</t>
  </si>
  <si>
    <t>Kulový kohout přivařovací mat. P235GH, ovládání pákou PN16 DN32</t>
  </si>
  <si>
    <t>24847014</t>
  </si>
  <si>
    <t>118</t>
  </si>
  <si>
    <t>230023057</t>
  </si>
  <si>
    <t>Montáž trubní díly přivařovací tř.11-13 do 10 kg D 89 mm tl 3,6 mm</t>
  </si>
  <si>
    <t>1684253653</t>
  </si>
  <si>
    <t>Montáž trubních dílů přivařovacích hmotnosti přes 3 do 10 kg tř. 11 až 13 Ø 89 mm, tl. 3,6 mm</t>
  </si>
  <si>
    <t>https://podminky.urs.cz/item/CS_URS_2024_01/230023057</t>
  </si>
  <si>
    <t>119</t>
  </si>
  <si>
    <t>STL.0002631.URS</t>
  </si>
  <si>
    <t>kohout z uhlíkové oceli kulový K85 111 516 DN80 mm</t>
  </si>
  <si>
    <t>-781255087</t>
  </si>
  <si>
    <t>120</t>
  </si>
  <si>
    <t>230024047</t>
  </si>
  <si>
    <t>Montáž trubní díly přivařovací tř.11-13 do 50 kg D 76 mm tl 3,2 mm</t>
  </si>
  <si>
    <t>-1474975941</t>
  </si>
  <si>
    <t>Montáž trubních dílů přivařovacích hmotnosti přes 10 do 50 kg tř. 11 až 13 Ø 76 mm, tl. 3,2 mm</t>
  </si>
  <si>
    <t>https://podminky.urs.cz/item/CS_URS_2024_01/230024047</t>
  </si>
  <si>
    <t>121</t>
  </si>
  <si>
    <t>R.2SMK0900650160</t>
  </si>
  <si>
    <t>Koleno předizolované ocelové R série2 90°, ocel P235GH, DN 65, DA160, 1,0 x 1,0m</t>
  </si>
  <si>
    <t>1931027692</t>
  </si>
  <si>
    <t>122</t>
  </si>
  <si>
    <t>R.3SMK0900650180</t>
  </si>
  <si>
    <t>Koleno předizolované ocelové série3 90°, ocel P235GH, DN 65, DA180, 1,0 x 1,0m</t>
  </si>
  <si>
    <t>1860875432</t>
  </si>
  <si>
    <t>123</t>
  </si>
  <si>
    <t>OBL65-90</t>
  </si>
  <si>
    <t>Oblouk 3D EN 10253-2, mat. P235GH Ø76,1x3,2 / 90°</t>
  </si>
  <si>
    <t>-261258877</t>
  </si>
  <si>
    <t>124</t>
  </si>
  <si>
    <t>KKP65-16</t>
  </si>
  <si>
    <t>Kulový kohout přivařovací mat. P235GH, ovládání pákou PN16 DN65</t>
  </si>
  <si>
    <t>1246959859</t>
  </si>
  <si>
    <t>125</t>
  </si>
  <si>
    <t>230024057</t>
  </si>
  <si>
    <t>Montáž trubní díly přivařovací tř.11-13 do 50 kg D 89 mm tl 3,6 mm</t>
  </si>
  <si>
    <t>-506040945</t>
  </si>
  <si>
    <t>Montáž trubních dílů přivařovacích hmotnosti přes 10 do 50 kg tř. 11 až 13 Ø 89 mm, tl. 3,6 mm</t>
  </si>
  <si>
    <t>https://podminky.urs.cz/item/CS_URS_2024_01/230024057</t>
  </si>
  <si>
    <t>126</t>
  </si>
  <si>
    <t>R.2SOK0900800180</t>
  </si>
  <si>
    <t xml:space="preserve">Koleno předizolované ocelové  série2 90°, ocel P235GH, DN 80, DA180, 1,0 x 2,0m</t>
  </si>
  <si>
    <t>1499534333</t>
  </si>
  <si>
    <t>127</t>
  </si>
  <si>
    <t>80R.2SOK0750800180</t>
  </si>
  <si>
    <t xml:space="preserve">Koleno předizolované ocelové  série2 80°, ocel P235GH, DN 80, DA180, 1,0 x 2,0m</t>
  </si>
  <si>
    <t>274528477</t>
  </si>
  <si>
    <t>60R.2SOK0600800180</t>
  </si>
  <si>
    <t xml:space="preserve">Koleno předizolované ocelové  série2 60°, ocel P235GH, DN 80, DA180, 1,0 x 2,0m</t>
  </si>
  <si>
    <t>-1111561769</t>
  </si>
  <si>
    <t>129</t>
  </si>
  <si>
    <t>R.3SMK0900800200</t>
  </si>
  <si>
    <t>Koleno předizolované ocelové série3 90°, ocel P235GH, DN 80, DA200, 1,0 x 1,0m</t>
  </si>
  <si>
    <t>-1291105706</t>
  </si>
  <si>
    <t>130</t>
  </si>
  <si>
    <t>80NRG.3SMK0750800200</t>
  </si>
  <si>
    <t>Koleno předizolované ocelové série3 80°, ocel P235GH, DN 80, DA200, 1,0 x 1,0m</t>
  </si>
  <si>
    <t>-388295126</t>
  </si>
  <si>
    <t>131</t>
  </si>
  <si>
    <t>60R.3SMK0600800200</t>
  </si>
  <si>
    <t xml:space="preserve">Koleno předizolované ocelové  série3 60°, ocel P235GH, DN 80, DA200, 1,0 x 1,0m</t>
  </si>
  <si>
    <t>1280904051</t>
  </si>
  <si>
    <t>132</t>
  </si>
  <si>
    <t>R.3DAV080025N</t>
  </si>
  <si>
    <t>Odvzušnění sací 3 D/A-V DN80/200 x DN25 al. N</t>
  </si>
  <si>
    <t>862946738</t>
  </si>
  <si>
    <t>133</t>
  </si>
  <si>
    <t>R.2DAV080025N</t>
  </si>
  <si>
    <t>Odvzušnění sací 2 D/A-V DN80/180 x DN25 al. N</t>
  </si>
  <si>
    <t>-334101430</t>
  </si>
  <si>
    <t>134</t>
  </si>
  <si>
    <t>230024067</t>
  </si>
  <si>
    <t>Montáž trubní díly přivařovací tř.11-13 do 50 kg D 108 mm tl 4,0 mm</t>
  </si>
  <si>
    <t>437573381</t>
  </si>
  <si>
    <t>Montáž trubních dílů přivařovacích hmotnosti přes 10 do 50 kg tř. 11 až 13 Ø 108 mm, tl. 4,0 mm</t>
  </si>
  <si>
    <t>https://podminky.urs.cz/item/CS_URS_2024_01/230024067</t>
  </si>
  <si>
    <t>135</t>
  </si>
  <si>
    <t>R.3SMK0901000250</t>
  </si>
  <si>
    <t xml:space="preserve">Koleno předizolované ocelové  série3 90°, ocel P235GH, DN 100, DA250, 1,0 x 1,0m</t>
  </si>
  <si>
    <t>487769205</t>
  </si>
  <si>
    <t>136</t>
  </si>
  <si>
    <t>R.2SMK0901000225</t>
  </si>
  <si>
    <t xml:space="preserve">Koleno předizolované ocelové  série2 90°, ocel P235GH, DN 100, DA225, 1,0 x 1,0m</t>
  </si>
  <si>
    <t>-1429029489</t>
  </si>
  <si>
    <t>137</t>
  </si>
  <si>
    <t>2RED100080NII</t>
  </si>
  <si>
    <t xml:space="preserve"> REDUKCE 2-DN100/225 x 2-DN80/180 al. N řada 2</t>
  </si>
  <si>
    <t>1526985208</t>
  </si>
  <si>
    <t>138</t>
  </si>
  <si>
    <t>3RED100080NII</t>
  </si>
  <si>
    <t xml:space="preserve"> REDUKCE 3-DN100/250 x 3-DN80/200 al. N řada 2</t>
  </si>
  <si>
    <t>-413629758</t>
  </si>
  <si>
    <t>139</t>
  </si>
  <si>
    <t>2PT100100NII</t>
  </si>
  <si>
    <t>Par. odbočka P-T 2-DN100/225 x 2-DN100/225 al. N řada 2</t>
  </si>
  <si>
    <t>-390112728</t>
  </si>
  <si>
    <t>140</t>
  </si>
  <si>
    <t>3PT100100NII</t>
  </si>
  <si>
    <t>Par. odbočka P-T 3-DN100/250 x 3-DN100/250 al. N řada 2</t>
  </si>
  <si>
    <t>1171380884</t>
  </si>
  <si>
    <t>141</t>
  </si>
  <si>
    <t>R.2SSU0001000225</t>
  </si>
  <si>
    <t>Předizolovaná uzavírací armatura COMBI série2 ocel P235GH, DN 100, DA225</t>
  </si>
  <si>
    <t>413263962</t>
  </si>
  <si>
    <t>142</t>
  </si>
  <si>
    <t>R.3SSU0001000250</t>
  </si>
  <si>
    <t>Předizolovaná uzavírací armatura COMBI série3 ocel P235GH, DN 100, DA250</t>
  </si>
  <si>
    <t>1014405274</t>
  </si>
  <si>
    <t>143</t>
  </si>
  <si>
    <t>R.2DAV100025N</t>
  </si>
  <si>
    <t>Odvzušnění sací 2 D/A-V DN100/225 x DN25 al. N</t>
  </si>
  <si>
    <t>-883924065</t>
  </si>
  <si>
    <t>144</t>
  </si>
  <si>
    <t>R.3DAV100025N</t>
  </si>
  <si>
    <t xml:space="preserve">Odvzušnění sací  3 D/A-V DN100/250 x DN25 al. N</t>
  </si>
  <si>
    <t>-1686519158</t>
  </si>
  <si>
    <t>145</t>
  </si>
  <si>
    <t>230025113</t>
  </si>
  <si>
    <t>Montáž trubní díly přivařovací tř.11-13 do 250 kg D 273 mm tl 7,0 mm</t>
  </si>
  <si>
    <t>262739605</t>
  </si>
  <si>
    <t>Montáž trubních dílů přivařovacích hmotnosti přes 50 do 250 kg tř. 11 až 13 Ø 273 mm, tl. 7 mm</t>
  </si>
  <si>
    <t>https://podminky.urs.cz/item/CS_URS_2024_01/230025113</t>
  </si>
  <si>
    <t>146</t>
  </si>
  <si>
    <t>R.2SNK0902500450</t>
  </si>
  <si>
    <t xml:space="preserve">Koleno předizolované ocelové  série2 90°, ocel P235GH, DN 250, DA450, 1,3 x 1,3m</t>
  </si>
  <si>
    <t>-1831972375</t>
  </si>
  <si>
    <t>147</t>
  </si>
  <si>
    <t>R.3SNK0902500500</t>
  </si>
  <si>
    <t>Koleno předizolované ocelové série3 90°, ocel P235GH, DN 250, DA500, 1,3 x 1,3m</t>
  </si>
  <si>
    <t>171348816</t>
  </si>
  <si>
    <t>148</t>
  </si>
  <si>
    <t>R12SOK0902500450</t>
  </si>
  <si>
    <t xml:space="preserve">Koleno předizolované ocelové  série2 90°, ocel P235GH, DN 250, DA450, 1,5 x 2,0m</t>
  </si>
  <si>
    <t>843225079</t>
  </si>
  <si>
    <t>149</t>
  </si>
  <si>
    <t>R13SOK0902500500</t>
  </si>
  <si>
    <t xml:space="preserve">Koleno předizolované ocelové  série3 90°, ocel P235GH, DN 250, DA500, 1,5 x 2,0m</t>
  </si>
  <si>
    <t>1625196213</t>
  </si>
  <si>
    <t>150</t>
  </si>
  <si>
    <t>R.2SNK09025005R1</t>
  </si>
  <si>
    <t>Koleno předizolované ocelové série2 70°, ocel P235GH, DN 250, DA500, 1,0 x 1,0m</t>
  </si>
  <si>
    <t>1740561616</t>
  </si>
  <si>
    <t>151</t>
  </si>
  <si>
    <t>R.3SNK09025005R1</t>
  </si>
  <si>
    <t>Koleno předizolované ocelové série3 70°, ocel P235GH, DN 250, DA500, 1,0 x 1,0m</t>
  </si>
  <si>
    <t>-562832595</t>
  </si>
  <si>
    <t>152</t>
  </si>
  <si>
    <t>R.2SNK09025004R2</t>
  </si>
  <si>
    <t xml:space="preserve">Koleno předizolované ocelové  série2 45°, ocel P235GH, DN 250, DA450, 1,0 x 1,0m</t>
  </si>
  <si>
    <t>-2089416661</t>
  </si>
  <si>
    <t>153</t>
  </si>
  <si>
    <t>R.3SNK09025004R1</t>
  </si>
  <si>
    <t xml:space="preserve">Koleno předizolované ocelové  série3 45°, ocel P235GH, DN 250, DA450, 1,0 x 1,0m</t>
  </si>
  <si>
    <t>1942202591</t>
  </si>
  <si>
    <t>154</t>
  </si>
  <si>
    <t>R.2SNK09025004R3</t>
  </si>
  <si>
    <t xml:space="preserve">Koleno předizolované ocelové  série2 10°, ocel P235GH, DN 250, DA450, 1,0 x 1,0m</t>
  </si>
  <si>
    <t>-609799762</t>
  </si>
  <si>
    <t>155</t>
  </si>
  <si>
    <t>R.3SNK09025005R3</t>
  </si>
  <si>
    <t>Koleno předizolované ocelové série3 10°, ocel P235GH, DN 250, DA500, 1,0 x 1,0m</t>
  </si>
  <si>
    <t>249953040</t>
  </si>
  <si>
    <t>156</t>
  </si>
  <si>
    <t>R.2SNK09025004R4</t>
  </si>
  <si>
    <t xml:space="preserve">Koleno předizolované ocelové  série2 30°, ocel P235GH, DN 250, DA450, 1,0 x 1,0m</t>
  </si>
  <si>
    <t>1441637150</t>
  </si>
  <si>
    <t>157</t>
  </si>
  <si>
    <t>R.3SNK09025005R4</t>
  </si>
  <si>
    <t>Koleno předizolované ocelové série3 30°, ocel P235GH, DN 250, DA500, 1,0 x 1,0m</t>
  </si>
  <si>
    <t>584032963</t>
  </si>
  <si>
    <t>158</t>
  </si>
  <si>
    <t>3PT250065N</t>
  </si>
  <si>
    <t xml:space="preserve">Par.odbočka  P-T 3-DN250/500 x 3-DN65/180 al. N</t>
  </si>
  <si>
    <t>-360587900</t>
  </si>
  <si>
    <t>159</t>
  </si>
  <si>
    <t>3PT250032N</t>
  </si>
  <si>
    <t>Par. odbočka P-T 3-DN250/500 x 3-DN32/140 al. N</t>
  </si>
  <si>
    <t>-513681289</t>
  </si>
  <si>
    <t>160</t>
  </si>
  <si>
    <t>2PT250065N</t>
  </si>
  <si>
    <t>Par.odbočka S P-T 2-DN250/450 x 2-DN65/160 al. N</t>
  </si>
  <si>
    <t>251882357</t>
  </si>
  <si>
    <t>161</t>
  </si>
  <si>
    <t>2PT250032N</t>
  </si>
  <si>
    <t xml:space="preserve">Par. odbočka  P-T 2-DN250/450 x 2-DN32/125 al. N</t>
  </si>
  <si>
    <t>340329266</t>
  </si>
  <si>
    <t>162</t>
  </si>
  <si>
    <t>R.3SSU0002500500</t>
  </si>
  <si>
    <t>Předizolovaná uzavírací armatura COMBI série3 ocel P235GH, DN 250, DA500</t>
  </si>
  <si>
    <t>-1931418531</t>
  </si>
  <si>
    <t>163</t>
  </si>
  <si>
    <t>R2SSU0002500450</t>
  </si>
  <si>
    <t xml:space="preserve">Předizolovaná uzavírací armatura COMBI  série2 ocel P235GH, DN 250, DA450</t>
  </si>
  <si>
    <t>2051825960</t>
  </si>
  <si>
    <t>Předizolovaná uzavírací armatura COMBI série2 ocel P235GH, DN 250, DA450</t>
  </si>
  <si>
    <t>164</t>
  </si>
  <si>
    <t>R.3DAV250032N</t>
  </si>
  <si>
    <t>Odvzdušnění sací 3 D/A-V DN250/500 x DN32 al. N</t>
  </si>
  <si>
    <t>-594435513</t>
  </si>
  <si>
    <t>165</t>
  </si>
  <si>
    <t>R.2DAV250032N</t>
  </si>
  <si>
    <t>Odvzdušnění sací 2 D/A-V DN250/450 x DN32 al. N</t>
  </si>
  <si>
    <t>-426406625</t>
  </si>
  <si>
    <t>166</t>
  </si>
  <si>
    <t>KK250-16</t>
  </si>
  <si>
    <t>Kulový kohout přivařovací mat. P235GH, ovládání kolem s manuální převodovkou PN16 DN250</t>
  </si>
  <si>
    <t>-1630837394</t>
  </si>
  <si>
    <t>167</t>
  </si>
  <si>
    <t>-501727617</t>
  </si>
  <si>
    <t>168</t>
  </si>
  <si>
    <t>PRK250</t>
  </si>
  <si>
    <t xml:space="preserve">Příruba přivařovací s krkem EN 1092-1, mat  P245GH, vč. přírubového spoje  DN250, PN16</t>
  </si>
  <si>
    <t>-1461787931</t>
  </si>
  <si>
    <t>169</t>
  </si>
  <si>
    <t>OBL250-90</t>
  </si>
  <si>
    <t xml:space="preserve">Oblouk 3D EN 10253-2, mat. P235GH  ø273x7.0 / 90°</t>
  </si>
  <si>
    <t>2075601721</t>
  </si>
  <si>
    <t>170</t>
  </si>
  <si>
    <t>230025121</t>
  </si>
  <si>
    <t>Montáž trubní díly přivařovací tř.11-13 do 250 kg D 324 mm tl 6,0 mm</t>
  </si>
  <si>
    <t>-1983237704</t>
  </si>
  <si>
    <t>Montáž trubních dílů přivařovacích hmotnosti přes 50 do 250 kg tř. 11 až 13 Ø 324 mm, tl. 6 mm</t>
  </si>
  <si>
    <t>https://podminky.urs.cz/item/CS_URS_2024_01/230025121</t>
  </si>
  <si>
    <t>171</t>
  </si>
  <si>
    <t>R.3SNK0903000560</t>
  </si>
  <si>
    <t xml:space="preserve">Koleno předizolované ocelové  série3 90°, ocel P235GH, DN 300, DA560, 1,5 x 1,5m</t>
  </si>
  <si>
    <t>73893023</t>
  </si>
  <si>
    <t>172</t>
  </si>
  <si>
    <t>R.2SNK0903000500</t>
  </si>
  <si>
    <t xml:space="preserve">Koleno předizolované ocelové  série2 90°, ocel P235GH, DN 300, DA500, 1,5 x 1,5m</t>
  </si>
  <si>
    <t>-1056730282</t>
  </si>
  <si>
    <t>173</t>
  </si>
  <si>
    <t>85R3SNK090300056R1</t>
  </si>
  <si>
    <t xml:space="preserve">Koleno předizolované ocelové  série3 85°, ocel P235GH, DN 300, DA560, 1,0 x 1,0m</t>
  </si>
  <si>
    <t>104141116</t>
  </si>
  <si>
    <t xml:space="preserve">Koleno předizolované ocelové  série3 80°, ocel P235GH, DN 300, DA560, 1,0 x 1,0m</t>
  </si>
  <si>
    <t>174</t>
  </si>
  <si>
    <t>85R2SNK09030005R1</t>
  </si>
  <si>
    <t xml:space="preserve">Koleno předizolované ocelové  série2 85°, ocel P235GH, DN 300, DA500, 1,0 x 1,0m</t>
  </si>
  <si>
    <t>-600590675</t>
  </si>
  <si>
    <t xml:space="preserve">Koleno předizolované ocelové  série2 80°, ocel P235GH, DN 300, DA500, 1,0 x 1,0m</t>
  </si>
  <si>
    <t>175</t>
  </si>
  <si>
    <t>R3SNK090300056R1</t>
  </si>
  <si>
    <t>592395456</t>
  </si>
  <si>
    <t>176</t>
  </si>
  <si>
    <t>R2SNK09030005R1</t>
  </si>
  <si>
    <t>-1543957768</t>
  </si>
  <si>
    <t>177</t>
  </si>
  <si>
    <t>75R3SNK090300056R2</t>
  </si>
  <si>
    <t xml:space="preserve">Koleno předizolované ocelové  série3 75°, ocel P235GH, DN 300, DA560, 1,0 x 1,0m</t>
  </si>
  <si>
    <t>807752269</t>
  </si>
  <si>
    <t>178</t>
  </si>
  <si>
    <t>75R2SNK090300056R2</t>
  </si>
  <si>
    <t xml:space="preserve">Koleno předizolované ocelové  série2 75°, ocel P235GH, DN 300, DA500, 1,0 x 1,0m</t>
  </si>
  <si>
    <t>163433248</t>
  </si>
  <si>
    <t>179</t>
  </si>
  <si>
    <t>70R3SNK090300056R2</t>
  </si>
  <si>
    <t xml:space="preserve">Koleno předizolované ocelové  série3 70°, ocel P235GH, DN 300, DA560, 1,0 x 1,0m</t>
  </si>
  <si>
    <t>-2044683483</t>
  </si>
  <si>
    <t>180</t>
  </si>
  <si>
    <t>70R2SNK090300056R2</t>
  </si>
  <si>
    <t xml:space="preserve">Koleno předizolované ocelové  série2 70°, ocel P235GH, DN 300, DA500, 1,0 x 1,0m</t>
  </si>
  <si>
    <t>490295071</t>
  </si>
  <si>
    <t>181</t>
  </si>
  <si>
    <t>65R3SNK090300056R3</t>
  </si>
  <si>
    <t xml:space="preserve">Koleno předizolované ocelové  série3 65°, ocel P235GH, DN 300, DA560, 1,0 x 1,0m</t>
  </si>
  <si>
    <t>-721494493</t>
  </si>
  <si>
    <t>182</t>
  </si>
  <si>
    <t>65R2SNK09030005R3</t>
  </si>
  <si>
    <t xml:space="preserve">Koleno předizolované ocelové  série2 65°, ocel P235GH, DN 300, DA500, 1,0 x 1,0m</t>
  </si>
  <si>
    <t>536756202</t>
  </si>
  <si>
    <t>183</t>
  </si>
  <si>
    <t>55R2SNK09030005R3</t>
  </si>
  <si>
    <t xml:space="preserve">Koleno předizolované ocelové  série2 55°, ocel P235GH, DN 300, DA500, 1,0 x 1,0m</t>
  </si>
  <si>
    <t>1356932751</t>
  </si>
  <si>
    <t>184</t>
  </si>
  <si>
    <t>55R3SNK090300056R3</t>
  </si>
  <si>
    <t xml:space="preserve">Koleno předizolované ocelové  série3 55°, ocel P235GH, DN 300, DA560, 1,0 x 1,0m</t>
  </si>
  <si>
    <t>-1478321747</t>
  </si>
  <si>
    <t>185</t>
  </si>
  <si>
    <t>30R3SNK090300056R3</t>
  </si>
  <si>
    <t xml:space="preserve">Koleno předizolované ocelové  série3 30°, ocel P235GH, DN 300, DA560, 1,0 x 1,0m</t>
  </si>
  <si>
    <t>8754702</t>
  </si>
  <si>
    <t>186</t>
  </si>
  <si>
    <t>30R2SNK09030005R3</t>
  </si>
  <si>
    <t xml:space="preserve">Koleno předizolované ocelové  série2 30°, ocel P235GH, DN 300, DA500, 1,0 x 1,0m</t>
  </si>
  <si>
    <t>-2002674503</t>
  </si>
  <si>
    <t>187</t>
  </si>
  <si>
    <t>2RED300250NII</t>
  </si>
  <si>
    <t xml:space="preserve"> REDUKCE 2-DN300/500 x 2-DN250/450 al. N řada 2</t>
  </si>
  <si>
    <t>-1923493746</t>
  </si>
  <si>
    <t>188</t>
  </si>
  <si>
    <t>3RED300250NII</t>
  </si>
  <si>
    <t xml:space="preserve"> REDUKCE 3-DN300/560 x 3-DN250/500 al. N řada 2</t>
  </si>
  <si>
    <t>-44145604</t>
  </si>
  <si>
    <t>189</t>
  </si>
  <si>
    <t>2PT300250N</t>
  </si>
  <si>
    <t xml:space="preserve">Par.odbočka  P-T 2-DN300/500 x 2-DN250/450 al. N</t>
  </si>
  <si>
    <t>-1257560972</t>
  </si>
  <si>
    <t>190</t>
  </si>
  <si>
    <t>3PT300250N</t>
  </si>
  <si>
    <t xml:space="preserve"> Par.odbočka P-T 3-DN300/560 x 3-DN250/500 al. N</t>
  </si>
  <si>
    <t>-2089108796</t>
  </si>
  <si>
    <t>191</t>
  </si>
  <si>
    <t>R.2DAV300050N</t>
  </si>
  <si>
    <t>Odvzdušnění sací 2 D/A-V DN300/500 x DN50 al. N</t>
  </si>
  <si>
    <t>-1423256795</t>
  </si>
  <si>
    <t>192</t>
  </si>
  <si>
    <t>R.3DAV300050N</t>
  </si>
  <si>
    <t>Odvzušnění sací 3 D/A-V DN300/560 x DN50 al. N</t>
  </si>
  <si>
    <t>-1048685561</t>
  </si>
  <si>
    <t>193</t>
  </si>
  <si>
    <t>OBL300-90</t>
  </si>
  <si>
    <t xml:space="preserve">Oblouk 3D EN 10253-2, mat. P235GH  Ø323,9x8,0 / 90°</t>
  </si>
  <si>
    <t>1839489646</t>
  </si>
  <si>
    <t>194</t>
  </si>
  <si>
    <t>230025101</t>
  </si>
  <si>
    <t>Montáž trubní díly přivařovací tř.11-13 do 250 kg D 219 mm tl 6,3 mm</t>
  </si>
  <si>
    <t>564182578</t>
  </si>
  <si>
    <t>Montáž trubních dílů přivařovacích hmotnosti přes 50 do 250 kg tř. 11 až 13 Ø 219 mm, tl. 6,3 mm</t>
  </si>
  <si>
    <t>https://podminky.urs.cz/item/CS_URS_2024_01/230025101</t>
  </si>
  <si>
    <t>195</t>
  </si>
  <si>
    <t>KOR2SMK0902000355</t>
  </si>
  <si>
    <t xml:space="preserve">Koleno předizolované ocelové  série2 90°, ocel P235GH, DN 200, DA355, 1,0 x 1,0m</t>
  </si>
  <si>
    <t>-448109201</t>
  </si>
  <si>
    <t>Koleno předizolované ocelové NRG PREMIO série2 90°, ocel P235GH, DN 200, DA355, 1,0 x 1,0m</t>
  </si>
  <si>
    <t>196</t>
  </si>
  <si>
    <t>KOR.3SMK0902000400</t>
  </si>
  <si>
    <t xml:space="preserve">Koleno předizolované ocelové  série3 90°, ocel P235GH, DN 200, DA400, 1,0 x 1,0m</t>
  </si>
  <si>
    <t>-2101494546</t>
  </si>
  <si>
    <t>Koleno předizolované ocelové NRG PREMIO série3 90°, ocel P235GH, DN 200, DA400, 1,0 x 1,0m</t>
  </si>
  <si>
    <t>197</t>
  </si>
  <si>
    <t>85R.3SMK0752000400</t>
  </si>
  <si>
    <t>Koleno předizolované ocelové série3 85°, ocel P235GH, DN 200, DA400, 1,0 x 1,0m</t>
  </si>
  <si>
    <t>-1340698357</t>
  </si>
  <si>
    <t>198</t>
  </si>
  <si>
    <t>80R.3SMK0752000400</t>
  </si>
  <si>
    <t>Koleno předizolované ocelové série3 80°, ocel P235GH, DN 200, DA400, 1,0 x 1,0m</t>
  </si>
  <si>
    <t>185553033</t>
  </si>
  <si>
    <t>199</t>
  </si>
  <si>
    <t>70R.3SMK0752000400</t>
  </si>
  <si>
    <t>Koleno předizolované ocelové série3 70°, ocel P235GH, DN 200, DA400, 1,0 x 1,0m</t>
  </si>
  <si>
    <t>-662170060</t>
  </si>
  <si>
    <t>200</t>
  </si>
  <si>
    <t>65R.3SMK0752000400</t>
  </si>
  <si>
    <t>Koleno předizolované ocelové série3 65°, ocel P235GH, DN 200, DA400, 1,0 x 1,0m</t>
  </si>
  <si>
    <t>50839756</t>
  </si>
  <si>
    <t>201</t>
  </si>
  <si>
    <t>60R.3SMK0602000400</t>
  </si>
  <si>
    <t xml:space="preserve">Koleno předizolované ocelové  série3 60°, ocel P235GH, DN 200, DA400, 1,0 x 1,0m</t>
  </si>
  <si>
    <t>772107815</t>
  </si>
  <si>
    <t>202</t>
  </si>
  <si>
    <t>45R3SMK0452000400</t>
  </si>
  <si>
    <t>Koleno předizolované ocelové série3 45°, ocel P235GH, DN 200, DA400, 1,0 x 1,0m</t>
  </si>
  <si>
    <t>813060032</t>
  </si>
  <si>
    <t>203</t>
  </si>
  <si>
    <t>25R.3SMK0302000400</t>
  </si>
  <si>
    <t>Koleno předizolované ocelové NRG PREMIO série3 25°, ocel P235GH, DN 200, DA400, 1,0 x 1,0m</t>
  </si>
  <si>
    <t>-1082096456</t>
  </si>
  <si>
    <t>204</t>
  </si>
  <si>
    <t>90R.3SOK0902000400</t>
  </si>
  <si>
    <t>Koleno předizolované ocelové série3 90°, ocel P235GH, DN 200, DA400, 1,5 x 2,0m</t>
  </si>
  <si>
    <t>-5161666</t>
  </si>
  <si>
    <t>205</t>
  </si>
  <si>
    <t>85R.2SMK0752000355</t>
  </si>
  <si>
    <t xml:space="preserve">Koleno předizolované ocelové  série2 85°, ocel P235GH, DN 200, DA355, 1,0 x 1,0m</t>
  </si>
  <si>
    <t>-1899673298</t>
  </si>
  <si>
    <t>206</t>
  </si>
  <si>
    <t>80R.2SMK0752000355</t>
  </si>
  <si>
    <t xml:space="preserve">Koleno předizolované ocelové  série2 80°, ocel P235GH, DN 200, DA355, 1,0 x 1,0m</t>
  </si>
  <si>
    <t>-1074764313</t>
  </si>
  <si>
    <t>207</t>
  </si>
  <si>
    <t>70R.2SMK0752000355</t>
  </si>
  <si>
    <t xml:space="preserve">Koleno předizolované ocelové  série2 70°, ocel P235GH, DN 200, DA355, 1,0 x 1,0m</t>
  </si>
  <si>
    <t>-1867850668</t>
  </si>
  <si>
    <t>208</t>
  </si>
  <si>
    <t>65R.2SMK0602000355</t>
  </si>
  <si>
    <t>Koleno předizolované ocelové PREMIO série2 65°, ocel P235GH, DN 200, DA355, 1,0 x 1,0m</t>
  </si>
  <si>
    <t>-639542597</t>
  </si>
  <si>
    <t>209</t>
  </si>
  <si>
    <t>50R.2SMK0602000355</t>
  </si>
  <si>
    <t>Koleno předizolované ocelové PREMIO série2 50°, ocel P235GH, DN 200, DA355, 1,0 x 1,0m</t>
  </si>
  <si>
    <t>2024098278</t>
  </si>
  <si>
    <t>210</t>
  </si>
  <si>
    <t>45R.2SMK0452000355</t>
  </si>
  <si>
    <t xml:space="preserve">Koleno předizolované ocelové  série2 45°, ocel P235GH, DN 200, DA355, 1,0 x 1,0m</t>
  </si>
  <si>
    <t>-1543395401</t>
  </si>
  <si>
    <t>211</t>
  </si>
  <si>
    <t>25R.2SMK0302000355</t>
  </si>
  <si>
    <t xml:space="preserve">Koleno předizolované ocelové  série2 25°, ocel P235GH, DN 200, DA355, 1,0 x 1,0m</t>
  </si>
  <si>
    <t>-705184786</t>
  </si>
  <si>
    <t>212</t>
  </si>
  <si>
    <t>90R.2SOK0902000355</t>
  </si>
  <si>
    <t>Koleno předizolované ocelové série2 90°, ocel P235GH, DN 200, DA355, 1,5 x 2,0m</t>
  </si>
  <si>
    <t>-1747300181</t>
  </si>
  <si>
    <t>213</t>
  </si>
  <si>
    <t>R.2DAV200025N</t>
  </si>
  <si>
    <t>Odvzušnění sací 2 D/A-V DN200/355 x DN25 al. N</t>
  </si>
  <si>
    <t>-477394980</t>
  </si>
  <si>
    <t>214</t>
  </si>
  <si>
    <t>R.3DAV200025N</t>
  </si>
  <si>
    <t>Odvzušnění sací 3 D/A-V DN200/400 x DN25 al. N</t>
  </si>
  <si>
    <t>-331395787</t>
  </si>
  <si>
    <t>215</t>
  </si>
  <si>
    <t>OBL200-90</t>
  </si>
  <si>
    <t xml:space="preserve">Oblouk 3D EN 10253-2, mat. P235GH  Ø219,1x6,3 / 90°</t>
  </si>
  <si>
    <t>1249602032</t>
  </si>
  <si>
    <t>216</t>
  </si>
  <si>
    <t>KK200-16</t>
  </si>
  <si>
    <t>Kulový kohout přivařovací mat. P235GH, ovládání kolem s manuální převodovkou PN16 DN200</t>
  </si>
  <si>
    <t>1064165904</t>
  </si>
  <si>
    <t>217</t>
  </si>
  <si>
    <t>230210011</t>
  </si>
  <si>
    <t>Oprava opláštění ruční natavením normálním</t>
  </si>
  <si>
    <t>1249030858</t>
  </si>
  <si>
    <t>Montáž opláštění ruční natavením normálním</t>
  </si>
  <si>
    <t>https://podminky.urs.cz/item/CS_URS_2024_01/230210011</t>
  </si>
  <si>
    <t>1262*1,2 'Přepočtené koeficientem množství</t>
  </si>
  <si>
    <t>218</t>
  </si>
  <si>
    <t>R.2SSD0023000500</t>
  </si>
  <si>
    <t>Dvojitě těsněná smrštitelná spojka série2 délka 500mm; dvojité uzavření, kompletní s PUR izolací, DN 300, DA500</t>
  </si>
  <si>
    <t>set</t>
  </si>
  <si>
    <t>760964151</t>
  </si>
  <si>
    <t>219</t>
  </si>
  <si>
    <t>R.2SSD0022500450</t>
  </si>
  <si>
    <t>Dvojitě těsněná smrštitelná spojka série2 délka 500mm; dvojité uzavření, kompletní s PUR izolací, DN 250, DA450</t>
  </si>
  <si>
    <t>1881047833</t>
  </si>
  <si>
    <t>220</t>
  </si>
  <si>
    <t>R.2SSD0022000355</t>
  </si>
  <si>
    <t>Dvojitě těsněná smrštitelná spojka série2 délka 500mm; dvojité uzavření, kompletní s PUR izolací, DN 200, DA355</t>
  </si>
  <si>
    <t>-1678934667</t>
  </si>
  <si>
    <t>221</t>
  </si>
  <si>
    <t>R.2SSD0021000225</t>
  </si>
  <si>
    <t>Dvojitě těsněná smrštitelná spojka série2 délka 500mm; dvojité uzavření, kompletní s PUR izolací, DN 100, DA225</t>
  </si>
  <si>
    <t>-909214998</t>
  </si>
  <si>
    <t>222</t>
  </si>
  <si>
    <t>R2SSD0020800180</t>
  </si>
  <si>
    <t xml:space="preserve">Doizolování spoje  série2 délka 500mm; dvojité uzavření, kompletní s PUR izolací, DN 80, DA180</t>
  </si>
  <si>
    <t>-1847861428</t>
  </si>
  <si>
    <t>223</t>
  </si>
  <si>
    <t>R.2SSD0020650160</t>
  </si>
  <si>
    <t>Dvojitě těsněná smrštitelná spojka série2 délka 500mm; dvojité uzavření, kompletní s PUR izolací, DN 65, DA160</t>
  </si>
  <si>
    <t>1876818617</t>
  </si>
  <si>
    <t>224</t>
  </si>
  <si>
    <t>R.2SSD0020320125</t>
  </si>
  <si>
    <t>Dvojitě těsněná smrštitelná spojka série2 délka 500mm; dvojité uzavření, kompletní s PUR izolací, DN 32, DA125</t>
  </si>
  <si>
    <t>1220251194</t>
  </si>
  <si>
    <t>225</t>
  </si>
  <si>
    <t>R.3SSD0023000560</t>
  </si>
  <si>
    <t>Dvojitě těsněná smrštitelná spojka série3 délka 500mm; dvojité uzavření, kompletní s PUR izolací, DN 300, DA560</t>
  </si>
  <si>
    <t>-1493438722</t>
  </si>
  <si>
    <t>226</t>
  </si>
  <si>
    <t>R.3SSD0022500500</t>
  </si>
  <si>
    <t>Dvojitě těsněná smrštitelná spojka série3 délka 500mm; dvojité uzavření, kompletní s PUR izolací, DN 250, DA500</t>
  </si>
  <si>
    <t>62748334</t>
  </si>
  <si>
    <t>227</t>
  </si>
  <si>
    <t>R.3SSD0022000400</t>
  </si>
  <si>
    <t>Dvojitě těsněná smrštitelná spojka série3 délka 500mm; dvojité uzavření, kompletní s PUR izolací, DN 200, DA400</t>
  </si>
  <si>
    <t>2008479164</t>
  </si>
  <si>
    <t>228</t>
  </si>
  <si>
    <t>R.3SSD0021000250</t>
  </si>
  <si>
    <t>Dvojitě těsněná smrštitelná spojka série3 délka 500mm; dvojité uzavření, kompletní s PUR izolací, DN 100, DA250</t>
  </si>
  <si>
    <t>1913791053</t>
  </si>
  <si>
    <t>229</t>
  </si>
  <si>
    <t>R.3SSD0020800200</t>
  </si>
  <si>
    <t xml:space="preserve">Doizolování spoje  série3 délka 500mm; dvojité uzavření, kompletní s PUR izolací, DN 80, DA200</t>
  </si>
  <si>
    <t>-1146199072</t>
  </si>
  <si>
    <t>230</t>
  </si>
  <si>
    <t>R.3SSD0020650180</t>
  </si>
  <si>
    <t>Dvojitě těsněná smrštitelná spojka série3 délka 500mm; dvojité uzavření, kompletní s PUR izolací, DN 65, DA180</t>
  </si>
  <si>
    <t>-1511625696</t>
  </si>
  <si>
    <t>231</t>
  </si>
  <si>
    <t>R.3SSD0020320140</t>
  </si>
  <si>
    <t>Dvojitě těsněná smrštitelná spojka série3 délka 500mm; dvojité uzavření, kompletní s PUR izolací, DN 32, DA140</t>
  </si>
  <si>
    <t>-1445865602</t>
  </si>
  <si>
    <t>232</t>
  </si>
  <si>
    <t>R.3SSM0003000560</t>
  </si>
  <si>
    <t xml:space="preserve">Manžeta ukončovací smršťovací  série3 DHEC, DN 300, DA560</t>
  </si>
  <si>
    <t>-1902188112</t>
  </si>
  <si>
    <t>233</t>
  </si>
  <si>
    <t>R3SSM0002500500</t>
  </si>
  <si>
    <t xml:space="preserve">Manžeta ukončovací smršťovací  série3 DHEC, DN 250, DA500</t>
  </si>
  <si>
    <t>-619351513</t>
  </si>
  <si>
    <t>234</t>
  </si>
  <si>
    <t>R.3SSM0002000400</t>
  </si>
  <si>
    <t xml:space="preserve">Manžeta ukončovací smršťovací  série3 DHEC, DN 200, DA400</t>
  </si>
  <si>
    <t>-1943532005</t>
  </si>
  <si>
    <t>235</t>
  </si>
  <si>
    <t>R.3SSM0000650180</t>
  </si>
  <si>
    <t xml:space="preserve">Manžeta ukončovací smršťovací  série3 DHEC, DN 65, DA180</t>
  </si>
  <si>
    <t>-3880994</t>
  </si>
  <si>
    <t>236</t>
  </si>
  <si>
    <t>R.3SSM0000320140</t>
  </si>
  <si>
    <t>Manžeta ukončovací smršťovací série3 DHEC, DN 32, DA140</t>
  </si>
  <si>
    <t>-1157689474</t>
  </si>
  <si>
    <t>237</t>
  </si>
  <si>
    <t>R.2SSM0003000500</t>
  </si>
  <si>
    <t xml:space="preserve">Manžeta ukončovací smršťovací  série2 DHEC, DN 300, DA500</t>
  </si>
  <si>
    <t>-927677904</t>
  </si>
  <si>
    <t>238</t>
  </si>
  <si>
    <t>R.2SSM0002500450</t>
  </si>
  <si>
    <t>Manžeta ukončovací smršťovací série2 DHEC, DN 250, DA450</t>
  </si>
  <si>
    <t>504462810</t>
  </si>
  <si>
    <t>239</t>
  </si>
  <si>
    <t>R.2SSM0002000355</t>
  </si>
  <si>
    <t xml:space="preserve">Manžeta ukončovací smršťovací  série2 DHEC, DN 200, DA355</t>
  </si>
  <si>
    <t>957266092</t>
  </si>
  <si>
    <t>240</t>
  </si>
  <si>
    <t>R.2SSM0000650160</t>
  </si>
  <si>
    <t>Manžeta ukončovací smršťovací série2 DHEC, DN 65, DA160</t>
  </si>
  <si>
    <t>-952555751</t>
  </si>
  <si>
    <t>241</t>
  </si>
  <si>
    <t>R.2SSM0000320125</t>
  </si>
  <si>
    <t xml:space="preserve">Manžeta ukončovací smršťovací  série2 DHEC, DN 32, DA125</t>
  </si>
  <si>
    <t>166721258</t>
  </si>
  <si>
    <t>242</t>
  </si>
  <si>
    <t>R.2SSL0003000500</t>
  </si>
  <si>
    <t>Těsnění labyrintové série2 DN 300, DA500</t>
  </si>
  <si>
    <t>-1767686638</t>
  </si>
  <si>
    <t>243</t>
  </si>
  <si>
    <t>R.2SSL0002500450</t>
  </si>
  <si>
    <t xml:space="preserve">Těsnění labyrintové  série2 DN 250, DA450</t>
  </si>
  <si>
    <t>-1156827247</t>
  </si>
  <si>
    <t>244</t>
  </si>
  <si>
    <t>R.2SSL0002000355</t>
  </si>
  <si>
    <t>Těsnění labyrintové série2 DN 200, DA355</t>
  </si>
  <si>
    <t>-1990431253</t>
  </si>
  <si>
    <t>245</t>
  </si>
  <si>
    <t>R.2SSL0000650160</t>
  </si>
  <si>
    <t xml:space="preserve">Těsnění labyrintové  série2 DN 65, DA160</t>
  </si>
  <si>
    <t>350499037</t>
  </si>
  <si>
    <t>246</t>
  </si>
  <si>
    <t>R.2SSL0000320125</t>
  </si>
  <si>
    <t xml:space="preserve">Těsnění labyrintové  série2 DN 32, DA125</t>
  </si>
  <si>
    <t>-1124769179</t>
  </si>
  <si>
    <t>247</t>
  </si>
  <si>
    <t>R.3SSL0003000560</t>
  </si>
  <si>
    <t xml:space="preserve">Těsnění labyrintové  série3 DN 300, DA560</t>
  </si>
  <si>
    <t>-1734107551</t>
  </si>
  <si>
    <t>248</t>
  </si>
  <si>
    <t>R.3SSL0002500500</t>
  </si>
  <si>
    <t>Těsnění labyrintové série3 DN 250, DA500</t>
  </si>
  <si>
    <t>607969453</t>
  </si>
  <si>
    <t>249</t>
  </si>
  <si>
    <t>R.3SSL0002000400</t>
  </si>
  <si>
    <t xml:space="preserve">Těsnění labyrintové  série3 DN 200, DA400</t>
  </si>
  <si>
    <t>-1580108982</t>
  </si>
  <si>
    <t>250</t>
  </si>
  <si>
    <t>R.3SSL0000650180</t>
  </si>
  <si>
    <t xml:space="preserve">Těsnění labyrintové  série3 DN 65, DA180</t>
  </si>
  <si>
    <t>-1511817587</t>
  </si>
  <si>
    <t>251</t>
  </si>
  <si>
    <t>R.3SSL0000320140</t>
  </si>
  <si>
    <t>Těsnění labyrintové série3 DN 32, DA140</t>
  </si>
  <si>
    <t>608386039</t>
  </si>
  <si>
    <t>252</t>
  </si>
  <si>
    <t>230050015</t>
  </si>
  <si>
    <t>Montáž uložení přivařením DN přes 350 mm</t>
  </si>
  <si>
    <t>1099978324</t>
  </si>
  <si>
    <t>Montáž uložení doplňkových konstrukcí přivařením DN přes 350</t>
  </si>
  <si>
    <t>https://podminky.urs.cz/item/CS_URS_2024_01/230050015</t>
  </si>
  <si>
    <t>253</t>
  </si>
  <si>
    <t>PKDN560</t>
  </si>
  <si>
    <t>Podpěra kluzná předizolovaného potrubí DN560, včetně PTFE desky a nerezové kluzné plochy</t>
  </si>
  <si>
    <t>-1482741993</t>
  </si>
  <si>
    <t>254</t>
  </si>
  <si>
    <t>PKDN500</t>
  </si>
  <si>
    <t>Podpěra kluzná předizolovaného potrubí DN500, včetně PTFE desky a nerezové kluzné plochy</t>
  </si>
  <si>
    <t>-1488893287</t>
  </si>
  <si>
    <t>255</t>
  </si>
  <si>
    <t>PKDN450</t>
  </si>
  <si>
    <t>Podpěra kluzná předizolovaného potrubí DN450, včetně PTFE desky a nerezové kluzné plochy</t>
  </si>
  <si>
    <t>2131174744</t>
  </si>
  <si>
    <t>PBDN450</t>
  </si>
  <si>
    <t>Pevná uložení předizolovaného potrubí DN450</t>
  </si>
  <si>
    <t>1003740634</t>
  </si>
  <si>
    <t>257</t>
  </si>
  <si>
    <t>PBDN500</t>
  </si>
  <si>
    <t>Pevná uložení předizolovaného potrubí DN500</t>
  </si>
  <si>
    <t>-1343392502</t>
  </si>
  <si>
    <t>258</t>
  </si>
  <si>
    <t>PBDN560</t>
  </si>
  <si>
    <t>Pevná uložení předizolovaného potrubí DN560</t>
  </si>
  <si>
    <t>-559169359</t>
  </si>
  <si>
    <t>259</t>
  </si>
  <si>
    <t>PZDN500</t>
  </si>
  <si>
    <t>Pružinový závěs předizolovaného potrubí DN500</t>
  </si>
  <si>
    <t>1231791813</t>
  </si>
  <si>
    <t>260</t>
  </si>
  <si>
    <t>PZDN450</t>
  </si>
  <si>
    <t>Pružinový závěsí předizolovaného potrubí DN450</t>
  </si>
  <si>
    <t>-2126445805</t>
  </si>
  <si>
    <t>261</t>
  </si>
  <si>
    <t>230050031</t>
  </si>
  <si>
    <t>Montáž a zhotovení doplňkové konstrukce z profilového materiálu</t>
  </si>
  <si>
    <t>-1996484194</t>
  </si>
  <si>
    <t>Doplňkové konstrukce z profilového materiálu zhotovení a montáž</t>
  </si>
  <si>
    <t>https://podminky.urs.cz/item/CS_URS_2024_01/230050031</t>
  </si>
  <si>
    <t>262</t>
  </si>
  <si>
    <t>13010910</t>
  </si>
  <si>
    <t>ocel profilová jakost S235JR (11 375) průřez UE 100</t>
  </si>
  <si>
    <t>248688797</t>
  </si>
  <si>
    <t>263</t>
  </si>
  <si>
    <t>54879003</t>
  </si>
  <si>
    <t>patrona chemická M12x110mm</t>
  </si>
  <si>
    <t>582771064</t>
  </si>
  <si>
    <t>264</t>
  </si>
  <si>
    <t>54879433</t>
  </si>
  <si>
    <t>šroub kotevní Pz pro chemickou kotvu M12x160mm</t>
  </si>
  <si>
    <t>1019108245</t>
  </si>
  <si>
    <t>265</t>
  </si>
  <si>
    <t>54879190</t>
  </si>
  <si>
    <t>sítko plastové pro chemické kotvy 12x45mm</t>
  </si>
  <si>
    <t>73188541</t>
  </si>
  <si>
    <t>266</t>
  </si>
  <si>
    <t>230202021</t>
  </si>
  <si>
    <t>Montáž chráničky ocelové celé průměru přes 426 do 530 mm</t>
  </si>
  <si>
    <t>-194101401</t>
  </si>
  <si>
    <t>Montáž ocelové chráničky celé průměru přes 426 do 530 mm</t>
  </si>
  <si>
    <t>https://podminky.urs.cz/item/CS_URS_2024_01/230202021</t>
  </si>
  <si>
    <t>267</t>
  </si>
  <si>
    <t>55284046R500</t>
  </si>
  <si>
    <t>trubka ocelová bezešvá konstrukční jakost S355J2H (11 503) 508x10,0mm</t>
  </si>
  <si>
    <t>1222088976</t>
  </si>
  <si>
    <t>trubka ocelová bezešvá konstrukční jakost S355J2H (11 503) 323,9x8,0mm</t>
  </si>
  <si>
    <t>90*1,1 'Přepočtené koeficientem množství</t>
  </si>
  <si>
    <t>268</t>
  </si>
  <si>
    <t>28655130</t>
  </si>
  <si>
    <t>objímka kluzná typ A segment v 19mm</t>
  </si>
  <si>
    <t>1773783198</t>
  </si>
  <si>
    <t>55*5</t>
  </si>
  <si>
    <t>275*2 'Přepočtené koeficientem množství</t>
  </si>
  <si>
    <t>269</t>
  </si>
  <si>
    <t>28655114R1</t>
  </si>
  <si>
    <t>manžeta chráničky vč. upínací pásky DN 500</t>
  </si>
  <si>
    <t>R-pol</t>
  </si>
  <si>
    <t>-1977747769</t>
  </si>
  <si>
    <t>manžeta chráničky vč. upínací pásky DN 800/630</t>
  </si>
  <si>
    <t>270</t>
  </si>
  <si>
    <t>230023026</t>
  </si>
  <si>
    <t>Montáž trubní díly přivařovací tř.11-13 do 10 kg D 38 mm tl 2,6 mm</t>
  </si>
  <si>
    <t>885055265</t>
  </si>
  <si>
    <t>Montáž trubních dílů přivařovacích hmotnosti přes 3 do 10 kg tř. 11 až 13 Ø 38 mm, tl. 2,6 mm</t>
  </si>
  <si>
    <t>https://podminky.urs.cz/item/CS_URS_2024_01/230023026</t>
  </si>
  <si>
    <t>271</t>
  </si>
  <si>
    <t>Pol15</t>
  </si>
  <si>
    <t xml:space="preserve">Kulový kohout přivařovací mat.  P235GH, ovládání pákou PN25 DN25</t>
  </si>
  <si>
    <t>947750054</t>
  </si>
  <si>
    <t>272</t>
  </si>
  <si>
    <t>31630465</t>
  </si>
  <si>
    <t>oblouk trubkový typ 3D tvar 90° - K3 D 33,7mm tl 2,6mm</t>
  </si>
  <si>
    <t>-1067340107</t>
  </si>
  <si>
    <t>273</t>
  </si>
  <si>
    <t>230024037</t>
  </si>
  <si>
    <t>Montáž trubní díly přivařovací tř.11-13 do 50 kg D 51 mm tl 2,6 mm</t>
  </si>
  <si>
    <t>-2004627378</t>
  </si>
  <si>
    <t>Montáž trubních dílů přivařovacích hmotnosti přes 10 do 50 kg tř. 11 až 13 Ø 51 mm, tl. 2,6 mm</t>
  </si>
  <si>
    <t>https://podminky.urs.cz/item/CS_URS_2024_01/230024037</t>
  </si>
  <si>
    <t>274</t>
  </si>
  <si>
    <t>Pol14</t>
  </si>
  <si>
    <t xml:space="preserve">Kulový kohout přivařovací mat.  P235GH, ovládání pákou PN25 DN40</t>
  </si>
  <si>
    <t>-645635070</t>
  </si>
  <si>
    <t>275</t>
  </si>
  <si>
    <t>DP-1000X2000X40R</t>
  </si>
  <si>
    <t>Dilatační PE podložka 2000x1000x40mm</t>
  </si>
  <si>
    <t>285209768</t>
  </si>
  <si>
    <t xml:space="preserve">Poznámka k položce:_x000d_
Počet dilatačnéích podložek bude upřesněn dodavatelem potrubního systému na základě pevnostního výpočtu. </t>
  </si>
  <si>
    <t>46-M</t>
  </si>
  <si>
    <t>Zemní práce při extr.mont.pracích</t>
  </si>
  <si>
    <t>276</t>
  </si>
  <si>
    <t>220182021</t>
  </si>
  <si>
    <t>Uložení trubky HDPE do výkopu včetně fixace</t>
  </si>
  <si>
    <t>1322960738</t>
  </si>
  <si>
    <t>https://podminky.urs.cz/item/CS_URS_2024_01/220182021</t>
  </si>
  <si>
    <t>277</t>
  </si>
  <si>
    <t>34571802</t>
  </si>
  <si>
    <t>chránička optického kabelu HDPE jednoplášťová bezhalogenová D 40/33mm</t>
  </si>
  <si>
    <t>-1454639526</t>
  </si>
  <si>
    <t>5700*1,1 'Přepočtené koeficientem množství</t>
  </si>
  <si>
    <t>278</t>
  </si>
  <si>
    <t>220182025</t>
  </si>
  <si>
    <t>Kontrola průchodnosti trubky pro optický kabel do 2000 m</t>
  </si>
  <si>
    <t>km</t>
  </si>
  <si>
    <t>2078791600</t>
  </si>
  <si>
    <t>Kontrola průchodnosti trubky kalibrace do 2000 m</t>
  </si>
  <si>
    <t>https://podminky.urs.cz/item/CS_URS_2024_01/220182025</t>
  </si>
  <si>
    <t>279</t>
  </si>
  <si>
    <t>220182026</t>
  </si>
  <si>
    <t>Montáž spojky bez svařování na HDPE trubce rovné nebo redukční</t>
  </si>
  <si>
    <t>846881167</t>
  </si>
  <si>
    <t>https://podminky.urs.cz/item/CS_URS_2024_01/220182026</t>
  </si>
  <si>
    <t>Poznámka k položce:_x000d_
Spojka cca po 200m trasy potrubí</t>
  </si>
  <si>
    <t>280</t>
  </si>
  <si>
    <t>34571935</t>
  </si>
  <si>
    <t>spojka HDPE trubek vodotěsná přímá k propojení D 2x 40mm</t>
  </si>
  <si>
    <t>157254430</t>
  </si>
  <si>
    <t>281</t>
  </si>
  <si>
    <t>220182027</t>
  </si>
  <si>
    <t>Montáž koncovky nebo záslepky bez svařování na HDPE trubku</t>
  </si>
  <si>
    <t>1355604314</t>
  </si>
  <si>
    <t>https://podminky.urs.cz/item/CS_URS_2024_01/220182027</t>
  </si>
  <si>
    <t>282</t>
  </si>
  <si>
    <t>10.076.739</t>
  </si>
  <si>
    <t>Koncovka HDPE 05042 pr.40</t>
  </si>
  <si>
    <t>2029744935</t>
  </si>
  <si>
    <t>283</t>
  </si>
  <si>
    <t>220182028</t>
  </si>
  <si>
    <t>Kontrola tlakutěsnosti HDPE trubky přes 2000 m</t>
  </si>
  <si>
    <t>-645683991</t>
  </si>
  <si>
    <t>https://podminky.urs.cz/item/CS_URS_2024_01/220182028</t>
  </si>
  <si>
    <t>284</t>
  </si>
  <si>
    <t>460671112</t>
  </si>
  <si>
    <t>Výstražná fólie pro krytí kabelů šířky přes 20 do 25 cm</t>
  </si>
  <si>
    <t>1293950045</t>
  </si>
  <si>
    <t>Výstražné prvky pro krytí kabelů včetně vyrovnání povrchu rýhy, rozvinutí a uložení fólie, šířky přes 20 do 25 cm</t>
  </si>
  <si>
    <t>https://podminky.urs.cz/item/CS_URS_2024_01/460671112</t>
  </si>
  <si>
    <t>HZS</t>
  </si>
  <si>
    <t>Hodinové zúčtovací sazby</t>
  </si>
  <si>
    <t>285</t>
  </si>
  <si>
    <t>HZS3111</t>
  </si>
  <si>
    <t>Hodinová zúčtovací sazba montér potrubí</t>
  </si>
  <si>
    <t>hod</t>
  </si>
  <si>
    <t>512</t>
  </si>
  <si>
    <t>117168958</t>
  </si>
  <si>
    <t>Hodinové zúčtovací sazby montáží technologických zařízení při externích montážích montér potrubí</t>
  </si>
  <si>
    <t>https://podminky.urs.cz/item/CS_URS_2024_01/HZS3111</t>
  </si>
  <si>
    <t>1600*0,25</t>
  </si>
  <si>
    <t>286</t>
  </si>
  <si>
    <t>HZS3232</t>
  </si>
  <si>
    <t>Hodinová zúčtovací sazba montér měřících zařízení odborný</t>
  </si>
  <si>
    <t>-789311296</t>
  </si>
  <si>
    <t>Hodinové zúčtovací sazby montáží technologických zařízení na stavebních objektech montér měřících zařízení odborný</t>
  </si>
  <si>
    <t>https://podminky.urs.cz/item/CS_URS_2024_01/HZS3232</t>
  </si>
  <si>
    <t>Poznámka k položce:_x000d_
Proměření jednotlivých okruhů alarmsystému_x000d_
6 měřících míst x 2 okruhy * 2 hod na jeden okruh</t>
  </si>
  <si>
    <t>287</t>
  </si>
  <si>
    <t>HZS4212</t>
  </si>
  <si>
    <t>Hodinová zúčtovací sazba revizní technik specialista</t>
  </si>
  <si>
    <t>366063250</t>
  </si>
  <si>
    <t>Hodinové zúčtovací sazby ostatních profesí revizní a kontrolní činnost revizní technik specialista</t>
  </si>
  <si>
    <t>https://podminky.urs.cz/item/CS_URS_2024_01/HZS4212</t>
  </si>
  <si>
    <t>Poznámka k položce:_x000d_
Vypracování protokolu o měření - 6x</t>
  </si>
  <si>
    <t>D3.1b - InO 201.3 - Horkovod - stavební část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</si>
  <si>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</si>
  <si>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</si>
  <si>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</si>
  <si>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</si>
  <si>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</si>
  <si>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</si>
  <si>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</si>
  <si>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</si>
  <si>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777 - Podlahy lité</t>
  </si>
  <si>
    <t xml:space="preserve">    21-M - Elektromontáže</t>
  </si>
  <si>
    <t>Zemní práce</t>
  </si>
  <si>
    <t>111251102</t>
  </si>
  <si>
    <t>Odstranění křovin a stromů průměru kmene do 100 mm i s kořeny sklonu terénu do 1:5 z celkové plochy přes 100 do 500 m2 strojně</t>
  </si>
  <si>
    <t>-1722026614</t>
  </si>
  <si>
    <t>Odstranění křovin a stromů s odstraněním kořenů strojně průměru kmene do 100 mm v rovině nebo ve svahu sklonu terénu do 1:5, při celkové ploše přes 100 do 500 m2</t>
  </si>
  <si>
    <t>https://podminky.urs.cz/item/CS_URS_2024_01/111251102</t>
  </si>
  <si>
    <t>112101101</t>
  </si>
  <si>
    <t>Odstranění stromů listnatých průměru kmene přes 100 do 300 mm</t>
  </si>
  <si>
    <t>-227219401</t>
  </si>
  <si>
    <t>Odstranění stromů s odřezáním kmene a s odvětvením listnatých, průměru kmene přes 100 do 300 mm</t>
  </si>
  <si>
    <t>https://podminky.urs.cz/item/CS_URS_2024_01/112101101</t>
  </si>
  <si>
    <t>112101102</t>
  </si>
  <si>
    <t>Odstranění stromů listnatých průměru kmene přes 300 do 500 mm</t>
  </si>
  <si>
    <t>-1540290362</t>
  </si>
  <si>
    <t>Odstranění stromů s odřezáním kmene a s odvětvením listnatých, průměru kmene přes 300 do 500 mm</t>
  </si>
  <si>
    <t>https://podminky.urs.cz/item/CS_URS_2024_01/112101102</t>
  </si>
  <si>
    <t>112101103</t>
  </si>
  <si>
    <t>Odstranění stromů listnatých průměru kmene přes 500 do 700 mm</t>
  </si>
  <si>
    <t>882835978</t>
  </si>
  <si>
    <t>Odstranění stromů s odřezáním kmene a s odvětvením listnatých, průměru kmene přes 500 do 700 mm</t>
  </si>
  <si>
    <t>https://podminky.urs.cz/item/CS_URS_2024_01/112101103</t>
  </si>
  <si>
    <t>111211231</t>
  </si>
  <si>
    <t>Snesení listnatého klestu D do 30 cm ve svahu do 1:3</t>
  </si>
  <si>
    <t>-174084469</t>
  </si>
  <si>
    <t>Snesení větví stromů na hromady nebo naložení na dopravní prostředek listnatých v rovině nebo ve svahu do 1:3, průměru kmene do 30 cm</t>
  </si>
  <si>
    <t>https://podminky.urs.cz/item/CS_URS_2024_01/111211231</t>
  </si>
  <si>
    <t>111211232</t>
  </si>
  <si>
    <t>Snesení listnatého klestu D přes 30 cm ve svahu do 1:3</t>
  </si>
  <si>
    <t>-2020668460</t>
  </si>
  <si>
    <t>Snesení větví stromů na hromady nebo naložení na dopravní prostředek listnatých v rovině nebo ve svahu do 1:3, průměru kmene přes 30 cm</t>
  </si>
  <si>
    <t>https://podminky.urs.cz/item/CS_URS_2024_01/111211232</t>
  </si>
  <si>
    <t>25+15+15</t>
  </si>
  <si>
    <t>112251101</t>
  </si>
  <si>
    <t>Odstranění pařezů průměru přes 100 do 300 mm</t>
  </si>
  <si>
    <t>749264914</t>
  </si>
  <si>
    <t>Odstranění pařezů strojně s jejich vykopáním nebo vytrháním průměru přes 100 do 300 mm</t>
  </si>
  <si>
    <t>https://podminky.urs.cz/item/CS_URS_2024_01/112251101</t>
  </si>
  <si>
    <t>112251102</t>
  </si>
  <si>
    <t>Odstranění pařezů průměru přes 300 do 500 mm</t>
  </si>
  <si>
    <t>1288858911</t>
  </si>
  <si>
    <t>Odstranění pařezů strojně s jejich vykopáním nebo vytrháním průměru přes 300 do 500 mm</t>
  </si>
  <si>
    <t>https://podminky.urs.cz/item/CS_URS_2024_01/112251102</t>
  </si>
  <si>
    <t>112251103</t>
  </si>
  <si>
    <t>Odstranění pařezů průměru přes 500 do 700 mm</t>
  </si>
  <si>
    <t>1306025355</t>
  </si>
  <si>
    <t>Odstranění pařezů strojně s jejich vykopáním nebo vytrháním průměru přes 500 do 700 mm</t>
  </si>
  <si>
    <t>https://podminky.urs.cz/item/CS_URS_2024_01/112251103</t>
  </si>
  <si>
    <t>121103112</t>
  </si>
  <si>
    <t>Skrývka zemin schopných zúrodnění ve svahu do 1:2</t>
  </si>
  <si>
    <t>m3</t>
  </si>
  <si>
    <t>-1936047542</t>
  </si>
  <si>
    <t>Skrývka zemin schopných zúrodnění ve sklonu přes 1:5 do 1:2</t>
  </si>
  <si>
    <t>https://podminky.urs.cz/item/CS_URS_2024_01/121103112</t>
  </si>
  <si>
    <t>3540*0,15</t>
  </si>
  <si>
    <t>115101201</t>
  </si>
  <si>
    <t>Čerpání vody na dopravní výšku do 10 m průměrný přítok do 500 l/min</t>
  </si>
  <si>
    <t>1164063784</t>
  </si>
  <si>
    <t>Čerpání vody na dopravní výšku do 10 m s uvažovaným průměrným přítokem do 500 l/min</t>
  </si>
  <si>
    <t>https://podminky.urs.cz/item/CS_URS_2024_01/115101201</t>
  </si>
  <si>
    <t>122252611</t>
  </si>
  <si>
    <t>Odkopávky a prokopávky zapažené pro spodní stavbu železnic v hornině třídy těžitelnosti I skupiny 3 objem do 100 m3 strojně</t>
  </si>
  <si>
    <t>-1821638761</t>
  </si>
  <si>
    <t>Odkopávky a prokopávky zapažené pro spodní stavbu železnic strojně v hornině třídy těžitelnosti I skupiny 3 do 100 m3</t>
  </si>
  <si>
    <t>https://podminky.urs.cz/item/CS_URS_2024_01/122252611</t>
  </si>
  <si>
    <t>27*2</t>
  </si>
  <si>
    <t>122252618</t>
  </si>
  <si>
    <t>Příplatek k odkopávkám zapaženým pro spodní stavbu železnic v hornině třídy těžitelnosti I skupiny 3 za ztížení při rekonstrukci</t>
  </si>
  <si>
    <t>1063737500</t>
  </si>
  <si>
    <t>Odkopávky a prokopávky zapažené pro spodní stavbu železnic strojně v hornině třídy těžitelnosti I skupiny 3 Příplatek k cenám za ztížení při rekonstrukcích</t>
  </si>
  <si>
    <t>https://podminky.urs.cz/item/CS_URS_2024_01/122252618</t>
  </si>
  <si>
    <t>23*2</t>
  </si>
  <si>
    <t>141721224</t>
  </si>
  <si>
    <t>Řízený zemní protlak délky do 50 m hl do 6 m se zatažením potrubí průměru vrtu přes 500 do 560 mm v hornině třídy těžitelnosti I a II skupiny 1 až 4</t>
  </si>
  <si>
    <t>-1492166873</t>
  </si>
  <si>
    <t>Řízený zemní protlak délky protlaku do 50 m v hornině třídy těžitelnosti I a II, skupiny 1 až 4 včetně zatažení trub v hloubce do 6 m průměru vrtu přes 500 do 560 mm</t>
  </si>
  <si>
    <t>https://podminky.urs.cz/item/CS_URS_2024_01/141721224</t>
  </si>
  <si>
    <t>162201401</t>
  </si>
  <si>
    <t>Vodorovné přemístění větví stromů listnatých do 1 km D kmene přes 100 do 300 mm</t>
  </si>
  <si>
    <t>-726890374</t>
  </si>
  <si>
    <t>Vodorovné přemístění větví, kmenů nebo pařezů s naložením, složením a dopravou do 1000 m větví stromů listnatých, průměru kmene přes 100 do 300 mm</t>
  </si>
  <si>
    <t>https://podminky.urs.cz/item/CS_URS_2024_01/162201401</t>
  </si>
  <si>
    <t>162201402</t>
  </si>
  <si>
    <t>Vodorovné přemístění větví stromů listnatých do 1 km D kmene přes 300 do 500 mm</t>
  </si>
  <si>
    <t>-874625034</t>
  </si>
  <si>
    <t>Vodorovné přemístění větví, kmenů nebo pařezů s naložením, složením a dopravou do 1000 m větví stromů listnatých, průměru kmene přes 300 do 500 mm</t>
  </si>
  <si>
    <t>https://podminky.urs.cz/item/CS_URS_2024_01/162201402</t>
  </si>
  <si>
    <t>162201403</t>
  </si>
  <si>
    <t>Vodorovné přemístění větví stromů listnatých do 1 km D kmene přes 500 do 700 mm</t>
  </si>
  <si>
    <t>969243510</t>
  </si>
  <si>
    <t>Vodorovné přemístění větví, kmenů nebo pařezů s naložením, složením a dopravou do 1000 m větví stromů listnatých, průměru kmene přes 500 do 700 mm</t>
  </si>
  <si>
    <t>https://podminky.urs.cz/item/CS_URS_2024_01/162201403</t>
  </si>
  <si>
    <t>174111311</t>
  </si>
  <si>
    <t>Zásyp sypaninou se zhutněním přes 3 m3 pro spodní stavbu železnic</t>
  </si>
  <si>
    <t>-978672994</t>
  </si>
  <si>
    <t>Zásyp sypaninou pro spodní stavbu železnic objemu přes 3 m3 se zhutněním</t>
  </si>
  <si>
    <t>https://podminky.urs.cz/item/CS_URS_2024_01/174111311</t>
  </si>
  <si>
    <t>23*1,5</t>
  </si>
  <si>
    <t>174151102</t>
  </si>
  <si>
    <t>Zásyp v prostoru s omezeným pohybem stroje sypaninou se zhutněním</t>
  </si>
  <si>
    <t>1846478835</t>
  </si>
  <si>
    <t>Zásyp sypaninou z jakékoliv horniny strojně s uložením výkopku ve vrstvách se zhutněním v prostorách s omezeným pohybem stroje s urovnáním povrchu zásypu</t>
  </si>
  <si>
    <t>https://podminky.urs.cz/item/CS_URS_2024_01/174151102</t>
  </si>
  <si>
    <t>58337344</t>
  </si>
  <si>
    <t>štěrkopísek frakce 0/32</t>
  </si>
  <si>
    <t>-1923571796</t>
  </si>
  <si>
    <t>35*1800/1000</t>
  </si>
  <si>
    <t>181351103</t>
  </si>
  <si>
    <t>Rozprostření ornice tl vrstvy do 200 mm pl přes 100 do 500 m2 v rovině nebo ve svahu do 1:5 strojně</t>
  </si>
  <si>
    <t>1717866549</t>
  </si>
  <si>
    <t>Rozprostření a urovnání ornice v rovině nebo ve svahu sklonu do 1:5 strojně při souvislé ploše přes 100 do 500 m2, tl. vrstvy do 200 mm</t>
  </si>
  <si>
    <t>https://podminky.urs.cz/item/CS_URS_2024_01/181351103</t>
  </si>
  <si>
    <t>181351113</t>
  </si>
  <si>
    <t>Rozprostření ornice tl vrstvy do 200 mm pl přes 500 m2 v rovině nebo ve svahu do 1:5 strojně</t>
  </si>
  <si>
    <t>-293902865</t>
  </si>
  <si>
    <t>Rozprostření a urovnání ornice v rovině nebo ve svahu sklonu do 1:5 strojně při souvislé ploše přes 500 m2, tl. vrstvy do 200 mm</t>
  </si>
  <si>
    <t>https://podminky.urs.cz/item/CS_URS_2024_01/181351113</t>
  </si>
  <si>
    <t>184818231</t>
  </si>
  <si>
    <t>Ochrana kmene průměru do 300 mm bedněním výšky do 2 m</t>
  </si>
  <si>
    <t>-1684244677</t>
  </si>
  <si>
    <t>Ochrana kmene bedněním před poškozením stavebním provozem zřízení včetně odstranění výšky bednění do 2 m průměru kmene do 300 mm</t>
  </si>
  <si>
    <t>https://podminky.urs.cz/item/CS_URS_2024_01/184818231</t>
  </si>
  <si>
    <t>184818233</t>
  </si>
  <si>
    <t>Ochrana kmene průměru přes 500 do 700 mm bedněním výšky do 2 m</t>
  </si>
  <si>
    <t>856175996</t>
  </si>
  <si>
    <t>Ochrana kmene bedněním před poškozením stavebním provozem zřízení včetně odstranění výšky bednění do 2 m průměru kmene přes 500 do 700 mm</t>
  </si>
  <si>
    <t>https://podminky.urs.cz/item/CS_URS_2024_01/184818233</t>
  </si>
  <si>
    <t>184818234</t>
  </si>
  <si>
    <t>Ochrana kmene průměru přes 700 do 900 mm bedněním výšky do 2 m</t>
  </si>
  <si>
    <t>45564168</t>
  </si>
  <si>
    <t>Ochrana kmene bedněním před poškozením stavebním provozem zřízení včetně odstranění výšky bednění do 2 m průměru kmene přes 700 do 900 mm</t>
  </si>
  <si>
    <t>https://podminky.urs.cz/item/CS_URS_2024_01/184818234</t>
  </si>
  <si>
    <t>132254206</t>
  </si>
  <si>
    <t>Hloubení zapažených rýh š do 2000 mm v hornině třídy těžitelnosti I skupiny 3 objem do 5000 m3</t>
  </si>
  <si>
    <t>1703988469</t>
  </si>
  <si>
    <t>Hloubení zapažených rýh šířky přes 800 do 2 000 mm strojně s urovnáním dna do předepsaného profilu a spádu v hornině třídy těžitelnosti I skupiny 3 přes 1 000 do 5 000 m3</t>
  </si>
  <si>
    <t>https://podminky.urs.cz/item/CS_URS_2024_01/132254206</t>
  </si>
  <si>
    <t>45,6*1,2</t>
  </si>
  <si>
    <t>562,87*2</t>
  </si>
  <si>
    <t>498,89*2</t>
  </si>
  <si>
    <t>72,95*2</t>
  </si>
  <si>
    <t>10,8*2</t>
  </si>
  <si>
    <t>131251207</t>
  </si>
  <si>
    <t>Hloubení jam zapažených v hornině třídy těžitelnosti I skupiny 3 objem přes 5000 m3 strojně</t>
  </si>
  <si>
    <t>764874371</t>
  </si>
  <si>
    <t>Hloubení zapažených jam a zářezů strojně s urovnáním dna do předepsaného profilu a spádu v hornině třídy těžitelnosti I skupiny 3 přes 5 000 m3</t>
  </si>
  <si>
    <t>https://podminky.urs.cz/item/CS_URS_2024_01/131251207</t>
  </si>
  <si>
    <t>58,2*2,5</t>
  </si>
  <si>
    <t>18*2,5</t>
  </si>
  <si>
    <t>545*2,5</t>
  </si>
  <si>
    <t>651,09*2,5</t>
  </si>
  <si>
    <t>578,38*2,5</t>
  </si>
  <si>
    <t>167151111</t>
  </si>
  <si>
    <t>Nakládání výkopku z hornin třídy těžitelnosti I skupiny 1 až 3 přes 100 m3</t>
  </si>
  <si>
    <t>1973592173</t>
  </si>
  <si>
    <t>Nakládání, skládání a překládání neulehlého výkopku nebo sypaniny strojně nakládání, množství přes 100 m3, z hornin třídy těžitelnosti I, skupiny 1 až 3</t>
  </si>
  <si>
    <t>https://podminky.urs.cz/item/CS_URS_2024_01/167151111</t>
  </si>
  <si>
    <t>162651112</t>
  </si>
  <si>
    <t>Vodorovné přemístění přes 4 000 do 5000 m výkopku/sypaniny z horniny třídy těžitelnosti I skupiny 1 až 3</t>
  </si>
  <si>
    <t>-350447825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</si>
  <si>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</si>
  <si>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https://podminky.urs.cz/item/CS_URS_2024_01/162651112</t>
  </si>
  <si>
    <t>162751119</t>
  </si>
  <si>
    <t>Příplatek k vodorovnému přemístění výkopku/sypaniny z horniny třídy těžitelnosti I skupiny 1 až 3 ZKD 1000 m přes 10000 m</t>
  </si>
  <si>
    <t>-2054125591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</si>
  <si>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</si>
  <si>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</si>
  <si>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1769*10 'Přepočtené koeficientem množství</t>
  </si>
  <si>
    <t>151101102</t>
  </si>
  <si>
    <t>Zřízení příložného pažení a rozepření stěn rýh hl přes 2 do 4 m</t>
  </si>
  <si>
    <t>1899905880</t>
  </si>
  <si>
    <t>Zřízení pažení a rozepření stěn rýh pro podzemní vedení příložné pro jakoukoliv mezerovitost, hloubky přes 2 do 4 m</t>
  </si>
  <si>
    <t>https://podminky.urs.cz/item/CS_URS_2024_01/151101102</t>
  </si>
  <si>
    <t>1971*2*2</t>
  </si>
  <si>
    <t>151101112</t>
  </si>
  <si>
    <t>Odstranění příložného pažení a rozepření stěn rýh hl přes 2 do 4 m</t>
  </si>
  <si>
    <t>-1296892077</t>
  </si>
  <si>
    <t>Odstranění pažení a rozepření stěn rýh pro podzemní vedení s uložením materiálu na vzdálenost do 3 m od kraje výkopu příložné, hloubky přes 2 do 4 m</t>
  </si>
  <si>
    <t>https://podminky.urs.cz/item/CS_URS_2024_01/151101112</t>
  </si>
  <si>
    <t>119001401</t>
  </si>
  <si>
    <t>Dočasné zajištění potrubí ocelového nebo litinového DN do 200 mm</t>
  </si>
  <si>
    <t>43905912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</si>
  <si>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</si>
  <si>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https://podminky.urs.cz/item/CS_URS_2024_01/119001401</t>
  </si>
  <si>
    <t>119001402</t>
  </si>
  <si>
    <t>Dočasné zajištění potrubí ocelového nebo litinového DN přes 200 do 500 mm</t>
  </si>
  <si>
    <t>-464941203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</si>
  <si>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</si>
  <si>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https://podminky.urs.cz/item/CS_URS_2024_01/119001402</t>
  </si>
  <si>
    <t>119001405</t>
  </si>
  <si>
    <t>Dočasné zajištění potrubí z PE DN do 200 mm</t>
  </si>
  <si>
    <t>-1073466615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</si>
  <si>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</si>
  <si>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https://podminky.urs.cz/item/CS_URS_2024_01/119001405</t>
  </si>
  <si>
    <t>119001412</t>
  </si>
  <si>
    <t>Dočasné zajištění potrubí betonového, ŽB nebo kameninového DN přes 200 do 500 mm</t>
  </si>
  <si>
    <t>-35545592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</si>
  <si>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</si>
  <si>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https://podminky.urs.cz/item/CS_URS_2024_01/119001412</t>
  </si>
  <si>
    <t>119001421</t>
  </si>
  <si>
    <t>Dočasné zajištění kabelů a kabelových tratí ze 3 volně ložených kabelů</t>
  </si>
  <si>
    <t>840389009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</si>
  <si>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</si>
  <si>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https://podminky.urs.cz/item/CS_URS_2024_01/119001421</t>
  </si>
  <si>
    <t>119001422</t>
  </si>
  <si>
    <t>Dočasné zajištění kabelů a kabelových tratí z 6 volně ložených kabelů</t>
  </si>
  <si>
    <t>-802253989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</si>
  <si>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</si>
  <si>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https://podminky.urs.cz/item/CS_URS_2024_01/119001422</t>
  </si>
  <si>
    <t>119001423</t>
  </si>
  <si>
    <t>Dočasné zajištění kabelů a kabelových tratí z více než 6 volně ložených kabelů</t>
  </si>
  <si>
    <t>1428224526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</si>
  <si>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6 kabelů</t>
  </si>
  <si>
    <t>https://podminky.urs.cz/item/CS_URS_2024_01/119001423</t>
  </si>
  <si>
    <t>129001101</t>
  </si>
  <si>
    <t>Příplatek za ztížení odkopávky nebo prokopávky v blízkosti inženýrských sítí</t>
  </si>
  <si>
    <t>1640954795</t>
  </si>
  <si>
    <t>Příplatek k cenám vykopávek za ztížení vykopávky v blízkosti podzemního vedení nebo výbušnin v horninách jakékoliv třídy</t>
  </si>
  <si>
    <t>https://podminky.urs.cz/item/CS_URS_2024_01/129001101</t>
  </si>
  <si>
    <t>414</t>
  </si>
  <si>
    <t>139951123</t>
  </si>
  <si>
    <t>Bourání kcí v hloubených vykopávkách ze zdiva ze ŽB nebo předpjatého strojně</t>
  </si>
  <si>
    <t>-932281629</t>
  </si>
  <si>
    <t>Bourání konstrukcí v hloubených vykopávkách strojně s přemístěním suti na hromady na vzdálenost do 20 m nebo s naložením na dopravní prostředek z betonu železového nebo předpjatého</t>
  </si>
  <si>
    <t>https://podminky.urs.cz/item/CS_URS_2024_01/139951123</t>
  </si>
  <si>
    <t>1,2*1,2*2*35</t>
  </si>
  <si>
    <t>(12*3*2+12*3,5*4+3*3*4)*0,3</t>
  </si>
  <si>
    <t>65*0,3</t>
  </si>
  <si>
    <t>(2*2*8)*0,3</t>
  </si>
  <si>
    <t>113154114</t>
  </si>
  <si>
    <t>Frézování živičného krytu tl 100 mm pruh š 0,5 m pl do 500 m2 bez překážek v trase</t>
  </si>
  <si>
    <t>868665963</t>
  </si>
  <si>
    <t>Frézování živičného podkladu nebo krytu s naložením na dopravní prostředek plochy do 500 m2 bez překážek v trase pruhu šířky do 0,5 m, tloušťky vrstvy 100 mm</t>
  </si>
  <si>
    <t>https://podminky.urs.cz/item/CS_URS_2024_01/113154114</t>
  </si>
  <si>
    <t>1740-1194</t>
  </si>
  <si>
    <t>113154355</t>
  </si>
  <si>
    <t>Frézování živičného krytu tl 200 mm pruh š přes 0,5 do 1 m pl přes 1000 do 10000 m2 s překážkami v trase</t>
  </si>
  <si>
    <t>-1674377489</t>
  </si>
  <si>
    <t>Frézování živičného podkladu nebo krytu s naložením na dopravní prostředek plochy přes 1 000 do 10 000 m2 s překážkami v trase pruhu šířky do 1 m, tloušťky vrstvy 200 mm</t>
  </si>
  <si>
    <t>https://podminky.urs.cz/item/CS_URS_2024_01/113154355</t>
  </si>
  <si>
    <t>113107341</t>
  </si>
  <si>
    <t>Odstranění podkladu živičného tl 50 mm strojně pl do 50 m2</t>
  </si>
  <si>
    <t>-1095622176</t>
  </si>
  <si>
    <t>Odstranění podkladů nebo krytů strojně plochy jednotlivě do 50 m2 s přemístěním hmot na skládku na vzdálenost do 3 m nebo s naložením na dopravní prostředek živičných, o tl. vrstvy do 50 mm</t>
  </si>
  <si>
    <t>https://podminky.urs.cz/item/CS_URS_2024_01/113107341</t>
  </si>
  <si>
    <t>251-(53,4+62,7+57,6)</t>
  </si>
  <si>
    <t>113107181</t>
  </si>
  <si>
    <t>Odstranění podkladu živičného tl do 50 mm strojně pl přes 50 do 200 m2</t>
  </si>
  <si>
    <t>-210219840</t>
  </si>
  <si>
    <t>Odstranění podkladů nebo krytů strojně plochy jednotlivě přes 50 m2 do 200 m2 s přemístěním hmot na skládku na vzdálenost do 20 m nebo s naložením na dopravní prostředek živičných, o tl. vrstvy do 50 mm</t>
  </si>
  <si>
    <t>https://podminky.urs.cz/item/CS_URS_2024_01/113107181</t>
  </si>
  <si>
    <t>53,4+62,7+57,6</t>
  </si>
  <si>
    <t>113107024</t>
  </si>
  <si>
    <t>Odstranění podkladu z kameniva drceného tl přes 300 do 400 mm při překopech ručně</t>
  </si>
  <si>
    <t>2131816802</t>
  </si>
  <si>
    <t>Odstranění podkladů nebo krytů při překopech inženýrských sítí s přemístěním hmot na skládku ve vzdálenosti do 3 m nebo s naložením na dopravní prostředek ručně z kameniva hrubého drceného, o tl. vrstvy přes 300 do 400 mm</t>
  </si>
  <si>
    <t>https://podminky.urs.cz/item/CS_URS_2024_01/113107024</t>
  </si>
  <si>
    <t>1740+251-788</t>
  </si>
  <si>
    <t>113106123</t>
  </si>
  <si>
    <t>Rozebrání dlažeb ze zámkových dlaždic komunikací pro pěší ručně</t>
  </si>
  <si>
    <t>-1233747244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</si>
  <si>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</si>
  <si>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https://podminky.urs.cz/item/CS_URS_2024_01/113106123</t>
  </si>
  <si>
    <t>113107323</t>
  </si>
  <si>
    <t>Odstranění podkladu z kameniva drceného tl přes 200 do 300 mm strojně pl do 50 m2</t>
  </si>
  <si>
    <t>817707126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</si>
  <si>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</si>
  <si>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https://podminky.urs.cz/item/CS_URS_2024_01/113107323</t>
  </si>
  <si>
    <t>113202111</t>
  </si>
  <si>
    <t>Vytrhání obrub krajníků obrubníků stojatých</t>
  </si>
  <si>
    <t>-1880350935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</si>
  <si>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</si>
  <si>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</si>
  <si>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113151111</t>
  </si>
  <si>
    <t>Rozebrání zpevněných ploch ze silničních dílců</t>
  </si>
  <si>
    <t>-1364835204</t>
  </si>
  <si>
    <t>Rozebírání zpevněných ploch s přemístěním na skládku na vzdálenost do 20 m nebo s naložením na dopravní prostředek ze silničních panelů</t>
  </si>
  <si>
    <t>https://podminky.urs.cz/item/CS_URS_2024_01/113151111</t>
  </si>
  <si>
    <t>45157211R</t>
  </si>
  <si>
    <t>Lože pod potrubí otevřený výkop z písku</t>
  </si>
  <si>
    <t>-1809467259</t>
  </si>
  <si>
    <t>Lože pod potrubí, stoky a drobné objekty v otevřeném výkopu z písku 0-8 mm</t>
  </si>
  <si>
    <t>389</t>
  </si>
  <si>
    <t>175151101</t>
  </si>
  <si>
    <t>Obsypání potrubí strojně sypaninou bez prohození, uloženou do 3 m</t>
  </si>
  <si>
    <t>-1497913734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</si>
  <si>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</si>
  <si>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</si>
  <si>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58337303</t>
  </si>
  <si>
    <t>štěrkopísek frakce 0/8</t>
  </si>
  <si>
    <t>-785048311</t>
  </si>
  <si>
    <t>1145*2 'Přepočtené koeficientem množství</t>
  </si>
  <si>
    <t>174151101</t>
  </si>
  <si>
    <t>Zásyp jam, šachet rýh nebo kolem objektů sypaninou se zhutněním</t>
  </si>
  <si>
    <t>-1857040331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</si>
  <si>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</si>
  <si>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</si>
  <si>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171251201</t>
  </si>
  <si>
    <t>Uložení sypaniny na skládky nebo meziskládky</t>
  </si>
  <si>
    <t>1179073683</t>
  </si>
  <si>
    <t>Uložení sypaniny na skládky nebo meziskládky bez hutnění s upravením uložené sypaniny do předepsaného tvaru</t>
  </si>
  <si>
    <t>https://podminky.urs.cz/item/CS_URS_2024_01/171251201</t>
  </si>
  <si>
    <t>171201231</t>
  </si>
  <si>
    <t>Poplatek za uložení zeminy a kamení na recyklační skládce (skládkovné) kód odpadu 17 05 04</t>
  </si>
  <si>
    <t>-53699548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</si>
  <si>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</si>
  <si>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</si>
  <si>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181411132</t>
  </si>
  <si>
    <t>Založení parkového trávníku výsevem pl do 1000 m2 ve svahu přes 1:5 do 1:2</t>
  </si>
  <si>
    <t>-1693802753</t>
  </si>
  <si>
    <t>Založení trávníku na půdě předem připravené plochy do 1000 m2 výsevem včetně utažení parkového na svahu přes 1:5 do 1:2</t>
  </si>
  <si>
    <t>https://podminky.urs.cz/item/CS_URS_2024_01/181411132</t>
  </si>
  <si>
    <t>3540*1,05 'Přepočtené koeficientem množství</t>
  </si>
  <si>
    <t>00572410</t>
  </si>
  <si>
    <t>osivo směs travní parková</t>
  </si>
  <si>
    <t>-1131388074</t>
  </si>
  <si>
    <t>3540*0,025 'Přepočtené koeficientem množství</t>
  </si>
  <si>
    <t>184201111</t>
  </si>
  <si>
    <t>Výsadba stromu bez balu do jamky v kmene do 1,8 m v rovině a svahu do 1:5</t>
  </si>
  <si>
    <t>1216014477</t>
  </si>
  <si>
    <t>Výsadba stromů bez balu do předem vyhloubené jamky se zalitím v rovině nebo na svahu do 1:5, při výšce kmene do 1,8 m</t>
  </si>
  <si>
    <t>https://podminky.urs.cz/item/CS_URS_2024_01/184201111</t>
  </si>
  <si>
    <t>02650430</t>
  </si>
  <si>
    <t>bříza bělokorá /Betula pendula/ 150-200cm</t>
  </si>
  <si>
    <t>9214741</t>
  </si>
  <si>
    <t>184214111</t>
  </si>
  <si>
    <t>Ochrana terminálu stromu výšky do 4 m zřízením opory s vyvázáním</t>
  </si>
  <si>
    <t>-3683742</t>
  </si>
  <si>
    <t>Ochrana terminálu stromu zřízením opory s vyvázáním, výšky dřeviny do 4 m</t>
  </si>
  <si>
    <t>https://podminky.urs.cz/item/CS_URS_2024_01/184214111</t>
  </si>
  <si>
    <t>60591253</t>
  </si>
  <si>
    <t>kůl vyvazovací dřevěný impregnovaný D 8cm dl 2m</t>
  </si>
  <si>
    <t>744546120</t>
  </si>
  <si>
    <t>185804311</t>
  </si>
  <si>
    <t>Zalití rostlin vodou plocha do 20 m2</t>
  </si>
  <si>
    <t>565449789</t>
  </si>
  <si>
    <t>Zalití rostlin vodou plochy záhonů jednotlivě do 20 m2</t>
  </si>
  <si>
    <t>https://podminky.urs.cz/item/CS_URS_2024_01/185804311</t>
  </si>
  <si>
    <t>Zakládání</t>
  </si>
  <si>
    <t>271572211</t>
  </si>
  <si>
    <t>Podsyp pod základové konstrukce se zhutněním z netříděného štěrkopísku</t>
  </si>
  <si>
    <t>-1934069995</t>
  </si>
  <si>
    <t>Podsyp pod základové konstrukce se zhutněním a urovnáním povrchu ze štěrkopísku netříděného</t>
  </si>
  <si>
    <t>https://podminky.urs.cz/item/CS_URS_2024_01/271572211</t>
  </si>
  <si>
    <t>1,2*0,25*0,25*4</t>
  </si>
  <si>
    <t>2,1*0,25*0,25*2</t>
  </si>
  <si>
    <t>0,8*0,25*0,25*12</t>
  </si>
  <si>
    <t>275326121</t>
  </si>
  <si>
    <t>Základové patky z ŽB se zvýšenými nároky na prostředí tř. C 25/30</t>
  </si>
  <si>
    <t>1347911016</t>
  </si>
  <si>
    <t>Základy z betonu železového patky z betonu se zvýšenými nároky na prostředí tř. C 25/30</t>
  </si>
  <si>
    <t>https://podminky.urs.cz/item/CS_URS_2024_01/275326121</t>
  </si>
  <si>
    <t>1,2*0,85*0,25*4</t>
  </si>
  <si>
    <t>2,1*0,85*0,25*2</t>
  </si>
  <si>
    <t>0,8*0,85*0,25*12</t>
  </si>
  <si>
    <t>275356021</t>
  </si>
  <si>
    <t>Bednění základových patek ploch rovinných zřízení</t>
  </si>
  <si>
    <t>-1292069955</t>
  </si>
  <si>
    <t>Bednění základů z betonu prostého nebo železového patek pro plochy rovinné zřízení</t>
  </si>
  <si>
    <t>https://podminky.urs.cz/item/CS_URS_2024_01/275356021</t>
  </si>
  <si>
    <t>(1,2+0,25)*2*0,85*4</t>
  </si>
  <si>
    <t>(2,1+0,25)*2*0,85*2</t>
  </si>
  <si>
    <t>(0,8+0,25)*2*0,85*12</t>
  </si>
  <si>
    <t>275356022</t>
  </si>
  <si>
    <t>Bednění základových patek ploch rovinných odstranění</t>
  </si>
  <si>
    <t>-83624102</t>
  </si>
  <si>
    <t>Bednění základů z betonu prostého nebo železového patek pro plochy rovinné odstranění</t>
  </si>
  <si>
    <t>https://podminky.urs.cz/item/CS_URS_2024_01/275356022</t>
  </si>
  <si>
    <t>275366006</t>
  </si>
  <si>
    <t>Výztuž základových patek z betonářské oceli 10 505</t>
  </si>
  <si>
    <t>-2058138013</t>
  </si>
  <si>
    <t>Výztuž základů patek z oceli 10 505 (R) nebo BSt 500</t>
  </si>
  <si>
    <t>https://podminky.urs.cz/item/CS_URS_2024_01/275366006</t>
  </si>
  <si>
    <t>291111111</t>
  </si>
  <si>
    <t>Podklad pro zpevněné plochy z kameniva drceného 0 až 63 mm</t>
  </si>
  <si>
    <t>-350735094</t>
  </si>
  <si>
    <t>Podklad pro zpevněné plochy s rozprostřením a s hutněním z kameniva drceného frakce 0 - 63 mm</t>
  </si>
  <si>
    <t>https://podminky.urs.cz/item/CS_URS_2024_01/291111111</t>
  </si>
  <si>
    <t>1,5*1,5*1,5</t>
  </si>
  <si>
    <t>291211111</t>
  </si>
  <si>
    <t>Zřízení plochy ze silničních panelů do lože tl 50 mm z kameniva</t>
  </si>
  <si>
    <t>111071655</t>
  </si>
  <si>
    <t>Zřízení zpevněné plochy ze silničních panelů osazených do lože tl. 50 mm z kameniva</t>
  </si>
  <si>
    <t>https://podminky.urs.cz/item/CS_URS_2024_01/291211111</t>
  </si>
  <si>
    <t>59381136</t>
  </si>
  <si>
    <t>panel silniční 2,00x1,00x0,15m</t>
  </si>
  <si>
    <t>-1081099522</t>
  </si>
  <si>
    <t>Poznámka k položce:_x000d_
30% dodávka panelů</t>
  </si>
  <si>
    <t>383*0,075 'Přepočtené koeficientem množství</t>
  </si>
  <si>
    <t>Svislé a kompletní konstrukce</t>
  </si>
  <si>
    <t>348101110</t>
  </si>
  <si>
    <t>Osazení vrat nebo vrátek k oplocení na sloupky zděné nebo betonové pl do 2 m2</t>
  </si>
  <si>
    <t>-892406360</t>
  </si>
  <si>
    <t>Osazení vrat nebo vrátek k oplocení na sloupky zděné nebo betonové, plochy jednotlivě do 2 m2</t>
  </si>
  <si>
    <t>https://podminky.urs.cz/item/CS_URS_2024_01/348101110</t>
  </si>
  <si>
    <t>348101210</t>
  </si>
  <si>
    <t>Osazení vrat nebo vrátek k oplocení na ocelové sloupky pl do 2 m2</t>
  </si>
  <si>
    <t>-2000480507</t>
  </si>
  <si>
    <t>Osazení vrat nebo vrátek k oplocení na sloupky ocelové, plochy jednotlivě do 2 m2</t>
  </si>
  <si>
    <t>https://podminky.urs.cz/item/CS_URS_2024_01/348101210</t>
  </si>
  <si>
    <t>348101230</t>
  </si>
  <si>
    <t>Osazení vrat nebo vrátek k oplocení na ocelové sloupky pl přes 4 do 6 m2</t>
  </si>
  <si>
    <t>-221419329</t>
  </si>
  <si>
    <t>Osazení vrat nebo vrátek k oplocení na sloupky ocelové, plochy jednotlivě přes 4 do 6 m2</t>
  </si>
  <si>
    <t>https://podminky.urs.cz/item/CS_URS_2024_01/348101230</t>
  </si>
  <si>
    <t>348321218</t>
  </si>
  <si>
    <t>Zábradelní zídky a podezdívky ze ŽB tř. C 20/25</t>
  </si>
  <si>
    <t>1071514246</t>
  </si>
  <si>
    <t>Zábradelní zídky a podezdívky z betonu železového tř. C 20/25</t>
  </si>
  <si>
    <t>https://podminky.urs.cz/item/CS_URS_2024_01/348321218</t>
  </si>
  <si>
    <t>6*0,25*1</t>
  </si>
  <si>
    <t>348351211</t>
  </si>
  <si>
    <t>Bednění zábradelních zídek a podezdívek plné zřízení</t>
  </si>
  <si>
    <t>-1606415979</t>
  </si>
  <si>
    <t>Bednění zábradelních zídek a podezdívek bez profilování i s profilováním, s půdorysem přímým nebo zakřiveným plné zřízení</t>
  </si>
  <si>
    <t>https://podminky.urs.cz/item/CS_URS_2024_01/348351211</t>
  </si>
  <si>
    <t>6*1*2</t>
  </si>
  <si>
    <t>348351212</t>
  </si>
  <si>
    <t>Bednění zábradelních zídek a podezdívek plné odstranění</t>
  </si>
  <si>
    <t>386778830</t>
  </si>
  <si>
    <t>Bednění zábradelních zídek a podezdívek bez profilování i s profilováním, s půdorysem přímým nebo zakřiveným plné odstranění</t>
  </si>
  <si>
    <t>https://podminky.urs.cz/item/CS_URS_2024_01/348351212</t>
  </si>
  <si>
    <t>348361216</t>
  </si>
  <si>
    <t>Výztuž zábradlí nebo zábradelních zídek z betonářské oceli 10 505</t>
  </si>
  <si>
    <t>-1864084706</t>
  </si>
  <si>
    <t>Výztuž zábradelních zídek a podezdívek z oceli 10 505 (R) nebo BSt 500</t>
  </si>
  <si>
    <t>https://podminky.urs.cz/item/CS_URS_2024_01/348361216</t>
  </si>
  <si>
    <t>0,15</t>
  </si>
  <si>
    <t>348921121</t>
  </si>
  <si>
    <t>Zdění plotových zídek z betonových tvárnic</t>
  </si>
  <si>
    <t>388274189</t>
  </si>
  <si>
    <t>Zdění plotových zídek nebo zídek pro popelnice a kontejnery z betonových tvárnic na cementovou maltu, bez spárování z ozdobných dutinových tvárnic (cementářských výrobků) jakýchkoliv rozměrů</t>
  </si>
  <si>
    <t>https://podminky.urs.cz/item/CS_URS_2024_01/348921121</t>
  </si>
  <si>
    <t>6*0,15*0,75</t>
  </si>
  <si>
    <t>59513489</t>
  </si>
  <si>
    <t>tvarovka betonová hladká dělitelná přírodní 150x190x390mm</t>
  </si>
  <si>
    <t>453017222</t>
  </si>
  <si>
    <t>0,675*87,035 'Přepočtené koeficientem množství</t>
  </si>
  <si>
    <t>348941112</t>
  </si>
  <si>
    <t>Osazování rámového oplocení na MC v rámu přes 1500 do 2500 mm</t>
  </si>
  <si>
    <t>-781847061</t>
  </si>
  <si>
    <t>Osazování rámového oplocení na cementovou maltu min. MC-10, bez spárování, do zděných nebo betonových sloupků, výška rámu přes 1500 do 2500 mm</t>
  </si>
  <si>
    <t>https://podminky.urs.cz/item/CS_URS_2024_01/348941112</t>
  </si>
  <si>
    <t>379321211</t>
  </si>
  <si>
    <t>Nosná obezdívka šachty ŽB se zvýšenými nároky na prostředí tř. C 25/30 a C 30/37 hornina suchá</t>
  </si>
  <si>
    <t>-325474981</t>
  </si>
  <si>
    <t>Nosná obezdívka ostění šachty z betonu železového se zvýšenými nároky na prostředí z betonu tř. C 25/30 a tř. C 30/37 v hornině suché</t>
  </si>
  <si>
    <t>https://podminky.urs.cz/item/CS_URS_2024_01/379321211</t>
  </si>
  <si>
    <t>1,5*1,5*0,3*7</t>
  </si>
  <si>
    <t>382121121</t>
  </si>
  <si>
    <t>Montáž skruže ŽB prefabrikovaných kruhových nádrží včetně těsnění DN přes 1000 do 2000</t>
  </si>
  <si>
    <t>494763857</t>
  </si>
  <si>
    <t>Montáž dílců prefabrikovaných kruhových nádrží ze železobetonu skruže včetně těsnění DN přes 1000 do 2000</t>
  </si>
  <si>
    <t>https://podminky.urs.cz/item/CS_URS_2024_01/382121121</t>
  </si>
  <si>
    <t>59226015R</t>
  </si>
  <si>
    <t>skruž kruhové nádrže DN 1000 v 1000mm</t>
  </si>
  <si>
    <t>-764076781</t>
  </si>
  <si>
    <t>382121131</t>
  </si>
  <si>
    <t>Montáž zákrytové desky ŽB prefabrikovaných kruhových nádrží DN do 2000</t>
  </si>
  <si>
    <t>652786153</t>
  </si>
  <si>
    <t>Montáž dílců prefabrikovaných kruhových nádrží ze železobetonu zákrytové desky DN přes 1000 do 2000</t>
  </si>
  <si>
    <t>https://podminky.urs.cz/item/CS_URS_2024_01/382121131</t>
  </si>
  <si>
    <t>59226034R</t>
  </si>
  <si>
    <t>deska zákrytová kruhové nádrže DN 1000 se stěnou tl přes 100mm v 165mm otvor 1x d 625mm</t>
  </si>
  <si>
    <t>1508638548</t>
  </si>
  <si>
    <t>Komunikace pozemní</t>
  </si>
  <si>
    <t>511501115</t>
  </si>
  <si>
    <t>Konstrukční vrstva tělesa železničního spodku z drceného kameniva</t>
  </si>
  <si>
    <t>2111716447</t>
  </si>
  <si>
    <t>Podkladní konstrukční vrstvy pro kolej jakékoliv tloušťky a šířky pruhu s dodáním hmot z drceného kameniva</t>
  </si>
  <si>
    <t>https://podminky.urs.cz/item/CS_URS_2024_01/511501115</t>
  </si>
  <si>
    <t>23*0,5</t>
  </si>
  <si>
    <t>521331112</t>
  </si>
  <si>
    <t>Montáž koleje bezstykové na ocelových pražcích (tvaru Y) soustavy S49 rozdělení k</t>
  </si>
  <si>
    <t>-1450964791</t>
  </si>
  <si>
    <t>Montáž koleje bezstykové na pražcích ocelových (tvaru Y) soustavy S49 rozdělení k</t>
  </si>
  <si>
    <t>https://podminky.urs.cz/item/CS_URS_2024_01/521331112</t>
  </si>
  <si>
    <t>526004012</t>
  </si>
  <si>
    <t>Rozebrání koleje ze žlábkových kolejnic na zhutněné vrstvě ze štěrku s výplní boků kolejnic</t>
  </si>
  <si>
    <t>1459190037</t>
  </si>
  <si>
    <t>Rozebrání koleje ze žlábkových kolejnic na zhutněné vrstvě ze štěrku, makadamu nebo štětu s výplní boků kolejnic</t>
  </si>
  <si>
    <t>https://podminky.urs.cz/item/CS_URS_2024_01/526004012</t>
  </si>
  <si>
    <t>526992111</t>
  </si>
  <si>
    <t>Odstranění podložky pod podkladnici nebo patu kolejnice</t>
  </si>
  <si>
    <t>1647759307</t>
  </si>
  <si>
    <t>Odstranění drobného kolejiva podložky nebo pásu po rozebrání žlábkové kolejnice podložky pod podkladnici nebo patou kolejnice</t>
  </si>
  <si>
    <t>https://podminky.urs.cz/item/CS_URS_2024_01/526992111</t>
  </si>
  <si>
    <t>526992112</t>
  </si>
  <si>
    <t>Odstranění pásu pod patou kolejnice</t>
  </si>
  <si>
    <t>-218722855</t>
  </si>
  <si>
    <t>Odstranění drobného kolejiva podložky nebo pásu po rozebrání žlábkové kolejnice souvislého pásu pod patou kolejnice</t>
  </si>
  <si>
    <t>https://podminky.urs.cz/item/CS_URS_2024_01/526992112</t>
  </si>
  <si>
    <t>526996111</t>
  </si>
  <si>
    <t>Odstranění rozchodnice 1435 mm</t>
  </si>
  <si>
    <t>-581829710</t>
  </si>
  <si>
    <t>Odstranění drobného kolejiva podložky nebo pásu rozchodnice z koleje ze žlábkových kolejnic rozchod 1435 mm</t>
  </si>
  <si>
    <t>https://podminky.urs.cz/item/CS_URS_2024_01/526996111</t>
  </si>
  <si>
    <t>54130111R</t>
  </si>
  <si>
    <t>Odstranění ocelových pražců pod kolejí rozchod 1435 mm</t>
  </si>
  <si>
    <t>1269406342</t>
  </si>
  <si>
    <t xml:space="preserve">Odstranění pražců po rozebrání koleje ze žlábkových kolejnic pod kolejí rozchod 1435 mm ocelových </t>
  </si>
  <si>
    <t>541391241</t>
  </si>
  <si>
    <t>Demontáž roštu koleje na pražcích ocelových Ypsilon rozdělení k</t>
  </si>
  <si>
    <t>-1370285555</t>
  </si>
  <si>
    <t>Demontáž roštu koleje na pražcích ocelových Y rozdělení k</t>
  </si>
  <si>
    <t>https://podminky.urs.cz/item/CS_URS_2024_01/541391241</t>
  </si>
  <si>
    <t>543121121</t>
  </si>
  <si>
    <t>Zdvih a vyrovnání nivelety koleje pražce ocelové tvaru Y</t>
  </si>
  <si>
    <t>-1186136143</t>
  </si>
  <si>
    <t>https://podminky.urs.cz/item/CS_URS_2024_01/543121121</t>
  </si>
  <si>
    <t>543121125</t>
  </si>
  <si>
    <t>Úprava geometrické polohy koleje všech soustav pražce ocelové tvaru Y</t>
  </si>
  <si>
    <t>-1405454111</t>
  </si>
  <si>
    <t>https://podminky.urs.cz/item/CS_URS_2024_01/543121125</t>
  </si>
  <si>
    <t>543121131</t>
  </si>
  <si>
    <t>Přesná úprava geometrické polohy koleje všech soustav pražce ocelové tvaru Y</t>
  </si>
  <si>
    <t>-745015847</t>
  </si>
  <si>
    <t>https://podminky.urs.cz/item/CS_URS_2024_01/543121131</t>
  </si>
  <si>
    <t>544321112</t>
  </si>
  <si>
    <t>Ruční podbití pražce ocelového tvaru Y</t>
  </si>
  <si>
    <t>-1775050626</t>
  </si>
  <si>
    <t>https://podminky.urs.cz/item/CS_URS_2024_01/544321112</t>
  </si>
  <si>
    <t>548133121</t>
  </si>
  <si>
    <t>Řez příčný žlábkové koleje plamenem</t>
  </si>
  <si>
    <t>1957270919</t>
  </si>
  <si>
    <t>Řez příčný žlábkové kolejnice plamenem</t>
  </si>
  <si>
    <t>https://podminky.urs.cz/item/CS_URS_2024_01/548133121</t>
  </si>
  <si>
    <t>564770101</t>
  </si>
  <si>
    <t>Podklad z kameniva hrubého drceného vel. 16-32 mm plochy do 100 m2 tl 250 mm</t>
  </si>
  <si>
    <t>-409919247</t>
  </si>
  <si>
    <t>Podklad nebo kryt z kameniva hrubého drceného vel. 16-32 mm s rozprostřením a zhutněním plochy jednotlivě do 100 m2, po zhutnění tl. 250 mm</t>
  </si>
  <si>
    <t>https://podminky.urs.cz/item/CS_URS_2024_01/564770101</t>
  </si>
  <si>
    <t>1740-(396+1193)</t>
  </si>
  <si>
    <t>564770111</t>
  </si>
  <si>
    <t>Podklad z kameniva hrubého drceného vel. 16-32 mm plochy přes 100 m2 tl 250 mm</t>
  </si>
  <si>
    <t>-437161630</t>
  </si>
  <si>
    <t>Podklad nebo kryt z kameniva hrubého drceného vel. 16-32 mm s rozprostřením a zhutněním plochy přes 100 m2, po zhutnění tl. 250 mm</t>
  </si>
  <si>
    <t>https://podminky.urs.cz/item/CS_URS_2024_01/564770111</t>
  </si>
  <si>
    <t>396+1193-788</t>
  </si>
  <si>
    <t>564952111</t>
  </si>
  <si>
    <t>Podklad z mechanicky zpevněného kameniva MZK tl 150 mm</t>
  </si>
  <si>
    <t>265885367</t>
  </si>
  <si>
    <t>Podklad z mechanicky zpevněného kameniva MZK (minerální beton) s rozprostřením a s hutněním, po zhutnění tl. 150 mm</t>
  </si>
  <si>
    <t>https://podminky.urs.cz/item/CS_URS_2024_01/564952111</t>
  </si>
  <si>
    <t>1740-788</t>
  </si>
  <si>
    <t>565155111</t>
  </si>
  <si>
    <t>Asfaltový beton vrstva podkladní ACP 16 (obalované kamenivo OKS) tl 70 mm š do 3 m</t>
  </si>
  <si>
    <t>1050915906</t>
  </si>
  <si>
    <t>Asfaltový beton vrstva podkladní ACP 16 (obalované kamenivo střednězrnné - OKS) s rozprostřením a zhutněním v pruhu šířky přes 1,5 do 3 m, po zhutnění tl. 70 mm</t>
  </si>
  <si>
    <t>https://podminky.urs.cz/item/CS_URS_2024_01/565155111</t>
  </si>
  <si>
    <t>577144121</t>
  </si>
  <si>
    <t>Asfaltový beton vrstva obrusná ACO 11+ (ABS) tř. I tl 50 mm š přes 3 m z nemodifikovaného asfaltu</t>
  </si>
  <si>
    <t>-1030755831</t>
  </si>
  <si>
    <t>Asfaltový beton vrstva obrusná ACO 11 (ABS) s rozprostřením a se zhutněním z nemodifikovaného asfaltu v pruhu šířky přes 3 m tř. I (ACO 11+), po zhutnění tl. 50 mm</t>
  </si>
  <si>
    <t>https://podminky.urs.cz/item/CS_URS_2024_01/577144121</t>
  </si>
  <si>
    <t>573111113</t>
  </si>
  <si>
    <t>Postřik živičný infiltrační s posypem z asfaltu množství 1,5 kg/m2</t>
  </si>
  <si>
    <t>-633350816</t>
  </si>
  <si>
    <t>Postřik infiltrační PI z asfaltu silničního s posypem kamenivem, v množství 1,50 kg/m2</t>
  </si>
  <si>
    <t>https://podminky.urs.cz/item/CS_URS_2024_01/573111113</t>
  </si>
  <si>
    <t>573231108</t>
  </si>
  <si>
    <t>Postřik živičný spojovací ze silniční emulze v množství 0,50 kg/m2</t>
  </si>
  <si>
    <t>-1794446602</t>
  </si>
  <si>
    <t>Postřik spojovací PS bez posypu kamenivem ze silniční emulze, v množství 0,50 kg/m2</t>
  </si>
  <si>
    <t>https://podminky.urs.cz/item/CS_URS_2024_01/573231108</t>
  </si>
  <si>
    <t>577143111</t>
  </si>
  <si>
    <t>Asfaltový beton vrstva obrusná ACO 8 (ABJ) tl 50 mm š do 3 m z nemodifikovaného asfaltu</t>
  </si>
  <si>
    <t>1998151385</t>
  </si>
  <si>
    <t>Asfaltový beton vrstva obrusná ACO 8 (ABJ) s rozprostřením a se zhutněním z nemodifikovaného asfaltu v pruhu šířky do 3 m, po zhutnění tl. 50 mm</t>
  </si>
  <si>
    <t>https://podminky.urs.cz/item/CS_URS_2024_01/577143111</t>
  </si>
  <si>
    <t>564801112</t>
  </si>
  <si>
    <t>Podklad ze štěrkodrtě ŠD plochy přes 100 m2 tl 40 mm</t>
  </si>
  <si>
    <t>1542118962</t>
  </si>
  <si>
    <t>Podklad ze štěrkodrti ŠD s rozprostřením a zhutněním plochy přes 100 m2, po zhutnění tl. 40 mm</t>
  </si>
  <si>
    <t>https://podminky.urs.cz/item/CS_URS_2024_01/564801112</t>
  </si>
  <si>
    <t>564750111</t>
  </si>
  <si>
    <t>Podklad z kameniva hrubého drceného vel. 16-32 mm plochy přes 100 m2 tl 150 mm</t>
  </si>
  <si>
    <t>-1719164272</t>
  </si>
  <si>
    <t>Podklad nebo kryt z kameniva hrubého drceného vel. 16-32 mm s rozprostřením a zhutněním plochy přes 100 m2, po zhutnění tl. 150 mm</t>
  </si>
  <si>
    <t>https://podminky.urs.cz/item/CS_URS_2024_01/564750111</t>
  </si>
  <si>
    <t>596211110</t>
  </si>
  <si>
    <t>Kladení zámkové dlažby komunikací pro pěší ručně tl 60 mm skupiny A pl do 50 m2</t>
  </si>
  <si>
    <t>1376711007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</si>
  <si>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</si>
  <si>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https://podminky.urs.cz/item/CS_URS_2024_01/596211110</t>
  </si>
  <si>
    <t>596211111</t>
  </si>
  <si>
    <t>Kladení zámkové dlažby komunikací pro pěší ručně tl 60 mm skupiny A pl přes 50 do 100 m2</t>
  </si>
  <si>
    <t>172879095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</si>
  <si>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</si>
  <si>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https://podminky.urs.cz/item/CS_URS_2024_01/596211111</t>
  </si>
  <si>
    <t>596211124</t>
  </si>
  <si>
    <t>Příplatek za kombinaci dvou barev u kladení betonových dlažeb komunikací pro pěší ručně tl 60 mm skupiny B</t>
  </si>
  <si>
    <t>754322485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</si>
  <si>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Příplatek k cenám za dlažbu z prvků dvou barev</t>
  </si>
  <si>
    <t>https://podminky.urs.cz/item/CS_URS_2024_01/596211124</t>
  </si>
  <si>
    <t>59245015</t>
  </si>
  <si>
    <t>dlažba zámková betonová tvaru I 200x165mm tl 60mm přírodní</t>
  </si>
  <si>
    <t>-1222202459</t>
  </si>
  <si>
    <t xml:space="preserve">Poznámka k položce:_x000d_
30% dodávka </t>
  </si>
  <si>
    <t>16*0,3</t>
  </si>
  <si>
    <t>4,8*1,03 'Přepočtené koeficientem množství</t>
  </si>
  <si>
    <t>59245018</t>
  </si>
  <si>
    <t>dlažba skladebná betonová 200x100mm tl 60mm přírodní</t>
  </si>
  <si>
    <t>1703861317</t>
  </si>
  <si>
    <t>193*0,3</t>
  </si>
  <si>
    <t>57,9*1,03 'Přepočtené koeficientem množství</t>
  </si>
  <si>
    <t>59245019</t>
  </si>
  <si>
    <t>dlažba pro nevidomé betonová 200x100mm tl 60mm přírodní</t>
  </si>
  <si>
    <t>-1879999151</t>
  </si>
  <si>
    <t>1*0,3</t>
  </si>
  <si>
    <t>0,3*1,03 'Přepočtené koeficientem množství</t>
  </si>
  <si>
    <t>59245006</t>
  </si>
  <si>
    <t>dlažba pro nevidomé betonová 200x100mm tl 60mm barevná</t>
  </si>
  <si>
    <t>648070504</t>
  </si>
  <si>
    <t>4*0,3</t>
  </si>
  <si>
    <t>1,2*1,03 'Přepočtené koeficientem množství</t>
  </si>
  <si>
    <t>451577777</t>
  </si>
  <si>
    <t>Podklad nebo lože pod dlažbu vodorovný nebo do sklonu 1:5 z kameniva těženého tl přes 30 do 100 mm</t>
  </si>
  <si>
    <t>2114770970</t>
  </si>
  <si>
    <t>Podklad nebo lože pod dlažbu (přídlažbu) v ploše vodorovné nebo ve sklonu do 1:5, tloušťky od 30 do 100 mm z kameniva těženého</t>
  </si>
  <si>
    <t>https://podminky.urs.cz/item/CS_URS_2024_01/451577777</t>
  </si>
  <si>
    <t>451579777</t>
  </si>
  <si>
    <t>Příplatek ZKD 10 mm tl u podkladu nebo lože pod dlažbu z kameniva těženého</t>
  </si>
  <si>
    <t>1951458502</t>
  </si>
  <si>
    <t>Podklad nebo lože pod dlažbu (přídlažbu) Příplatek k cenám za každých dalších i započatých 10 mm tloušťky podkladu nebo lože z kameniva těženého</t>
  </si>
  <si>
    <t>https://podminky.urs.cz/item/CS_URS_2024_01/451579777</t>
  </si>
  <si>
    <t>213*5</t>
  </si>
  <si>
    <t>Úpravy povrchů, podlahy a osazování výplní</t>
  </si>
  <si>
    <t>619995001</t>
  </si>
  <si>
    <t>Začištění omítek kolem oken, dveří, podlah nebo obkladů</t>
  </si>
  <si>
    <t>131499271</t>
  </si>
  <si>
    <t>Začištění omítek (s dodáním hmot) kolem oken, dveří, podlah, obkladů apod.</t>
  </si>
  <si>
    <t>https://podminky.urs.cz/item/CS_URS_2024_01/619995001</t>
  </si>
  <si>
    <t>631311224</t>
  </si>
  <si>
    <t>Mazanina tl přes 80 do 120 mm z betonu prostého se zvýšenými nároky na prostředí tř. C 25/30</t>
  </si>
  <si>
    <t>2036594351</t>
  </si>
  <si>
    <t>Mazanina z betonu prostého se zvýšenými nároky na prostředí tl. přes 80 do 120 mm tř. C 25/30</t>
  </si>
  <si>
    <t>https://podminky.urs.cz/item/CS_URS_2024_01/631311224</t>
  </si>
  <si>
    <t>1,5*1,5*0,2</t>
  </si>
  <si>
    <t>631319197</t>
  </si>
  <si>
    <t>Příplatek k mazanině tl přes 120 do 240 mm za plochu do 5 m2</t>
  </si>
  <si>
    <t>-582218716</t>
  </si>
  <si>
    <t>Příplatek k cenám mazanin za malou plochu do 5 m2 jednotlivě mazanina tl. přes 120 do 240 mm</t>
  </si>
  <si>
    <t>https://podminky.urs.cz/item/CS_URS_2024_01/631319197</t>
  </si>
  <si>
    <t>632451103</t>
  </si>
  <si>
    <t>Cementový samonivelační potěr ze suchých směsí tl přes 5 do 10 mm</t>
  </si>
  <si>
    <t>2027499282</t>
  </si>
  <si>
    <t>Potěr cementový samonivelační ze suchých směsí tloušťky přes 5 do 10 mm</t>
  </si>
  <si>
    <t>https://podminky.urs.cz/item/CS_URS_2024_01/632451103</t>
  </si>
  <si>
    <t>1,5*1,5</t>
  </si>
  <si>
    <t>899104112R</t>
  </si>
  <si>
    <t>Osazení poklopů kompozitových včetně rámů pro třídu zatížení D400, E600</t>
  </si>
  <si>
    <t>926523814</t>
  </si>
  <si>
    <t>Osazení poklopů kompoizitových včetně rámů pro třídu zatížení D400, E600</t>
  </si>
  <si>
    <t>63126038</t>
  </si>
  <si>
    <t>poklop šachtový s kompozitním rámem kruhový DN 600 D400</t>
  </si>
  <si>
    <t>-1978425630</t>
  </si>
  <si>
    <t>Ostatní konstrukce a práce, bourání</t>
  </si>
  <si>
    <t>914511111</t>
  </si>
  <si>
    <t>Montáž sloupku dopravních značek délky do 3,5 m s betonovým základem</t>
  </si>
  <si>
    <t>-1974729030</t>
  </si>
  <si>
    <t>Montáž sloupku dopravních značek délky do 3,5 m do betonového základu</t>
  </si>
  <si>
    <t>https://podminky.urs.cz/item/CS_URS_2024_01/914511111</t>
  </si>
  <si>
    <t>915111121</t>
  </si>
  <si>
    <t>Vodorovné dopravní značení dělící čáry přerušované š 125 mm základní bílá barva</t>
  </si>
  <si>
    <t>996539859</t>
  </si>
  <si>
    <t>Vodorovné dopravní značení stříkané barvou dělící čára šířky 125 mm přerušovaná bílá základní</t>
  </si>
  <si>
    <t>https://podminky.urs.cz/item/CS_URS_2024_01/915111121</t>
  </si>
  <si>
    <t>915221111</t>
  </si>
  <si>
    <t>Vodorovné dopravní značení vodící čáry souvislé š 250 mm bílý plast</t>
  </si>
  <si>
    <t>2078844954</t>
  </si>
  <si>
    <t>Vodorovné dopravní značení stříkaným plastem vodící čára bílá šířky 250 mm souvislá základní</t>
  </si>
  <si>
    <t>https://podminky.urs.cz/item/CS_URS_2024_01/915221111</t>
  </si>
  <si>
    <t>915223121</t>
  </si>
  <si>
    <t>Vodicí linie z plastu pro orientaci nevidomých na přechodu šířky 170 mm</t>
  </si>
  <si>
    <t>209587623</t>
  </si>
  <si>
    <t>Orientační prvky pro nevidomé z plastu na pozemních komunikacích a komunikacích pro pěší vodicí linie na přechodu šířky 170 mm</t>
  </si>
  <si>
    <t>https://podminky.urs.cz/item/CS_URS_2024_01/915223121</t>
  </si>
  <si>
    <t>915231111</t>
  </si>
  <si>
    <t>Vodorovné dopravní značení přechody pro chodce, šipky, symboly bílý plast</t>
  </si>
  <si>
    <t>1045410768</t>
  </si>
  <si>
    <t>Vodorovné dopravní značení stříkaným plastem přechody pro chodce, šipky, symboly nápisy bílé základní</t>
  </si>
  <si>
    <t>https://podminky.urs.cz/item/CS_URS_2024_01/915231111</t>
  </si>
  <si>
    <t>915611111</t>
  </si>
  <si>
    <t>Předznačení vodorovného liniového značení</t>
  </si>
  <si>
    <t>554681920</t>
  </si>
  <si>
    <t>Předznačení pro vodorovné značení stříkané barvou nebo prováděné z nátěrových hmot liniové dělicí čáry, vodicí proužky</t>
  </si>
  <si>
    <t>https://podminky.urs.cz/item/CS_URS_2024_01/915611111</t>
  </si>
  <si>
    <t>916131213</t>
  </si>
  <si>
    <t>Osazení silničního obrubníku betonového stojatého s boční opěrou do lože z betonu prostého</t>
  </si>
  <si>
    <t>-133012575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</si>
  <si>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</si>
  <si>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</si>
  <si>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59217032</t>
  </si>
  <si>
    <t>obrubník silniční betonový 1000x150x150mm</t>
  </si>
  <si>
    <t>-482646234</t>
  </si>
  <si>
    <t>59217076</t>
  </si>
  <si>
    <t>obrubník silniční betonový přechodový 1000x150x250mm</t>
  </si>
  <si>
    <t>2128673045</t>
  </si>
  <si>
    <t>59217029</t>
  </si>
  <si>
    <t>obrubník silniční betonový nájezdový 1000x150x150mm</t>
  </si>
  <si>
    <t>306326021</t>
  </si>
  <si>
    <t>916231213</t>
  </si>
  <si>
    <t>Osazení chodníkového obrubníku betonového stojatého s boční opěrou do lože z betonu prostého</t>
  </si>
  <si>
    <t>-1135917692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</si>
  <si>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</si>
  <si>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</si>
  <si>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59217017</t>
  </si>
  <si>
    <t>obrubník betonový chodníkový 1000x100x250mm</t>
  </si>
  <si>
    <t>-1870595199</t>
  </si>
  <si>
    <t>916331112</t>
  </si>
  <si>
    <t>Osazení zahradního obrubníku betonového do lože z betonu s boční opěrou</t>
  </si>
  <si>
    <t>375117618</t>
  </si>
  <si>
    <t>Osazení zahradního obrubníku betonového s ložem tl. od 50 do 100 mm z betonu prostého tř. C 12/15 s boční opěrou z betonu prostého tř. C 12/15</t>
  </si>
  <si>
    <t>https://podminky.urs.cz/item/CS_URS_2024_01/916331112</t>
  </si>
  <si>
    <t>59217001</t>
  </si>
  <si>
    <t>obrubník zahradní betonový 1000x50x250mm</t>
  </si>
  <si>
    <t>815006756</t>
  </si>
  <si>
    <t>919125111</t>
  </si>
  <si>
    <t>Těsnění svislé spáry mezi živičným krytem a ostatními prvky samolepicí asfaltovou páskou š 35 mm</t>
  </si>
  <si>
    <t>-1070227799</t>
  </si>
  <si>
    <t>Těsnění svislé spáry mezi živičným krytem a ostatními prvky asfaltovou páskou samolepicí šířky 35 mm tl. 8 mm</t>
  </si>
  <si>
    <t>https://podminky.urs.cz/item/CS_URS_2024_01/919125111</t>
  </si>
  <si>
    <t>195*2</t>
  </si>
  <si>
    <t>919735113</t>
  </si>
  <si>
    <t>Řezání stávajícího živičného krytu hl přes 100 do 150 mm</t>
  </si>
  <si>
    <t>1298519621</t>
  </si>
  <si>
    <t>Řezání stávajícího živičného krytu nebo podkladu hloubky přes 100 do 150 mm</t>
  </si>
  <si>
    <t>https://podminky.urs.cz/item/CS_URS_2024_01/919735113</t>
  </si>
  <si>
    <t>195*2*2</t>
  </si>
  <si>
    <t>936104211</t>
  </si>
  <si>
    <t>Montáž odpadkového koše do betonové patky</t>
  </si>
  <si>
    <t>-1147120134</t>
  </si>
  <si>
    <t>https://podminky.urs.cz/item/CS_URS_2024_01/936104211</t>
  </si>
  <si>
    <t>945412111</t>
  </si>
  <si>
    <t>Teleskopická hydraulická montážní plošina výška zdvihu do 8 m</t>
  </si>
  <si>
    <t>den</t>
  </si>
  <si>
    <t>-1839989195</t>
  </si>
  <si>
    <t>Teleskopická hydraulická montážní plošina na samohybném podvozku, s otočným košem výšky zdvihu do 8 m</t>
  </si>
  <si>
    <t>https://podminky.urs.cz/item/CS_URS_2024_01/945412111</t>
  </si>
  <si>
    <t>945412112</t>
  </si>
  <si>
    <t>Teleskopická hydraulická montážní plošina výška zdvihu do 21 m</t>
  </si>
  <si>
    <t>-281909875</t>
  </si>
  <si>
    <t>Teleskopická hydraulická montážní plošina na samohybném podvozku, s otočným košem výšky zdvihu do 21 m</t>
  </si>
  <si>
    <t>https://podminky.urs.cz/item/CS_URS_2024_01/945412112</t>
  </si>
  <si>
    <t>962033113</t>
  </si>
  <si>
    <t>Bourání zdiva z tvárnic ztraceného bednění včetně výztuže a výplně z betonu C25/30 do 1 m3</t>
  </si>
  <si>
    <t>-1206471279</t>
  </si>
  <si>
    <t>Bourání zdiva nadzákladového z tvárnic ztraceného bednění včetně výztuže a výplně z betonu, třídy C25/30, objemu do 1 m3</t>
  </si>
  <si>
    <t>https://podminky.urs.cz/item/CS_URS_2024_01/962033113</t>
  </si>
  <si>
    <t>962052211</t>
  </si>
  <si>
    <t>Bourání zdiva nadzákladového ze ŽB přes 1 m3</t>
  </si>
  <si>
    <t>-940893861</t>
  </si>
  <si>
    <t>Bourání zdiva železobetonového nadzákladového, objemu přes 1 m3</t>
  </si>
  <si>
    <t>https://podminky.urs.cz/item/CS_URS_2024_01/962052211</t>
  </si>
  <si>
    <t>963015141</t>
  </si>
  <si>
    <t>Demontáž prefabrikovaných krycích desek kanálů, šachet nebo žump do hmotnosti 0,5 t</t>
  </si>
  <si>
    <t>-1774522772</t>
  </si>
  <si>
    <t>Demontáž prefabrikovaných krycích desek kanálů, šachet nebo žump hmotnosti do 0,5 t</t>
  </si>
  <si>
    <t>https://podminky.urs.cz/item/CS_URS_2024_01/963015141</t>
  </si>
  <si>
    <t>46+22+306</t>
  </si>
  <si>
    <t>966001311</t>
  </si>
  <si>
    <t>Odstranění odpadkového koše s betonovou patkou</t>
  </si>
  <si>
    <t>338570335</t>
  </si>
  <si>
    <t>https://podminky.urs.cz/item/CS_URS_2024_01/966001311</t>
  </si>
  <si>
    <t>966003810</t>
  </si>
  <si>
    <t>Rozebrání oplocení s příčníky a dřevěnými sloupky z prken a latí</t>
  </si>
  <si>
    <t>838802382</t>
  </si>
  <si>
    <t>Rozebrání dřevěného oplocení se sloupky osové vzdálenosti do 4,00 m, výšky do 2,50 m, osazených do hloubky 1,00 m s příčníky a dřevěnými sloupky z prken a latí</t>
  </si>
  <si>
    <t>https://podminky.urs.cz/item/CS_URS_2024_01/966003810</t>
  </si>
  <si>
    <t>966006211</t>
  </si>
  <si>
    <t>Odstranění svislých dopravních značek ze sloupů, sloupků nebo konzol</t>
  </si>
  <si>
    <t>-686364767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</si>
  <si>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</si>
  <si>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https://podminky.urs.cz/item/CS_URS_2024_01/966006211</t>
  </si>
  <si>
    <t>977151122</t>
  </si>
  <si>
    <t>Jádrové vrty diamantovými korunkami do stavebních materiálů D přes 120 do 130 mm</t>
  </si>
  <si>
    <t>-1089321116</t>
  </si>
  <si>
    <t>Jádrové vrty diamantovými korunkami do stavebních materiálů (železobetonu, betonu, cihel, obkladů, dlažeb, kamene) průměru přes 120 do 130 mm</t>
  </si>
  <si>
    <t>https://podminky.urs.cz/item/CS_URS_2024_01/977151122</t>
  </si>
  <si>
    <t>977151123</t>
  </si>
  <si>
    <t>Jádrové vrty diamantovými korunkami do stavebních materiálů D přes 130 do 150 mm</t>
  </si>
  <si>
    <t>712921911</t>
  </si>
  <si>
    <t>Jádrové vrty diamantovými korunkami do stavebních materiálů (železobetonu, betonu, cihel, obkladů, dlažeb, kamene) průměru přes 130 do 150 mm</t>
  </si>
  <si>
    <t>https://podminky.urs.cz/item/CS_URS_2024_01/977151123</t>
  </si>
  <si>
    <t>977151124</t>
  </si>
  <si>
    <t>Jádrové vrty diamantovými korunkami do stavebních materiálů D přes 150 do 180 mm</t>
  </si>
  <si>
    <t>-1115039029</t>
  </si>
  <si>
    <t>Jádrové vrty diamantovými korunkami do stavebních materiálů (železobetonu, betonu, cihel, obkladů, dlažeb, kamene) průměru přes 150 do 180 mm</t>
  </si>
  <si>
    <t>https://podminky.urs.cz/item/CS_URS_2024_01/977151124</t>
  </si>
  <si>
    <t>977151125</t>
  </si>
  <si>
    <t>Jádrové vrty diamantovými korunkami do stavebních materiálů D přes 180 do 200 mm</t>
  </si>
  <si>
    <t>-1468227841</t>
  </si>
  <si>
    <t>Jádrové vrty diamantovými korunkami do stavebních materiálů (železobetonu, betonu, cihel, obkladů, dlažeb, kamene) průměru přes 180 do 200 mm</t>
  </si>
  <si>
    <t>https://podminky.urs.cz/item/CS_URS_2024_01/977151125</t>
  </si>
  <si>
    <t>977151131</t>
  </si>
  <si>
    <t>Jádrové vrty diamantovými korunkami do stavebních materiálů D přes 350 do 400 mm</t>
  </si>
  <si>
    <t>612333571</t>
  </si>
  <si>
    <t>Jádrové vrty diamantovými korunkami do stavebních materiálů (železobetonu, betonu, cihel, obkladů, dlažeb, kamene) průměru přes 350 do 400 mm</t>
  </si>
  <si>
    <t>https://podminky.urs.cz/item/CS_URS_2024_01/977151131</t>
  </si>
  <si>
    <t>977151132</t>
  </si>
  <si>
    <t>Jádrové vrty diamantovými korunkami do stavebních materiálů D přes 400 do 450 mm</t>
  </si>
  <si>
    <t>-1116483338</t>
  </si>
  <si>
    <t>Jádrové vrty diamantovými korunkami do stavebních materiálů (železobetonu, betonu, cihel, obkladů, dlažeb, kamene) průměru přes 400 do 450 mm</t>
  </si>
  <si>
    <t>https://podminky.urs.cz/item/CS_URS_2024_01/977151132</t>
  </si>
  <si>
    <t>977151133</t>
  </si>
  <si>
    <t>Jádrové vrty diamantovými korunkami do stavebních materiálů D přes 450 do 500 mm</t>
  </si>
  <si>
    <t>-696267181</t>
  </si>
  <si>
    <t>Jádrové vrty diamantovými korunkami do stavebních materiálů (železobetonu, betonu, cihel, obkladů, dlažeb, kamene) průměru přes 450 do 500 mm</t>
  </si>
  <si>
    <t>https://podminky.urs.cz/item/CS_URS_2024_01/977151133</t>
  </si>
  <si>
    <t>977151134</t>
  </si>
  <si>
    <t>Jádrové vrty diamantovými korunkami do stavebních materiálů D přes 500 do 550 mm</t>
  </si>
  <si>
    <t>2065623738</t>
  </si>
  <si>
    <t>Jádrové vrty diamantovými korunkami do stavebních materiálů (železobetonu, betonu, cihel, obkladů, dlažeb, kamene) průměru přes 500 do 550 mm</t>
  </si>
  <si>
    <t>https://podminky.urs.cz/item/CS_URS_2024_01/977151134</t>
  </si>
  <si>
    <t>977151135</t>
  </si>
  <si>
    <t>Jádrové vrty diamantovými korunkami do stavebních materiálů D přes 550 do 600 mm</t>
  </si>
  <si>
    <t>-1983701077</t>
  </si>
  <si>
    <t>Jádrové vrty diamantovými korunkami do stavebních materiálů (železobetonu, betonu, cihel, obkladů, dlažeb, kamene) průměru přes 550 do 600 mm</t>
  </si>
  <si>
    <t>https://podminky.urs.cz/item/CS_URS_2024_01/977151135</t>
  </si>
  <si>
    <t>977312114</t>
  </si>
  <si>
    <t>Řezání stávajících betonových mazanin vyztužených hl do 200 mm</t>
  </si>
  <si>
    <t>-1820668591</t>
  </si>
  <si>
    <t>Řezání stávajících betonových mazanin s vyztužením hloubky přes 150 do 200 mm</t>
  </si>
  <si>
    <t>https://podminky.urs.cz/item/CS_URS_2024_01/977312114</t>
  </si>
  <si>
    <t>965043331</t>
  </si>
  <si>
    <t>Bourání podkladů pod dlažby betonových s potěrem nebo teracem tl do 100 mm pl do 4 m2</t>
  </si>
  <si>
    <t>-134368321</t>
  </si>
  <si>
    <t>Bourání mazanin betonových s potěrem nebo teracem tl. do 100 mm, plochy do 4 m2</t>
  </si>
  <si>
    <t>https://podminky.urs.cz/item/CS_URS_2024_01/965043331</t>
  </si>
  <si>
    <t>1,5*1,5*0,25</t>
  </si>
  <si>
    <t>965082941</t>
  </si>
  <si>
    <t>Odstranění násypů pod podlahami tl přes 200 mm</t>
  </si>
  <si>
    <t>-964259958</t>
  </si>
  <si>
    <t>Odstranění násypu pod podlahami nebo ochranného násypu na střechách tl. přes 200 mm jakékoliv plochy</t>
  </si>
  <si>
    <t>https://podminky.urs.cz/item/CS_URS_2024_01/965082941</t>
  </si>
  <si>
    <t>979054451</t>
  </si>
  <si>
    <t>Očištění vybouraných zámkových dlaždic s původním spárováním z kameniva těženého</t>
  </si>
  <si>
    <t>-1353316206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</si>
  <si>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</si>
  <si>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https://podminky.urs.cz/item/CS_URS_2024_01/979054451</t>
  </si>
  <si>
    <t>979094441</t>
  </si>
  <si>
    <t>Očištění vybouraných silničních dílců s původním spárováním z kameniva těženého</t>
  </si>
  <si>
    <t>837873027</t>
  </si>
  <si>
    <t>Očištění vybouraných prvků komunikací od spojovacího materiálu s odklizením a uložením očištěných hmot a spojovacího materiálu na skládku na vzdálenost do 10 m silničních dílců s původním vyplněním spár kamenivem těženým</t>
  </si>
  <si>
    <t>https://podminky.urs.cz/item/CS_URS_2024_01/979094441</t>
  </si>
  <si>
    <t>-465555975</t>
  </si>
  <si>
    <t>729079772</t>
  </si>
  <si>
    <t>217,156*15 'Přepočtené koeficientem množství</t>
  </si>
  <si>
    <t>997221551</t>
  </si>
  <si>
    <t>Vodorovná doprava suti ze sypkých materiálů do 1 km</t>
  </si>
  <si>
    <t>132966091</t>
  </si>
  <si>
    <t>Vodorovná doprava suti bez naložení, ale se složením a s hrubým urovnáním ze sypkých materiálů, na vzdálenost do 1 km</t>
  </si>
  <si>
    <t>https://podminky.urs.cz/item/CS_URS_2024_01/997221551</t>
  </si>
  <si>
    <t>997221559</t>
  </si>
  <si>
    <t>Příplatek ZKD 1 km u vodorovné dopravy suti ze sypkých materiálů</t>
  </si>
  <si>
    <t>1688859985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</si>
  <si>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</si>
  <si>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</si>
  <si>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1977,643*15 'Přepočtené koeficientem množství</t>
  </si>
  <si>
    <t>997221571</t>
  </si>
  <si>
    <t>Vodorovná doprava vybouraných hmot do 1 km</t>
  </si>
  <si>
    <t>1714429191</t>
  </si>
  <si>
    <t>Vodorovná doprava vybouraných hmot bez naložení, ale se složením a s hrubým urovnáním na vzdálenost do 1 km</t>
  </si>
  <si>
    <t>https://podminky.urs.cz/item/CS_URS_2024_01/997221571</t>
  </si>
  <si>
    <t>997221579</t>
  </si>
  <si>
    <t>Příplatek ZKD 1 km u vodorovné dopravy vybouraných hmot</t>
  </si>
  <si>
    <t>1366332928</t>
  </si>
  <si>
    <t>Vodorovná doprava vybouraných hmot bez naložení, ale se složením a s hrubým urovnáním na vzdálenost Příplatek k ceně za každý další započatý 1 km přes 1 km</t>
  </si>
  <si>
    <t>https://podminky.urs.cz/item/CS_URS_2024_01/997221579</t>
  </si>
  <si>
    <t>221,07*15 'Přepočtené koeficientem množství</t>
  </si>
  <si>
    <t>997221611</t>
  </si>
  <si>
    <t>Nakládání suti na dopravní prostředky pro vodorovnou dopravu</t>
  </si>
  <si>
    <t>-521839916</t>
  </si>
  <si>
    <t>Nakládání na dopravní prostředky pro vodorovnou dopravu suti</t>
  </si>
  <si>
    <t>https://podminky.urs.cz/item/CS_URS_2024_01/997221611</t>
  </si>
  <si>
    <t>997221612</t>
  </si>
  <si>
    <t>Nakládání vybouraných hmot na dopravní prostředky pro vodorovnou dopravu</t>
  </si>
  <si>
    <t>1552943978</t>
  </si>
  <si>
    <t>Nakládání na dopravní prostředky pro vodorovnou dopravu vybouraných hmot</t>
  </si>
  <si>
    <t>https://podminky.urs.cz/item/CS_URS_2024_01/997221612</t>
  </si>
  <si>
    <t>997221862</t>
  </si>
  <si>
    <t>Poplatek za uložení na recyklační skládce (skládkovné) stavebního odpadu z armovaného betonu pod kódem 17 01 01</t>
  </si>
  <si>
    <t>980001768</t>
  </si>
  <si>
    <t>Poplatek za uložení stavebního odpadu na recyklační skládce (skládkovné) z armovaného betonu zatříděného do Katalogu odpadů pod kódem 17 01 01</t>
  </si>
  <si>
    <t>https://podminky.urs.cz/item/CS_URS_2024_01/997221862</t>
  </si>
  <si>
    <t>997221873</t>
  </si>
  <si>
    <t>Poplatek za uložení na recyklační skládce (skládkovné) stavebního odpadu zeminy a kamení zatříděného do Katalogu odpadů pod kódem 17 05 04</t>
  </si>
  <si>
    <t>-676771972</t>
  </si>
  <si>
    <t>https://podminky.urs.cz/item/CS_URS_2024_01/997221873</t>
  </si>
  <si>
    <t>997221875</t>
  </si>
  <si>
    <t>Poplatek za uložení na recyklační skládce (skládkovné) stavebního odpadu asfaltového bez obsahu dehtu zatříděného do Katalogu odpadů pod kódem 17 03 02</t>
  </si>
  <si>
    <t>670194368</t>
  </si>
  <si>
    <t>Poplatek za uložení stavebního odpadu na recyklační skládce (skládkovné) asfaltového bez obsahu dehtu zatříděného do Katalogu odpadů pod kódem 17 03 02</t>
  </si>
  <si>
    <t>https://podminky.urs.cz/item/CS_URS_2024_01/997221875</t>
  </si>
  <si>
    <t>998</t>
  </si>
  <si>
    <t>Přesun hmot</t>
  </si>
  <si>
    <t>998144471</t>
  </si>
  <si>
    <t>Přesun hmot pro montované betonové nádrže, jímky a zásobníky v do 25 m</t>
  </si>
  <si>
    <t>-287884218</t>
  </si>
  <si>
    <t>Přesun hmot pro nádrže, jímky, zásobníky a jámy pozemní mimo zemědělství se svislou nosnou konstrukcí montovanou z dílců betonových tyčových nebo plošných vodorovná dopravní vzdálenost do 50 m, pro nádrže výšky do 25 m</t>
  </si>
  <si>
    <t>https://podminky.urs.cz/item/CS_URS_2024_01/998144471</t>
  </si>
  <si>
    <t>998223011</t>
  </si>
  <si>
    <t>Přesun hmot pro pozemní komunikace s krytem dlážděným</t>
  </si>
  <si>
    <t>871631534</t>
  </si>
  <si>
    <t>Přesun hmot pro pozemní komunikace s krytem dlážděným dopravní vzdálenost do 200 m jakékoliv délky objektu</t>
  </si>
  <si>
    <t>https://podminky.urs.cz/item/CS_URS_2024_01/998223011</t>
  </si>
  <si>
    <t>998225111</t>
  </si>
  <si>
    <t>Přesun hmot pro pozemní komunikace s krytem z kamene, monolitickým betonovým nebo živičným</t>
  </si>
  <si>
    <t>1939119205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</si>
  <si>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</si>
  <si>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</si>
  <si>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998226011</t>
  </si>
  <si>
    <t>Přesun hmot pro pozemní komunikace a letiště s krytem montovaným z ŽB dílců</t>
  </si>
  <si>
    <t>-148598082</t>
  </si>
  <si>
    <t>Přesun hmot pro pozemní komunikace a letiště s krytem montovaným ze silničních dílců ze železového nebo předpjatého betonu dopravní vzdálenost do 200 m jakékoliv délky objektu</t>
  </si>
  <si>
    <t>https://podminky.urs.cz/item/CS_URS_2024_01/998226011</t>
  </si>
  <si>
    <t>998241021</t>
  </si>
  <si>
    <t>Přesun hmot pro dráhy kolejové jakéhokoliv rozsahu dopravní vzdálenost do 5000 m</t>
  </si>
  <si>
    <t>1771030104</t>
  </si>
  <si>
    <t>https://podminky.urs.cz/item/CS_URS_2024_01/998241021</t>
  </si>
  <si>
    <t>711</t>
  </si>
  <si>
    <t>Izolace proti vodě, vlhkosti a plynům</t>
  </si>
  <si>
    <t>711191001</t>
  </si>
  <si>
    <t>Provedení adhezního můstku na vodorovné ploše</t>
  </si>
  <si>
    <t>-1317436612</t>
  </si>
  <si>
    <t>Provedení nátěru adhezního můstku na ploše vodorovné V</t>
  </si>
  <si>
    <t>https://podminky.urs.cz/item/CS_URS_2024_01/711191001</t>
  </si>
  <si>
    <t>711191011</t>
  </si>
  <si>
    <t>Provedení adhezního můstku na svislé ploše</t>
  </si>
  <si>
    <t>1453178082</t>
  </si>
  <si>
    <t>Provedení nátěru adhezního můstku na ploše svislé S</t>
  </si>
  <si>
    <t>https://podminky.urs.cz/item/CS_URS_2024_01/711191011</t>
  </si>
  <si>
    <t>58581220</t>
  </si>
  <si>
    <t>adhezní můstek pod izolační a vyrovnávací lepící hmoty</t>
  </si>
  <si>
    <t>1975348068</t>
  </si>
  <si>
    <t>200*8</t>
  </si>
  <si>
    <t>711111052</t>
  </si>
  <si>
    <t>Provedení izolace proti zemní vlhkosti vodorovné za studena 2x nátěr tekutou lepenkou</t>
  </si>
  <si>
    <t>1858227813</t>
  </si>
  <si>
    <t>Provedení izolace proti zemní vlhkosti natěradly a tmely za studena na ploše vodorovné V dvojnásobným nátěrem tekutou lepenkou</t>
  </si>
  <si>
    <t>https://podminky.urs.cz/item/CS_URS_2024_01/711111052</t>
  </si>
  <si>
    <t>711112052</t>
  </si>
  <si>
    <t>Provedení izolace proti zemní vlhkosti svislé za studena 2x nátěr tekutou lepenkou</t>
  </si>
  <si>
    <t>-888053971</t>
  </si>
  <si>
    <t>Provedení izolace proti zemní vlhkosti natěradly a tmely za studena na ploše svislé S dvojnásobným nátěrem tekutou lepenkou</t>
  </si>
  <si>
    <t>https://podminky.urs.cz/item/CS_URS_2024_01/711112052</t>
  </si>
  <si>
    <t>24551030</t>
  </si>
  <si>
    <t>stěrka hydroizolační dvousložková cemento-polymerová vlákny vyztužená proti zemní vlhkosti</t>
  </si>
  <si>
    <t>-1005249830</t>
  </si>
  <si>
    <t>200*1,5</t>
  </si>
  <si>
    <t>998711102</t>
  </si>
  <si>
    <t>Přesun hmot tonážní pro izolace proti vodě, vlhkosti a plynům v objektech v přes 6 do 12 m</t>
  </si>
  <si>
    <t>-1569132590</t>
  </si>
  <si>
    <t>Přesun hmot pro izolace proti vodě, vlhkosti a plynům stanovený z hmotnosti přesunovaného materiálu vodorovná dopravní vzdálenost do 50 m základní v objektech výšky přes 6 do 12 m</t>
  </si>
  <si>
    <t>https://podminky.urs.cz/item/CS_URS_2024_01/998711102</t>
  </si>
  <si>
    <t>777</t>
  </si>
  <si>
    <t>Podlahy lité</t>
  </si>
  <si>
    <t>777131111</t>
  </si>
  <si>
    <t>Penetrační epoxidový nátěr podlahy plněný pískem</t>
  </si>
  <si>
    <t>-215648265</t>
  </si>
  <si>
    <t>Penetrační nátěr podlahy epoxidový předem plněný pískem</t>
  </si>
  <si>
    <t>https://podminky.urs.cz/item/CS_URS_2024_01/777131111</t>
  </si>
  <si>
    <t>777611121</t>
  </si>
  <si>
    <t>Krycí epoxidový průmyslový nátěr podlahy</t>
  </si>
  <si>
    <t>-1349379369</t>
  </si>
  <si>
    <t>Krycí nátěr podlahy průmyslový epoxidový</t>
  </si>
  <si>
    <t>https://podminky.urs.cz/item/CS_URS_2024_01/777611121</t>
  </si>
  <si>
    <t>998777102</t>
  </si>
  <si>
    <t>Přesun hmot tonážní pro podlahy lité v objektech v přes 6 do 12 m</t>
  </si>
  <si>
    <t>974607940</t>
  </si>
  <si>
    <t>Přesun hmot pro podlahy lité stanovený z hmotnosti přesunovaného materiálu vodorovná dopravní vzdálenost do 50 m základní v objektech výšky přes 6 do 12 m</t>
  </si>
  <si>
    <t>https://podminky.urs.cz/item/CS_URS_2024_01/998777102</t>
  </si>
  <si>
    <t>21-M</t>
  </si>
  <si>
    <t>Elektromontáže</t>
  </si>
  <si>
    <t>210204011R</t>
  </si>
  <si>
    <t>Montáž stožárů osvětlení ocelových samostatně stojících délky do 12 m</t>
  </si>
  <si>
    <t>-2110022117</t>
  </si>
  <si>
    <t>Zabezpečení stožárů osvětlení samostatně stojících ocelových, délky do 12 m</t>
  </si>
  <si>
    <t>210204032</t>
  </si>
  <si>
    <t>Montáž stožárů osvětlení kompozitních samostatně stojících délky přes 8 do 10 m</t>
  </si>
  <si>
    <t>806971541</t>
  </si>
  <si>
    <t>Montáž stožárů osvětlení samostatně stojících kompozitních, délky přes 8 do 10 m</t>
  </si>
  <si>
    <t>https://podminky.urs.cz/item/CS_URS_2024_01/210204032</t>
  </si>
  <si>
    <t>218204011</t>
  </si>
  <si>
    <t>Demontáž stožárů osvětlení ocelových samostatně stojících délky do 12 m</t>
  </si>
  <si>
    <t>-1221106220</t>
  </si>
  <si>
    <t>Demontáž stožárů osvětlení ocelových samostatně stojících, délky do 12 m</t>
  </si>
  <si>
    <t>https://podminky.urs.cz/item/CS_URS_2024_01/218204011</t>
  </si>
  <si>
    <t>D3.2 - OPS</t>
  </si>
  <si>
    <t>D3.2.1.2 - PS235 - 5520 - VS Králův háj - Měření a regulace</t>
  </si>
  <si>
    <t>26022231</t>
  </si>
  <si>
    <t>TERMS CZ s.r.o.</t>
  </si>
  <si>
    <t>1 - Rozvaděč MaR</t>
  </si>
  <si>
    <t>2 - Řídící systém</t>
  </si>
  <si>
    <t>3 - Snímače, ventily a ostatní periferie</t>
  </si>
  <si>
    <t>4 - Elektroinstalační materiál</t>
  </si>
  <si>
    <t>5 - Ostatní činnosti jinde neuvedené</t>
  </si>
  <si>
    <t>Rozvaděč MaR</t>
  </si>
  <si>
    <t>001</t>
  </si>
  <si>
    <t>Rozvaděč skříňový vč. Přísl. Krytí IP54, vybavený hlavním vypínačem na dveřích, svodičem přepětí, 2 x silový vývod 3f, 7x silový vývod 1f,včetně cca 35 ovládacích, signálových a releových vývodů, osvětlení rozvaděče, operátorský panel 10,1“ na dveřích , S</t>
  </si>
  <si>
    <t>Rozvaděč skříňový vč. Přísl. Krytí IP54, vybavený hlavním vypínačem na dveřích, svodičem přepětí, 2 x silový vývod 3f, 7x silový vývod 1f,včetně cca 35 ovládacích, signálových a releových vývodů, osvětlení rozvaděče, operátorský panel 10,1“ na dveřích , Switch 5 port LAN 10/100Mbps, průmyslové provedení, 24VDC, Převodník M-Bus:M-Bus/IP</t>
  </si>
  <si>
    <t>Řídící systém</t>
  </si>
  <si>
    <t>002</t>
  </si>
  <si>
    <t>Volně programovatelný a rozšiřitelný PLC regulátor, Modbus/IP, 24VDC, blíže dle požadavků viz. Technická zpráva. V min. rozsahu: 8 AI 4..20mA, 5AO 0-10V, 14 DI, 8 DO + dle standardu 20% rezerva</t>
  </si>
  <si>
    <t>003</t>
  </si>
  <si>
    <t>Zřízení komunikace na nový centrální dispečink TLIB včetně licence OPC UA</t>
  </si>
  <si>
    <t>Snímače, ventily a ostatní periferie</t>
  </si>
  <si>
    <t>004</t>
  </si>
  <si>
    <t>Frekvenční měnič 3x400V, 4kW, samostané umístění u čerpadla, min IP54, včetně filtr tř. A</t>
  </si>
  <si>
    <t>005</t>
  </si>
  <si>
    <t>Konstrukce pro umístění měniče včetně instalace</t>
  </si>
  <si>
    <t>006</t>
  </si>
  <si>
    <t>Manostat s přepínacím kontaktem, M12x1,5, 63-630kPa</t>
  </si>
  <si>
    <t>007</t>
  </si>
  <si>
    <t>Měřič tepla ultrazvukový, Qp=25m³/h, DN 65x300, komunikace M-bus + 1x vstup externí vodoměr, záloha bat + modul 230V napájení, sada komplet včetně čidel a ověření</t>
  </si>
  <si>
    <t>008</t>
  </si>
  <si>
    <t>Měřič tepla ultrazvukový, Qp=40m³/h, DN 80x300, komunikace M-bus + 1x vstup externí vodoměr, záloha bat + modul 230V napájení, sada komplet včetně čidel a ověření</t>
  </si>
  <si>
    <t>009</t>
  </si>
  <si>
    <t>Měřič tepla ultrazvukový, Qp=10m³/h, DN 40x300, komunikace M-bus + 1x vstup externí vodoměr, záloha bat + modul 230V napájení, sada komplet včetně čidel a ověření</t>
  </si>
  <si>
    <t>010</t>
  </si>
  <si>
    <t xml:space="preserve">Nerezová jímka  150 mm, R 1/2", PN40</t>
  </si>
  <si>
    <t>Nerezová jímka 150 mm, R 1/2", PN40</t>
  </si>
  <si>
    <t>011</t>
  </si>
  <si>
    <t>Nerezová jímka M27x2</t>
  </si>
  <si>
    <t>012</t>
  </si>
  <si>
    <t>Snímač teploty do jímky R 1/2", délka 150mm, 4..20mA, -30..150°C, IP54</t>
  </si>
  <si>
    <t>013</t>
  </si>
  <si>
    <t>Snímač teploty venkovní, 4..20mA</t>
  </si>
  <si>
    <t>014</t>
  </si>
  <si>
    <t>Snímač tlaku 0..10 bar, 4..20 mA, M20x1,5</t>
  </si>
  <si>
    <t>015</t>
  </si>
  <si>
    <t>Snímač tlaku 0..16 bar, 4..20 mA, M20x1,5</t>
  </si>
  <si>
    <t>016</t>
  </si>
  <si>
    <t>sonda zaplavení</t>
  </si>
  <si>
    <t>017</t>
  </si>
  <si>
    <t>Stop tlačítko s aretací</t>
  </si>
  <si>
    <t>018</t>
  </si>
  <si>
    <t>Termostat do jímky kapilárový, 30-90°C, G1/2</t>
  </si>
  <si>
    <t>019</t>
  </si>
  <si>
    <t>Termostat prostorový 0-40°C</t>
  </si>
  <si>
    <t>020</t>
  </si>
  <si>
    <t>Magnetický kontakt dveřní prac. mezera max 15mm</t>
  </si>
  <si>
    <t>021</t>
  </si>
  <si>
    <t>Regulační ventil, servopohon s havarijní funkcí, 24V AC/DC, 0-10V, signalizace zavřeno - pouze připojení</t>
  </si>
  <si>
    <t>022</t>
  </si>
  <si>
    <t>Napájení Expanzní automat - připojení napájení, signalizace</t>
  </si>
  <si>
    <t>023</t>
  </si>
  <si>
    <t>Čerpadlo 3x400, 4kW - připojení</t>
  </si>
  <si>
    <t>024</t>
  </si>
  <si>
    <t>Čerpadlo s integrovanou regulací otáček - pouze připojení</t>
  </si>
  <si>
    <t>025</t>
  </si>
  <si>
    <t>Vodoměr s impulsním výstupem - pouze připojení</t>
  </si>
  <si>
    <t>026</t>
  </si>
  <si>
    <t>Napájení úpravna vody - připojení napájení</t>
  </si>
  <si>
    <t>027</t>
  </si>
  <si>
    <t>Napájení doplňovací stanice - připojení napájení, signalizace</t>
  </si>
  <si>
    <t>Elektroinstalační materiál</t>
  </si>
  <si>
    <t>028</t>
  </si>
  <si>
    <t>Drátěný žlab 250/50 žár.zinek</t>
  </si>
  <si>
    <t>029</t>
  </si>
  <si>
    <t>Drátěný žlab 100/50 žár.zinek</t>
  </si>
  <si>
    <t>030</t>
  </si>
  <si>
    <t>Přepážka do drátěného žlabu 50</t>
  </si>
  <si>
    <t>031</t>
  </si>
  <si>
    <t>Drátěný žlab 50/50 žár.zinek</t>
  </si>
  <si>
    <t>032</t>
  </si>
  <si>
    <t>Nosníky a spojky drátěných žlabů</t>
  </si>
  <si>
    <t>033</t>
  </si>
  <si>
    <t>Trubky, chráničky</t>
  </si>
  <si>
    <t>034</t>
  </si>
  <si>
    <t>Příchytky a příslušenství trubek</t>
  </si>
  <si>
    <t>035</t>
  </si>
  <si>
    <t>CYKY 5x6</t>
  </si>
  <si>
    <t>036</t>
  </si>
  <si>
    <t>CYKY 5x2,5</t>
  </si>
  <si>
    <t>037</t>
  </si>
  <si>
    <t>CYKY 3 x 1,5</t>
  </si>
  <si>
    <t>038</t>
  </si>
  <si>
    <t>2YSLCY-J 4x 2,5</t>
  </si>
  <si>
    <t>039</t>
  </si>
  <si>
    <t>CYSY 3x1</t>
  </si>
  <si>
    <t>040</t>
  </si>
  <si>
    <t>JYTY 2x1</t>
  </si>
  <si>
    <t>041</t>
  </si>
  <si>
    <t>JYTY 4x1</t>
  </si>
  <si>
    <t>042</t>
  </si>
  <si>
    <t>JYSTY 2x2x0,8</t>
  </si>
  <si>
    <t>043</t>
  </si>
  <si>
    <t>FTP 6 venkovní</t>
  </si>
  <si>
    <t>044</t>
  </si>
  <si>
    <t>CYY 16</t>
  </si>
  <si>
    <t>045</t>
  </si>
  <si>
    <t>CYY 6</t>
  </si>
  <si>
    <t>Ostatní činnosti jinde neuvedené</t>
  </si>
  <si>
    <t>046</t>
  </si>
  <si>
    <t>Demontáže stávajících rozvaděčů, kabeláže a tras vyjma instalace osvětlení a ponechání 1 zásuvkové skříně včetně stávajících kabelů. Odpojení a zajištění hlavního přívodu.</t>
  </si>
  <si>
    <t>047</t>
  </si>
  <si>
    <t>Ekologická likvidace odpadového materiálu</t>
  </si>
  <si>
    <t>048</t>
  </si>
  <si>
    <t>Připojení napájecího vývodu v rozvaděči elektro dle požadavku na přívod RMAR s doplněním rozdělení soustavy TN-C na TN-C-S</t>
  </si>
  <si>
    <t>049</t>
  </si>
  <si>
    <t>Připojení hlavního přívodu RMAR TN-S a doplňujícího vodiče pro hlavní svorkovnici pospojení</t>
  </si>
  <si>
    <t>050</t>
  </si>
  <si>
    <t>Připojení stávajících kabelů osvětlení a zásuvkové skříně do rozvaděče RMAR</t>
  </si>
  <si>
    <t>051</t>
  </si>
  <si>
    <t>Pomocný materiál pro pospojení a uzemnění (svorky, vodiče, atd.)</t>
  </si>
  <si>
    <t>052</t>
  </si>
  <si>
    <t>Ukončení vodiče izolovaného do průřezu 2,5mm2</t>
  </si>
  <si>
    <t>053</t>
  </si>
  <si>
    <t>Ukončení vodiče izolovaného nad průřez 2,5mm2</t>
  </si>
  <si>
    <t>054</t>
  </si>
  <si>
    <t>Realizační projektová dokumentace a dokumentace skutečného provedení vč. tisků</t>
  </si>
  <si>
    <t>055</t>
  </si>
  <si>
    <t>Softwarové vybavení PLC řídicího systému, ovládacího panelu, konfigurace TCP/IP a příprava tabulek přenosu Modbus/IP pro centrální dispečink. V rozsahu technologické schema a HW počet DB</t>
  </si>
  <si>
    <t>DB</t>
  </si>
  <si>
    <t>056</t>
  </si>
  <si>
    <t>Úprava - rozšíření databáze stávajícího dispečerského pracoviště, doplnění vizualizačního SW na centrále pro PLC dle technologické schema</t>
  </si>
  <si>
    <t>057</t>
  </si>
  <si>
    <t>Úprava - rozšíření databáze stávajícího dispečerského pracoviště, doplnění vizualizačního SW na centrále pro měřiče + vodoměr, M-Bus/IP</t>
  </si>
  <si>
    <t>058</t>
  </si>
  <si>
    <t>Výchozí revize elektrických zařízení</t>
  </si>
  <si>
    <t>059</t>
  </si>
  <si>
    <t>Prostorová a časová koordinace se stavbou, ostatními profesemi včetně včetně koordinace odstávek a provizorních provozů</t>
  </si>
  <si>
    <t>060</t>
  </si>
  <si>
    <t>Zajištění provozorního provozu</t>
  </si>
  <si>
    <t>061</t>
  </si>
  <si>
    <t>Doprava a přesun hmot</t>
  </si>
  <si>
    <t>062</t>
  </si>
  <si>
    <t>Oživení vstupů/výstupů včetně odladění aplikačního software na stavbě včetně ovládacího panelu, konfigurace TCP/IP a příprava tabulek přenosu Modbus/IP pro centrální dispečink. V rozsahu technologické schema a HW počet DB</t>
  </si>
  <si>
    <t>063</t>
  </si>
  <si>
    <t>Pomocný elektroinstalační materiál (hmoždinky, vruty, šrouby, vodiče, koncovky, …)</t>
  </si>
  <si>
    <t>064</t>
  </si>
  <si>
    <t>Kabelové štítky plastové s popisem kabelu vč. upevnění na kabel</t>
  </si>
  <si>
    <t>065</t>
  </si>
  <si>
    <t>Popis přístrojů na technologii</t>
  </si>
  <si>
    <t>066</t>
  </si>
  <si>
    <t>Uvedení do provozu, zaškolení obsluhy, zkušební provoz</t>
  </si>
  <si>
    <t>067</t>
  </si>
  <si>
    <t>Vyhotovení návodu pro obsluhu a podkladů pro provozní řád</t>
  </si>
  <si>
    <t>068</t>
  </si>
  <si>
    <t>Vedlejší a jinde neuvedené rozpočtové náklady (VRN) vč. režie</t>
  </si>
  <si>
    <t>069</t>
  </si>
  <si>
    <t>Kompletní dokladová část pro zahájení užívání stavby (zkušební provoz, kolaudace)</t>
  </si>
  <si>
    <t>D3.2.2.2 - PS236 - 5502 - EC Broumovská - Měření a regulace</t>
  </si>
  <si>
    <t xml:space="preserve">Rozvaděč skříňový vč. Přísl. Krytí IP54, vybavený hlavním vypínačem na sveřích, svodičem přepětí, 7 x silový vývod 3f, 18x silový vývod 1f,včetně cca 118 ovládacích, signálovích a  releových vývodů, osvětlení rozvaděče, operátorský panel 10,1“ na dveřích </t>
  </si>
  <si>
    <t>Rozvaděč skříňový vč. Přísl. Krytí IP54, vybavený hlavním vypínačem na sveřích, svodičem přepětí, 7 x silový vývod 3f, 18x silový vývod 1f,včetně cca 118 ovládacích, signálovích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</si>
  <si>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41 AI 4..20mA, 17AO 0-10V, 53 DI, 19 DO + dle standardu 20% rezerva</t>
  </si>
  <si>
    <t>Frekvenční měnič 3x400V, 3kW, samostané umístění u čerpadla, min IP54, včetně filtr tř. A</t>
  </si>
  <si>
    <t>Frekvenční měnič 3x400V, 2,2kW, samostané umístění u čerpadla, min IP54, včetně filtr tř. A</t>
  </si>
  <si>
    <t>Měřič tepla ultrazvukový, Qp=15m³/h, DN 50x270, komunikace M-bus + 1x vstup externí vodoměr, záloha bat + modul 230V napájení, sada komplet včetně čidel a ověření</t>
  </si>
  <si>
    <t>Měřič tepla ultrazvukový, Qp=60m³/h, DN 100x360, komunikace M-bus + 1x vstup externí vodoměr, záloha bat + modul 230V napájení, sada komplet včetně čidel a ověření</t>
  </si>
  <si>
    <t xml:space="preserve">Nerezová jímka  100 mm, R 1/2", PN40</t>
  </si>
  <si>
    <t>Nerezová jímka 100 mm, R 1/2", PN40</t>
  </si>
  <si>
    <t xml:space="preserve">Nerezová jímka  400 mm, R 1/2", PN40</t>
  </si>
  <si>
    <t>Nerezová jímka 400 mm, R 1/2", PN40</t>
  </si>
  <si>
    <t>Snímač teploty do jímky R 1/2", délka 100mm, 4..20mA, -30..150°C, IP54</t>
  </si>
  <si>
    <t>Snímač teploty do jímky R 1/2", délka 400mm, 4..20mA, -30..150°C, IP54</t>
  </si>
  <si>
    <t>Čerpadlo 3x400, 3kW - připojení</t>
  </si>
  <si>
    <t>Čerpadlo 3x400, 2,2kW - připojení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</si>
  <si>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</si>
  <si>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</si>
  <si>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</si>
  <si>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</si>
  <si>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</si>
  <si>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</si>
  <si>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</si>
  <si>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</si>
  <si>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</si>
  <si>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D3.2.3.2 - PS237 - 5401 - ZŠ Broumovská - Měření a regulace</t>
  </si>
  <si>
    <t>1 - Stávající Rrozvaděč MaR</t>
  </si>
  <si>
    <t>Stávající Rrozvaděč MaR</t>
  </si>
  <si>
    <t>Doplnění stávajícího rozvaděče o přístrojové vybavení</t>
  </si>
  <si>
    <t>Zřízení komunikace na stávající centrální dispečink TLIB</t>
  </si>
  <si>
    <t>Měřič tepla ultrazvukový, Qp=6m³/h, DN 25x260, PN16, komunikace 2x M-bus , záloha bat + modul 230V napájení, sada komplet včetně čidel a ověření</t>
  </si>
  <si>
    <t>Snímač teploty do jímky R 1/2", délka 150mm, Pt1000, -30..150°C, IP54</t>
  </si>
  <si>
    <t>Snímač teploty venkovní, Pt1000</t>
  </si>
  <si>
    <t>Havarijni ventil - připojení</t>
  </si>
  <si>
    <t>Regulační ventil, servopohon s havarijní funkcí, 24V AC/DC, 0-10V, připojení</t>
  </si>
  <si>
    <t>Čerpadlo připojení</t>
  </si>
  <si>
    <t>Napájení doplňovací stanice - připojení napájení</t>
  </si>
  <si>
    <t>Návaznost do stávajícího rozvaděče řízení - pouze připojení</t>
  </si>
  <si>
    <t>CYKY 3x2,5</t>
  </si>
  <si>
    <t>Demontáže a odpojení vývodů příslušenících nové části technologie ze stávajícího rozvaděče , příslušné kabeláže a rozvodů.</t>
  </si>
  <si>
    <t>Připojení hlavního přívodu RMAR TN-S a vodiče pospojení ke stávající svorkovnici</t>
  </si>
  <si>
    <t xml:space="preserve">Upráva stávajího Softwarové vybavení PLC řídicího systému AMIT,  V rozsahu technologické schema a HW počet DB</t>
  </si>
  <si>
    <t>Upráva stávajího Softwarové vybavení PLC řídicího systému AMIT, V rozsahu technologické schema a HW počet DB</t>
  </si>
  <si>
    <t>Úprava - rozšíření databáze stávajícího dispečerského pracoviště, doplnění vizualizačního SW na centrále pro měřiče tepla</t>
  </si>
  <si>
    <t>D3.2.4.2 - PS238 - 4501 - VS2 Bída - Měření a regulace</t>
  </si>
  <si>
    <t xml:space="preserve">Rozvaděč skříňový vč. Přísl. Krytí IP54, vybavený hlavním vypínačem na dveřích, svodičem přepětí, 4 x silový vývod 3f, 11x silový vývod 1f,včetně cca 45 ovládacích, signálových a releových vývodů, osvětlení rozvaděče, operátorský panel 10,1“ na dveřích , </t>
  </si>
  <si>
    <t>Rozvaděč skříňový vč. Přísl. Krytí IP54, vybavený hlavním vypínačem na dveřích, svodičem přepětí, 4 x silový vývod 3f, 11x silový vývod 1f,včetně cca 45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</si>
  <si>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28 AI 4..20mA, 511AO 0-10V, 40 DI, 14 DO + dle standardu 20% rezerva</t>
  </si>
  <si>
    <t>Frekvenční měnič 3x400V, 7,5kW, samostané umístění u čerpadla, min IP54, včetně filtr tř. A</t>
  </si>
  <si>
    <t>Měřič tepla ultrazvukový, Qp=15m³/h, DN 50x300, komunikace M-bus + 1x vstup externí vodoměr, záloha bat + modul 230V napájení, sada komplet včetně čidel a ověření</t>
  </si>
  <si>
    <t>Čerpadlo 3x400, 7,5kW - připojení</t>
  </si>
  <si>
    <t>Čerpadlo 3x400, 3 kW - připojení</t>
  </si>
  <si>
    <t>D3.2.5.2 - PS239 - 5203 - VS Příbramská - Měření a regulace</t>
  </si>
  <si>
    <t>Rozvaděč skříňový vč. Přísl. Krytí IP54, vybavený hlavním vypínačem na dveřích, svodičem přepětí, 1 x silový vývod 3f, 6x silový vývod 1f,včetně cca 33 ovládacích, signálových a releových vývodů, osvětlení rozvaděče, operátorský panel 10,1“ na dveřích , S</t>
  </si>
  <si>
    <t>Rozvaděč skříňový vč. Přísl. Krytí IP54, vybavený hlavním vypínačem na dveřích, svodičem přepětí, 1 x silový vývod 3f, 6x silový vývod 1f,včetně cca 33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</si>
  <si>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21 AI 4..20mA, 4AO 0-10V, 20 DI, 8 DO + dle standardu 20% rezerva</t>
  </si>
  <si>
    <t>Měřič tepla ultrazvukový, Qp=2,5m³/h, G1x190, komunikace M-bus + 1x vstup externí vodoměr, záloha bat + modul 230V napájení, sada komplet včetně čidel a ověření</t>
  </si>
  <si>
    <t>Měřič tepla ultrazvukový, Qp=3,5m³/h, G5/4x190, komunikace M-bus + 1x vstup externí vodoměr, záloha bat + modul 230V napájení, sada komplet včetně čidel a ověření</t>
  </si>
  <si>
    <t>Měřič tepla ultrazvukový, Qp=1,5m³/h, G1x190, komunikace M-bus + 1x vstup externí vodoměr, záloha bat + modul 230V napájení, sada komplet včetně čidel a ověření</t>
  </si>
  <si>
    <t>Měřič tepla ultrazvukový, Qp=0,6³/h, G3/4x190, komunikace M-bus + 1x vstup externí vodoměr, záloha bat + modul 230V napájení, sada komplet včetně čidel a ověření</t>
  </si>
  <si>
    <t>D3.2.6.2 - PS240 - 5604 - Smutný Zdeněk - Měření a regulace</t>
  </si>
  <si>
    <t>Rozvaděč nástěnný Krytí IP54. Komplet včetně přístrojového vybavení příslušenství a výroby pro technologii dle schema, operátorského panelu 7“, převodníku M-Bus: M-Bus/IP a zroje 24 VDC. Napájecí přívod jištění 1x16A/B ze stávajícího rozvaděče s předpokla</t>
  </si>
  <si>
    <t>Rozvaděč nástěnný Krytí IP54. Komplet včetně přístrojového vybavení příslušenství a výroby pro technologii dle schema, operátorského panelu 7“, převodníku M-Bus: M-Bus/IP a zroje 24 VDC. Napájecí přívod jištění 1x16A/B ze stávajícího rozvaděče s předpokladem jeho zajištěné potřebné ochrany proti přepětí, není součástí vybavení. Bez hlavního vypínače, hlavní a nouzový vypínač s předpokladem centrálního vypnutí přívodu ze stávajícího rozvaděče .</t>
  </si>
  <si>
    <t>Volně programovatelný a rozšiřitelný PLC regulátor, Modbus/IP, 24VDC, blíže dle požadavků viz. Technická zpráva. V rozsahu 2 AI,1AO, 1 DI,2 DO</t>
  </si>
  <si>
    <t>Měřič tepla ultrazvukový, Qp=0,6m³/h, DN 25, PN16, komunikace M-bus , záloha bat + modul 230V napájení, sada komplet včetně čidel a ověření</t>
  </si>
  <si>
    <t>Termostat do jímky kapilárový, 30-90°C</t>
  </si>
  <si>
    <t>Rozvaděč optika - připojení napájení</t>
  </si>
  <si>
    <t>D3.2.7.2 - PS241 - 4582 - VS Centrum Mlýnská - Měření a regulace</t>
  </si>
  <si>
    <t>Rozvaděč skříňový vč. Přísl. Krytí IP54, vybavený hlavním vypínačem na dveřích, svodičem přepětí, 1 x silový vývod 3f, 7x silový vývod 1f,včetně cca 29 ovládacích, signálových a releových vývodů, osvětlení rozvaděče, operátorský panel 10,1“ na dveřích , S</t>
  </si>
  <si>
    <t>Rozvaděč skříňový vč. Přísl. Krytí IP54, vybavený hlavním vypínačem na dveřích, svodičem přepětí, 1 x silový vývod 3f, 7x silový vývod 1f,včetně cca 29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</si>
  <si>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17 AI 4..20mA, 3AO 0-10V, 18 DI, 7 DO + dle standardu 20% rezerva</t>
  </si>
  <si>
    <t>Měřič tepla ultrazvukový, Qp=1,5m³/h, DN 20x110, komunikace M-bus + 1x vstup externí vodoměr, záloha bat + modul 230V napájení, sada komplet včetně čidel a ověření</t>
  </si>
  <si>
    <t>Měřič tepla ultrazvukový, Qp=3,5m³/h, DN 25x260, komunikace M-bus + 1x vstup externí vodoměr, záloha bat + modul 230V napájení, sada komplet včetně čidel a ověření</t>
  </si>
  <si>
    <t>CYKY 5x4</t>
  </si>
  <si>
    <t xml:space="preserve">D3.2.8.1 - PS209 - OS - Králův Háj - strojní a stavební část </t>
  </si>
  <si>
    <t xml:space="preserve">    732 - Ústřední vytápění - strojovny</t>
  </si>
  <si>
    <t xml:space="preserve">    784 - Dokončovací práce - malby a tapety</t>
  </si>
  <si>
    <t>VRN - Vedlejší rozpočtové náklady</t>
  </si>
  <si>
    <t xml:space="preserve">    VRN4 - Inženýrská činnost</t>
  </si>
  <si>
    <t>278381135</t>
  </si>
  <si>
    <t>Základy pod technologická zařízení půdorysné plochy přes 0,09 do 0,25 m2 z betonu prostého tř. C 20/25</t>
  </si>
  <si>
    <t>1074810289</t>
  </si>
  <si>
    <t>Základ (podezdívka) betonový pod ventilátory, čerpadla, ohřívače, motorová zařízení apod. z betonu prostého nebo železového včetně potřebného bednění, s hladkou cementovou omítkou stěn, s potěrem, s vynecháním otvorů pro kotevní železa, bez zemních prací a izolace půdorysná plocha základu přes 0,09 do 0,25 m2 tř. C 20/25</t>
  </si>
  <si>
    <t>https://podminky.urs.cz/item/CS_URS_2024_01/278381135</t>
  </si>
  <si>
    <t>0,27+0,08</t>
  </si>
  <si>
    <t>611325402</t>
  </si>
  <si>
    <t>Oprava vnitřní vápenocementové hrubé omítky stropů v rozsahu plochy přes 10 do 30 %</t>
  </si>
  <si>
    <t>-379234583</t>
  </si>
  <si>
    <t>Oprava vápenocementové omítky vnitřních ploch hrubé, tloušťky do 20 mm stropů, v rozsahu opravované plochy přes 10 do 30%</t>
  </si>
  <si>
    <t>https://podminky.urs.cz/item/CS_URS_2024_01/611325402</t>
  </si>
  <si>
    <t>13*3,5*0,3</t>
  </si>
  <si>
    <t>1429878342</t>
  </si>
  <si>
    <t>632452411</t>
  </si>
  <si>
    <t>Doplnění cementového potěru hlazeného pl přes 1 do 4 m2 tl do 10 mm</t>
  </si>
  <si>
    <t>-3731134</t>
  </si>
  <si>
    <t>Doplnění cementového potěru na mazaninách a betonových podkladech (s dodáním hmot), hlazeného dřevěným nebo ocelovým hladítkem, plochy jednotlivě přes 1 m2 do 4 m2 a tl. do 10 mm</t>
  </si>
  <si>
    <t>https://podminky.urs.cz/item/CS_URS_2024_01/632452411</t>
  </si>
  <si>
    <t>Poznámka k položce:_x000d_
30% plochy</t>
  </si>
  <si>
    <t>65*0,3 'Přepočtené koeficientem množství</t>
  </si>
  <si>
    <t>961044111</t>
  </si>
  <si>
    <t>Bourání základů z betonu prostého</t>
  </si>
  <si>
    <t>1541826949</t>
  </si>
  <si>
    <t>https://podminky.urs.cz/item/CS_URS_2024_01/961044111</t>
  </si>
  <si>
    <t>971042351</t>
  </si>
  <si>
    <t>Vybourání otvorů v betonových příčkách a zdech pl do 0,09 m2 tl do 450 mm</t>
  </si>
  <si>
    <t>-1101921390</t>
  </si>
  <si>
    <t>Vybourání otvorů v betonových příčkách a zdech základových nebo nadzákladových plochy do 0,09 m2, tl. do 450 mm</t>
  </si>
  <si>
    <t>https://podminky.urs.cz/item/CS_URS_2024_01/971042351</t>
  </si>
  <si>
    <t>997013112</t>
  </si>
  <si>
    <t>Vnitrostaveništní doprava suti a vybouraných hmot pro budovy v přes 6 do 9 m</t>
  </si>
  <si>
    <t>997871229</t>
  </si>
  <si>
    <t>Vnitrostaveništní doprava suti a vybouraných hmot vodorovně do 50 m s naložením základní pro budovy a haly výšky přes 6 do 9 m</t>
  </si>
  <si>
    <t>https://podminky.urs.cz/item/CS_URS_2024_01/997013112</t>
  </si>
  <si>
    <t>997013501</t>
  </si>
  <si>
    <t>Odvoz suti a vybouraných hmot na skládku nebo meziskládku do 1 km se složením</t>
  </si>
  <si>
    <t>-717076435</t>
  </si>
  <si>
    <t>Odvoz suti a vybouraných hmot na skládku nebo meziskládku se složením, na vzdálenost do 1 km</t>
  </si>
  <si>
    <t>https://podminky.urs.cz/item/CS_URS_2024_01/997013501</t>
  </si>
  <si>
    <t>997013509</t>
  </si>
  <si>
    <t>Příplatek k odvozu suti a vybouraných hmot na skládku ZKD 1 km přes 1 km</t>
  </si>
  <si>
    <t>330953832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</si>
  <si>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</si>
  <si>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</si>
  <si>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0,55*15 'Přepočtené koeficientem množství</t>
  </si>
  <si>
    <t>997013861</t>
  </si>
  <si>
    <t>Poplatek za uložení stavebního odpadu na recyklační skládce (skládkovné) z prostého betonu kód odpadu 17 01 01</t>
  </si>
  <si>
    <t>-160204292</t>
  </si>
  <si>
    <t>Poplatek za uložení stavebního odpadu na recyklační skládce (skládkovné) z prostého betonu zatříděného do Katalogu odpadů pod kódem 17 01 01</t>
  </si>
  <si>
    <t>https://podminky.urs.cz/item/CS_URS_2024_01/997013861</t>
  </si>
  <si>
    <t>998011002</t>
  </si>
  <si>
    <t>Přesun hmot pro budovy zděné v přes 6 do 12 m</t>
  </si>
  <si>
    <t>-1058913528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</si>
  <si>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</si>
  <si>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https://podminky.urs.cz/item/CS_URS_2024_01/998011002</t>
  </si>
  <si>
    <t>-1266674644</t>
  </si>
  <si>
    <t>R.AUV100</t>
  </si>
  <si>
    <t>Snímatelné izolační pouzdro na armaturu DN100, do 150 stupňů</t>
  </si>
  <si>
    <t>-2125623492</t>
  </si>
  <si>
    <t>R.AUV150</t>
  </si>
  <si>
    <t>Snímatelné izolační pouzdro na armaturu DN150, do 150 stupňů</t>
  </si>
  <si>
    <t>-227722111</t>
  </si>
  <si>
    <t>RAKK20</t>
  </si>
  <si>
    <t>Snímatelné izolační pouzdro na armaturu, DN20, do 150 stupňů</t>
  </si>
  <si>
    <t>-813554130</t>
  </si>
  <si>
    <t>R.AKK25</t>
  </si>
  <si>
    <t>Snímatelné izolační pouzdro na armaturu, DN25, do 150 stupňů</t>
  </si>
  <si>
    <t>2109211667</t>
  </si>
  <si>
    <t>Montáž tepelné izolace potrubí snímatelnými pouzdry s polepem</t>
  </si>
  <si>
    <t>-186729165</t>
  </si>
  <si>
    <t>IZP 150-120</t>
  </si>
  <si>
    <t>pouzdro potrubní izolační 120mm / DN150</t>
  </si>
  <si>
    <t>-772755907</t>
  </si>
  <si>
    <t>69,5*1,1 'Přepočtené koeficientem množství</t>
  </si>
  <si>
    <t>IZP 100-60</t>
  </si>
  <si>
    <t xml:space="preserve">pouzdro potrubní izolační  115/60mm</t>
  </si>
  <si>
    <t>-1769432283</t>
  </si>
  <si>
    <t>14,3*1,1 'Přepočtené koeficientem množství</t>
  </si>
  <si>
    <t>IZP 65-80</t>
  </si>
  <si>
    <t>pouzdro potrubní izolační 77/80mm</t>
  </si>
  <si>
    <t>-646814745</t>
  </si>
  <si>
    <t>pouzdro potrubní izolační 89/80mm</t>
  </si>
  <si>
    <t>-1009871902</t>
  </si>
  <si>
    <t>732</t>
  </si>
  <si>
    <t>Ústřední vytápění - strojovny</t>
  </si>
  <si>
    <t>732229114R</t>
  </si>
  <si>
    <t>Montáž výměníků tepla deskovýchi, DN 150</t>
  </si>
  <si>
    <t>-1652869008</t>
  </si>
  <si>
    <t>998732101</t>
  </si>
  <si>
    <t>Přesun hmot tonážní pro strojovny v objektech v do 6 m</t>
  </si>
  <si>
    <t>782519621</t>
  </si>
  <si>
    <t>Přesun hmot pro strojovny stanovený z hmotnosti přesunovaného materiálu vodorovná dopravní vzdálenost do 50 m základní v objektech výšky do 6 m</t>
  </si>
  <si>
    <t>https://podminky.urs.cz/item/CS_URS_2024_01/998732101</t>
  </si>
  <si>
    <t>VTD2000</t>
  </si>
  <si>
    <t>Výměník tepla deskový 6MW (130/70°C)/(125/65°C) PN25 / PN25 DN80 / DN80</t>
  </si>
  <si>
    <t>496176554</t>
  </si>
  <si>
    <t>733121210</t>
  </si>
  <si>
    <t>Potrubí ocelové hladké bezešvé v kotelnách nebo strojovnách spojované svařováním D 22x2,6 mm</t>
  </si>
  <si>
    <t>1399638423</t>
  </si>
  <si>
    <t>Potrubí z trubek ocelových hladkých spojovaných svařováním černých bezešvých v kotelnách a strojovnách Ø 22/2,6</t>
  </si>
  <si>
    <t>https://podminky.urs.cz/item/CS_URS_2024_01/733121210</t>
  </si>
  <si>
    <t>3,2*1,1 'Přepočtené koeficientem množství</t>
  </si>
  <si>
    <t>733121214</t>
  </si>
  <si>
    <t>Potrubí ocelové hladké bezešvé v kotelnách nebo strojovnách spojované svařováním D 31,8x2,6 mm</t>
  </si>
  <si>
    <t>1246325402</t>
  </si>
  <si>
    <t>Potrubí z trubek ocelových hladkých spojovaných svařováním černých bezešvých v kotelnách a strojovnách Ø 31,8/2,6</t>
  </si>
  <si>
    <t>https://podminky.urs.cz/item/CS_URS_2024_01/733121214</t>
  </si>
  <si>
    <t>26,4*1,1 'Přepočtené koeficientem množství</t>
  </si>
  <si>
    <t>733121215</t>
  </si>
  <si>
    <t>Potrubí ocelové hladké bezešvé v kotelnách nebo strojovnách spojované svařováním D 38x2,6 mm</t>
  </si>
  <si>
    <t>278773238</t>
  </si>
  <si>
    <t>Potrubí z trubek ocelových hladkých spojovaných svařováním černých bezešvých v kotelnách a strojovnách Ø 38/2,6</t>
  </si>
  <si>
    <t>https://podminky.urs.cz/item/CS_URS_2024_01/733121215</t>
  </si>
  <si>
    <t>4,8*1,1 'Přepočtené koeficientem množství</t>
  </si>
  <si>
    <t>733121216</t>
  </si>
  <si>
    <t>Potrubí ocelové hladké bezešvé v kotelnách nebo strojovnách spojované svařováním D 44,5x3,2 mm</t>
  </si>
  <si>
    <t>-2097578462</t>
  </si>
  <si>
    <t>Potrubí z trubek ocelových hladkých spojovaných svařováním černých bezešvých v kotelnách a strojovnách Ø 44,5/3,2</t>
  </si>
  <si>
    <t>https://podminky.urs.cz/item/CS_URS_2024_01/733121216</t>
  </si>
  <si>
    <t>7,7*1,1 'Přepočtené koeficientem množství</t>
  </si>
  <si>
    <t>733121217</t>
  </si>
  <si>
    <t>Potrubí ocelové hladké bezešvé v kotelnách nebo strojovnách spojované svařováním D 51x3,2 mm</t>
  </si>
  <si>
    <t>-625066298</t>
  </si>
  <si>
    <t>Potrubí z trubek ocelových hladkých spojovaných svařováním černých bezešvých v kotelnách a strojovnách Ø 51/3,2</t>
  </si>
  <si>
    <t>https://podminky.urs.cz/item/CS_URS_2024_01/733121217</t>
  </si>
  <si>
    <t>6,8*1,1 'Přepočtené koeficientem množství</t>
  </si>
  <si>
    <t>733121219</t>
  </si>
  <si>
    <t>Potrubí ocelové hladké bezešvé v kotelnách nebo strojovnách spojované svařováním D 60,3x4,0 mm</t>
  </si>
  <si>
    <t>-1247107963</t>
  </si>
  <si>
    <t>Potrubí z trubek ocelových hladkých spojovaných svařováním černých bezešvých v kotelnách a strojovnách Ø 60,3/4,0</t>
  </si>
  <si>
    <t>https://podminky.urs.cz/item/CS_URS_2024_01/733121219</t>
  </si>
  <si>
    <t>1,2*1,1 'Přepočtené koeficientem množství</t>
  </si>
  <si>
    <t>733121222</t>
  </si>
  <si>
    <t>Potrubí ocelové hladké bezešvé v kotelnách nebo strojovnách spojované svařováním D 76x3,2 mm</t>
  </si>
  <si>
    <t>433836804</t>
  </si>
  <si>
    <t>Potrubí z trubek ocelových hladkých spojovaných svařováním černých bezešvých v kotelnách a strojovnách Ø 76/3,2</t>
  </si>
  <si>
    <t>https://podminky.urs.cz/item/CS_URS_2024_01/733121222</t>
  </si>
  <si>
    <t>733121225</t>
  </si>
  <si>
    <t>Potrubí ocelové hladké bezešvé v kotelnách nebo strojovnách spojované svařováním D 89x3,6 mm</t>
  </si>
  <si>
    <t>2098355154</t>
  </si>
  <si>
    <t>Potrubí z trubek ocelových hladkých spojovaných svařováním černých bezešvých v kotelnách a strojovnách Ø 89/3,6</t>
  </si>
  <si>
    <t>https://podminky.urs.cz/item/CS_URS_2024_01/733121225</t>
  </si>
  <si>
    <t>0,6*1,1 'Přepočtené koeficientem množství</t>
  </si>
  <si>
    <t>733121228</t>
  </si>
  <si>
    <t>Potrubí ocelové hladké bezešvé v kotelnách nebo strojovnách spojované svařováním D 108x4,0 mm</t>
  </si>
  <si>
    <t>1172154328</t>
  </si>
  <si>
    <t>Potrubí z trubek ocelových hladkých spojovaných svařováním černých bezešvých v kotelnách a strojovnách Ø 108/4,0</t>
  </si>
  <si>
    <t>https://podminky.urs.cz/item/CS_URS_2024_01/733121228</t>
  </si>
  <si>
    <t>16,7*1,1 'Přepočtené koeficientem množství</t>
  </si>
  <si>
    <t>733121232</t>
  </si>
  <si>
    <t>Potrubí ocelové hladké bezešvé v kotelnách nebo strojovnách spojované svařováním D 133x4,0 mm</t>
  </si>
  <si>
    <t>-1876134842</t>
  </si>
  <si>
    <t>Potrubí z trubek ocelových hladkých spojovaných svařováním černých bezešvých v kotelnách a strojovnách Ø 133/4,0</t>
  </si>
  <si>
    <t>https://podminky.urs.cz/item/CS_URS_2024_01/733121232</t>
  </si>
  <si>
    <t>733121235</t>
  </si>
  <si>
    <t>Potrubí ocelové hladké bezešvé v kotelnách nebo strojovnách spojované svařováním D 159x4,5 mm</t>
  </si>
  <si>
    <t>-31669104</t>
  </si>
  <si>
    <t>Potrubí z trubek ocelových hladkých spojovaných svařováním černých bezešvých v kotelnách a strojovnách Ø 159/4,5</t>
  </si>
  <si>
    <t>https://podminky.urs.cz/item/CS_URS_2024_01/733121235</t>
  </si>
  <si>
    <t>47,9*1,1 'Přepočtené koeficientem množství</t>
  </si>
  <si>
    <t>733121239</t>
  </si>
  <si>
    <t>Potrubí ocelové hladké bezešvé v kotelnách nebo strojovnách spojované svařováním D 219x6,3 mm</t>
  </si>
  <si>
    <t>-860603079</t>
  </si>
  <si>
    <t>Potrubí z trubek ocelových hladkých spojovaných svařováním černých bezešvých v kotelnách a strojovnách Ø 219/6,3</t>
  </si>
  <si>
    <t>https://podminky.urs.cz/item/CS_URS_2024_01/733121239</t>
  </si>
  <si>
    <t>10,9*1,1 'Přepočtené koeficientem množství</t>
  </si>
  <si>
    <t>1370240335</t>
  </si>
  <si>
    <t>734100812</t>
  </si>
  <si>
    <t>Demontáž armatury přírubové se dvěma přírubami DN přes 50 do 100</t>
  </si>
  <si>
    <t>-1490796137</t>
  </si>
  <si>
    <t>Demontáž armatur přírubových se dvěma přírubami přes 50 do DN 100</t>
  </si>
  <si>
    <t>https://podminky.urs.cz/item/CS_URS_2024_01/734100812</t>
  </si>
  <si>
    <t xml:space="preserve">Poznámka k položce:_x000d_
Měřič tepla přírubový	ultrazvukový, Qp=60m³/h, vč. snímatelné izolace, přemístění stávajícího MT ze sekundárníčásti VS	PN25	DN100_x000d_
</t>
  </si>
  <si>
    <t>734100813</t>
  </si>
  <si>
    <t>Demontáž armatury přírubové se dvěma přírubami DN přes 100 do 150</t>
  </si>
  <si>
    <t>268586011</t>
  </si>
  <si>
    <t>Demontáž armatur přírubových se dvěma přírubami přes 100 do DN 150</t>
  </si>
  <si>
    <t>https://podminky.urs.cz/item/CS_URS_2024_01/734100813</t>
  </si>
  <si>
    <t xml:space="preserve">Poznámka k položce:_x000d_
Montáž stávajícího havarijního ventilu, dodávka TLI	PN40	DN150_x000d_
</t>
  </si>
  <si>
    <t>734109214</t>
  </si>
  <si>
    <t>Montáž armatury přírubové se dvěma přírubami PN 16 DN 50</t>
  </si>
  <si>
    <t>-1347379438</t>
  </si>
  <si>
    <t>Montáž armatur přírubových se dvěma přírubami PN 16 DN 50</t>
  </si>
  <si>
    <t>https://podminky.urs.cz/item/CS_URS_2024_01/734109214</t>
  </si>
  <si>
    <t>734134632</t>
  </si>
  <si>
    <t>Ventil přírubový pojistný DN 50 PN 16 do 200°C pružinový nárožní proporcionální</t>
  </si>
  <si>
    <t>-879695246</t>
  </si>
  <si>
    <t>Ventily pojistné přírubové pružinové nárožní proporcionální PN 16 do 200°C (P 15 217 616) DN 50</t>
  </si>
  <si>
    <t>https://podminky.urs.cz/item/CS_URS_2024_01/734134632</t>
  </si>
  <si>
    <t>688085843</t>
  </si>
  <si>
    <t>734109219</t>
  </si>
  <si>
    <t>Montáž armatury přírubové se dvěma přírubami PN 16 DN 150</t>
  </si>
  <si>
    <t>-2001097381</t>
  </si>
  <si>
    <t>Montáž armatur přírubových se dvěma přírubami PN 16 DN 150</t>
  </si>
  <si>
    <t>https://podminky.urs.cz/item/CS_URS_2024_01/734109219</t>
  </si>
  <si>
    <t>734163431</t>
  </si>
  <si>
    <t>Filtr DN 150 PN 16 do 300°C z uhlíkové oceli s vypouštěcí zátkou</t>
  </si>
  <si>
    <t>-909162857</t>
  </si>
  <si>
    <t>Filtry z uhlíkové oceli s čístícím víkem nebo vypouštěcí zátkou PN 16 do 300°C DN 150</t>
  </si>
  <si>
    <t>https://podminky.urs.cz/item/CS_URS_2024_01/734163431</t>
  </si>
  <si>
    <t>734173414</t>
  </si>
  <si>
    <t>Spoj přírubový PN 16/I do 200°C DN 50</t>
  </si>
  <si>
    <t>1007044941</t>
  </si>
  <si>
    <t>Mezikusy, přírubové spoje přírubové spoje PN 16/I, 200°C DN 50</t>
  </si>
  <si>
    <t>https://podminky.urs.cz/item/CS_URS_2024_01/734173414</t>
  </si>
  <si>
    <t>Spoj přírubový PN 16/I do 200°C DN 65, nerez</t>
  </si>
  <si>
    <t>-1456423669</t>
  </si>
  <si>
    <t>Mezikusy, přírubové spoje přírubové spoje PN 16/I, 200°C DN 65, nerez</t>
  </si>
  <si>
    <t>734173417</t>
  </si>
  <si>
    <t>Spoj přírubový PN 16/I do 200°C DN 80</t>
  </si>
  <si>
    <t>2009405838</t>
  </si>
  <si>
    <t>Mezikusy, přírubové spoje přírubové spoje PN 16/I, 200°C DN 80</t>
  </si>
  <si>
    <t>https://podminky.urs.cz/item/CS_URS_2024_01/734173417</t>
  </si>
  <si>
    <t>734173418</t>
  </si>
  <si>
    <t>Spoj přírubový PN 16/I do 200°C DN 100</t>
  </si>
  <si>
    <t>-351748265</t>
  </si>
  <si>
    <t>Mezikusy, přírubové spoje přírubové spoje PN 16/I, 200°C DN 100</t>
  </si>
  <si>
    <t>https://podminky.urs.cz/item/CS_URS_2024_01/734173418</t>
  </si>
  <si>
    <t>734173422</t>
  </si>
  <si>
    <t>Spoj přírubový PN 16/I do 200°C DN 150</t>
  </si>
  <si>
    <t>-2126395088</t>
  </si>
  <si>
    <t>Mezikusy, přírubové spoje přírubové spoje PN 16/I, 200°C DN 150</t>
  </si>
  <si>
    <t>https://podminky.urs.cz/item/CS_URS_2024_01/734173422</t>
  </si>
  <si>
    <t>7341932R1</t>
  </si>
  <si>
    <t xml:space="preserve">Klapka ipřírubová uzavírací DN 150 PN 16 do 120°C disk nerezová ocel,  ovládání kolem s manuální převodovkou</t>
  </si>
  <si>
    <t>-1493855666</t>
  </si>
  <si>
    <t>Klapka ipřírubová uzavírací DN 150 PN 16 do 120°C disk nerezová ocel, ovládání kolem s manuální převodovkou</t>
  </si>
  <si>
    <t>-1319485367</t>
  </si>
  <si>
    <t>RV50-16-200</t>
  </si>
  <si>
    <t xml:space="preserve">Regulační ventil přírubový s pohonem, s havarijní funkcí  DN50-16</t>
  </si>
  <si>
    <t>428223973</t>
  </si>
  <si>
    <t>Regulační ventil přírubový s pohonem, s havarijní funkcí DN25-16</t>
  </si>
  <si>
    <t>734109317</t>
  </si>
  <si>
    <t>Montáž armatury přírubové se dvěma přírubami PN 25-40 DN 100</t>
  </si>
  <si>
    <t>-271406956</t>
  </si>
  <si>
    <t>Montáž armatur přírubových se dvěma přírubami PN 25, 40 DN 100</t>
  </si>
  <si>
    <t>https://podminky.urs.cz/item/CS_URS_2024_01/734109317</t>
  </si>
  <si>
    <t>734109319</t>
  </si>
  <si>
    <t>Montáž armatury přírubové se dvěma přírubami PN 25-40 DN 150</t>
  </si>
  <si>
    <t>711148730</t>
  </si>
  <si>
    <t>Montáž armatur přírubových se dvěma přírubami PN 25, 40 DN 150</t>
  </si>
  <si>
    <t>https://podminky.urs.cz/item/CS_URS_2024_01/734109319</t>
  </si>
  <si>
    <t>734411127</t>
  </si>
  <si>
    <t>Teploměr technický s pevným stonkem a jímkou zadní připojení průměr 100 mm délky 100 mm</t>
  </si>
  <si>
    <t>-1870952499</t>
  </si>
  <si>
    <t>Teploměry technické s pevným stonkem a jímkou zadní připojení (axiální) průměr 100 mm délka stonku 100 mm</t>
  </si>
  <si>
    <t>https://podminky.urs.cz/item/CS_URS_2024_01/734411127</t>
  </si>
  <si>
    <t>734411601</t>
  </si>
  <si>
    <t>Ochranná jímka se závitem do G 1</t>
  </si>
  <si>
    <t>590706301</t>
  </si>
  <si>
    <t>Teploměry technické ochranné jímky se závitem do G 1</t>
  </si>
  <si>
    <t>https://podminky.urs.cz/item/CS_URS_2024_01/734411601</t>
  </si>
  <si>
    <t>734419111</t>
  </si>
  <si>
    <t>Montáž teploměrů s ochranným pouzdrem nebo pevným stonkem a jímkou</t>
  </si>
  <si>
    <t>-316698795</t>
  </si>
  <si>
    <t>Teploměry technické montáž teploměrů s ochranným pouzdrem nebo s pevným stonkem a jímkou</t>
  </si>
  <si>
    <t>https://podminky.urs.cz/item/CS_URS_2024_01/734419111</t>
  </si>
  <si>
    <t>734421112</t>
  </si>
  <si>
    <t>Tlakoměr s pevným stonkem a zpětnou klapkou tlak 0-16 bar průměr 63 mm zadní připojení</t>
  </si>
  <si>
    <t>-592839391</t>
  </si>
  <si>
    <t>Tlakoměry s pevným stonkem a zpětnou klapkou zadní připojení (axiální) tlaku 0-16 bar průměru 63 mm</t>
  </si>
  <si>
    <t>https://podminky.urs.cz/item/CS_URS_2024_01/734421112</t>
  </si>
  <si>
    <t>734494111</t>
  </si>
  <si>
    <t>Návarek s metrickým závitem M 12x1,5 délky do 220 mm</t>
  </si>
  <si>
    <t>1690051841</t>
  </si>
  <si>
    <t>Měřicí armatury návarky s metrickým závitem M 12x1,5 délky do 220 mm</t>
  </si>
  <si>
    <t>https://podminky.urs.cz/item/CS_URS_2024_01/734494111</t>
  </si>
  <si>
    <t>734494213</t>
  </si>
  <si>
    <t>Návarek s trubkovým závitem G 1/2</t>
  </si>
  <si>
    <t>-1199136804</t>
  </si>
  <si>
    <t>Měřicí armatury návarky s trubkovým závitem G 1/2</t>
  </si>
  <si>
    <t>https://podminky.urs.cz/item/CS_URS_2024_01/734494213</t>
  </si>
  <si>
    <t>734499211</t>
  </si>
  <si>
    <t>Montáž návarku M 20x1,5</t>
  </si>
  <si>
    <t>-540727982</t>
  </si>
  <si>
    <t>Měřicí armatury montáž návarků M 20 x 1,5</t>
  </si>
  <si>
    <t>https://podminky.urs.cz/item/CS_URS_2024_01/734499211</t>
  </si>
  <si>
    <t>734499212</t>
  </si>
  <si>
    <t>Montáž návarku M 27x2</t>
  </si>
  <si>
    <t>1987631813</t>
  </si>
  <si>
    <t>Měřicí armatury montáž návarků M 27 x 2</t>
  </si>
  <si>
    <t>https://podminky.urs.cz/item/CS_URS_2024_01/734499212</t>
  </si>
  <si>
    <t>767995111</t>
  </si>
  <si>
    <t>Montáž atypických zámečnických konstrukcí hm do 5 kg</t>
  </si>
  <si>
    <t>1017165481</t>
  </si>
  <si>
    <t>Montáž ostatních atypických zámečnických konstrukcí hmotnosti do 5 kg</t>
  </si>
  <si>
    <t>https://podminky.urs.cz/item/CS_URS_2024_01/767995111</t>
  </si>
  <si>
    <t>(6,6+0,9)*1,78</t>
  </si>
  <si>
    <t>13010406</t>
  </si>
  <si>
    <t>úhelník ocelový rovnostranný jakost S235JR (11 375) 30x30x4mm</t>
  </si>
  <si>
    <t>1954954430</t>
  </si>
  <si>
    <t>13,35*1,05/1000</t>
  </si>
  <si>
    <t>998767102</t>
  </si>
  <si>
    <t>Přesun hmot tonážní pro zámečnické konstrukce v objektech v přes 6 do 12 m</t>
  </si>
  <si>
    <t>-1451677298</t>
  </si>
  <si>
    <t>Přesun hmot pro zámečnické konstrukce stanovený z hmotnosti přesunovaného materiálu vodorovná dopravní vzdálenost do 50 m základní v objektech výšky přes 6 do 12 m</t>
  </si>
  <si>
    <t>https://podminky.urs.cz/item/CS_URS_2024_01/998767102</t>
  </si>
  <si>
    <t>783933161</t>
  </si>
  <si>
    <t>Penetrační epoxidový nátěr pórovitých betonových podlah</t>
  </si>
  <si>
    <t>-918767618</t>
  </si>
  <si>
    <t>Penetrační nátěr betonových podlah pórovitých ( např. z cihelné dlažby, betonu apod.) epoxidový</t>
  </si>
  <si>
    <t>https://podminky.urs.cz/item/CS_URS_2024_01/783933161</t>
  </si>
  <si>
    <t>2,9+1,1+65</t>
  </si>
  <si>
    <t>783937163</t>
  </si>
  <si>
    <t>Krycí dvojnásobný epoxidový rozpouštědlový nátěr betonové podlahy</t>
  </si>
  <si>
    <t>-1937620271</t>
  </si>
  <si>
    <t>Krycí (uzavírací) nátěr betonových podlah dvojnásobný epoxidový rozpouštědlový</t>
  </si>
  <si>
    <t>https://podminky.urs.cz/item/CS_URS_2024_01/783937163</t>
  </si>
  <si>
    <t>784</t>
  </si>
  <si>
    <t>Dokončovací práce - malby a tapety</t>
  </si>
  <si>
    <t>784181101</t>
  </si>
  <si>
    <t>Základní akrylátová jednonásobná bezbarvá penetrace podkladu v místnostech v do 3,80 m</t>
  </si>
  <si>
    <t>-1807250743</t>
  </si>
  <si>
    <t>Penetrace podkladu jednonásobná základní akrylátová bezbarvá v místnostech výšky do 3,80 m</t>
  </si>
  <si>
    <t>https://podminky.urs.cz/item/CS_URS_2024_01/784181101</t>
  </si>
  <si>
    <t>13*3,5</t>
  </si>
  <si>
    <t>784221001</t>
  </si>
  <si>
    <t>Jednonásobné bílé malby ze směsí za sucha dobře otěruvzdorných v místnostech do 3,80 m</t>
  </si>
  <si>
    <t>520771925</t>
  </si>
  <si>
    <t>Malby z malířských směsí otěruvzdorných za sucha jednonásobné, bílé za sucha otěruvzdorné dobře v místnostech výšky do 3,80 m</t>
  </si>
  <si>
    <t>https://podminky.urs.cz/item/CS_URS_2024_01/784221001</t>
  </si>
  <si>
    <t>230020627</t>
  </si>
  <si>
    <t>Zhotovení odbočky tř.11-13 D 22 mm, tl 2,6 mm</t>
  </si>
  <si>
    <t>702376943</t>
  </si>
  <si>
    <t>Zhotovení odbočky tř. 11 až 13 Ø 22 mm, tl. 2,6 mm</t>
  </si>
  <si>
    <t>https://podminky.urs.cz/item/CS_URS_2024_01/230020627</t>
  </si>
  <si>
    <t>230020639</t>
  </si>
  <si>
    <t>Zhotovení odbočky tř.11-13 D 31,8 mm, tl 2,6 mm</t>
  </si>
  <si>
    <t>212729018</t>
  </si>
  <si>
    <t>Zhotovení odbočky tř. 11 až 13 Ø 31,8 mm, tl. 2,6 mm</t>
  </si>
  <si>
    <t>https://podminky.urs.cz/item/CS_URS_2024_01/230020639</t>
  </si>
  <si>
    <t>230020645</t>
  </si>
  <si>
    <t>Zhotovení odbočky tř.11-13 D 38 mm, tl 2,9 mm</t>
  </si>
  <si>
    <t>1334267654</t>
  </si>
  <si>
    <t>Zhotovení odbočky tř. 11 až 13 Ø 38 mm, tl. 2,9 mm</t>
  </si>
  <si>
    <t>https://podminky.urs.cz/item/CS_URS_2024_01/230020645</t>
  </si>
  <si>
    <t>230020654</t>
  </si>
  <si>
    <t>Zhotovení odbočky tř.11-13 D 57 mm, tl 2,6 mm</t>
  </si>
  <si>
    <t>1849709591</t>
  </si>
  <si>
    <t>Zhotovení odbočky tř. 11 až 13 Ø 57 mm, tl. 2,6 mm</t>
  </si>
  <si>
    <t>https://podminky.urs.cz/item/CS_URS_2024_01/230020654</t>
  </si>
  <si>
    <t>230023008</t>
  </si>
  <si>
    <t>Montáž trubní díly přivařovací tř.11-13 do 10 kg D 22 mm tl 2,6 mm</t>
  </si>
  <si>
    <t>983162369</t>
  </si>
  <si>
    <t>Montáž trubních dílů přivařovacích hmotnosti přes 3 do 10 kg tř. 11 až 13 Ø 22 mm, tl. 2,6 mm</t>
  </si>
  <si>
    <t>https://podminky.urs.cz/item/CS_URS_2024_01/230023008</t>
  </si>
  <si>
    <t>Pol16</t>
  </si>
  <si>
    <t xml:space="preserve">Kulový kohout přivařovací mat.  P235GH, ovládání pákou PN25 DN15</t>
  </si>
  <si>
    <t>766653675</t>
  </si>
  <si>
    <t>Pol32</t>
  </si>
  <si>
    <t xml:space="preserve">Ventil tlakoměrový zkušební  AN 137517B.1, M20x1,5mm, PN 400, OCEL</t>
  </si>
  <si>
    <t>-1608542426</t>
  </si>
  <si>
    <t>Poznámka k položce:_x000d_
Viz. TEP0314_PID_D2-5-DPS-P&amp;ID_02_R01 - u tlakoměrů</t>
  </si>
  <si>
    <t>Pol33</t>
  </si>
  <si>
    <t xml:space="preserve">Kondenzační smyčka kondenzační smyčka AN 137530B.1, zahnutá přivařovací, M20x1,5mm, OCEL 11523  M20x1,5</t>
  </si>
  <si>
    <t>-2034808793</t>
  </si>
  <si>
    <t>230023017</t>
  </si>
  <si>
    <t>Montáž trubní díly přivařovací tř.11-13 do 10 kg D 28 mm tl 2,6 mm</t>
  </si>
  <si>
    <t>423115073</t>
  </si>
  <si>
    <t>Montáž trubních dílů přivařovacích hmotnosti přes 3 do 10 kg tř. 11 až 13 Ø 28 mm, tl. 2,6 mm</t>
  </si>
  <si>
    <t>https://podminky.urs.cz/item/CS_URS_2024_01/230023017</t>
  </si>
  <si>
    <t>KKP20-40</t>
  </si>
  <si>
    <t>Kulový kohout přivařovací, mat. P235GH, ovládání pákou PN40,DN20</t>
  </si>
  <si>
    <t>1706160912</t>
  </si>
  <si>
    <t>Kulový kohout přivařovací, mat. P235GH, ovládání pákou PN40,DN25</t>
  </si>
  <si>
    <t>OBL20-90</t>
  </si>
  <si>
    <t xml:space="preserve">Oblouk 3D EN 10253-2, mat. P235GH  ø26.9x2.6 / 90°</t>
  </si>
  <si>
    <t>-1327846799</t>
  </si>
  <si>
    <t xml:space="preserve">Oblouk 3D EN 10253-2, mat. P235GH  ø33.7x2.6 / 90°</t>
  </si>
  <si>
    <t>230023021</t>
  </si>
  <si>
    <t>Montáž trubní díly přivařovací tř.11-13 do 10 kg D 31,8 mm tl 2,9 mm</t>
  </si>
  <si>
    <t>-1226682907</t>
  </si>
  <si>
    <t>Montáž trubních dílů přivařovacích hmotnosti přes 3 do 10 kg tř. 11 až 13 Ø 31,8 mm, tl. 2,9 mm</t>
  </si>
  <si>
    <t>https://podminky.urs.cz/item/CS_URS_2024_01/230023021</t>
  </si>
  <si>
    <t>KKP25-40</t>
  </si>
  <si>
    <t>-2006437312</t>
  </si>
  <si>
    <t>OBL25-90</t>
  </si>
  <si>
    <t>1582318202</t>
  </si>
  <si>
    <t>-1865120462</t>
  </si>
  <si>
    <t xml:space="preserve">Oblouk 3D EN 10253-2, mat. P235GH  ø42.4x2.6 / 90°</t>
  </si>
  <si>
    <t>2026315349</t>
  </si>
  <si>
    <t xml:space="preserve">blouk 3D EN 10253-2, mat. P235GH  ø42.4x2.6 / 90°</t>
  </si>
  <si>
    <t>230023037</t>
  </si>
  <si>
    <t>Montáž trubní díly přivařovací tř.11-13 do 10 kg D 51 mm tl 2,6 mm</t>
  </si>
  <si>
    <t>-393520887</t>
  </si>
  <si>
    <t>Montáž trubních dílů přivařovacích hmotnosti přes 3 do 10 kg tř. 11 až 13 Ø 51 mm, tl. 2,6 mm</t>
  </si>
  <si>
    <t>https://podminky.urs.cz/item/CS_URS_2024_01/230023037</t>
  </si>
  <si>
    <t>OBL40-90</t>
  </si>
  <si>
    <t xml:space="preserve">Oblouk 3D EN 10253-2, mat. P235GH  ø48.3x2.6 / 90°</t>
  </si>
  <si>
    <t>1164752525</t>
  </si>
  <si>
    <t>55283807</t>
  </si>
  <si>
    <t>dno klenuté S235JR 48,3x3mm DN 40</t>
  </si>
  <si>
    <t>-1652508135</t>
  </si>
  <si>
    <t>230023039</t>
  </si>
  <si>
    <t>Montáž trubní díly přivařovací tř.11-13 do 10 kg D 57 mm tl 3,2 mm</t>
  </si>
  <si>
    <t>-1003802965</t>
  </si>
  <si>
    <t>Montáž trubních dílů přivařovacích hmotnosti přes 3 do 10 kg tř. 11 až 13 Ø 57 mm, tl. 3,2 mm</t>
  </si>
  <si>
    <t>https://podminky.urs.cz/item/CS_URS_2024_01/230023039</t>
  </si>
  <si>
    <t>OBL50-90</t>
  </si>
  <si>
    <t xml:space="preserve">Oblouk 3D EN 10253-2, mat. P235GH  ø60.3x2.9 / 90°</t>
  </si>
  <si>
    <t>305355338</t>
  </si>
  <si>
    <t>230023048</t>
  </si>
  <si>
    <t>Montáž trubní díly přivařovací tř.11-13 do 10 kg D 76 mm tl 3,6 mm</t>
  </si>
  <si>
    <t>297221748</t>
  </si>
  <si>
    <t>Montáž trubních dílů přivařovacích hmotnosti přes 3 do 10 kg tř. 11 až 13 Ø 76 mm, tl. 3,6 mm</t>
  </si>
  <si>
    <t>https://podminky.urs.cz/item/CS_URS_2024_01/230023048</t>
  </si>
  <si>
    <t>55283832</t>
  </si>
  <si>
    <t>dno klenuté S235JR PN16 76,1x3mm DN 65</t>
  </si>
  <si>
    <t>1795820208</t>
  </si>
  <si>
    <t>RED65-32</t>
  </si>
  <si>
    <t xml:space="preserve">Redukce EN 10253-2, mat. P235GH  DN65/32</t>
  </si>
  <si>
    <t>-1138953938</t>
  </si>
  <si>
    <t xml:space="preserve">Redukce EN 10253-2, mat. P235GH  DN400/250</t>
  </si>
  <si>
    <t>Poznámka k položce:_x000d_
TEP0314_VUZ_D2-5-DPS-DPS01-02-Potrubi-a-armatury-Pudorys_x000d_
TEP0314_VUZ_D2-5-DPS-DPS01-02-Potrubi-a-armatury-Rezy</t>
  </si>
  <si>
    <t>878697644</t>
  </si>
  <si>
    <t>RED80-65</t>
  </si>
  <si>
    <t xml:space="preserve">Redukce EN 10253-2, mat. P235GH  DN80/65</t>
  </si>
  <si>
    <t>-1791133304</t>
  </si>
  <si>
    <t>-724027727</t>
  </si>
  <si>
    <t>KKP100-25</t>
  </si>
  <si>
    <t>Kulový kohout přivařovací, mat. P235GH, ovládání pákou PN25,DN100</t>
  </si>
  <si>
    <t>-612990539</t>
  </si>
  <si>
    <t>55283842</t>
  </si>
  <si>
    <t>dno klenuté S235JR PN16 108x4mm DN 100</t>
  </si>
  <si>
    <t>1738000272</t>
  </si>
  <si>
    <t>OBL100-90</t>
  </si>
  <si>
    <t xml:space="preserve">Oblouk 3D EN 10253-2, mat. P235GH  ø114.3x4.0 / 90°</t>
  </si>
  <si>
    <t>-478901662</t>
  </si>
  <si>
    <t>RED100-65</t>
  </si>
  <si>
    <t xml:space="preserve">Redukce EN 10253-2, mat. P235GH  DN 100-65</t>
  </si>
  <si>
    <t>-727177266</t>
  </si>
  <si>
    <t>RED100-80</t>
  </si>
  <si>
    <t xml:space="preserve">Redukce EN 10253-2, mat. P235GH  DN 100-80</t>
  </si>
  <si>
    <t>-2133698372</t>
  </si>
  <si>
    <t>T100-100</t>
  </si>
  <si>
    <t xml:space="preserve">T-kus,  EN 10253-2, mat. P235GH ø114.3x4.0 /  ø114.3x4.0</t>
  </si>
  <si>
    <t>-382974295</t>
  </si>
  <si>
    <t>230025089</t>
  </si>
  <si>
    <t>Montáž trubní díly přivařovací tř.11-13 do 250 kg D 159 mm tl 6,3 mm</t>
  </si>
  <si>
    <t>1451714080</t>
  </si>
  <si>
    <t>Montáž trubních dílů přivařovacích hmotnosti přes 50 do 250 kg tř. 11 až 13 Ø 159 mm, tl. 6,3 mm</t>
  </si>
  <si>
    <t>https://podminky.urs.cz/item/CS_URS_2024_01/230025089</t>
  </si>
  <si>
    <t>KKP150-25</t>
  </si>
  <si>
    <t>Kulový kohout přivařovací, mat. P235GH, ovládání pákou PN25,DN150, ovládání kolem s převodovkou</t>
  </si>
  <si>
    <t>618150862</t>
  </si>
  <si>
    <t>Kulový kohout přivařovací, mat. P235GH, ovládání pákou PN25,DN125, ovládání kolem s převodovkou</t>
  </si>
  <si>
    <t>OBL150-90</t>
  </si>
  <si>
    <t xml:space="preserve">Oblouk 3D EN 10253-2, mat. P235GH  ø168.3x4.5 / 90°</t>
  </si>
  <si>
    <t>-1835935979</t>
  </si>
  <si>
    <t>55283858</t>
  </si>
  <si>
    <t>dno klenuté S235JR PN16 159x5mm DN 150</t>
  </si>
  <si>
    <t>792572805</t>
  </si>
  <si>
    <t>RED150-100</t>
  </si>
  <si>
    <t xml:space="preserve">Redukce EN 10253-2, mat. P235GH  DN 150-100</t>
  </si>
  <si>
    <t>1248568622</t>
  </si>
  <si>
    <t>TR150-100</t>
  </si>
  <si>
    <t>T-kus, redukovaný EN 10253-2, mat. P235GH ø168.3x4.5 / 114.3x4.0</t>
  </si>
  <si>
    <t>55910491</t>
  </si>
  <si>
    <t>574730379</t>
  </si>
  <si>
    <t>TR200-100</t>
  </si>
  <si>
    <t>T-kus, redukovaný EN 10253-2, mat. P235GH ø219.1x6.3 / 114.3x4.0</t>
  </si>
  <si>
    <t>-868662610</t>
  </si>
  <si>
    <t>Oblouk 3D EN 10253-2, mat. P235GH ø219.1x6.3 / 90°</t>
  </si>
  <si>
    <t>1528149418</t>
  </si>
  <si>
    <t>OBL200-45</t>
  </si>
  <si>
    <t>Oblouk 3D EN 10253-2, mat. P235GH ø219.1x6.3 /45°</t>
  </si>
  <si>
    <t>1721980495</t>
  </si>
  <si>
    <t>55283866</t>
  </si>
  <si>
    <t>dno klenuté S235JR PN16 219x6mm DN 200</t>
  </si>
  <si>
    <t>820184236</t>
  </si>
  <si>
    <t>-722919930</t>
  </si>
  <si>
    <t xml:space="preserve">Poznámka k položce:_x000d_
Uvedení do provozu_x000d_
</t>
  </si>
  <si>
    <t>VRN4</t>
  </si>
  <si>
    <t>Inženýrská činnost</t>
  </si>
  <si>
    <t>043114000</t>
  </si>
  <si>
    <t>Zkoušky tlakové</t>
  </si>
  <si>
    <t>1024</t>
  </si>
  <si>
    <t>-1086841290</t>
  </si>
  <si>
    <t>https://podminky.urs.cz/item/CS_URS_2024_01/043114000</t>
  </si>
  <si>
    <t>043124000</t>
  </si>
  <si>
    <t>Zkoušky rentgenové - 10%</t>
  </si>
  <si>
    <t>1673271249</t>
  </si>
  <si>
    <t>https://podminky.urs.cz/item/CS_URS_2024_01/043124000</t>
  </si>
  <si>
    <t>043144000</t>
  </si>
  <si>
    <t>Zkoušky těsnosti</t>
  </si>
  <si>
    <t>-251292065</t>
  </si>
  <si>
    <t>https://podminky.urs.cz/item/CS_URS_2024_01/043144000</t>
  </si>
  <si>
    <t>Poznámka k položce:_x000d_
6hodx 2 pracovníci</t>
  </si>
  <si>
    <t>04314400R</t>
  </si>
  <si>
    <t>Vizuální kontrola</t>
  </si>
  <si>
    <t>1493727188</t>
  </si>
  <si>
    <t>D3.2.8.2 - PS209 - OS Králův háj - Měření a regulace</t>
  </si>
  <si>
    <t>Rozvaděč skříňový vč. Přísl. Krytí IP54, vybavený hlavním vypínačem na dveřích, svodičem přepětí, 3 x silový vývod 3f, 7x silový vývod 1f,včetně cca 25 ovládacích, signálových a releových vývodů, osvětlení rozvaděče, operátorský panel 10,1“ na dveřích , S</t>
  </si>
  <si>
    <t>Rozvaděč skříňový vč. Přísl. Krytí IP54, vybavený hlavním vypínačem na dveřích, svodičem přepětí, 3 x silový vývod 3f, 7x silový vývod 1f,včetně cca 25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</si>
  <si>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9 AI 4..20mA, 5AO 0-10V, 14 DI, 8 DO + dle standardu 20% rezerva</t>
  </si>
  <si>
    <t>Manostat s přepínacím kontaktem, M12x1,5, 63-630kPa,</t>
  </si>
  <si>
    <t>Frekvenční měnič 3x400V, 22kW, samostané umístění u čerpadla, min IP54, včetně filtr tř. A</t>
  </si>
  <si>
    <t>Měřič tepla ultrazvukový, Qp=3,5m³/h, DN 25x260, komunikace M-bus + 1x vstup externí vodoměr, záloha bat + modul 230V napájení, sada komplet včetně čidel a ověření -stávající pouze připojení</t>
  </si>
  <si>
    <t>Stop tlačítko s aretací - stávající pouze připojení</t>
  </si>
  <si>
    <t xml:space="preserve">Čerpadlo s integrovanou regulací otáček s externím FM měničem 22 kw -  připojení</t>
  </si>
  <si>
    <t>Čerpadlo s integrovanou regulací otáček s externím FM měničem 22 kw - připojení</t>
  </si>
  <si>
    <t>CYKY 4x70</t>
  </si>
  <si>
    <t>CYKY 5x10</t>
  </si>
  <si>
    <t>2YSLCY-J 4x10</t>
  </si>
  <si>
    <t>D3.2.X.2 - PVS - Měření a regulace - demontáže</t>
  </si>
  <si>
    <t>1 - PS229-PVS Bída</t>
  </si>
  <si>
    <t>PS229-PVS Bída</t>
  </si>
  <si>
    <t>Demontáže a odpojení vývodů příslušejících provizorní části technologie ze stávajícího rozvaděče , příslušné kabeláže a rozvodů.</t>
  </si>
  <si>
    <t>D3.3 - ZOV</t>
  </si>
  <si>
    <t xml:space="preserve">    58-M - Revize vyhrazených technických zařízení</t>
  </si>
  <si>
    <t xml:space="preserve">    731 - Ústřední vytápění - kotelny</t>
  </si>
  <si>
    <t>578924469</t>
  </si>
  <si>
    <t>3*50</t>
  </si>
  <si>
    <t>113152112</t>
  </si>
  <si>
    <t>Odstranění podkladů zpevněných ploch z kameniva drceného</t>
  </si>
  <si>
    <t>-1063732281</t>
  </si>
  <si>
    <t>Odstranění podkladů zpevněných ploch s přemístěním na skládku na vzdálenost do 20 m nebo s naložením na dopravní prostředek z kameniva drceného</t>
  </si>
  <si>
    <t>https://podminky.urs.cz/item/CS_URS_2024_01/113152112</t>
  </si>
  <si>
    <t>3*50*0,05</t>
  </si>
  <si>
    <t>113311171</t>
  </si>
  <si>
    <t>Odstranění geotextilií ze základové spáry</t>
  </si>
  <si>
    <t>1388095986</t>
  </si>
  <si>
    <t>Odstranění geosyntetik s uložením na vzdálenost do 20 m nebo naložením na dopravní prostředek geotextilie</t>
  </si>
  <si>
    <t>https://podminky.urs.cz/item/CS_URS_2024_01/113311171</t>
  </si>
  <si>
    <t>121103111</t>
  </si>
  <si>
    <t>Skrývka zemin schopných zúrodnění v rovině a svahu do 1:5</t>
  </si>
  <si>
    <t>1645775576</t>
  </si>
  <si>
    <t>Skrývka zemin schopných zúrodnění v rovině a ve sklonu do 1:5</t>
  </si>
  <si>
    <t>https://podminky.urs.cz/item/CS_URS_2024_01/121103111</t>
  </si>
  <si>
    <t>3*50*0,15</t>
  </si>
  <si>
    <t>167111101</t>
  </si>
  <si>
    <t>Nakládání výkopku z hornin třídy těžitelnosti I skupiny 1 až 3 ručně</t>
  </si>
  <si>
    <t>-2132618379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</si>
  <si>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</si>
  <si>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</si>
  <si>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-879003274</t>
  </si>
  <si>
    <t>181311103</t>
  </si>
  <si>
    <t>Rozprostření ornice tl vrstvy do 200 mm v rovině nebo ve svahu do 1:5 ručně</t>
  </si>
  <si>
    <t>-186234182</t>
  </si>
  <si>
    <t>Rozprostření a urovnání ornice v rovině nebo ve svahu sklonu do 1:5 ručně při souvislé ploše, tl. vrstvy do 200 mm</t>
  </si>
  <si>
    <t>https://podminky.urs.cz/item/CS_URS_2024_01/181311103</t>
  </si>
  <si>
    <t>181411131</t>
  </si>
  <si>
    <t>Založení parkového trávníku výsevem pl do 1000 m2 v rovině a ve svahu do 1:5</t>
  </si>
  <si>
    <t>-1276785316</t>
  </si>
  <si>
    <t>Založení trávníku na půdě předem připravené plochy do 1000 m2 výsevem včetně utažení parkového v rovině nebo na svahu do 1:5</t>
  </si>
  <si>
    <t>https://podminky.urs.cz/item/CS_URS_2024_01/181411131</t>
  </si>
  <si>
    <t>1537444927</t>
  </si>
  <si>
    <t>150*0,02 'Přepočtené koeficientem množství</t>
  </si>
  <si>
    <t>213141112</t>
  </si>
  <si>
    <t>Zřízení vrstvy z geotextilie v rovině nebo ve sklonu do 1:5 š přes 3 do 6 m</t>
  </si>
  <si>
    <t>1856827672</t>
  </si>
  <si>
    <t>Zřízení vrstvy z geotextilie filtrační, separační, odvodňovací, ochranné, výztužné nebo protierozní v rovině nebo ve sklonu do 1:5, šířky přes 3 do 6 m</t>
  </si>
  <si>
    <t>https://podminky.urs.cz/item/CS_URS_2024_01/213141112</t>
  </si>
  <si>
    <t>69311225</t>
  </si>
  <si>
    <t>geotextilie netkaná separační, ochranná, filtrační, drenážní PES 100g/m2</t>
  </si>
  <si>
    <t>-1418674123</t>
  </si>
  <si>
    <t>150*1,1845 'Přepočtené koeficientem množství</t>
  </si>
  <si>
    <t>1610140776</t>
  </si>
  <si>
    <t>59381136R</t>
  </si>
  <si>
    <t>-1105824552</t>
  </si>
  <si>
    <t xml:space="preserve">Poznámka k položce:_x000d_
pronájem a optřebení_x000d_
cca 6 měsíců_x000d_
</t>
  </si>
  <si>
    <t>150*0,25 'Přepočtené koeficientem množství</t>
  </si>
  <si>
    <t>-1905375899</t>
  </si>
  <si>
    <t>138981981</t>
  </si>
  <si>
    <t>67,62*15 'Přepočtené koeficientem množství</t>
  </si>
  <si>
    <t>1750846954</t>
  </si>
  <si>
    <t>210280001</t>
  </si>
  <si>
    <t>Zkoušky a prohlídky el rozvodů a zařízení celková prohlídka pro objem montážních prací do 100 tis Kč</t>
  </si>
  <si>
    <t>-1411124228</t>
  </si>
  <si>
    <t>Zkoušky a prohlídky elektrických rozvodů a zařízení celková prohlídka, zkoušení, měření a vyhotovení revizní zprávy pro objem montážních prací do 100 tisíc Kč</t>
  </si>
  <si>
    <t>https://podminky.urs.cz/item/CS_URS_2024_01/210280001</t>
  </si>
  <si>
    <t>58-M</t>
  </si>
  <si>
    <t>Revize vyhrazených technických zařízení</t>
  </si>
  <si>
    <t>580104015</t>
  </si>
  <si>
    <t>Kontrola stavu tepelného spotřebiče přímotopného přes 10 kW pevně připojeného v prostoru bezpečném</t>
  </si>
  <si>
    <t>-1491219694</t>
  </si>
  <si>
    <t>Elektrické spotřebiče dle ČSN 33 1500 kontrola stavu tepelného spotřebiče přímotopného pevně připojeného o výkonu přes 10 kW v prostoru bezpečném</t>
  </si>
  <si>
    <t>https://podminky.urs.cz/item/CS_URS_2024_01/580104015</t>
  </si>
  <si>
    <t>-1898389952</t>
  </si>
  <si>
    <t>731</t>
  </si>
  <si>
    <t>Ústřední vytápění - kotelny</t>
  </si>
  <si>
    <t>731259617</t>
  </si>
  <si>
    <t>Montáž kotlů ocelových elektrických závěsných přímotopných o výkonu přes 18 do 60 kW</t>
  </si>
  <si>
    <t>1903191997</t>
  </si>
  <si>
    <t>Kotle ocelové teplovodní elektrické závěsné přímotopné montáž elektrokotlů ostatních typů o výkonu přes 18 do 60 kW</t>
  </si>
  <si>
    <t>https://podminky.urs.cz/item/CS_URS_2024_01/731259617</t>
  </si>
  <si>
    <t>731R</t>
  </si>
  <si>
    <t xml:space="preserve">Provizorní elektrokotelna, osazení, zprovoznění, provoz 65 dní,  demontáž</t>
  </si>
  <si>
    <t>1685413920</t>
  </si>
  <si>
    <t>Provizorní elektrokotelna, osazení, zprovoznění, provoz 65 dní, demontáž</t>
  </si>
  <si>
    <t>731R1</t>
  </si>
  <si>
    <t>163382525</t>
  </si>
  <si>
    <t>Provizorní přivod elektrokabelu (do 100m) včetně podružného měření elektro</t>
  </si>
  <si>
    <t>48417007</t>
  </si>
  <si>
    <t>elektrokotel závěsný přímotopný 22kW (3x40A)</t>
  </si>
  <si>
    <t>923020634</t>
  </si>
  <si>
    <t>48417009</t>
  </si>
  <si>
    <t>elektrokotel závěsný přímotopný 30kW (3x50A)</t>
  </si>
  <si>
    <t>-666016230</t>
  </si>
  <si>
    <t>48417014</t>
  </si>
  <si>
    <t>elektrokotel závěsný přímotopný 36kWv(60A)</t>
  </si>
  <si>
    <t>-692940702</t>
  </si>
  <si>
    <t>elektrokotel závěsný přímotopný 36kW (3x63A)</t>
  </si>
  <si>
    <t>PROV-R1</t>
  </si>
  <si>
    <t>Provizorní kontejnerová kotelna 999kW</t>
  </si>
  <si>
    <t>304006781</t>
  </si>
  <si>
    <t>Provizorní kontejnerová kotelna 999 KW, osazení, zprovoznění, provoz, pronájem (65 dní), demontáž</t>
  </si>
  <si>
    <t>PROV-R2</t>
  </si>
  <si>
    <t>Napojení provizorní kotelny na rozvod ÚT a elektro, vzdálenost cca 30 m</t>
  </si>
  <si>
    <t>-613011121</t>
  </si>
  <si>
    <t>PROV-R3</t>
  </si>
  <si>
    <t>Olejová nádrž k provizorní kotelně objem 5 m3</t>
  </si>
  <si>
    <t>1784693232</t>
  </si>
  <si>
    <t>Olejová nádrž k provizorní kotelně objem 5 m3, osazení, zprovoznění, pronájem (65 dní), demontáž</t>
  </si>
  <si>
    <t>PROV-R4</t>
  </si>
  <si>
    <t>Olejová nádrž k provizorní kotelně objem 10 m3</t>
  </si>
  <si>
    <t>-397390874</t>
  </si>
  <si>
    <t>Olejová nádrž k provizorní kotelně objem 10 m3, osazení, zprovoznění, pronájem (65 dní), demontáž</t>
  </si>
  <si>
    <t>PROV-R5</t>
  </si>
  <si>
    <t>Olejová nádrž k provizorní kotelně objem 15 m3</t>
  </si>
  <si>
    <t>-268228076</t>
  </si>
  <si>
    <t>Olejová nádrž k provizorní kotelně objem 15 m3, osazení, zprovoznění, pronájem (65 dní), demontáž</t>
  </si>
  <si>
    <t>PROV-R6</t>
  </si>
  <si>
    <t>Doprava kontejnerové kotelny a olejové nádrže</t>
  </si>
  <si>
    <t>2003351581</t>
  </si>
  <si>
    <t>044003000</t>
  </si>
  <si>
    <t>Revize dočasných objektů nebo zařízení staveniště</t>
  </si>
  <si>
    <t>229693345</t>
  </si>
  <si>
    <t>https://podminky.urs.cz/item/CS_URS_2024_01/044003000</t>
  </si>
  <si>
    <t>D3.4 - Datová síť</t>
  </si>
  <si>
    <t>D1 - MONTÁŽ</t>
  </si>
  <si>
    <t>D2 - MATERIÁL</t>
  </si>
  <si>
    <t>D3 - Ostatní náklady jinde neuvedené</t>
  </si>
  <si>
    <t>D1</t>
  </si>
  <si>
    <t>MONTÁŽ</t>
  </si>
  <si>
    <t>Pol1</t>
  </si>
  <si>
    <t>Geodetické zaměření - úložná trasa</t>
  </si>
  <si>
    <t>Pol2</t>
  </si>
  <si>
    <t>Instalace ocelové trubky 40 mm na kondenzát - v místě kompenzátoru</t>
  </si>
  <si>
    <t>Pol3</t>
  </si>
  <si>
    <t>Montáž smršťovací manžety</t>
  </si>
  <si>
    <t>Pol4</t>
  </si>
  <si>
    <t>Montáž objímky pro přichycení trubky na kondenzát 40 mm, vč. přišroubování šrouby TEX</t>
  </si>
  <si>
    <t>Pol5</t>
  </si>
  <si>
    <t>Pokládka HDPE 40 mm do výkopu - položka součástí rozpočtu dodávky HV</t>
  </si>
  <si>
    <t>Pol6</t>
  </si>
  <si>
    <t>Instalace HDPE 40 mm do kolektoru</t>
  </si>
  <si>
    <t>Pol7</t>
  </si>
  <si>
    <t>Instalace HDPE 40 mm UV stabil na kondenzát teplovodu</t>
  </si>
  <si>
    <t>Pol8</t>
  </si>
  <si>
    <t xml:space="preserve">Kalibrace trubek HDPE -  položka součástí rozpočtu dodávky HV</t>
  </si>
  <si>
    <t>Kalibrace trubek HDPE - položka součástí rozpočtu dodávky HV</t>
  </si>
  <si>
    <t>Pol9</t>
  </si>
  <si>
    <t xml:space="preserve">Tlakování trubek HDPE -  položka součástí rozpočtu dodávky HV</t>
  </si>
  <si>
    <t>úseků</t>
  </si>
  <si>
    <t>Tlakování trubek HDPE - položka součástí rozpočtu dodávky HV</t>
  </si>
  <si>
    <t>Pol10</t>
  </si>
  <si>
    <t xml:space="preserve">Montáž spojky Plasson 40 mm -  položka součástí rozpočtu dodávky HV</t>
  </si>
  <si>
    <t>Montáž spojky Plasson 40 mm - položka součástí rozpočtu dodávky HV</t>
  </si>
  <si>
    <t>Pol11</t>
  </si>
  <si>
    <t>Instalace sady 2xMT10/8</t>
  </si>
  <si>
    <t>Pol12</t>
  </si>
  <si>
    <t>Instalace MT 10/8 LSOH ve vnitřní trase</t>
  </si>
  <si>
    <t>Pol13</t>
  </si>
  <si>
    <t>Kalibrace a tlaková zkouška MT</t>
  </si>
  <si>
    <t>Pol17</t>
  </si>
  <si>
    <t>Montáž spojky MT 10mm s pojistkou</t>
  </si>
  <si>
    <t>Pol18</t>
  </si>
  <si>
    <t>Montáž koncovky MT 10mm s pojistkou</t>
  </si>
  <si>
    <t>Pol19</t>
  </si>
  <si>
    <t>Montáž kabelové průchodky HDPE 40/33 / sada 5xMT10mm</t>
  </si>
  <si>
    <t>Pol20</t>
  </si>
  <si>
    <t>Montáž kabelové průchodky MT10mm / mOK</t>
  </si>
  <si>
    <t>Pol21</t>
  </si>
  <si>
    <t>Kompletace a montáž kabelové komory</t>
  </si>
  <si>
    <t>Pol22</t>
  </si>
  <si>
    <t>Montáž spojky Matrix I-40/40</t>
  </si>
  <si>
    <t>Pol23</t>
  </si>
  <si>
    <t>Zafouknutí optického mikrokabelu do mikrotrubičky</t>
  </si>
  <si>
    <t>Pol24</t>
  </si>
  <si>
    <t>Smyčkování mOK v objektech</t>
  </si>
  <si>
    <t>Pol25</t>
  </si>
  <si>
    <t>Montáž napájení 230V nově instalované skříně (zahrnuje uzemnění, kabel CYKY-J, 1f. Jistič 10A, a nap. panel 230V)</t>
  </si>
  <si>
    <t>Pol26</t>
  </si>
  <si>
    <t>Montáž vodiče CYA 10 mm</t>
  </si>
  <si>
    <t>Pol27</t>
  </si>
  <si>
    <t>Montáž nástěnného rozvaděče 700x500x300</t>
  </si>
  <si>
    <t>Pol28</t>
  </si>
  <si>
    <t>Montáž stojanového 19"rozvaděče 42U 800x800</t>
  </si>
  <si>
    <t>Pol29</t>
  </si>
  <si>
    <t>Montáž lišty LV 40x40 mm, 60x40 mm</t>
  </si>
  <si>
    <t>Pol30</t>
  </si>
  <si>
    <t>Uložení výstražné folie do výkopu</t>
  </si>
  <si>
    <t>Pol31</t>
  </si>
  <si>
    <t>Uložení krycí plastové desky do výkopu</t>
  </si>
  <si>
    <t>Pol34</t>
  </si>
  <si>
    <t>Uložení označníku trasy Marker (M)</t>
  </si>
  <si>
    <t>Pol35</t>
  </si>
  <si>
    <t>Montáž kříže pro uložení kabelových rezerv na stěnu</t>
  </si>
  <si>
    <t>Pol36</t>
  </si>
  <si>
    <t>Smotání kabelové rezervy na kříži nebo v KK</t>
  </si>
  <si>
    <t>Pol37</t>
  </si>
  <si>
    <t>Zavedení průběžného OK do DR, vyvedení trubičky do ODF, uložení průběžných trubiček</t>
  </si>
  <si>
    <t>Pol38</t>
  </si>
  <si>
    <t>Montáž optického rozvaděče / boxu</t>
  </si>
  <si>
    <t>Pol39</t>
  </si>
  <si>
    <t>Montáž boxu rezerv</t>
  </si>
  <si>
    <t>Pol40</t>
  </si>
  <si>
    <t>Kompletace a montáž optické spojky do KK</t>
  </si>
  <si>
    <t>Pol41</t>
  </si>
  <si>
    <t>Příprava OR / instalace SM pigtail SC/PC, vč. sváru</t>
  </si>
  <si>
    <t>Pol42</t>
  </si>
  <si>
    <t>Příprava OR / instalace adaptor SC/PC</t>
  </si>
  <si>
    <t>Pol43</t>
  </si>
  <si>
    <t>Svár v optickém rozvaděči / OS - provaření vláken</t>
  </si>
  <si>
    <t>Pol44</t>
  </si>
  <si>
    <t>Komplexní měření (PM+OTDR) 1310nm, 1550nm</t>
  </si>
  <si>
    <t>vl.</t>
  </si>
  <si>
    <t>Pol45</t>
  </si>
  <si>
    <t>Kontrolní měření jednostranně ukončených vláken</t>
  </si>
  <si>
    <t>Pol46</t>
  </si>
  <si>
    <t>Průvrt cihla do 60cm (včetně utěsnění)</t>
  </si>
  <si>
    <t>Pol47</t>
  </si>
  <si>
    <t>Ostatní drobné práce</t>
  </si>
  <si>
    <t>Dokumentace skutečného provedení</t>
  </si>
  <si>
    <t>Pol48</t>
  </si>
  <si>
    <t>Instalace optického patchcordu SM SC-PC/LC-PC duplex, 1m</t>
  </si>
  <si>
    <t>Pol49</t>
  </si>
  <si>
    <t>Instalace napájecí zásuvky 2x230V</t>
  </si>
  <si>
    <t>Pol50</t>
  </si>
  <si>
    <t>Instalace servisní zásuvky typ E</t>
  </si>
  <si>
    <t>Pol51</t>
  </si>
  <si>
    <t>Instalace, nastavení 19“ optický switch 24 portů (CRS326-24S+2Q+RM)</t>
  </si>
  <si>
    <t>Pol52</t>
  </si>
  <si>
    <t>Instalace, nastavení SFP+ transceiver 10G (XS+2733LC15D sada 2 ks)</t>
  </si>
  <si>
    <t>sada</t>
  </si>
  <si>
    <t>Pol53</t>
  </si>
  <si>
    <t>Instalace, nastavení SFP transceiver 1.25G (S-31DLC20D)</t>
  </si>
  <si>
    <t>Pol54</t>
  </si>
  <si>
    <t>Instalace, nastavení koncový switch 5-port s optickým vstupem (RB260GS)</t>
  </si>
  <si>
    <t>Pol55</t>
  </si>
  <si>
    <t>Instalace, nastavení převodníku M-BUS/IP, MaR/IP</t>
  </si>
  <si>
    <t>D2</t>
  </si>
  <si>
    <t>MATERIÁL</t>
  </si>
  <si>
    <t>Pol56</t>
  </si>
  <si>
    <t>Ocelová trubka pozink 40/36 mm</t>
  </si>
  <si>
    <t>Pol57</t>
  </si>
  <si>
    <t>Smršťovací manžeta pro utěsnění spojů</t>
  </si>
  <si>
    <t>Pol58</t>
  </si>
  <si>
    <t>Objímka pro přichycení ocelové trubky 40/36 mm na kondenzát - pozink</t>
  </si>
  <si>
    <t>Pol59</t>
  </si>
  <si>
    <t>Objímka pro přichycení HDPE trubky 40/33 mm na kondenzát - pozink</t>
  </si>
  <si>
    <t>Pol60</t>
  </si>
  <si>
    <t>Šroub TEX pozink 25mm</t>
  </si>
  <si>
    <t>Pol61</t>
  </si>
  <si>
    <t>HDPE 40 mm - provozní s popisem "Teplárna Liberec"</t>
  </si>
  <si>
    <t>Pol62</t>
  </si>
  <si>
    <t>HDPE 40 mm UV stabilizace - provozní s popisem "Teplárna Liberec"</t>
  </si>
  <si>
    <t>Pol63</t>
  </si>
  <si>
    <t>Spojka Plasson 40 mm</t>
  </si>
  <si>
    <t>Pol64</t>
  </si>
  <si>
    <t>Mikrotrubička HDPE 10/8mm</t>
  </si>
  <si>
    <t>Pol65</t>
  </si>
  <si>
    <t>Mikrotrubička LSPE 10/8mm</t>
  </si>
  <si>
    <t>Pol66</t>
  </si>
  <si>
    <t>Spojka MT 10mm s pojistkou</t>
  </si>
  <si>
    <t>Pol67</t>
  </si>
  <si>
    <t>Koncovka MT 10mm s pojistkou</t>
  </si>
  <si>
    <t>Pol68</t>
  </si>
  <si>
    <t>Kabelová průchodka HDPE 40/33 / sada 2xMT10mm</t>
  </si>
  <si>
    <t>Pol69</t>
  </si>
  <si>
    <t>Kabelová průchodka MT10mm / mOK</t>
  </si>
  <si>
    <t>Pol70</t>
  </si>
  <si>
    <t>Kabelová komora pro optickou spojku a kabelové rezervy</t>
  </si>
  <si>
    <t>Pol71</t>
  </si>
  <si>
    <t>Kabelová komora pro spojení sady MT</t>
  </si>
  <si>
    <t>Pol72</t>
  </si>
  <si>
    <t>Spojka Matrix I-40/40</t>
  </si>
  <si>
    <t>Pol73</t>
  </si>
  <si>
    <t>Optický kabel 144 vl. SM</t>
  </si>
  <si>
    <t>Pol74</t>
  </si>
  <si>
    <t>Optický kabel 72 vl. SM</t>
  </si>
  <si>
    <t>Pol75</t>
  </si>
  <si>
    <t>Optický kabel 12 vl. SM</t>
  </si>
  <si>
    <t>Pol76</t>
  </si>
  <si>
    <t>Kabel CYKY-J 3Cx2,5mm2 (3 lokality)</t>
  </si>
  <si>
    <t>Pol77</t>
  </si>
  <si>
    <t>Vodič CYA 10 mm</t>
  </si>
  <si>
    <t>Pol78</t>
  </si>
  <si>
    <t>Nástěnný rozvaděč cca 700x500x300, plastový/oceloplechový, IP min. 65, plné dveře, zámek</t>
  </si>
  <si>
    <t>Pol79</t>
  </si>
  <si>
    <t>Stojanový 19"rozvaděč 42U 800x800</t>
  </si>
  <si>
    <t>Pol80</t>
  </si>
  <si>
    <t>Lišta LV 40x40 mm (pro kabel CYKY)</t>
  </si>
  <si>
    <t>Pol81</t>
  </si>
  <si>
    <t>Lišta LV 60x40 mm (pro OK)</t>
  </si>
  <si>
    <t>Pol82</t>
  </si>
  <si>
    <t>Jednofázový jistič 10A, char. B</t>
  </si>
  <si>
    <t>Pol83</t>
  </si>
  <si>
    <t>Napájecí panel 230V - 1U s vypínačem</t>
  </si>
  <si>
    <t>Pol84</t>
  </si>
  <si>
    <t>Výstražná fólie</t>
  </si>
  <si>
    <t>Pol85</t>
  </si>
  <si>
    <t>Krycí plastová deska 25x100</t>
  </si>
  <si>
    <t>Pol86</t>
  </si>
  <si>
    <t>Označník trasy - Marker (M)</t>
  </si>
  <si>
    <t>Pol87</t>
  </si>
  <si>
    <t>Kříž pro uložení kabelových rezerv</t>
  </si>
  <si>
    <t>Pol88</t>
  </si>
  <si>
    <t>Optický nástěnný box pro min. 24 svárů a s konektorovým panelem pro 12x SC simplex</t>
  </si>
  <si>
    <t>Pol89</t>
  </si>
  <si>
    <t>Optický rozvaděč 19" 72xSC 2U</t>
  </si>
  <si>
    <t>Pol90</t>
  </si>
  <si>
    <t>Optický rozvaděč 19" 144xSC 4U</t>
  </si>
  <si>
    <t>Pol91</t>
  </si>
  <si>
    <t>Kazeta pro uložení 12 svárů</t>
  </si>
  <si>
    <t>Pol92</t>
  </si>
  <si>
    <t>Hřebínek pro 6 svárů do kazety</t>
  </si>
  <si>
    <t>Pol93</t>
  </si>
  <si>
    <t>Box rezerv 1U</t>
  </si>
  <si>
    <t>Pol94</t>
  </si>
  <si>
    <t>Optická spojka pro min. 144 svárů, vč. kazet a průchodek</t>
  </si>
  <si>
    <t>Pol95</t>
  </si>
  <si>
    <t>Ochrana svárů trubička 40mm</t>
  </si>
  <si>
    <t>Pol96</t>
  </si>
  <si>
    <t>SM pigtail SC/PC</t>
  </si>
  <si>
    <t>Pol97</t>
  </si>
  <si>
    <t>Optická konektorová spojka - adaptor SC/PC</t>
  </si>
  <si>
    <t>Pol98</t>
  </si>
  <si>
    <t>Protipožární tmel Intumex/Promat/Hilti -tuba</t>
  </si>
  <si>
    <t>Pol99</t>
  </si>
  <si>
    <t>Ostatní drobný materiál</t>
  </si>
  <si>
    <t>Pol100</t>
  </si>
  <si>
    <t>Optický patchcord SM SC-PC/LC-PC duplex, 1m</t>
  </si>
  <si>
    <t>Pol101</t>
  </si>
  <si>
    <t>Napájecí zásuvka 2x230V</t>
  </si>
  <si>
    <t>Pol102</t>
  </si>
  <si>
    <t>Servisní zásuvka typ E</t>
  </si>
  <si>
    <t>Pol103</t>
  </si>
  <si>
    <t>19“ optický switch 24 portů (CRS326-24S+2Q+RM)</t>
  </si>
  <si>
    <t>Pol104</t>
  </si>
  <si>
    <t>SFP+ transceiver 10G (XS+2733LC15D sada 2 ks)</t>
  </si>
  <si>
    <t>Pol105</t>
  </si>
  <si>
    <t>SFP transceiver 1.25G (S-31DLC20D)</t>
  </si>
  <si>
    <t>Pol106</t>
  </si>
  <si>
    <t>Koncový switch 5-port s optickým vstupem (RB260GS)</t>
  </si>
  <si>
    <t>Pol107</t>
  </si>
  <si>
    <t>Převodník MaR/IP</t>
  </si>
  <si>
    <t>Pol108</t>
  </si>
  <si>
    <t>Převodník M-BUS/IP</t>
  </si>
  <si>
    <t>D3</t>
  </si>
  <si>
    <t>Ostatní náklady jinde neuvedené</t>
  </si>
  <si>
    <t>Pol109</t>
  </si>
  <si>
    <t>Prostorová a časová koordinace se stavbou a ostatními profesemi</t>
  </si>
  <si>
    <t>Pol110</t>
  </si>
  <si>
    <t>Pol111</t>
  </si>
  <si>
    <t>Komplexní zkoušky</t>
  </si>
  <si>
    <t>Pol112</t>
  </si>
  <si>
    <t>Pol113</t>
  </si>
  <si>
    <t>Pol114</t>
  </si>
  <si>
    <t>Pol115</t>
  </si>
  <si>
    <t>Pol116</t>
  </si>
  <si>
    <t>Zařízení a odstranění staveniště</t>
  </si>
  <si>
    <t>Pol117</t>
  </si>
  <si>
    <t>Podružný materiál nezbytný pro instalaci</t>
  </si>
  <si>
    <t>Pol118</t>
  </si>
  <si>
    <t>Pol119</t>
  </si>
  <si>
    <t>Pol120</t>
  </si>
  <si>
    <t>D4.1 - Teplovod</t>
  </si>
  <si>
    <t xml:space="preserve">D4.1a - InO 201.2 - Teplovod - strojní část </t>
  </si>
  <si>
    <t>713 - Izolace tepelné</t>
  </si>
  <si>
    <t>733 - Ústřední vytápění - rozvodné potrubí</t>
  </si>
  <si>
    <t>734 - Ústřední vytápění - armatury</t>
  </si>
  <si>
    <t>783 - Nátěry</t>
  </si>
  <si>
    <t xml:space="preserve">    22-M - Montáže technologických zařízení pro dopravní stavby</t>
  </si>
  <si>
    <t>899722112</t>
  </si>
  <si>
    <t>Krytí potrubí z plastů výstražnou fólií z PVC přes 20 do 25 cm</t>
  </si>
  <si>
    <t>-562678942</t>
  </si>
  <si>
    <t>Krytí potrubí z plastů výstražnou fólií z PVC šířky přes 20 do 25 cm</t>
  </si>
  <si>
    <t>https://podminky.urs.cz/item/CS_URS_2024_01/899722112</t>
  </si>
  <si>
    <t>816514086</t>
  </si>
  <si>
    <t>713410813</t>
  </si>
  <si>
    <t>Odstranění izolace tepelné potrubí pásy nebo rohožemi bez úpravy staženými drátem tl přes 50 mm</t>
  </si>
  <si>
    <t>-273788737</t>
  </si>
  <si>
    <t>Odstranění tepelné izolace potrubí a ohybů pásy nebo rohožemi bez povrchové úpravy ovinutými kolem potrubí a staženými ocelovým drátem potrubí, tloušťka izolace přes 50 mm</t>
  </si>
  <si>
    <t>https://podminky.urs.cz/item/CS_URS_2024_01/713410813</t>
  </si>
  <si>
    <t>713463312</t>
  </si>
  <si>
    <t>Montáž izolace tepelné potrubí potrubními pouzdry s Al fólií s přesahem Al páskou 1x D přes 50 do 100 mm</t>
  </si>
  <si>
    <t>CS ÚRS 2024 02</t>
  </si>
  <si>
    <t>642600852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</si>
  <si>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přes 50 do 100 mm</t>
  </si>
  <si>
    <t>https://podminky.urs.cz/item/CS_URS_2024_02/713463312</t>
  </si>
  <si>
    <t>R27708</t>
  </si>
  <si>
    <t>Potrubní pouzdra vnitřní D 169mm, délka 1000mm, tloušťka izolace 100mm</t>
  </si>
  <si>
    <t>1293335889</t>
  </si>
  <si>
    <t>180*1,15 'Přepočtené koeficientem množství</t>
  </si>
  <si>
    <t>R27650</t>
  </si>
  <si>
    <t>Potrubní pouzdra vnitřní D 114mm, délka 1000mm, tloušťka izolace 100mm</t>
  </si>
  <si>
    <t>546841500</t>
  </si>
  <si>
    <t>30*1,15 'Přepočtené koeficientem množství</t>
  </si>
  <si>
    <t>R27195</t>
  </si>
  <si>
    <t>Potrubní pouzdra vnitřní D 89mm, délka 1000mm, tloušťka izolace 80mm</t>
  </si>
  <si>
    <t>-754883863</t>
  </si>
  <si>
    <t>20*1,15 'Přepočtené koeficientem množství</t>
  </si>
  <si>
    <t>R24369</t>
  </si>
  <si>
    <t>Potrubní pouzdra vnitřní D 76mm, délka 1000mm, tloušťka izolace 70mm</t>
  </si>
  <si>
    <t>-1379455528</t>
  </si>
  <si>
    <t>110*1,15 'Přepočtené koeficientem množství</t>
  </si>
  <si>
    <t>R32041</t>
  </si>
  <si>
    <t>Potrubní pouzdra vnitřní D 42mm, délka 1000mm, tloušťka izolace 40mm</t>
  </si>
  <si>
    <t>372274357</t>
  </si>
  <si>
    <t>979081111RT3</t>
  </si>
  <si>
    <t>Odvoz suti a vybour. hmot na skládku do 1 km, kontejnerem 7 t</t>
  </si>
  <si>
    <t>979990144R00</t>
  </si>
  <si>
    <t>Poplatek za uložení suti - minerální vata, skupina odpadu 170604</t>
  </si>
  <si>
    <t>979081121R00</t>
  </si>
  <si>
    <t>Příplatek k odvozu za každý další 1 km</t>
  </si>
  <si>
    <t>12,8*15</t>
  </si>
  <si>
    <t>Součet</t>
  </si>
  <si>
    <t>752758872</t>
  </si>
  <si>
    <t>https://podminky.urs.cz/item/CS_URS_2024_02/713471212</t>
  </si>
  <si>
    <t>RTEM.AUK200</t>
  </si>
  <si>
    <t>Snímatelné izolační pouzdro na armaturu - Uzavírací klapka, DN200, do 150 stupňů</t>
  </si>
  <si>
    <t>-1423198413</t>
  </si>
  <si>
    <t>RTEM.AUK150</t>
  </si>
  <si>
    <t>Snímatelné izolační pouzdro na armaturu - Uzavírací klapka, DN150, do 150 stupňů</t>
  </si>
  <si>
    <t>-1821643262</t>
  </si>
  <si>
    <t>RTEM.AUK125</t>
  </si>
  <si>
    <t>Snímatelné izolační pouzdro na armaturu - Uzavírací klapka, DN125, do 150 stupňů</t>
  </si>
  <si>
    <t>1517876182</t>
  </si>
  <si>
    <t>RTEM.AUK100</t>
  </si>
  <si>
    <t>Snímatelné izolační pouzdro na armaturu - Uzavírací klapka, DN100, do 150 stupňů</t>
  </si>
  <si>
    <t>-95402737</t>
  </si>
  <si>
    <t>RTEM.AKK80</t>
  </si>
  <si>
    <t>Snímatelné izolační pouzdro na armaturu - Kulový kohout přírubový, DN80, do 150 stupňů</t>
  </si>
  <si>
    <t>1961660245</t>
  </si>
  <si>
    <t>RTEM.AKK65</t>
  </si>
  <si>
    <t>-327547376</t>
  </si>
  <si>
    <t>631547728R1</t>
  </si>
  <si>
    <t>Pouzdro potrubní izolační 219/110 mm, kamenná vlna s polepem Al fólií vyztuženou skleněnou mřížkou</t>
  </si>
  <si>
    <t>631547728R</t>
  </si>
  <si>
    <t>Pouzdro potrubní izolační 159/100 mm, kamenná vlna s polepem Al fólií vyztuženou skleněnou mřížkou</t>
  </si>
  <si>
    <t>631547522R</t>
  </si>
  <si>
    <t xml:space="preserve">Pouzdro potrubní izolační  76/80 mm, kamenná vlna s polepem Al fólií vyztuženou skleněnou mřížkou</t>
  </si>
  <si>
    <t>Pouzdro potrubní izolační 76/80 mm, kamenná vlna s polepem Al fólií vyztuženou skleněnou mřížkou</t>
  </si>
  <si>
    <t>733121114</t>
  </si>
  <si>
    <t>Potrubí ocelové hladké bezešvé nízkotlaké spojované svařováním D 31,8x2,6 mm</t>
  </si>
  <si>
    <t>-1084345624</t>
  </si>
  <si>
    <t>Potrubí z trubek ocelových hladkých spojovaných svařováním černých bezešvých nízkotlakých T= do +115°C Ø 31,8/2,6</t>
  </si>
  <si>
    <t>https://podminky.urs.cz/item/CS_URS_2024_02/733121114</t>
  </si>
  <si>
    <t>733141102R00</t>
  </si>
  <si>
    <t>Odvzdušňovací nádobky z trub.ocelových do DN 50</t>
  </si>
  <si>
    <t>-723292324</t>
  </si>
  <si>
    <t>1420002053</t>
  </si>
  <si>
    <t>https://podminky.urs.cz/item/CS_URS_2024_02/734173417</t>
  </si>
  <si>
    <t>2143138714</t>
  </si>
  <si>
    <t>https://podminky.urs.cz/item/CS_URS_2024_02/734173418</t>
  </si>
  <si>
    <t>734173421</t>
  </si>
  <si>
    <t>Spoj přírubový PN 16/I do 200°C DN 125</t>
  </si>
  <si>
    <t>-729237968</t>
  </si>
  <si>
    <t>Mezikusy, přírubové spoje přírubové spoje PN 16/I, 200°C DN 125</t>
  </si>
  <si>
    <t>https://podminky.urs.cz/item/CS_URS_2024_02/734173421</t>
  </si>
  <si>
    <t>-946594796</t>
  </si>
  <si>
    <t>-1965255045</t>
  </si>
  <si>
    <t>734109216</t>
  </si>
  <si>
    <t>Montáž armatury přírubové se dvěma přírubami PN 16 DN 80</t>
  </si>
  <si>
    <t>-2065878921</t>
  </si>
  <si>
    <t>Montáž armatur přírubových se dvěma přírubami PN 16 DN 80</t>
  </si>
  <si>
    <t>https://podminky.urs.cz/item/CS_URS_2024_01/734109216</t>
  </si>
  <si>
    <t>734109217</t>
  </si>
  <si>
    <t>Montáž armatury přírubové se dvěma přírubami PN 16 DN 100</t>
  </si>
  <si>
    <t>-331134457</t>
  </si>
  <si>
    <t>Montáž armatur přírubových se dvěma přírubami PN 16 DN 100</t>
  </si>
  <si>
    <t>https://podminky.urs.cz/item/CS_URS_2024_01/734109217</t>
  </si>
  <si>
    <t>734109218</t>
  </si>
  <si>
    <t>Montáž armatury přírubové se dvěma přírubami PN 16 DN 125</t>
  </si>
  <si>
    <t>714455088</t>
  </si>
  <si>
    <t>Montáž armatur přírubových se dvěma přírubami PN 16 DN 125</t>
  </si>
  <si>
    <t>https://podminky.urs.cz/item/CS_URS_2024_02/734109218</t>
  </si>
  <si>
    <t>-1446090015</t>
  </si>
  <si>
    <t>-431666262</t>
  </si>
  <si>
    <t>https://podminky.urs.cz/item/CS_URS_2024_02/734109220</t>
  </si>
  <si>
    <t>KU-200-16</t>
  </si>
  <si>
    <t xml:space="preserve">Klapka uzavírací  přírubová těsnění kov/kov s 3-ex, DN150/16 dle normy EN12266-I.tř.A, ruční převod</t>
  </si>
  <si>
    <t>-109308206</t>
  </si>
  <si>
    <t>Klapka uzavírací přírubová těsnění kov/kov s 3-ex, DN200/16 dle normy EN12266-I.tř.A, ruční převod</t>
  </si>
  <si>
    <t>KU-150-40</t>
  </si>
  <si>
    <t>Klapka uzavírací přírubová těsnění kov/kov s 3-ex, DN150/16 dle normy EN12266-I.tř.A, ruční převod</t>
  </si>
  <si>
    <t>KU-125-16</t>
  </si>
  <si>
    <t>-1389831665</t>
  </si>
  <si>
    <t>Klapka uzavírací přírubová těsnění kov/kov s 3-ex, DN125/16 dle normy EN12266-I.tř.A, ruční převod</t>
  </si>
  <si>
    <t>KU-100-40</t>
  </si>
  <si>
    <t xml:space="preserve">Klapka uzavírací  přírubová těsnění kov/kov s 3-ex, DN100/16 dle normy EN12266-I.tř.A, ruční převod.</t>
  </si>
  <si>
    <t>Klapka uzavírací přírubová těsnění kov/kov s 3-ex, DN100/16 dle normy EN12266-I.tř.A, ruční převod.</t>
  </si>
  <si>
    <t>KU-80-40</t>
  </si>
  <si>
    <t xml:space="preserve">Klapka uzavírací  přírubová těsnění kov/kov s 3-ex, DN80/16 dle normy EN12266-I.tř.A, ruční převod</t>
  </si>
  <si>
    <t>Klapka uzavírací přírubová těsnění kov/kov s 3-ex, DN80/16 dle normy EN12266-I.tř.A, ruční převod</t>
  </si>
  <si>
    <t>-1047292065</t>
  </si>
  <si>
    <t>https://podminky.urs.cz/item/CS_URS_2024_02/998734101</t>
  </si>
  <si>
    <t>Nátěry</t>
  </si>
  <si>
    <t>783614661</t>
  </si>
  <si>
    <t>Základní antikorozní jednonásobný syntetický potrubí přes DN 50 do DN 100 mm</t>
  </si>
  <si>
    <t>-577320078</t>
  </si>
  <si>
    <t>Základní antikorozní nátěr armatur a kovových potrubí jednonásobný potrubí přes DN 50 do DN 100 mm syntetický standardní</t>
  </si>
  <si>
    <t>https://podminky.urs.cz/item/CS_URS_2024_02/783614661</t>
  </si>
  <si>
    <t>140*2 'Přepočtené koeficientem množství</t>
  </si>
  <si>
    <t>783614671</t>
  </si>
  <si>
    <t>Základní antikorozní jednonásobný syntetický potrubí přes DN 100 do DN 150 mm</t>
  </si>
  <si>
    <t>-1113038597</t>
  </si>
  <si>
    <t>Základní antikorozní nátěr armatur a kovových potrubí jednonásobný potrubí přes DN 100 do DN 150 mm syntetický standardní</t>
  </si>
  <si>
    <t>https://podminky.urs.cz/item/CS_URS_2024_02/783614671</t>
  </si>
  <si>
    <t>180*2 'Přepočtené koeficientem množství</t>
  </si>
  <si>
    <t>783614681</t>
  </si>
  <si>
    <t>Základní antikorozní jednonásobný syntetický potrubí přes DN 150 do DN 200 mm</t>
  </si>
  <si>
    <t>1597294270</t>
  </si>
  <si>
    <t>Základní antikorozní nátěr armatur a kovových potrubí jednonásobný potrubí přes DN 150 do DN 200 mm syntetický standardní</t>
  </si>
  <si>
    <t>https://podminky.urs.cz/item/CS_URS_2024_02/783614681</t>
  </si>
  <si>
    <t>2*2 'Přepočtené koeficientem množství</t>
  </si>
  <si>
    <t>727112029</t>
  </si>
  <si>
    <t>Trubní ucpávka ocelového potrubí s hořlavou izolací DN 200 stěnou tl 100 mm požární odolnost EI 60-120</t>
  </si>
  <si>
    <t>1285874408</t>
  </si>
  <si>
    <t>Protipožární trubní ucpávky ocelového potrubí s hořlavou izolací prostup stěnou tloušťky 100 mm požární odolnost EI 60-120 DN 200</t>
  </si>
  <si>
    <t>https://podminky.urs.cz/item/CS_URS_2024_02/727112029</t>
  </si>
  <si>
    <t>Ukončení kabelů 2x1,5 mm2 smršťovací koncovkou nebo páskou s letováním</t>
  </si>
  <si>
    <t>1879336684</t>
  </si>
  <si>
    <t>Ukončení kabelů smršťovací koncovkou nebo páskou se zapojením s letováním počtu a průřezu žil do 2x1,5 mm2</t>
  </si>
  <si>
    <t>https://podminky.urs.cz/item/CS_URS_2024_02/741132001</t>
  </si>
  <si>
    <t>10.048.19R</t>
  </si>
  <si>
    <t>1375775050</t>
  </si>
  <si>
    <t>134*0,3*2</t>
  </si>
  <si>
    <t>80,4*1,06 'Přepočtené koeficientem množství</t>
  </si>
  <si>
    <t>-1249826386</t>
  </si>
  <si>
    <t xml:space="preserve">Poznámka k položce:_x000d_
TEP0314_FSCH_D2-7-3-DPS-DPS03-03-Schema-alarmsystemu_02_R00_x000d_
Instalace v sekčních šachtach </t>
  </si>
  <si>
    <t>-536182955</t>
  </si>
  <si>
    <t xml:space="preserve">Poznámka k položce:_x000d_
TEP0314_FSCH_D2-7-3-DPS-DPS03-03-Schema-alarmsystemu_02_R00_x000d_
</t>
  </si>
  <si>
    <t>30925245</t>
  </si>
  <si>
    <t>šroub metrický celozávit DIN 933 8.8 BZ M8x25mm</t>
  </si>
  <si>
    <t>100 kus</t>
  </si>
  <si>
    <t>-2091876417</t>
  </si>
  <si>
    <t>252747668</t>
  </si>
  <si>
    <t>https://podminky.urs.cz/item/CS_URS_2024_02/998741101</t>
  </si>
  <si>
    <t>22-M</t>
  </si>
  <si>
    <t>Montáže technologických zařízení pro dopravní stavby</t>
  </si>
  <si>
    <t>-2091768133</t>
  </si>
  <si>
    <t>https://podminky.urs.cz/item/CS_URS_2024_02/220182021</t>
  </si>
  <si>
    <t>1718292</t>
  </si>
  <si>
    <t>TRUBKA HDPE 40/33 FIALOVA BAL=300M</t>
  </si>
  <si>
    <t>-1504808480</t>
  </si>
  <si>
    <t>230083057</t>
  </si>
  <si>
    <t>Demontáž potrubí do šrotu přes 50 do 250 kg D 89 mm tl 4,0 mm</t>
  </si>
  <si>
    <t>1189911746</t>
  </si>
  <si>
    <t>Demontáž ocelového potrubí do šrotu hmotnosti přes 50 do 250 kg připojovací rozměr Ø 89, tl. 4,0 mm</t>
  </si>
  <si>
    <t>https://podminky.urs.cz/item/CS_URS_2024_02/230083057</t>
  </si>
  <si>
    <t>Poznámka k položce:_x000d_
Rozřezání na 3m kusy</t>
  </si>
  <si>
    <t>230083068</t>
  </si>
  <si>
    <t>Demontáž potrubí do šrotu přes 50 do 250 kg D 108 mm tl 5,0 mm</t>
  </si>
  <si>
    <t>648545974</t>
  </si>
  <si>
    <t>Demontáž ocelového potrubí do šrotu hmotnosti přes 50 do 250 kg připojovací rozměr Ø 108, tl. 5,0 mm</t>
  </si>
  <si>
    <t>https://podminky.urs.cz/item/CS_URS_2024_02/230083068</t>
  </si>
  <si>
    <t>230083076</t>
  </si>
  <si>
    <t>Demontáž potrubí do šrotu přes 50 do 250 kg D 133 mm tl 4,5 mm</t>
  </si>
  <si>
    <t>345786167</t>
  </si>
  <si>
    <t>Demontáž ocelového potrubí do šrotu hmotnosti přes 50 do 250 kg připojovací rozměr Ø 133 tl. 4,5 mm</t>
  </si>
  <si>
    <t>https://podminky.urs.cz/item/CS_URS_2024_02/230083076</t>
  </si>
  <si>
    <t>-802988487</t>
  </si>
  <si>
    <t>https://podminky.urs.cz/item/CS_URS_2024_02/230083087</t>
  </si>
  <si>
    <t>230083088</t>
  </si>
  <si>
    <t>Demontáž potrubí do šrotu přes 50 do 250 kg D 159 mm tl 6,3 mm</t>
  </si>
  <si>
    <t>-1518402470</t>
  </si>
  <si>
    <t>Demontáž ocelového potrubí do šrotu hmotnosti přes 50 do 250 kg připojovací rozměr Ø 159 tl. 6,3 mm</t>
  </si>
  <si>
    <t>https://podminky.urs.cz/item/CS_URS_2024_02/230083088</t>
  </si>
  <si>
    <t>-727942975</t>
  </si>
  <si>
    <t>https://podminky.urs.cz/item/CS_URS_2024_02/230083100</t>
  </si>
  <si>
    <t>-835204401</t>
  </si>
  <si>
    <t>https://podminky.urs.cz/item/CS_URS_2024_02/230011047</t>
  </si>
  <si>
    <t>14391016R</t>
  </si>
  <si>
    <t xml:space="preserve">potrubí horkovodní ocelové předizolované kompaktní systém s  DN 65/140</t>
  </si>
  <si>
    <t>84085533</t>
  </si>
  <si>
    <t>potrubí horkovodní ocelové předizolované kompaktní systém DN 65/140</t>
  </si>
  <si>
    <t>72*1,05 'Přepočtené koeficientem množství</t>
  </si>
  <si>
    <t>14011050</t>
  </si>
  <si>
    <t>trubka ocelová bezešvá hladká jakost 11 353 76x3,2mm</t>
  </si>
  <si>
    <t>-85298771</t>
  </si>
  <si>
    <t>104*1,05 'Přepočtené koeficientem množství</t>
  </si>
  <si>
    <t>230011077</t>
  </si>
  <si>
    <t>Montáž potrubí trouby ocelové hladké tř.11-13 D 133 mm, tl 4,5 mm</t>
  </si>
  <si>
    <t>-1717725797</t>
  </si>
  <si>
    <t>Montáž potrubí z trub ocelových hladkých tř. 11 až 13 Ø 133 mm, tl. 4,5 mm</t>
  </si>
  <si>
    <t>14391025R</t>
  </si>
  <si>
    <t xml:space="preserve">potrubí horkovodní ocelové předizolované kompaktní systém  DN 125/225</t>
  </si>
  <si>
    <t>1843817649</t>
  </si>
  <si>
    <t>potrubí horkovodní ocelové předizolované kompaktní systém DN 125/225</t>
  </si>
  <si>
    <t>132*1,05 'Přepočtené koeficientem množství</t>
  </si>
  <si>
    <t>230011088</t>
  </si>
  <si>
    <t>Montáž potrubí trouby ocelové hladké tř.11-13 D 159 mm, tl 4,5 mm</t>
  </si>
  <si>
    <t>1952957110</t>
  </si>
  <si>
    <t>Montáž potrubí z trub ocelových hladkých tř. 11 až 13 Ø 168,3 mm, tl. 4 mm</t>
  </si>
  <si>
    <t>https://podminky.urs.cz/item/CS_URS_2024_02/230011088</t>
  </si>
  <si>
    <t>14391028R</t>
  </si>
  <si>
    <t xml:space="preserve">potrubí horkovodní ocelové předizolované kompaktní systém  DN 150/250</t>
  </si>
  <si>
    <t>153049705</t>
  </si>
  <si>
    <t>potrubí horkovodní ocelové předizolované kompaktní systém DN 150/250</t>
  </si>
  <si>
    <t>240*1,05 'Přepočtené koeficientem množství</t>
  </si>
  <si>
    <t>14011100</t>
  </si>
  <si>
    <t>trubka ocelová bezešvá hladká jakost 11 353 168x4,5mm</t>
  </si>
  <si>
    <t>-411994499</t>
  </si>
  <si>
    <t>160*1,05 'Přepočtené koeficientem množství</t>
  </si>
  <si>
    <t>132644619</t>
  </si>
  <si>
    <t>https://podminky.urs.cz/item/CS_URS_2024_02/230011101</t>
  </si>
  <si>
    <t>122,1*1,05 'Přepočtené koeficientem množství</t>
  </si>
  <si>
    <t>14391031R</t>
  </si>
  <si>
    <t>potrubí horkovodní ocelové předizolované kompaktní systém DN 200/315</t>
  </si>
  <si>
    <t>376256948</t>
  </si>
  <si>
    <t>14011106</t>
  </si>
  <si>
    <t>trubka ocelová bezešvá hladká jakost 11 353 219x6,3mm</t>
  </si>
  <si>
    <t>282143898</t>
  </si>
  <si>
    <t>1607014874</t>
  </si>
  <si>
    <t>https://podminky.urs.cz/item/CS_URS_2024_02/230011067</t>
  </si>
  <si>
    <t>14011082</t>
  </si>
  <si>
    <t>trubka ocelová bezešvá hladká jakost 11 353 114x4,0mm</t>
  </si>
  <si>
    <t>-620833259</t>
  </si>
  <si>
    <t>20*1,05 'Přepočtené koeficientem množství</t>
  </si>
  <si>
    <t>386456663</t>
  </si>
  <si>
    <t>https://podminky.urs.cz/item/CS_URS_2024_02/230011057</t>
  </si>
  <si>
    <t>14011058</t>
  </si>
  <si>
    <t>trubka ocelová bezešvá hladká jakost 11 353 89x3,6mm</t>
  </si>
  <si>
    <t>1908174982</t>
  </si>
  <si>
    <t>16*1,05 'Přepočtené koeficientem množství</t>
  </si>
  <si>
    <t>230011029</t>
  </si>
  <si>
    <t>Montáž potrubí trouby ocelové hladké tř.11-13 D 44,5 mm, tl 2,6 mm</t>
  </si>
  <si>
    <t>-2034210355</t>
  </si>
  <si>
    <t>Montáž potrubí z trub ocelových hladkých tř. 11 až 13 Ø 44,5 mm, tl. 2,6 mm</t>
  </si>
  <si>
    <t>https://podminky.urs.cz/item/CS_URS_2024_02/230011029</t>
  </si>
  <si>
    <t>14011019</t>
  </si>
  <si>
    <t>trubka ocelová bezešvá hladká jakost 11 353 42,4x3,2mm</t>
  </si>
  <si>
    <t>-1814233634</t>
  </si>
  <si>
    <t>230023020</t>
  </si>
  <si>
    <t>Montáž trubní díly přivařovací tř.11-13 do 10 kg D 31,8 mm tl 2,6 mm</t>
  </si>
  <si>
    <t>410138904</t>
  </si>
  <si>
    <t>Montáž trubních dílů přivařovacích hmotnosti přes 3 do 10 kg tř. 11 až 13 Ø 31,8 mm, tl. 2,6 mm</t>
  </si>
  <si>
    <t>https://podminky.urs.cz/item/CS_URS_2024_02/230023020</t>
  </si>
  <si>
    <t>KKP25-16</t>
  </si>
  <si>
    <t xml:space="preserve">Kulový kohout horkovodní  DN25, PN16, přivařovací, do 200°C</t>
  </si>
  <si>
    <t>Kulový kohout horkovodní DN16, PN40, přivařovací, do 200°C</t>
  </si>
  <si>
    <t>230024045</t>
  </si>
  <si>
    <t>Montáž trubní díly přivařovací tř.11-13 do 50 kg D60,3 mm tl 2,9 mm</t>
  </si>
  <si>
    <t>1260930286</t>
  </si>
  <si>
    <t>Montáž trubních dílů přivařovacích hmotnosti přes 10 do 50 kg tř. 11 až 13 Ø 60,3 mm, tl. 2,9 mm</t>
  </si>
  <si>
    <t>https://podminky.urs.cz/item/CS_URS_2024_02/230024045</t>
  </si>
  <si>
    <t>KKP50-40</t>
  </si>
  <si>
    <t xml:space="preserve">Kulový kohout horkovodní  DN50, PN16, přivařovací, do 200°C</t>
  </si>
  <si>
    <t>Kulový kohout horkovodní DN50, PN16, přivařovací, do 200°C</t>
  </si>
  <si>
    <t>230024029</t>
  </si>
  <si>
    <t>Montáž trubní díly přivařovací tř.11-13 do 50 kg D44,5 mm tl 2,6 mm</t>
  </si>
  <si>
    <t>-125400297</t>
  </si>
  <si>
    <t>Montáž trubních dílů přivařovacích hmotnosti přes 10 do 50 kg tř. 11 až 13 Ø 44,5 mm, tl. 2,6 mm</t>
  </si>
  <si>
    <t>https://podminky.urs.cz/item/CS_URS_2024_02/230024029</t>
  </si>
  <si>
    <t>31630513</t>
  </si>
  <si>
    <t>oblouk trubkový typ 3D tvar 90° - K3 D 42,4mm tl 2,6mm</t>
  </si>
  <si>
    <t>900347046</t>
  </si>
  <si>
    <t>1304542801</t>
  </si>
  <si>
    <t>https://podminky.urs.cz/item/CS_URS_2024_02/230024047</t>
  </si>
  <si>
    <t>RFNT.1E06580N</t>
  </si>
  <si>
    <t>Ohyb předizolovaný 80° DN65/140 80° R=3D al. N L=1x1m</t>
  </si>
  <si>
    <t>382501132</t>
  </si>
  <si>
    <t>Ohyb předizolovaný 80° R=3D al. N L=1x1m</t>
  </si>
  <si>
    <t>31630525</t>
  </si>
  <si>
    <t>oblouk trubkový typ 3D tvar 90° - K3 D 76,1mm tl 2,9mm</t>
  </si>
  <si>
    <t>87519291</t>
  </si>
  <si>
    <t>-263857591</t>
  </si>
  <si>
    <t>https://podminky.urs.cz/item/CS_URS_2024_02/230024057</t>
  </si>
  <si>
    <t>31630528</t>
  </si>
  <si>
    <t>oblouk trubkový typ 3D tvar 90° - K3 D 88,9mm tl 3,2mm</t>
  </si>
  <si>
    <t>-942592765</t>
  </si>
  <si>
    <t>KKP80-16</t>
  </si>
  <si>
    <t xml:space="preserve">Kulový kohout horkovodní  DN80, PN16 , přivařovací, do 200°C</t>
  </si>
  <si>
    <t>Kulový kohout horkovodní DN80, PN16 , přivařovací, do 200°C</t>
  </si>
  <si>
    <t>-608757033</t>
  </si>
  <si>
    <t>https://podminky.urs.cz/item/CS_URS_2024_02/230024067</t>
  </si>
  <si>
    <t>31630545R</t>
  </si>
  <si>
    <t>oblouk trubkový typ 3D tvar 90° - K3 D 114,3mm tl 3,6mm</t>
  </si>
  <si>
    <t>1674537582</t>
  </si>
  <si>
    <t>230024077</t>
  </si>
  <si>
    <t>Montáž trubní díly přivařovací tř.11-13 do 50 kg D 133 mm tl 4,5 mm</t>
  </si>
  <si>
    <t>-297291016</t>
  </si>
  <si>
    <t>Montáž trubních dílů přivařovacích hmotnosti přes 10 do 50 kg tř. 11 až 13 Ø 133 mm, tl. 4,5 mm</t>
  </si>
  <si>
    <t>https://podminky.urs.cz/item/CS_URS_2024_02/230024077</t>
  </si>
  <si>
    <t>RFNT.1E12590N</t>
  </si>
  <si>
    <t>Ohyb předizolovaný 90° DN125/225 90° R=1,5D al. N L=1x1m</t>
  </si>
  <si>
    <t>-172504681</t>
  </si>
  <si>
    <t>31630553R</t>
  </si>
  <si>
    <t>oblouk trubkový tvar 90°-K3 D 139,7mm tl 4mm DN 125</t>
  </si>
  <si>
    <t>-1032385123</t>
  </si>
  <si>
    <t>31630553R1</t>
  </si>
  <si>
    <t>oblouk trubkový tvar 20°-K3 D 139,7mm tl 4mm DN 125</t>
  </si>
  <si>
    <t>1035027943</t>
  </si>
  <si>
    <t>TR125-32</t>
  </si>
  <si>
    <t xml:space="preserve">T-kus, redukovaný EN 10253-2, mat. P235GH PN40  Ø139,7x4,5/Ø42,4x2,6</t>
  </si>
  <si>
    <t>1553479180</t>
  </si>
  <si>
    <t>T-kus, redukovaný EN 10253-2, mat. P235GH PN40 Ø139,7x4,5/Ø42,4x2,6</t>
  </si>
  <si>
    <t>TR125-80</t>
  </si>
  <si>
    <t xml:space="preserve">T-kus, redukovaný EN 10253-2, mat. P235GH PN40  Ø139,7x4,5/Ø88,9x3,6</t>
  </si>
  <si>
    <t>-1145674045</t>
  </si>
  <si>
    <t>T-kus, redukovaný EN 10253-2, mat. P235GH PN40 Ø139,7x4,5/Ø88,9x3,6</t>
  </si>
  <si>
    <t>R125/65</t>
  </si>
  <si>
    <t xml:space="preserve">Redukce EN 10253-2, mat. P235GH  DN125/65</t>
  </si>
  <si>
    <t>1810833809</t>
  </si>
  <si>
    <t>Redukce EN 10253-2, mat. P235GH DN125/65</t>
  </si>
  <si>
    <t>230024088</t>
  </si>
  <si>
    <t>Montáž trubní díly přivařovací tř.11-13 do 50 kg D 159 mm tl 4,5 mm</t>
  </si>
  <si>
    <t>-2114931827</t>
  </si>
  <si>
    <t>Montáž trubních dílů přivařovacích hmotnosti přes 10 do 50 kg tř. 11 až 13 Ø 159 mm, tl. 4,5 mm</t>
  </si>
  <si>
    <t>https://podminky.urs.cz/item/CS_URS_2024_02/230024088</t>
  </si>
  <si>
    <t>RFNT.1E15090N</t>
  </si>
  <si>
    <t>Ohyb předizolovaný 90° DN150/250 90° R=1,5D al. N L=1x1m</t>
  </si>
  <si>
    <t>-1445389859</t>
  </si>
  <si>
    <t>Ohyb předizolovaný 90°, DN150/250 90° R=1,5D al. N L=1x1m</t>
  </si>
  <si>
    <t>RFNT.1E15045N</t>
  </si>
  <si>
    <t>Ohyb předizolovaný 45° DN150/250 45° R=1,5D al. N L=1x1m</t>
  </si>
  <si>
    <t>-124344917</t>
  </si>
  <si>
    <t>31630560</t>
  </si>
  <si>
    <t>oblouk trubkový typ 3D tvar 90° - K3 D 159,0mm tl 4,5mm</t>
  </si>
  <si>
    <t>1721665721</t>
  </si>
  <si>
    <t>316305R</t>
  </si>
  <si>
    <t>oblouk trubkový typ 3D tvar 30° - K3 D 159,0mm tl 4,5mm</t>
  </si>
  <si>
    <t>1506471637</t>
  </si>
  <si>
    <t>T-kus, redukovaný EN 10253-2, mat. P235GH PN40 ø168.3x4.5 / Ø114,3x4,0</t>
  </si>
  <si>
    <t>-1559775665</t>
  </si>
  <si>
    <t>R150/125</t>
  </si>
  <si>
    <t xml:space="preserve">Redukce EN 10253-2, mat. P235GH  DN150/125</t>
  </si>
  <si>
    <t>444612217</t>
  </si>
  <si>
    <t>Redukce EN 10253-2, mat. P235GH DN150/125</t>
  </si>
  <si>
    <t>230024101</t>
  </si>
  <si>
    <t>Montáž trubní díly přivařovací tř.11-13 do 50 kg D 219 mm tl 6,3 mm</t>
  </si>
  <si>
    <t>1605540999</t>
  </si>
  <si>
    <t>Montáž trubních dílů přivařovacích hmotnosti přes 10 do 50 kg tř. 11 až 13 Ø 219 mm, tl. 6,3 mm</t>
  </si>
  <si>
    <t>https://podminky.urs.cz/item/CS_URS_2024_02/230024101</t>
  </si>
  <si>
    <t>RFNT.1E20090N</t>
  </si>
  <si>
    <t>Ohyb předizolovaný 90° DN200/315 90° R=1,5D al. N L=1x1m</t>
  </si>
  <si>
    <t>302079004</t>
  </si>
  <si>
    <t xml:space="preserve">Ohyb předizolovaný 90°  DN200/315 90° R=1,5D al. N L=1x1m</t>
  </si>
  <si>
    <t>31630589</t>
  </si>
  <si>
    <t>oblouk trubkový tvar 90°-K3 D 219,1mm tl 6,3mm DN 200</t>
  </si>
  <si>
    <t>-682451612</t>
  </si>
  <si>
    <t>TR200-150</t>
  </si>
  <si>
    <t>T-kus, redukovaný EN 10253-2, mat. P235GH PN40 ø219.1x6.3 / 168.3x4.5</t>
  </si>
  <si>
    <t>-1274251908</t>
  </si>
  <si>
    <t>TR200-80</t>
  </si>
  <si>
    <t>T-kus, redukovaný EN 10253-2, mat. P235GH PN40 ø219.1x6.3 / Ø88,9x3,6</t>
  </si>
  <si>
    <t>-1267531605</t>
  </si>
  <si>
    <t>R200/150</t>
  </si>
  <si>
    <t xml:space="preserve">Redukce EN 10253-2, mat. P235GH  DN200/150</t>
  </si>
  <si>
    <t>1396754647</t>
  </si>
  <si>
    <t>Redukce EN 10253-2, mat. P235GH DN200/150</t>
  </si>
  <si>
    <t>230032033</t>
  </si>
  <si>
    <t>Montáž přírubových spojů do PN 16 DN 200</t>
  </si>
  <si>
    <t>https://podminky.urs.cz/item/CS_URS_2024_01/230032033</t>
  </si>
  <si>
    <t>230032032</t>
  </si>
  <si>
    <t>Montáž přírubových spojů do PN 16 DN 150</t>
  </si>
  <si>
    <t>https://podminky.urs.cz/item/CS_URS_2024_01/230032032</t>
  </si>
  <si>
    <t>230033031</t>
  </si>
  <si>
    <t>Montáž přírubových spojů do PN 40 DN 125</t>
  </si>
  <si>
    <t>-1866678917</t>
  </si>
  <si>
    <t>https://podminky.urs.cz/item/CS_URS_2024_02/230033031</t>
  </si>
  <si>
    <t>230032030</t>
  </si>
  <si>
    <t>Montáž přírubových spojů do PN 16 DN 100</t>
  </si>
  <si>
    <t>-1206889202</t>
  </si>
  <si>
    <t>https://podminky.urs.cz/item/CS_URS_2024_02/230032030</t>
  </si>
  <si>
    <t>230032028</t>
  </si>
  <si>
    <t>Montáž přírubových spojů do PN 16 DN 65</t>
  </si>
  <si>
    <t>1369780337</t>
  </si>
  <si>
    <t>https://podminky.urs.cz/item/CS_URS_2024_01/230032028</t>
  </si>
  <si>
    <t>230032029</t>
  </si>
  <si>
    <t>Montáž přírubových spojů do PN 16 DN 80</t>
  </si>
  <si>
    <t>19606396</t>
  </si>
  <si>
    <t>https://podminky.urs.cz/item/CS_URS_2024_02/230032029</t>
  </si>
  <si>
    <t>230210012</t>
  </si>
  <si>
    <t>Oprava opláštění ruční natavením zesíleným</t>
  </si>
  <si>
    <t>1636673319</t>
  </si>
  <si>
    <t>Montáž opláštění ruční natavením zesíleným</t>
  </si>
  <si>
    <t>https://podminky.urs.cz/item/CS_URS_2024_02/230210012</t>
  </si>
  <si>
    <t>172*0,5 'Přepočtené koeficientem množství</t>
  </si>
  <si>
    <t>R.1SSD0021250225</t>
  </si>
  <si>
    <t xml:space="preserve">Doizolování spoje  série1 délka 500mm; dvojité uzavření, kompletní s PUR izolací, DN 125, DA225</t>
  </si>
  <si>
    <t>-1444818505</t>
  </si>
  <si>
    <t>Doizolování spoje série1 délka 500mm; dvojité uzavření, kompletní s PUR izolací, DN 125, DA225</t>
  </si>
  <si>
    <t>R.1SSD0022000315</t>
  </si>
  <si>
    <t xml:space="preserve">Doizolování spoje  série1 délka 500mm; dvojité uzavření, kompletní s PUR izolací, DN 200, DA315</t>
  </si>
  <si>
    <t>415296867</t>
  </si>
  <si>
    <t>R.1SSD0021500250</t>
  </si>
  <si>
    <t xml:space="preserve">Doizolování spoje  série1 délka 500mm; dvojité uzavření, kompletní s PUR izolací, DN 150, DA250</t>
  </si>
  <si>
    <t>-828708580</t>
  </si>
  <si>
    <t>R.1SSD0020650140</t>
  </si>
  <si>
    <t>Doizolování spoje série1 délka 500mm; dvojité uzavření, kompletní s PUR izolací, DN 65, DA140</t>
  </si>
  <si>
    <t>-1321870350</t>
  </si>
  <si>
    <t>RFNT.0CR315</t>
  </si>
  <si>
    <t>CR-Gumová průchodka stěnou D315</t>
  </si>
  <si>
    <t>-399565201</t>
  </si>
  <si>
    <t>RFNT.0CR250</t>
  </si>
  <si>
    <t>CR-Gumová průchodka stěnou D250</t>
  </si>
  <si>
    <t>-2071770884</t>
  </si>
  <si>
    <t>RFNT.0CR140</t>
  </si>
  <si>
    <t>CR-Gumová průchodka stěnou D140</t>
  </si>
  <si>
    <t>-745656207</t>
  </si>
  <si>
    <t>R.1SSM0002000315</t>
  </si>
  <si>
    <t xml:space="preserve">Manžeta ukončovací smršťovací  série1 DHEC, DN 200, DA315</t>
  </si>
  <si>
    <t>-1687782168</t>
  </si>
  <si>
    <t>RNRG.1SSM0001500250</t>
  </si>
  <si>
    <t xml:space="preserve">Manžeta ukončovací smršťovací  série1 DHEC, DN 150, DA250</t>
  </si>
  <si>
    <t>-1955283775</t>
  </si>
  <si>
    <t>Manžeta ukončovací smršťovací série1 DHEC, DN 150, DA250</t>
  </si>
  <si>
    <t>RNRG.1SSM0001250225</t>
  </si>
  <si>
    <t xml:space="preserve">Manžeta ukončovací smršťovací  série1 DHEC, DN 125, DA225</t>
  </si>
  <si>
    <t>1946083725</t>
  </si>
  <si>
    <t>Manžeta ukončovací smršťovací série1 DHEC, DN 125, DA225</t>
  </si>
  <si>
    <t>RNRG.1SSM0000650140</t>
  </si>
  <si>
    <t>Manžeta ukončovací smršťovací série1 DHEC, DN 65, DA140</t>
  </si>
  <si>
    <t>-102940075</t>
  </si>
  <si>
    <t>KUP315</t>
  </si>
  <si>
    <t xml:space="preserve">Kluzné uložení předizolovaného potrubí  O315,  včetně desky a nerezové kluzné plochy</t>
  </si>
  <si>
    <t>422</t>
  </si>
  <si>
    <t>Kluzné uložení předizolovaného potrubí O315, včetně desky a nerezové kluzné plochy</t>
  </si>
  <si>
    <t>Poznámka k položce:_x000d_
Pro vnější průměr plastové trubky O225, včetně PTFE desky a nerezové kluzné plochy</t>
  </si>
  <si>
    <t>KUP250</t>
  </si>
  <si>
    <t xml:space="preserve">Kluzné uložení předizolovaného potrubí  O250,  včetně desky a nerezové kluzné plochy</t>
  </si>
  <si>
    <t>418</t>
  </si>
  <si>
    <t>Kluzné uložení předizolovaného potrubí O250, včetně desky a nerezové kluzné plochy</t>
  </si>
  <si>
    <t>KUP225</t>
  </si>
  <si>
    <t xml:space="preserve">Kluzné uložení předizolovaného potrubí  O225,  včetně desky a nerezové kluzné plochy</t>
  </si>
  <si>
    <t>416</t>
  </si>
  <si>
    <t>Kluzné uložení předizolovaného potrubí O225, včetně desky a nerezové kluzné plochy</t>
  </si>
  <si>
    <t>2033732027</t>
  </si>
  <si>
    <t>PB250</t>
  </si>
  <si>
    <t xml:space="preserve">PB předizolovaného potrubí  O250 včetně PTFE</t>
  </si>
  <si>
    <t>428</t>
  </si>
  <si>
    <t>PB předizolovaného potrubí O250 včetně PTFE</t>
  </si>
  <si>
    <t>230050014</t>
  </si>
  <si>
    <t>Montáž uložení přivařením DN přes 150 do 350 mm</t>
  </si>
  <si>
    <t>1405429216</t>
  </si>
  <si>
    <t>Montáž uložení doplňkových konstrukcí přivařením DN přes 150 do 350</t>
  </si>
  <si>
    <t>https://podminky.urs.cz/item/CS_URS_2024_02/230050014</t>
  </si>
  <si>
    <t>42392R200</t>
  </si>
  <si>
    <t>stojan kotevní DN 200</t>
  </si>
  <si>
    <t>581044187</t>
  </si>
  <si>
    <t>stojan kotevní DN 200, dle ON 130851</t>
  </si>
  <si>
    <t>230050003</t>
  </si>
  <si>
    <t>Montáž uložení přišroubováním DN přes 50 do 150 mm</t>
  </si>
  <si>
    <t>710032685</t>
  </si>
  <si>
    <t>Montáž uložení doplňkových konstrukcí přišroubováním DN přes 50 do 150</t>
  </si>
  <si>
    <t>https://podminky.urs.cz/item/CS_URS_2024_02/230050003</t>
  </si>
  <si>
    <t>42392R150</t>
  </si>
  <si>
    <t>-1721716547</t>
  </si>
  <si>
    <t>stojan kotevní DN 150, dle ON 130851</t>
  </si>
  <si>
    <t>230050013</t>
  </si>
  <si>
    <t>Montáž uložení přivařením DN přes 50 do 150 mm</t>
  </si>
  <si>
    <t>-1110172402</t>
  </si>
  <si>
    <t>Montáž uložení doplňkových konstrukcí přivařením DN přes 50 do 150</t>
  </si>
  <si>
    <t>https://podminky.urs.cz/item/CS_URS_2024_02/230050013</t>
  </si>
  <si>
    <t>42392468</t>
  </si>
  <si>
    <t>podpěra kluzná DN 150</t>
  </si>
  <si>
    <t>-1951449203</t>
  </si>
  <si>
    <t>42392466</t>
  </si>
  <si>
    <t>podpěra kluzná DN 125</t>
  </si>
  <si>
    <t>-1470196564</t>
  </si>
  <si>
    <t>423924R65</t>
  </si>
  <si>
    <t>podpěra kluzná DN 65</t>
  </si>
  <si>
    <t>1644570431</t>
  </si>
  <si>
    <t>podpěra kluzná DN 80</t>
  </si>
  <si>
    <t>-36748824</t>
  </si>
  <si>
    <t>https://podminky.urs.cz/item/CS_URS_2024_02/230050031</t>
  </si>
  <si>
    <t>1,55*1000 'Přepočtené koeficientem množství</t>
  </si>
  <si>
    <t>13331634R</t>
  </si>
  <si>
    <t>Tyč ocelová L rovnoramenná S235JR, rozměr 100 x 100 x 8 mm</t>
  </si>
  <si>
    <t>400</t>
  </si>
  <si>
    <t>Tyč ocelová L rovnoramenná S235JR, rozměr 100 x 100 x 8 mm, 650mm</t>
  </si>
  <si>
    <t>0,65*100*12,3*0,001</t>
  </si>
  <si>
    <t>13611218</t>
  </si>
  <si>
    <t>plech ocelový hladký jakost S235JR tl 5mm tabule</t>
  </si>
  <si>
    <t>2088994625</t>
  </si>
  <si>
    <t>plech ocelový hladký jakost S235JR tl 5mm tabule, 1250 x 2500 mm</t>
  </si>
  <si>
    <t>1257002</t>
  </si>
  <si>
    <t>STAH. PASEK NEREZ V NAVINU PYTHON COGI S</t>
  </si>
  <si>
    <t>-872096928</t>
  </si>
  <si>
    <t>R.2</t>
  </si>
  <si>
    <t>Energocentrála - provoz</t>
  </si>
  <si>
    <t>262144</t>
  </si>
  <si>
    <t>390</t>
  </si>
  <si>
    <t>R.1</t>
  </si>
  <si>
    <t>Doprava výrobků k zákazníkovi</t>
  </si>
  <si>
    <t>auto</t>
  </si>
  <si>
    <t>388</t>
  </si>
  <si>
    <t>230170002</t>
  </si>
  <si>
    <t>Tlakové zkoušky těsnosti potrubí - příprava DN přes 40 do 80</t>
  </si>
  <si>
    <t>456</t>
  </si>
  <si>
    <t>Příprava pro zkoušku těsnosti potrubí DN přes 40 do 80</t>
  </si>
  <si>
    <t>https://podminky.urs.cz/item/CS_URS_2024_01/230170002</t>
  </si>
  <si>
    <t>230170003</t>
  </si>
  <si>
    <t>Tlakové zkoušky těsnosti potrubí - příprava DN přes 80 do 125</t>
  </si>
  <si>
    <t>454</t>
  </si>
  <si>
    <t>Příprava pro zkoušku těsnosti potrubí DN přes 80 do 125</t>
  </si>
  <si>
    <t>https://podminky.urs.cz/item/CS_URS_2024_01/230170003</t>
  </si>
  <si>
    <t>230170004</t>
  </si>
  <si>
    <t>Tlakové zkoušky těsnosti potrubí - příprava DN přes 125 do 200</t>
  </si>
  <si>
    <t>458</t>
  </si>
  <si>
    <t>Příprava pro zkoušku těsnosti potrubí DN přes 125 do 200</t>
  </si>
  <si>
    <t>https://podminky.urs.cz/item/CS_URS_2024_01/230170004</t>
  </si>
  <si>
    <t>230170012</t>
  </si>
  <si>
    <t>Tlakové zkoušky těsnosti potrubí - zkouška DN přes 40 do 80</t>
  </si>
  <si>
    <t>462</t>
  </si>
  <si>
    <t>Zkouška těsnosti potrubí DN přes 40 do 80</t>
  </si>
  <si>
    <t>https://podminky.urs.cz/item/CS_URS_2024_01/230170012</t>
  </si>
  <si>
    <t>230170013</t>
  </si>
  <si>
    <t>Tlakové zkoušky těsnosti potrubí - zkouška DN přes 80 do 125</t>
  </si>
  <si>
    <t>464</t>
  </si>
  <si>
    <t>Zkouška těsnosti potrubí DN přes 80 do 125</t>
  </si>
  <si>
    <t>https://podminky.urs.cz/item/CS_URS_2024_01/230170013</t>
  </si>
  <si>
    <t>Poznámka k položce:_x000d_
Tlaková zkouška provedena dle ČSN 13480-5_x000d_
součástí TLK bude potrubní schéma (P&amp;ID), s vyznačením tlakovaných úseků</t>
  </si>
  <si>
    <t>230170014</t>
  </si>
  <si>
    <t>Tlakové zkoušky těsnosti potrubí - zkouška DN přes 125 do 200</t>
  </si>
  <si>
    <t>466</t>
  </si>
  <si>
    <t>Zkouška těsnosti potrubí DN přes 125 do 200</t>
  </si>
  <si>
    <t>https://podminky.urs.cz/item/CS_URS_2024_01/230170014</t>
  </si>
  <si>
    <t>230VODA</t>
  </si>
  <si>
    <t>Napuštění horkovodu vodou</t>
  </si>
  <si>
    <t>468</t>
  </si>
  <si>
    <t>230VODA-UPR</t>
  </si>
  <si>
    <t>Úprava vody inhybitorem koroze, cca 5l/m3</t>
  </si>
  <si>
    <t>l</t>
  </si>
  <si>
    <t>470</t>
  </si>
  <si>
    <t>MT15-100</t>
  </si>
  <si>
    <t xml:space="preserve">Kontrola svarů MT dle ČSN EN  ISO 17 638 st., DN15-DN100</t>
  </si>
  <si>
    <t>472</t>
  </si>
  <si>
    <t>Kontrola svarů MT dle ČSN EN ISO 17 638 st., DN15-DN100</t>
  </si>
  <si>
    <t>MT100</t>
  </si>
  <si>
    <t xml:space="preserve">Kontrola svarů MT dle ČSN EN  ISO 17 638 st., DN100</t>
  </si>
  <si>
    <t>474</t>
  </si>
  <si>
    <t>Kontrola svarů MT dle ČSN EN ISO 17 638 st., DN100</t>
  </si>
  <si>
    <t>MT125</t>
  </si>
  <si>
    <t xml:space="preserve">Kontrola svarů MT dle ČSN EN  ISO 17 638 st., DN125</t>
  </si>
  <si>
    <t>476</t>
  </si>
  <si>
    <t>Kontrola svarů MT dle ČSN EN ISO 17 638 st., DN125</t>
  </si>
  <si>
    <t>MT150</t>
  </si>
  <si>
    <t xml:space="preserve">Kontrola svarů MT dle ČSN EN  ISO 17 638 st., DN150</t>
  </si>
  <si>
    <t>478</t>
  </si>
  <si>
    <t>Kontrola svarů MT dle ČSN EN ISO 17 638 st., DN150</t>
  </si>
  <si>
    <t>MT200</t>
  </si>
  <si>
    <t xml:space="preserve">Kontrola svarů MT dle ČSN EN  ISO 17 638 st., DN200</t>
  </si>
  <si>
    <t>480</t>
  </si>
  <si>
    <t>Kontrola svarů MT dle ČSN EN ISO 17 638 st., DN200</t>
  </si>
  <si>
    <t>UT-PA15-100</t>
  </si>
  <si>
    <t xml:space="preserve">Kontrola svarů UT-PA,  dle ČSN ISO 17 640 st. , DN15-100</t>
  </si>
  <si>
    <t>482</t>
  </si>
  <si>
    <t>Kontrola svarů UT-PA, dle ČSN ISO 17 640 st. , DN15-100</t>
  </si>
  <si>
    <t>UT-PA100</t>
  </si>
  <si>
    <t xml:space="preserve">Kontrola svarů UT-PA,  dle ČSN ISO 17 640 st. ., DN100</t>
  </si>
  <si>
    <t>484</t>
  </si>
  <si>
    <t>Kontrola svarů UT-PA, dle ČSN ISO 17 640 st. ., DN100</t>
  </si>
  <si>
    <t>UT-PA125</t>
  </si>
  <si>
    <t xml:space="preserve">Kontrola svarů UT-PA,  dle ČSN ISO 17 640 st. , DN125</t>
  </si>
  <si>
    <t>486</t>
  </si>
  <si>
    <t>Kontrola svarů UT-PA, dle ČSN ISO 17 640 st. , DN125</t>
  </si>
  <si>
    <t>UT-PA150</t>
  </si>
  <si>
    <t xml:space="preserve">Kontrola svarů UT-PA,  dle ČSN ISO 17 640 st. , DN150</t>
  </si>
  <si>
    <t>488</t>
  </si>
  <si>
    <t>Kontrola svarů UT-PA, dle ČSN ISO 17 640 st. , DN150</t>
  </si>
  <si>
    <t>UT-PA200</t>
  </si>
  <si>
    <t xml:space="preserve">Kontrola svarů UT-PA,  dle ČSN ISO 17 640 st. , DN200</t>
  </si>
  <si>
    <t>490</t>
  </si>
  <si>
    <t>Kontrola svarů UT-PA, dle ČSN ISO 17 640 st. , DN200</t>
  </si>
  <si>
    <t>VT15-100</t>
  </si>
  <si>
    <t>Vizuální kontrola (NT) do DN100)</t>
  </si>
  <si>
    <t>492</t>
  </si>
  <si>
    <t>VT100</t>
  </si>
  <si>
    <t>Vizuální kontrola (NT) DN100</t>
  </si>
  <si>
    <t>494</t>
  </si>
  <si>
    <t>VT125</t>
  </si>
  <si>
    <t>Vizuální kontrola (NT) DN125</t>
  </si>
  <si>
    <t>496</t>
  </si>
  <si>
    <t>VT150</t>
  </si>
  <si>
    <t>Vizuální kontrola (NT) DN150</t>
  </si>
  <si>
    <t>498</t>
  </si>
  <si>
    <t>VT200</t>
  </si>
  <si>
    <t>Vizuální kontrola (NT) DN200</t>
  </si>
  <si>
    <t>500</t>
  </si>
  <si>
    <t>1969907683</t>
  </si>
  <si>
    <t>https://podminky.urs.cz/item/CS_URS_2024_02/460671112</t>
  </si>
  <si>
    <t>1901899149</t>
  </si>
  <si>
    <t>https://podminky.urs.cz/item/CS_URS_2024_02/HZS3111</t>
  </si>
  <si>
    <t>1221644954</t>
  </si>
  <si>
    <t>https://podminky.urs.cz/item/CS_URS_2024_02/HZS3232</t>
  </si>
  <si>
    <t>1022440845</t>
  </si>
  <si>
    <t>https://podminky.urs.cz/item/CS_URS_2024_02/HZS4212</t>
  </si>
  <si>
    <t>D4.1b - InO 201.2 - Teplovod - stavební část</t>
  </si>
  <si>
    <t>2 - Základy,zvláštní zakládání</t>
  </si>
  <si>
    <t>3 - Svislé a kompletní konstrukce</t>
  </si>
  <si>
    <t>5 - Komunikace</t>
  </si>
  <si>
    <t>8 - Trubní vedení</t>
  </si>
  <si>
    <t>113106211</t>
  </si>
  <si>
    <t>Rozebrání dlažeb vozovek z velkých kostek s ložem z kameniva strojně pl přes 50 do 200 m2</t>
  </si>
  <si>
    <t>2090260732</t>
  </si>
  <si>
    <t>Rozebrání dlažeb vozovek a ploch s přemístěním hmot na skládku na vzdálenost do 3 m nebo s naložením na dopravní prostředek, s jakoukoliv výplní spár strojně plochy jednotlivě přes 50 m2 do 200 m2 z velkých kostek s ložem z kameniva</t>
  </si>
  <si>
    <t>https://podminky.urs.cz/item/CS_URS_2024_01/113106211</t>
  </si>
  <si>
    <t>6+25</t>
  </si>
  <si>
    <t>113106221</t>
  </si>
  <si>
    <t>Rozebrání dlažeb vozovek z drobných kostek s ložem z kameniva strojně pl přes 50 do 200 m2</t>
  </si>
  <si>
    <t>476506377</t>
  </si>
  <si>
    <t>Rozebrání dlažeb vozovek a ploch s přemístěním hmot na skládku na vzdálenost do 3 m nebo s naložením na dopravní prostředek, s jakoukoliv výplní spár strojně plochy jednotlivě přes 50 m2 do 200 m2 z drobných kostek nebo odseků s ložem z kameniva</t>
  </si>
  <si>
    <t>https://podminky.urs.cz/item/CS_URS_2024_01/113106221</t>
  </si>
  <si>
    <t>113107012</t>
  </si>
  <si>
    <t>Odstranění podkladu z kameniva těženého tl přes 100 do 200 mm při překopech ručně</t>
  </si>
  <si>
    <t>-1640871443</t>
  </si>
  <si>
    <t>Odstranění podkladů nebo krytů při překopech inženýrských sítí s přemístěním hmot na skládku ve vzdálenosti do 3 m nebo s naložením na dopravní prostředek ručně z kameniva těženého, o tl. vrstvy přes 100 do 200 mm</t>
  </si>
  <si>
    <t>https://podminky.urs.cz/item/CS_URS_2024_01/113107012</t>
  </si>
  <si>
    <t>113154124</t>
  </si>
  <si>
    <t>Frézování živičného krytu tl 100 mm pruh š přes 0,5 do 1 m pl do 500 m2 bez překážek v trase</t>
  </si>
  <si>
    <t>1375182112</t>
  </si>
  <si>
    <t>Frézování živičného podkladu nebo krytu s naložením na dopravní prostředek plochy do 500 m2 bez překážek v trase pruhu šířky přes 0,5 m do 1 m, tloušťky vrstvy 100 mm</t>
  </si>
  <si>
    <t>https://podminky.urs.cz/item/CS_URS_2024_01/113154124</t>
  </si>
  <si>
    <t>1381168242</t>
  </si>
  <si>
    <t>-1687688968</t>
  </si>
  <si>
    <t>-2121460074</t>
  </si>
  <si>
    <t>119003213</t>
  </si>
  <si>
    <t>Mobilní plotová zábrana s profilovaným plechem výšky do 1,5 m pro zabezpečení výkopu zřízení</t>
  </si>
  <si>
    <t>-1685212619</t>
  </si>
  <si>
    <t>Pomocné konstrukce při zabezpečení výkopu svislé ocelové mobilní oplocení, výšky do 1,5 m panely vyplněné profilovaným plechem zřízení</t>
  </si>
  <si>
    <t>https://podminky.urs.cz/item/CS_URS_2024_01/119003213</t>
  </si>
  <si>
    <t>20*60</t>
  </si>
  <si>
    <t>119003214</t>
  </si>
  <si>
    <t>Mobilní plotová zábrana s profilovaným plechem výšky do 1,5 m pro zabezpečení výkopu odstranění</t>
  </si>
  <si>
    <t>-850806332</t>
  </si>
  <si>
    <t>Pomocné konstrukce při zabezpečení výkopu svislé ocelové mobilní oplocení, výšky do 1,5 m panely vyplněné profilovaným plechem odstranění</t>
  </si>
  <si>
    <t>https://podminky.urs.cz/item/CS_URS_2024_01/119003214</t>
  </si>
  <si>
    <t>-367354296</t>
  </si>
  <si>
    <t>29*0,15</t>
  </si>
  <si>
    <t>131212501</t>
  </si>
  <si>
    <t>Hloubení jamek pro sloupky, zábradlí, značky objem do 0,5 m3 v soudržných horninách třídy těžitelnosti I skupiny 3 ručně</t>
  </si>
  <si>
    <t>2120867299</t>
  </si>
  <si>
    <t>Hloubení jamek pro spodní stavbu železnic ručně pro sloupky zábradlí, značky, apod. objemu do 0,5 m3 s odhozením výkopku nebo naložením na dopravní prostředek v hornině třídy těžitelnosti I skupiny 3 soudržných</t>
  </si>
  <si>
    <t>https://podminky.urs.cz/item/CS_URS_2024_01/131212501</t>
  </si>
  <si>
    <t>131413131</t>
  </si>
  <si>
    <t>Hloubení jam do 10 m3 v soudržných horninách třídy těžitelnosti II skupiny 5 při překopech inženýrských sítí ručně</t>
  </si>
  <si>
    <t>-1505209354</t>
  </si>
  <si>
    <t>Hloubení jam a zářezů při překopech inženýrských sítí ručně zapažených i nezapažených s urovnáním dna do předepsaného profilu a spádu objemu do 10 m3 v hornině třídy těžitelnosti II skupiny 5 soudržných</t>
  </si>
  <si>
    <t>https://podminky.urs.cz/item/CS_URS_2024_01/131413131</t>
  </si>
  <si>
    <t>380*0,05</t>
  </si>
  <si>
    <t>132211401</t>
  </si>
  <si>
    <t>Hloubená vykopávka pod základy v hornině třídy těžitelnosti I skupiny 3 ručně</t>
  </si>
  <si>
    <t>-1691942673</t>
  </si>
  <si>
    <t>Hloubená vykopávka pod základy ručně s přehozením výkopku na vzdálenost 3 m nebo s naložením na dopravní prostředek v hornině třídy těžitelnosti I skupiny 3</t>
  </si>
  <si>
    <t>https://podminky.urs.cz/item/CS_URS_2024_01/132211401</t>
  </si>
  <si>
    <t>139001101</t>
  </si>
  <si>
    <t>Příplatek za ztížení vykopávky v blízkosti podzemního vedení</t>
  </si>
  <si>
    <t>-1623014932</t>
  </si>
  <si>
    <t>Příplatek k cenám hloubených vykopávek za ztížení vykopávky v blízkosti podzemního vedení nebo výbušnin pro jakoukoliv třídu horniny</t>
  </si>
  <si>
    <t>https://podminky.urs.cz/item/CS_URS_2024_01/139001101</t>
  </si>
  <si>
    <t>1914740841</t>
  </si>
  <si>
    <t>190*2</t>
  </si>
  <si>
    <t>954960209</t>
  </si>
  <si>
    <t>161151123</t>
  </si>
  <si>
    <t>Svislé přemístění výkopku z horniny třídy těžitelnosti III skupiny 6 a 7 hl výkopu přes 4 do 8 m</t>
  </si>
  <si>
    <t>-462085240</t>
  </si>
  <si>
    <t>Svislé přemístění výkopku strojně bez naložení do dopravní nádoby avšak s vyprázdněním dopravní nádoby na hromadu nebo do dopravního prostředku z horniny třídy těžitelnosti III skupiny 6 a 7 při hloubce výkopu přes 4 do 8 m</t>
  </si>
  <si>
    <t>https://podminky.urs.cz/item/CS_URS_2024_01/161151123</t>
  </si>
  <si>
    <t>162751117</t>
  </si>
  <si>
    <t>Vodorovné přemístění přes 9 000 do 10000 m výkopku/sypaniny z horniny třídy těžitelnosti I skupiny 1 až 3</t>
  </si>
  <si>
    <t>1778011802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</si>
  <si>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</si>
  <si>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</si>
  <si>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167151113</t>
  </si>
  <si>
    <t>Nakládání výkopku z hornin třídy těžitelnosti III skupiny 6 a 7 přes 100 m3</t>
  </si>
  <si>
    <t>1408877432</t>
  </si>
  <si>
    <t>Nakládání, skládání a překládání neulehlého výkopku nebo sypaniny strojně nakládání, množství přes 100 m3, z hornin třídy těžitelnosti III, skupiny 6 a 7</t>
  </si>
  <si>
    <t>https://podminky.urs.cz/item/CS_URS_2024_01/167151113</t>
  </si>
  <si>
    <t>-1327536233</t>
  </si>
  <si>
    <t>171201221</t>
  </si>
  <si>
    <t>Poplatek za uložení na skládce (skládkovné) zeminy a kamení kód odpadu 17 05 04</t>
  </si>
  <si>
    <t>-154932772</t>
  </si>
  <si>
    <t>Poplatek za uložení stavebního odpadu na skládce (skládkovné) zeminy a kamení zatříděného do Katalogu odpadů pod kódem 17 05 04</t>
  </si>
  <si>
    <t>https://podminky.urs.cz/item/CS_URS_2024_01/171201221</t>
  </si>
  <si>
    <t>131,005*1800/1000</t>
  </si>
  <si>
    <t>-1006590806</t>
  </si>
  <si>
    <t>380-131,005</t>
  </si>
  <si>
    <t>175111101</t>
  </si>
  <si>
    <t>Obsypání potrubí ručně sypaninou bez prohození, uloženou do 3 m</t>
  </si>
  <si>
    <t>-1964633022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</si>
  <si>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</si>
  <si>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https://podminky.urs.cz/item/CS_URS_2024_01/175111101</t>
  </si>
  <si>
    <t>197*0,665</t>
  </si>
  <si>
    <t>58337310</t>
  </si>
  <si>
    <t>štěrkopísek frakce 0/4</t>
  </si>
  <si>
    <t>-1062430997</t>
  </si>
  <si>
    <t>131,005*2 'Přepočtené koeficientem množství</t>
  </si>
  <si>
    <t>181351003</t>
  </si>
  <si>
    <t>Rozprostření ornice tl vrstvy do 200 mm pl do 100 m2 v rovině nebo ve svahu do 1:5 strojně</t>
  </si>
  <si>
    <t>2074862047</t>
  </si>
  <si>
    <t>Rozprostření a urovnání ornice v rovině nebo ve svahu sklonu do 1:5 strojně při souvislé ploše do 100 m2, tl. vrstvy do 200 mm</t>
  </si>
  <si>
    <t>https://podminky.urs.cz/item/CS_URS_2024_01/181351003</t>
  </si>
  <si>
    <t>181451311</t>
  </si>
  <si>
    <t>Založení trávníku strojně v jedné operaci v rovině nebo na svahu do 1:5</t>
  </si>
  <si>
    <t>-700737743</t>
  </si>
  <si>
    <t>Založení trávníku strojně výsevem včetně utažení na ploše v rovině nebo na svahu do 1:5</t>
  </si>
  <si>
    <t>https://podminky.urs.cz/item/CS_URS_2024_01/181451311</t>
  </si>
  <si>
    <t>-1064599258</t>
  </si>
  <si>
    <t>29*0,025 'Přepočtené koeficientem množství</t>
  </si>
  <si>
    <t>Základy,zvláštní zakládání</t>
  </si>
  <si>
    <t>275311125</t>
  </si>
  <si>
    <t>Základové patky a bloky z betonu prostého C 16/20</t>
  </si>
  <si>
    <t>717894062</t>
  </si>
  <si>
    <t>Základové konstrukce z betonu prostého patky a bloky ve výkopu nebo na hlavách pilot C 16/20</t>
  </si>
  <si>
    <t>https://podminky.urs.cz/item/CS_URS_2024_01/275311125</t>
  </si>
  <si>
    <t>0,8*0,15*0,55*4</t>
  </si>
  <si>
    <t>310271081</t>
  </si>
  <si>
    <t>Zazdívka otvorů ve zdivu nadzákladovém pl přes 1 do 4 m2 pórobetonovými tvárnicemi do P2 na tenkovrstvou maltu tl 375 m</t>
  </si>
  <si>
    <t>-686517762</t>
  </si>
  <si>
    <t>Zazdívka otvorů ve zdivu nadzákladovém pórobetonovými tvárnicemi plochy přes 1 do 4 m2, tl. zdiva 375 mm, pevnost tvárnic do P2</t>
  </si>
  <si>
    <t>https://podminky.urs.cz/item/CS_URS_2024_01/310271081</t>
  </si>
  <si>
    <t>0,3*5</t>
  </si>
  <si>
    <t>338171111</t>
  </si>
  <si>
    <t>Osazování sloupků a vzpěr plotových ocelových v do 2 m se zalitím MC</t>
  </si>
  <si>
    <t>-1273695857</t>
  </si>
  <si>
    <t>Montáž sloupků a vzpěr plotových ocelových trubkových nebo profilovaných výšky do 2 m se zalitím cementovou maltou do vynechaných otvorů</t>
  </si>
  <si>
    <t>https://podminky.urs.cz/item/CS_URS_2024_01/338171111</t>
  </si>
  <si>
    <t>Komunikace</t>
  </si>
  <si>
    <t>564851111</t>
  </si>
  <si>
    <t>Podklad ze štěrkodrtě ŠD plochy přes 100 m2 tl 150 mm</t>
  </si>
  <si>
    <t>-1036168851</t>
  </si>
  <si>
    <t>Podklad ze štěrkodrti ŠD s rozprostřením a zhutněním plochy přes 100 m2, po zhutnění tl. 150 mm</t>
  </si>
  <si>
    <t>https://podminky.urs.cz/item/CS_URS_2024_01/564851111</t>
  </si>
  <si>
    <t>31+8,5</t>
  </si>
  <si>
    <t>565145101</t>
  </si>
  <si>
    <t>Asfaltový beton vrstva podkladní ACP 16 (obalované kamenivo OKS) tl 60 mm š do 1,5 m</t>
  </si>
  <si>
    <t>-644998501</t>
  </si>
  <si>
    <t>Asfaltový beton vrstva podkladní ACP 16 (obalované kamenivo střednězrnné - OKS) s rozprostřením a zhutněním v pruhu šířky do 1,5 m, po zhutnění tl. 60 mm</t>
  </si>
  <si>
    <t>https://podminky.urs.cz/item/CS_URS_2024_01/565145101</t>
  </si>
  <si>
    <t>573111112</t>
  </si>
  <si>
    <t>Postřik živičný infiltrační s posypem z asfaltu množství 1 kg/m2</t>
  </si>
  <si>
    <t>-1398695918</t>
  </si>
  <si>
    <t>Postřik infiltrační PI z asfaltu silničního s posypem kamenivem, v množství 1,00 kg/m2</t>
  </si>
  <si>
    <t>https://podminky.urs.cz/item/CS_URS_2024_01/573111112</t>
  </si>
  <si>
    <t>573211107</t>
  </si>
  <si>
    <t>Postřik živičný spojovací z asfaltu v množství 0,30 kg/m2</t>
  </si>
  <si>
    <t>-70827949</t>
  </si>
  <si>
    <t>Postřik spojovací PS bez posypu kamenivem z asfaltu silničního, v množství 0,30 kg/m2</t>
  </si>
  <si>
    <t>https://podminky.urs.cz/item/CS_URS_2024_01/573211107</t>
  </si>
  <si>
    <t>577134111</t>
  </si>
  <si>
    <t>Asfaltový beton vrstva obrusná ACO 11+ (ABS) tř. I tl 40 mm š do 3 m z nemodifikovaného asfaltu</t>
  </si>
  <si>
    <t>-985110122</t>
  </si>
  <si>
    <t>Asfaltový beton vrstva obrusná ACO 11 (ABS) s rozprostřením a se zhutněním z nemodifikovaného asfaltu v pruhu šířky do 3 m tř. I (ACO 11+), po zhutnění tl. 40 mm</t>
  </si>
  <si>
    <t>https://podminky.urs.cz/item/CS_URS_2024_01/577134111</t>
  </si>
  <si>
    <t>407</t>
  </si>
  <si>
    <t>2,8*2,8</t>
  </si>
  <si>
    <t>591211111</t>
  </si>
  <si>
    <t>Kladení dlažby z kostek drobných z kamene do lože z kameniva těženého tl 50 mm</t>
  </si>
  <si>
    <t>1358681715</t>
  </si>
  <si>
    <t>Kladení dlažby z kostek s provedením lože do tl. 50 mm, s vyplněním spár, s dvojím beraněním a se smetením přebytečného materiálu na krajnici drobných z kamene, do lože z kameniva těženého</t>
  </si>
  <si>
    <t>https://podminky.urs.cz/item/CS_URS_2024_01/591211111</t>
  </si>
  <si>
    <t>58381007</t>
  </si>
  <si>
    <t>kostka štípaná dlažební žula drobná 8/10</t>
  </si>
  <si>
    <t>130745317</t>
  </si>
  <si>
    <t>Poznámka k položce:_x000d_
dodávka 20%</t>
  </si>
  <si>
    <t>8,5*0,2</t>
  </si>
  <si>
    <t>1,7*1,02 'Přepočtené koeficientem množství</t>
  </si>
  <si>
    <t>-71692800</t>
  </si>
  <si>
    <t>5+26</t>
  </si>
  <si>
    <t>1860190977</t>
  </si>
  <si>
    <t>15*0,2</t>
  </si>
  <si>
    <t>3*1,03 'Přepočtené koeficientem množství</t>
  </si>
  <si>
    <t>-717322433</t>
  </si>
  <si>
    <t>16*0,2</t>
  </si>
  <si>
    <t>3,2*1,03 'Přepočtené koeficientem množství</t>
  </si>
  <si>
    <t>894411311</t>
  </si>
  <si>
    <t>Osazení betonových nebo železobetonových dílců pro šachty skruží rovných</t>
  </si>
  <si>
    <t>-2141851322</t>
  </si>
  <si>
    <t>https://podminky.urs.cz/item/CS_URS_2024_01/894411311</t>
  </si>
  <si>
    <t>59224104</t>
  </si>
  <si>
    <t>skruž betonová studniční 100x100x9cm</t>
  </si>
  <si>
    <t>1775856717</t>
  </si>
  <si>
    <t>894414211</t>
  </si>
  <si>
    <t>Osazení betonových nebo železobetonových dílců pro šachty desek zákrytových</t>
  </si>
  <si>
    <t>1160255605</t>
  </si>
  <si>
    <t>https://podminky.urs.cz/item/CS_URS_2024_01/894414211</t>
  </si>
  <si>
    <t>59224075</t>
  </si>
  <si>
    <t>deska betonová zákrytová k ukončení šachet 1000/625x200mm</t>
  </si>
  <si>
    <t>-989621857</t>
  </si>
  <si>
    <t>-1555442517</t>
  </si>
  <si>
    <t>1934906051</t>
  </si>
  <si>
    <t>411868893</t>
  </si>
  <si>
    <t>637121111</t>
  </si>
  <si>
    <t>Okapový chodník z kačírku tl 100 mm s udusáním</t>
  </si>
  <si>
    <t>385046772</t>
  </si>
  <si>
    <t>Okapový chodník z kameniva s udusáním a urovnáním povrchu z kačírku tl. 100 mm</t>
  </si>
  <si>
    <t>https://podminky.urs.cz/item/CS_URS_2024_01/637121111</t>
  </si>
  <si>
    <t>913111211</t>
  </si>
  <si>
    <t>Příplatek k dočasnému podstavci plastovému za první a ZKD den použití</t>
  </si>
  <si>
    <t>-138094177</t>
  </si>
  <si>
    <t>Montáž a demontáž dočasných dopravních značek Příplatek za první a každý další den použití dočasných dopravních značek k ceně 11-1111</t>
  </si>
  <si>
    <t>https://podminky.urs.cz/item/CS_URS_2024_01/913111211</t>
  </si>
  <si>
    <t>10*60</t>
  </si>
  <si>
    <t>913121111</t>
  </si>
  <si>
    <t>Montáž a demontáž dočasné dopravní značky kompletní základní</t>
  </si>
  <si>
    <t>-292752643</t>
  </si>
  <si>
    <t>Montáž a demontáž dočasných dopravních značek kompletních značek vč. podstavce a sloupku základních</t>
  </si>
  <si>
    <t>https://podminky.urs.cz/item/CS_URS_2024_01/913121111</t>
  </si>
  <si>
    <t>914111111</t>
  </si>
  <si>
    <t>Montáž svislé dopravní značky do velikosti 1 m2 objímkami na sloupek nebo konzolu</t>
  </si>
  <si>
    <t>185723137</t>
  </si>
  <si>
    <t>Montáž svislé dopravní značky základní velikosti do 1 m2 objímkami na sloupky nebo konzoly</t>
  </si>
  <si>
    <t>https://podminky.urs.cz/item/CS_URS_2024_01/914111111</t>
  </si>
  <si>
    <t>-1179566610</t>
  </si>
  <si>
    <t>40445225</t>
  </si>
  <si>
    <t>sloupek pro dopravní značku Zn D 60mm v 3,5m</t>
  </si>
  <si>
    <t>-1698337796</t>
  </si>
  <si>
    <t>915111111</t>
  </si>
  <si>
    <t>Vodorovné dopravní značení dělící čáry souvislé š 125 mm základní bílá barva</t>
  </si>
  <si>
    <t>1406814909</t>
  </si>
  <si>
    <t>Vodorovné dopravní značení stříkané barvou dělící čára šířky 125 mm souvislá bílá základní</t>
  </si>
  <si>
    <t>https://podminky.urs.cz/item/CS_URS_2024_01/915111111</t>
  </si>
  <si>
    <t>916131113</t>
  </si>
  <si>
    <t>Osazení silničního obrubníku betonového ležatého s boční opěrou do lože z betonu prostého</t>
  </si>
  <si>
    <t>-1011785574</t>
  </si>
  <si>
    <t>Osazení silničního obrubníku betonového se zřízením lože, s vyplněním a zatřením spár cementovou maltou ležatého s boční opěrou z betonu prostého, do lože z betonu prostého</t>
  </si>
  <si>
    <t>https://podminky.urs.cz/item/CS_URS_2024_01/916131113</t>
  </si>
  <si>
    <t>59217026</t>
  </si>
  <si>
    <t>obrubník silniční betonový 500x150x250mm</t>
  </si>
  <si>
    <t>1524280150</t>
  </si>
  <si>
    <t>4*1,02 'Přepočtené koeficientem množství</t>
  </si>
  <si>
    <t>916131212</t>
  </si>
  <si>
    <t>Osazení silničního obrubníku betonového stojatého bez boční opěry do lože z betonu prostého</t>
  </si>
  <si>
    <t>-1175139326</t>
  </si>
  <si>
    <t>Osazení silničního obrubníku betonového se zřízením lože, s vyplněním a zatřením spár cementovou maltou stojatého bez boční opěry, do lože z betonu prostého</t>
  </si>
  <si>
    <t>https://podminky.urs.cz/item/CS_URS_2024_01/916131212</t>
  </si>
  <si>
    <t>59217072</t>
  </si>
  <si>
    <t>obrubník silniční betonový 1000x100x250mm</t>
  </si>
  <si>
    <t>2125943530</t>
  </si>
  <si>
    <t>33*1,02 'Přepočtené koeficientem množství</t>
  </si>
  <si>
    <t>919735112</t>
  </si>
  <si>
    <t>Řezání stávajícího živičného krytu hl přes 50 do 100 mm</t>
  </si>
  <si>
    <t>-1156207996</t>
  </si>
  <si>
    <t>Řezání stávajícího živičného krytu nebo podkladu hloubky přes 50 do 100 mm</t>
  </si>
  <si>
    <t>https://podminky.urs.cz/item/CS_URS_2024_01/919735112</t>
  </si>
  <si>
    <t>963015131</t>
  </si>
  <si>
    <t>Demontáž prefabrikovaných krycích desek kanálů, šachet nebo žump do hmotnosti 0,12 t</t>
  </si>
  <si>
    <t>722905091</t>
  </si>
  <si>
    <t>Demontáž prefabrikovaných krycích desek kanálů, šachet nebo žump hmotnosti do 0,12 t</t>
  </si>
  <si>
    <t>https://podminky.urs.cz/item/CS_URS_2024_01/963015131</t>
  </si>
  <si>
    <t>884522767</t>
  </si>
  <si>
    <t>966006132</t>
  </si>
  <si>
    <t>Odstranění značek dopravních nebo orientačních se sloupky s betonovými patkami</t>
  </si>
  <si>
    <t>2009798050</t>
  </si>
  <si>
    <t>Odstranění dopravních nebo orientačních značek se sloupkem s uložením hmot na vzdálenost do 20 m nebo s naložením na dopravní prostředek, se zásypem jam a jeho zhutněním s betonovou patkou</t>
  </si>
  <si>
    <t>https://podminky.urs.cz/item/CS_URS_2024_01/966006132</t>
  </si>
  <si>
    <t>976085311</t>
  </si>
  <si>
    <t>Vybourání kanalizačních rámů včetně poklopů nebo mříží pl do 0,6 m2</t>
  </si>
  <si>
    <t>32416791</t>
  </si>
  <si>
    <t>Vybourání drobných zámečnických a jiných konstrukcí kanalizačních rámů litinových, z rýhovaného plechu nebo betonových včetně poklopů nebo mříží, plochy do 0,60 m2</t>
  </si>
  <si>
    <t>https://podminky.urs.cz/item/CS_URS_2024_01/976085311</t>
  </si>
  <si>
    <t>977151114</t>
  </si>
  <si>
    <t>Jádrové vrty diamantovými korunkami do stavebních materiálů D přes 50 do 60 mm</t>
  </si>
  <si>
    <t>1846977797</t>
  </si>
  <si>
    <t>Jádrové vrty diamantovými korunkami do stavebních materiálů (železobetonu, betonu, cihel, obkladů, dlažeb, kamene) průměru přes 50 do 60 mm</t>
  </si>
  <si>
    <t>https://podminky.urs.cz/item/CS_URS_2024_01/977151114</t>
  </si>
  <si>
    <t>979024443</t>
  </si>
  <si>
    <t>Očištění vybouraných obrubníků a krajníků silničních</t>
  </si>
  <si>
    <t>-719320789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</si>
  <si>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</si>
  <si>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https://podminky.urs.cz/item/CS_URS_2024_01/979024443</t>
  </si>
  <si>
    <t>979054441</t>
  </si>
  <si>
    <t>Očištění vybouraných z desek nebo dlaždic s původním spárováním z kameniva těženého</t>
  </si>
  <si>
    <t>-2017749858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</si>
  <si>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</si>
  <si>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https://podminky.urs.cz/item/CS_URS_2024_01/979054441</t>
  </si>
  <si>
    <t>-212937778</t>
  </si>
  <si>
    <t>-1857590812</t>
  </si>
  <si>
    <t>997221861</t>
  </si>
  <si>
    <t>Poplatek za uložení na recyklační skládce (skládkovné) stavebního odpadu z prostého betonu pod kódem 17 01 01</t>
  </si>
  <si>
    <t>-958968430</t>
  </si>
  <si>
    <t>https://podminky.urs.cz/item/CS_URS_2024_01/997221861</t>
  </si>
  <si>
    <t>-1822556155</t>
  </si>
  <si>
    <t>145546234</t>
  </si>
  <si>
    <t>2043352586</t>
  </si>
  <si>
    <t>210204002</t>
  </si>
  <si>
    <t>Montáž stožárů osvětlení parkových ocelových</t>
  </si>
  <si>
    <t>-1181929380</t>
  </si>
  <si>
    <t>https://podminky.urs.cz/item/CS_URS_2024_01/210204002</t>
  </si>
  <si>
    <t>218204002</t>
  </si>
  <si>
    <t>Demontáž stožárů osvětlení parkových ocelových</t>
  </si>
  <si>
    <t>-1870934426</t>
  </si>
  <si>
    <t>https://podminky.urs.cz/item/CS_URS_2024_01/218204002</t>
  </si>
  <si>
    <t>D4.2 - OPS</t>
  </si>
  <si>
    <t>D4.2.1.1 - Objektové předávací stanice - strojní část</t>
  </si>
  <si>
    <t xml:space="preserve">    722 - Zdravotechnika - vnitřní vodovod</t>
  </si>
  <si>
    <t>-819789477</t>
  </si>
  <si>
    <t>-1934720058</t>
  </si>
  <si>
    <t>R.AKK40</t>
  </si>
  <si>
    <t>Snímatelné izolační pouzdro na armaturu, DN40, do 150 stupňů</t>
  </si>
  <si>
    <t>-1774831748</t>
  </si>
  <si>
    <t>R.AUV80</t>
  </si>
  <si>
    <t xml:space="preserve">Snímatelné izolační pouzdro na armaturu  DN80, do 150 stupňů</t>
  </si>
  <si>
    <t>-24461611</t>
  </si>
  <si>
    <t>1260935599</t>
  </si>
  <si>
    <t>R.AKK50</t>
  </si>
  <si>
    <t>Snímatelné izolační pouzdro na armaturu, DN50, do 150 stupňů</t>
  </si>
  <si>
    <t>792851485</t>
  </si>
  <si>
    <t>1381886095</t>
  </si>
  <si>
    <t>Snímatelné izolační pouzdro na armaturu, DN65, do 150 stupňů</t>
  </si>
  <si>
    <t>357759338</t>
  </si>
  <si>
    <t>776569137</t>
  </si>
  <si>
    <t>748868167</t>
  </si>
  <si>
    <t>12*1,1 'Přepočtené koeficientem množství</t>
  </si>
  <si>
    <t>991460309</t>
  </si>
  <si>
    <t>35*1,1 'Přepočtené koeficientem množství</t>
  </si>
  <si>
    <t>IZP 80-60</t>
  </si>
  <si>
    <t>pouzdro potrubní izolační 89/60mm</t>
  </si>
  <si>
    <t>346172111</t>
  </si>
  <si>
    <t>58*1,1 'Přepočtené koeficientem množství</t>
  </si>
  <si>
    <t>IZP 65-60</t>
  </si>
  <si>
    <t>pouzdro potrubní izolační 77/60mm</t>
  </si>
  <si>
    <t>271342561</t>
  </si>
  <si>
    <t xml:space="preserve">pouzdro potrubní izolační  77/60mm</t>
  </si>
  <si>
    <t>70*1,1 'Přepočtené koeficientem množství</t>
  </si>
  <si>
    <t>IZP65-50</t>
  </si>
  <si>
    <t>pouzdro potrubní izolační 50 mm / DN65</t>
  </si>
  <si>
    <t>-1727873657</t>
  </si>
  <si>
    <t>23*1,1 'Přepočtené koeficientem množství</t>
  </si>
  <si>
    <t>IZP50-50</t>
  </si>
  <si>
    <t>pouzdro potrubní izolační 50 mm / DN50</t>
  </si>
  <si>
    <t>1057104734</t>
  </si>
  <si>
    <t>30*1,1 'Přepočtené koeficientem množství</t>
  </si>
  <si>
    <t>IZP40-50</t>
  </si>
  <si>
    <t>pouzdro potrubní izolační 50 mm / DN40</t>
  </si>
  <si>
    <t>-1911728613</t>
  </si>
  <si>
    <t>IZP32-50</t>
  </si>
  <si>
    <t>pouzdro potrubní izolační 50 mm / DN32</t>
  </si>
  <si>
    <t>513103069</t>
  </si>
  <si>
    <t>10*1,1 'Přepočtené koeficientem množství</t>
  </si>
  <si>
    <t>IZP15-40</t>
  </si>
  <si>
    <t>Pouzdro potrubní izolační 40 mm / DN 15</t>
  </si>
  <si>
    <t>-396559914</t>
  </si>
  <si>
    <t>2*1,1 'Přepočtené koeficientem množství</t>
  </si>
  <si>
    <t>IZP20-40</t>
  </si>
  <si>
    <t xml:space="preserve">Pouzdro potrubní izolační  40 mm / DN20</t>
  </si>
  <si>
    <t>1001021663</t>
  </si>
  <si>
    <t>20+1</t>
  </si>
  <si>
    <t>21*1,1 'Přepočtené koeficientem množství</t>
  </si>
  <si>
    <t>IZP25-50</t>
  </si>
  <si>
    <t>Pouzdro potrubní izolační 50 mm / DN25</t>
  </si>
  <si>
    <t>-1755633044</t>
  </si>
  <si>
    <t>20+2+2</t>
  </si>
  <si>
    <t>24*1,1 'Přepočtené koeficientem množství</t>
  </si>
  <si>
    <t>998713102</t>
  </si>
  <si>
    <t>Přesun hmot tonážní pro izolace tepelné v objektech v přes 6 do 12 m</t>
  </si>
  <si>
    <t>-1602225659</t>
  </si>
  <si>
    <t>Přesun hmot pro izolace tepelné stanovený z hmotnosti přesunovaného materiálu vodorovná dopravní vzdálenost do 50 m s užitím mechanizace v objektech výšky přes 6 m do 12 m</t>
  </si>
  <si>
    <t>https://podminky.urs.cz/item/CS_URS_2024_01/998713102</t>
  </si>
  <si>
    <t>722</t>
  </si>
  <si>
    <t>Zdravotechnika - vnitřní vodovod</t>
  </si>
  <si>
    <t>230140037</t>
  </si>
  <si>
    <t>Montáž trubek z nerezavějící oceli tř.17 D 57 mm, tl 3 mm</t>
  </si>
  <si>
    <t>1253474247</t>
  </si>
  <si>
    <t>Montáž trubek Ø 57 mm, tl. 3 mm</t>
  </si>
  <si>
    <t>https://podminky.urs.cz/item/CS_URS_2024_01/230140037</t>
  </si>
  <si>
    <t>55261298</t>
  </si>
  <si>
    <t>trubka z ušlechtilé oceli (nerez) pro lisované spoje d 64</t>
  </si>
  <si>
    <t>1320440446</t>
  </si>
  <si>
    <t>OHN50-90</t>
  </si>
  <si>
    <t>Oblouk 3D, o60.3x2.9 / 90°, EN 10253-4, mat. 316</t>
  </si>
  <si>
    <t>1105309597</t>
  </si>
  <si>
    <t>732221813</t>
  </si>
  <si>
    <t>Demontáž výměníku tepla protiproudového s vložkou tvaru U pl výměníku přes 6,3 do 16,0 m2</t>
  </si>
  <si>
    <t>-765447198</t>
  </si>
  <si>
    <t>Demontáž výměníků tepla protiproudových s vložkami tvaru U o v. pl. přes 6,3 do 16,0 m2</t>
  </si>
  <si>
    <t>https://podminky.urs.cz/item/CS_URS_2024_01/732221813</t>
  </si>
  <si>
    <t>732229632R00</t>
  </si>
  <si>
    <t>Montáž výměníku deskového</t>
  </si>
  <si>
    <t>1290192187</t>
  </si>
  <si>
    <t>732V-TV-210N</t>
  </si>
  <si>
    <t>Deskový výměník celonorezový TV, 210kW, vč. tepelné izololace</t>
  </si>
  <si>
    <t>699391345</t>
  </si>
  <si>
    <t>732V-UT-1370</t>
  </si>
  <si>
    <t>Deskový výměník letovaný, ÚT, 1370KW, vč. tepelné izololace</t>
  </si>
  <si>
    <t>-1160733004</t>
  </si>
  <si>
    <t>Poznámka k položce:_x000d_
Výměník tepla deskový_x000d_
letovaný, 1370kW,_x000d_
vč. tepelné izolace a nosné konstrukce	PN25 / PN25_x000d_
DN80 / DN80_x000d_
98/60°C, 75/55°C</t>
  </si>
  <si>
    <t>732V-UT-400</t>
  </si>
  <si>
    <t>Deskový výměník letovaný, ÚT, 400kW, vč. tepelné izololace</t>
  </si>
  <si>
    <t>1853737844</t>
  </si>
  <si>
    <t>Poznámka k položce:_x000d_
Výměník tepla deskový_x000d_
letovaný, 400kW,_x000d_
vč. tepelné izolace a nosné konstrukce	PN25 / PN25_x000d_
DN80 / DN80_x000d_
98/60°C, 75/55°C</t>
  </si>
  <si>
    <t>732V-UT-600</t>
  </si>
  <si>
    <t>Deskový výměník letovaný, ÚT, 600KW, vč. tepelné izololace</t>
  </si>
  <si>
    <t>-1813064451</t>
  </si>
  <si>
    <t>Poznámka k položce:_x000d_
Výměník tepla deskový_x000d_
letovaný, 600kW,_x000d_
vč. tepelné izolace a nosné konstrukce	PN25 / PN25_x000d_
DN80 / DN80_x000d_
98/60°C, 75/55°C</t>
  </si>
  <si>
    <t>732V-UT-800</t>
  </si>
  <si>
    <t>Deskový výměník letovaný, ÚT, 800KW, vč. tepelné izololace</t>
  </si>
  <si>
    <t>Poznámka k položce:_x000d_
Výměník tepla deskový_x000d_
lletovaný, 800kW, vč. tepelné izolace a nosné konstrukce_x000d_
vč. tepelné izolace a nosné konstrukce	PN25 / PN25_x000d_
DN80 / DN80_x000d_
98/60°C, 75/55°C</t>
  </si>
  <si>
    <t>732239101R01</t>
  </si>
  <si>
    <t>Montáž objektové předavací stanice blok ÚT</t>
  </si>
  <si>
    <t>1+1</t>
  </si>
  <si>
    <t>KPSUT100</t>
  </si>
  <si>
    <t>Kompaktní předávací stanice 98/70°C, ÚT 100kW</t>
  </si>
  <si>
    <t>227890721</t>
  </si>
  <si>
    <t>Poznámka k položce:_x000d_
Primár	Sekundár ÚT1_x000d_
Výkon P:	100 kW	100 kW_x000d_
Teplotní program TC:	98/60 °C	75/55 °C_x000d_
Výpočtová teplota TS:	100 °C	75 °C_x000d_
Výpočtový tlak PS:	1500 kPa	400 kPa_x000d_
Jmenovitý tlak PN:	PN16	PN6_x000d_
Dynamický tlak:	100 kPa_x000d_
_x000d_
Pozice	ks	Název komponentu_x000d_
Primární okruh_x000d_
1.1	 1 	Kulový kohout přivařovací_x000d_
1.2-1	 2 	Manometr 100 mm_x000d_
1.2-2	 2 	Manometrový ventil_x000d_
1.2-3	 2 	Kondenzační smyčka zahnutá_x000d_
1.3	 1 	Teploměr bimetalový_x000d_
1.4	 1 	Filtr přivařovací_x000d_
11.1	 1 	Zpětný ventil mezipřírubový_x000d_
11.3	 1 	Teploměr bimetalový_x000d_
11.4	 1 	Měřič tepla ultrazvukový s M-BUS G3/4 Qn1,5_x000d_
11.5	 1 	Kulový kohout přivařovací_x000d_
Společný sekundární okruh ÚT1_x000d_
2.1-1	 1 	Regulační ventil 2V_x000d_
2.1-2	 1 	Pohon 24V_x000d_
2.8	 1 	Kulový kohout přivařovací, vypouštěcí_x000d_
3-1	 1 	Výměník tepla deskový_x000d_
3-2	 1 	Izolace deskového výměníku_x000d_
3.1a-1	 1 	Čidlo teploty ponorné NTC 10kOhm_x000d_
3.1a-2	 1 	Jímka pro teplotní čidlo_x000d_
3.1b	 1 	Termostat příložný_x000d_
3.1d-1	 1 	Snímač tlaku_x000d_
3.1d-2	 1 	Kulový kohout závitový s vypouštěním_x000d_
3.1d-3	 1 	Ohyb DN15_x000d_
3.3	 1 	Pojistný ventil závitový_x000d_
3.6-1	 1 	Manometr 100 mm_x000d_
3.6-2	 1 	Kulový kohout závitový s vypouštěním_x000d_
3.6-3	 1 	Ohyb DN15_x000d_
3.7	 1 	Teploměr bimetalový_x000d_
3.8	 1 	Kulový kohout vyp/nap_x000d_
3.9b	 1 	Kulový kohout závitový s vypouštěním_x000d_
Doplňovací a expanzní systém ÚT1_x000d_
5.2a	 1 	Kulový kohout závitový_x000d_
5.2b	 1 	Filtr závitový_x000d_
5.2c	 1 	Kulový kohout vyp/nap_x000d_
5.2d	 1 	Solenoidový ventil s cívkou	 DN15 230V_x000d_
5.2g	 1 	Vodoměr lopatkový, s impulsním výstupem	DN15/TV ER-AM Qn1,5; 1l/impuls_x000d_
5.2h	 1 	Zpětný ventil zavitový_x000d_
Sekundární okruh: Sekundární okruh 1			100 kW_x000d_
4.4	 1 	Čerpadlo 1x230V_x000d_
4.5	 1 	Filtr závitový_x000d_
4.6-1	 1 	Manometr 100 mm_x000d_
4.6-2	 1 	Kulový kohout závitový s vypouštěním_x000d_
4.6-3	 1 	Ohyb DN15_x000d_
4.7	 1 	Teploměr bimetalový_x000d_
4.10a	 2 	Kulový kohout závitový_x000d_
Řídící systém_x000d_
13.1	 1 	Regulátor	Regulátor_x000d_
13.2	 1 	Svorky_x000d_
13.4	 1 	Čidlo teploty venkovní_x000d_
13.5	 1 	Termostat prostorový_x000d_
13.6	 1 	Hlídač hladiny 230AC IP20_x000d_
13.10	 1 	Control box_x000d_
13.11	 1 	Oživení a zaškolení obsluhy</t>
  </si>
  <si>
    <t>732199100</t>
  </si>
  <si>
    <t>Montáž orientačních štítků</t>
  </si>
  <si>
    <t>Montáž štítků orientačních</t>
  </si>
  <si>
    <t>https://podminky.urs.cz/item/CS_URS_2024_01/732199100</t>
  </si>
  <si>
    <t>3+40+20+20+10+40</t>
  </si>
  <si>
    <t>35442R</t>
  </si>
  <si>
    <t>štítek plastový</t>
  </si>
  <si>
    <t>-2116227274</t>
  </si>
  <si>
    <t>733113118R</t>
  </si>
  <si>
    <t>Příplatek k potrubí z trubek ocelových černých závitových za zhotovení závitové ocelové přípojky DN 65</t>
  </si>
  <si>
    <t>-1915748659</t>
  </si>
  <si>
    <t>Potrubí z trubek ocelových závitových černých Příplatek k ceně za zhotovení přípojky z ocelových trubek závitových DN 65</t>
  </si>
  <si>
    <t>2054013035</t>
  </si>
  <si>
    <t>53*1,1 'Přepočtené koeficientem množství</t>
  </si>
  <si>
    <t>-1680524823</t>
  </si>
  <si>
    <t>20*1,1 'Přepočtené koeficientem množství</t>
  </si>
  <si>
    <t>735235374</t>
  </si>
  <si>
    <t>-786779708</t>
  </si>
  <si>
    <t>11*1,1 'Přepočtené koeficientem množství</t>
  </si>
  <si>
    <t>-223595410</t>
  </si>
  <si>
    <t>54*1,1 'Přepočtené koeficientem množství</t>
  </si>
  <si>
    <t>-1448617260</t>
  </si>
  <si>
    <t>511530092</t>
  </si>
  <si>
    <t>-1749902347</t>
  </si>
  <si>
    <t>33*1,1 'Přepočtené koeficientem množství</t>
  </si>
  <si>
    <t>902116751</t>
  </si>
  <si>
    <t>1283697985</t>
  </si>
  <si>
    <t>31946403R</t>
  </si>
  <si>
    <t>Příruba přivařovací s krkem PN 16 DN 20 mm</t>
  </si>
  <si>
    <t>2105237032</t>
  </si>
  <si>
    <t>31946405R</t>
  </si>
  <si>
    <t>Příruba přivařovací s krkem PN 16 DN 32 mm</t>
  </si>
  <si>
    <t>-252302808</t>
  </si>
  <si>
    <t>4+4+2+6</t>
  </si>
  <si>
    <t>31946406R</t>
  </si>
  <si>
    <t>Příruba přivařovací s krkem PN 16 DN 40 mm</t>
  </si>
  <si>
    <t>-446463470</t>
  </si>
  <si>
    <t>4+2</t>
  </si>
  <si>
    <t>31946407R</t>
  </si>
  <si>
    <t>Příruba přivařovací s krkem PN 16 DN 50 mm</t>
  </si>
  <si>
    <t>6+10+8</t>
  </si>
  <si>
    <t>31946408R</t>
  </si>
  <si>
    <t>Příruba přivařovací s krkem PN 16 DN 65 mm</t>
  </si>
  <si>
    <t>-646538008</t>
  </si>
  <si>
    <t>2+2+6</t>
  </si>
  <si>
    <t>31946409R</t>
  </si>
  <si>
    <t>Příruba přivařovací s krkem PN 16 DN 80 mm</t>
  </si>
  <si>
    <t>14+10+10+12</t>
  </si>
  <si>
    <t>31946410R</t>
  </si>
  <si>
    <t>Příruba přivařovací s krkem PN 16 DN 100 mm</t>
  </si>
  <si>
    <t>2+2</t>
  </si>
  <si>
    <t>31946412R</t>
  </si>
  <si>
    <t>Příruba přivařovací s krkem PN 16 DN 150 mm</t>
  </si>
  <si>
    <t>847282670</t>
  </si>
  <si>
    <t>355637436</t>
  </si>
  <si>
    <t>38832943R1</t>
  </si>
  <si>
    <t>Jímka teploměrová chromovaná M27</t>
  </si>
  <si>
    <t>1253444300</t>
  </si>
  <si>
    <t>2+4+2</t>
  </si>
  <si>
    <t>42272610R</t>
  </si>
  <si>
    <t>Smyčka kondenzační zahnutá č.v. 178067 M20x1,5 mm</t>
  </si>
  <si>
    <t>425741704</t>
  </si>
  <si>
    <t>2+2+2+6+2+2</t>
  </si>
  <si>
    <t>2002484595</t>
  </si>
  <si>
    <t>-145710728</t>
  </si>
  <si>
    <t>RV-200-32</t>
  </si>
  <si>
    <t>Regulační ventil přírubový DN32/PN16, mat. EN-JS 1025, s pohonem s havarijní funkcí, vč.</t>
  </si>
  <si>
    <t>-130103843</t>
  </si>
  <si>
    <t>PV32-50</t>
  </si>
  <si>
    <t>Pojistný ventil přírubový PN16, DN32/50</t>
  </si>
  <si>
    <t>-1260216072</t>
  </si>
  <si>
    <t>734109213</t>
  </si>
  <si>
    <t>Montáž armatury přírubové se dvěma přírubami PN 16 DN 40</t>
  </si>
  <si>
    <t>1435276812</t>
  </si>
  <si>
    <t>Montáž armatur přírubových se dvěma přírubami PN 16 DN 40</t>
  </si>
  <si>
    <t>https://podminky.urs.cz/item/CS_URS_2024_01/734109213</t>
  </si>
  <si>
    <t>RV-200-40</t>
  </si>
  <si>
    <t>Regulační ventil přírubový DN40/PN16, mat. EN-JS 1025, s pohonem s havarijní funkcí, vč.</t>
  </si>
  <si>
    <t>-192654331</t>
  </si>
  <si>
    <t>-10785782</t>
  </si>
  <si>
    <t>RV-200-50</t>
  </si>
  <si>
    <t>Regulační ventil přírubový DN50/PN16, mat. EN-JS 1025, s pohonem s havarijní funkcí, vč.</t>
  </si>
  <si>
    <t>1994278569</t>
  </si>
  <si>
    <t>2+3</t>
  </si>
  <si>
    <t>-450795701</t>
  </si>
  <si>
    <t>RV-200-65</t>
  </si>
  <si>
    <t>Regulační ventil přírubový DN65/PN16, mat. EN-JS 1025, s pohonem s havarijní funkcí, vč.</t>
  </si>
  <si>
    <t>176215076</t>
  </si>
  <si>
    <t>734163427</t>
  </si>
  <si>
    <t>Filtr DN 65 PN 16 do 300°C z uhlíkové oceli s vypouštěcí zátkou</t>
  </si>
  <si>
    <t>1425912602</t>
  </si>
  <si>
    <t>Filtry z uhlíkové oceli s čístícím víkem nebo vypouštěcí zátkou PN 16 do 300°C DN 65</t>
  </si>
  <si>
    <t>https://podminky.urs.cz/item/CS_URS_2024_01/734163427</t>
  </si>
  <si>
    <t>-2089807895</t>
  </si>
  <si>
    <t>734163428</t>
  </si>
  <si>
    <t>Filtr DN 80 PN 16 do 300°C z uhlíkové oceli s vypouštěcí zátkou</t>
  </si>
  <si>
    <t>-1305578880</t>
  </si>
  <si>
    <t>Filtry z uhlíkové oceli s čístícím víkem nebo vypouštěcí zátkou PN 16 do 300°C DN 80</t>
  </si>
  <si>
    <t>https://podminky.urs.cz/item/CS_URS_2024_01/734163428</t>
  </si>
  <si>
    <t>305207108</t>
  </si>
  <si>
    <t>734163429</t>
  </si>
  <si>
    <t>Filtr DN 100 PN 16 do 300°C z uhlíkové oceli s vypouštěcí zátkou</t>
  </si>
  <si>
    <t>-1553165016</t>
  </si>
  <si>
    <t>Filtry z uhlíkové oceli s čístícím víkem nebo vypouštěcí zátkou PN 16 do 300°C DN 100</t>
  </si>
  <si>
    <t>https://podminky.urs.cz/item/CS_URS_2024_01/734163429</t>
  </si>
  <si>
    <t>1068467846</t>
  </si>
  <si>
    <t>-138832656</t>
  </si>
  <si>
    <t>734173412R</t>
  </si>
  <si>
    <t>Spoj přírubový PN 16/I do 200°C DN 20</t>
  </si>
  <si>
    <t>1513194062</t>
  </si>
  <si>
    <t>Mezikusy, přírubové spoje přírubové spoje PN 16/I, 200°C DN 20</t>
  </si>
  <si>
    <t>734173413R32</t>
  </si>
  <si>
    <t>Spoj přírubový PN 16/I do 200°C DN 40</t>
  </si>
  <si>
    <t>-1499452567</t>
  </si>
  <si>
    <t>Mezikusy, přírubové spoje přírubové spoje PN 16/I, 200°C DN 32</t>
  </si>
  <si>
    <t>734173413</t>
  </si>
  <si>
    <t>1152456330</t>
  </si>
  <si>
    <t>https://podminky.urs.cz/item/CS_URS_2024_01/734173413</t>
  </si>
  <si>
    <t>-182622510</t>
  </si>
  <si>
    <t>897028144</t>
  </si>
  <si>
    <t>44578096</t>
  </si>
  <si>
    <t>1830959686</t>
  </si>
  <si>
    <t>-1624020229</t>
  </si>
  <si>
    <t>734109323</t>
  </si>
  <si>
    <t>Montáž armatury přírubové se dvěma přírubami PN 25-40 DN 32</t>
  </si>
  <si>
    <t>-1819500510</t>
  </si>
  <si>
    <t>Montáž armatur přírubových se dvěma přírubami PN 25, 40 DN 32</t>
  </si>
  <si>
    <t>https://podminky.urs.cz/item/CS_URS_2024_01/734109323</t>
  </si>
  <si>
    <t>MT6-32</t>
  </si>
  <si>
    <t>Měřič tepla DN 32, qp 6,0 m3/h, l=260 mm, PN25</t>
  </si>
  <si>
    <t>-399246430</t>
  </si>
  <si>
    <t>734109313</t>
  </si>
  <si>
    <t>Montáž armatury přírubové se dvěma přírubami PN 25-40 DN 40</t>
  </si>
  <si>
    <t>597603706</t>
  </si>
  <si>
    <t>Montáž armatur přírubových se dvěma přírubami PN 25, 40 DN 40</t>
  </si>
  <si>
    <t>https://podminky.urs.cz/item/CS_URS_2024_01/734109313</t>
  </si>
  <si>
    <t>MT10-40</t>
  </si>
  <si>
    <t>Měřič tepla DN 40, qp 10 m3/h, l=300 mm, PN25</t>
  </si>
  <si>
    <t>734109314</t>
  </si>
  <si>
    <t>Montáž armatury přírubové se dvěma přírubami PN 25-40 DN 50</t>
  </si>
  <si>
    <t>1338187417</t>
  </si>
  <si>
    <t>Montáž armatur přírubových se dvěma přírubami PN 25, 40 DN 50</t>
  </si>
  <si>
    <t>https://podminky.urs.cz/item/CS_URS_2024_01/734109314</t>
  </si>
  <si>
    <t>MT15-50</t>
  </si>
  <si>
    <t>Měřič tepla DN 50, qp 15 m3/h, l=270 mm, PN25</t>
  </si>
  <si>
    <t>672206130</t>
  </si>
  <si>
    <t>1128659867</t>
  </si>
  <si>
    <t>MT60-100</t>
  </si>
  <si>
    <t>Měřič tepla DN 100, qp 60 m3/h, l=360 mm, PN25</t>
  </si>
  <si>
    <t>1521791765</t>
  </si>
  <si>
    <t>734209120</t>
  </si>
  <si>
    <t>Montáž armatury závitové s dvěma závity G 3</t>
  </si>
  <si>
    <t>1819290122</t>
  </si>
  <si>
    <t>Montáž závitových armatur se 2 závity G 3 (DN 80)</t>
  </si>
  <si>
    <t>https://podminky.urs.cz/item/CS_URS_2024_01/734209120</t>
  </si>
  <si>
    <t>734294218R00</t>
  </si>
  <si>
    <t>Filtr,velikost oka 0,4mm,vnitřní závity DN80, PN16</t>
  </si>
  <si>
    <t>140565136</t>
  </si>
  <si>
    <t>734499211R00</t>
  </si>
  <si>
    <t xml:space="preserve">Montáž návarků  M 20 x 1,5</t>
  </si>
  <si>
    <t>-113089847</t>
  </si>
  <si>
    <t>Montáž návarků M 20 x 1,5</t>
  </si>
  <si>
    <t>734494213R00</t>
  </si>
  <si>
    <t>Návarky s trubkovým závitem G 1/2</t>
  </si>
  <si>
    <t>5+6+4+6+6+5</t>
  </si>
  <si>
    <t>734499212R00</t>
  </si>
  <si>
    <t xml:space="preserve">Montáž návarků  M 27 x 2</t>
  </si>
  <si>
    <t>Montáž návarků M 27 x 2</t>
  </si>
  <si>
    <t>3+4+2+4+3</t>
  </si>
  <si>
    <t>734494214R00</t>
  </si>
  <si>
    <t>Návarky M27 x 2</t>
  </si>
  <si>
    <t>3+2+4+3+4</t>
  </si>
  <si>
    <t>734411143R00</t>
  </si>
  <si>
    <t>Teploměr dvoukovový DTR,pevný stonek 160 mm</t>
  </si>
  <si>
    <t>2+2+2+2+2+2</t>
  </si>
  <si>
    <t>38832943R</t>
  </si>
  <si>
    <t>Jímka teploměrová chromovaná</t>
  </si>
  <si>
    <t>5+4+4+6+2</t>
  </si>
  <si>
    <t>42277800R</t>
  </si>
  <si>
    <t xml:space="preserve">Přípojka tlakoměrová nátrub. č.v.752001  M20x1,5</t>
  </si>
  <si>
    <t>Přípojka tlakoměrová nátrub. č.v.752001 M20x1,5</t>
  </si>
  <si>
    <t>2+2+2+2+6+2</t>
  </si>
  <si>
    <t>42234500R1</t>
  </si>
  <si>
    <t xml:space="preserve">Ventil tlakoměrový zkušební  M20 x 1,5 mm</t>
  </si>
  <si>
    <t>Ventil tlakoměrový zkušební M20 x 1,5 mm</t>
  </si>
  <si>
    <t>734429103R00</t>
  </si>
  <si>
    <t>Montáž tlakoměru kontaktního</t>
  </si>
  <si>
    <t>2+2+2+2+2</t>
  </si>
  <si>
    <t>38841290R</t>
  </si>
  <si>
    <t xml:space="preserve">Tlakoměr membránový  d 80 mm</t>
  </si>
  <si>
    <t>Tlakoměr membránový d 80 mm</t>
  </si>
  <si>
    <t>767995113</t>
  </si>
  <si>
    <t>Montáž atypických zámečnických konstrukcí hm přes 10 do 20 kg</t>
  </si>
  <si>
    <t>256957826</t>
  </si>
  <si>
    <t>Montáž ostatních atypických zámečnických konstrukcí hmotnosti přes 10 do 20 kg</t>
  </si>
  <si>
    <t>https://podminky.urs.cz/item/CS_URS_2024_01/767995113</t>
  </si>
  <si>
    <t>1301R</t>
  </si>
  <si>
    <t>Ocelové profily, střední, jakost oceli S235, 11375</t>
  </si>
  <si>
    <t>1123377372</t>
  </si>
  <si>
    <t>13890201R</t>
  </si>
  <si>
    <t>Přirážka za pozinkování ocelových výrobků do 50 kg</t>
  </si>
  <si>
    <t>100+50+60+100+100+100</t>
  </si>
  <si>
    <t>-216550051</t>
  </si>
  <si>
    <t>2004572409</t>
  </si>
  <si>
    <t>1063520244</t>
  </si>
  <si>
    <t>145*0,018 'Přepočtené koeficientem množství</t>
  </si>
  <si>
    <t>783604570</t>
  </si>
  <si>
    <t>Provedení základního jednonásobného nátěru potrubí přes DN 100 do DN 150 mm</t>
  </si>
  <si>
    <t>1529176295</t>
  </si>
  <si>
    <t>Provedení nátěru armatur a kovových potrubí základního nebo základního antikorozního jednonásobného potrubí přes DN 100 do DN 150 mm</t>
  </si>
  <si>
    <t>https://podminky.urs.cz/item/CS_URS_2024_01/783604570</t>
  </si>
  <si>
    <t>21693486</t>
  </si>
  <si>
    <t>165*0,049 'Přepočtené koeficientem množství</t>
  </si>
  <si>
    <t>-789286719</t>
  </si>
  <si>
    <t>https://podminky.urs.cz/item/CS_URS_2024_01/230024088</t>
  </si>
  <si>
    <t>31630538R</t>
  </si>
  <si>
    <t>Oblouk K3 90° 11353.1 DN150</t>
  </si>
  <si>
    <t>543884631</t>
  </si>
  <si>
    <t>316R150-100</t>
  </si>
  <si>
    <t>Redukce 150/100, EN 10253-2, materiál P235GH</t>
  </si>
  <si>
    <t>1320621774</t>
  </si>
  <si>
    <t>316R-T150-65</t>
  </si>
  <si>
    <t>T-kus redukovaný 150/65, EN 10253-2, materiál P235GH</t>
  </si>
  <si>
    <t>54761678</t>
  </si>
  <si>
    <t>316R-T150-80</t>
  </si>
  <si>
    <t>T-kus redukovaný 150/80, EN 10253-2, materiál P235GH</t>
  </si>
  <si>
    <t>1585321418</t>
  </si>
  <si>
    <t>31960108R</t>
  </si>
  <si>
    <t>Dno klenuté elipsovité P265GH, DN 150, rozměr 168,3 x 5 mm</t>
  </si>
  <si>
    <t>-906911010</t>
  </si>
  <si>
    <t>4223910105R</t>
  </si>
  <si>
    <t>Kohout kulový ocelový přivařovací, DN 150, PN25</t>
  </si>
  <si>
    <t>5661421</t>
  </si>
  <si>
    <t>2116098681</t>
  </si>
  <si>
    <t>31630532R</t>
  </si>
  <si>
    <t>Oblouk K3 90° 11353.1 DN100</t>
  </si>
  <si>
    <t>-345058540</t>
  </si>
  <si>
    <t>3+4</t>
  </si>
  <si>
    <t>31630532R1</t>
  </si>
  <si>
    <t>Oblouk K3 45° 11353.1 DN100</t>
  </si>
  <si>
    <t>-1741985423</t>
  </si>
  <si>
    <t>316R100-80</t>
  </si>
  <si>
    <t>Redukce 100/80, EN 10253-2, materiál P235GH</t>
  </si>
  <si>
    <t>2+6</t>
  </si>
  <si>
    <t>316R-T100-80</t>
  </si>
  <si>
    <t>T-kus redukovaný 100/80, EN 10253-2, materiál P235GH</t>
  </si>
  <si>
    <t>-1860533257</t>
  </si>
  <si>
    <t>316R-T100-65</t>
  </si>
  <si>
    <t>T-kus redukovaný 100/65, EN 10253-2, materiál P235GH</t>
  </si>
  <si>
    <t>31960104R</t>
  </si>
  <si>
    <t>Dno klenuté elipsovité P265GH, DN 100, rozměr 114,3 x 4 mm</t>
  </si>
  <si>
    <t>4223910103R</t>
  </si>
  <si>
    <t>Kohout kulový ocelový přivařovací, DN 100, PN25</t>
  </si>
  <si>
    <t>-1030707386</t>
  </si>
  <si>
    <t>31630529R</t>
  </si>
  <si>
    <t>Oblouk K3 90° 11353.1 DN80</t>
  </si>
  <si>
    <t>215621595</t>
  </si>
  <si>
    <t>5+8+31+12</t>
  </si>
  <si>
    <t>316R80-50</t>
  </si>
  <si>
    <t>Redukce 80/50, EN 10253-2, materiál P235GH</t>
  </si>
  <si>
    <t>1547323455</t>
  </si>
  <si>
    <t>6+6+4</t>
  </si>
  <si>
    <t>316R80-65</t>
  </si>
  <si>
    <t>Redukce 80/65, EN 10253-2, materiál P235GH</t>
  </si>
  <si>
    <t>36456757</t>
  </si>
  <si>
    <t>4+6+6</t>
  </si>
  <si>
    <t>316R-T80-32</t>
  </si>
  <si>
    <t>T-kus redukovaný 80/32, EN 10253-2, materiál P235GH</t>
  </si>
  <si>
    <t>-220419343</t>
  </si>
  <si>
    <t>316R-T80-50</t>
  </si>
  <si>
    <t>T-kus redukovaný 80/50, EN 10253-2, materiál P235GH</t>
  </si>
  <si>
    <t>1046719385</t>
  </si>
  <si>
    <t>6+6</t>
  </si>
  <si>
    <t>31960103R</t>
  </si>
  <si>
    <t>Dno klenuté elipsovité P265GH, DN 80, rozměr 88,9 x 4 mm</t>
  </si>
  <si>
    <t>834684491</t>
  </si>
  <si>
    <t>2+6+2</t>
  </si>
  <si>
    <t>4223910102R</t>
  </si>
  <si>
    <t>Kohout kulový ocelový přivařovací, DN 80, PN25</t>
  </si>
  <si>
    <t>-1790571367</t>
  </si>
  <si>
    <t>2+6+6</t>
  </si>
  <si>
    <t>1718069209</t>
  </si>
  <si>
    <t>31630525R</t>
  </si>
  <si>
    <t>Oblouk K3 90° 11353.1 DN65</t>
  </si>
  <si>
    <t>1894414919</t>
  </si>
  <si>
    <t>6+2+6+16</t>
  </si>
  <si>
    <t>316R65-32</t>
  </si>
  <si>
    <t>Redukce 65/32, EN 10253-2, materiál P235GH</t>
  </si>
  <si>
    <t>131936864</t>
  </si>
  <si>
    <t>316R65-40</t>
  </si>
  <si>
    <t>Redukce 65/40, EN 10253-2, materiál P235GH</t>
  </si>
  <si>
    <t>-745094489</t>
  </si>
  <si>
    <t>1+2</t>
  </si>
  <si>
    <t>316R65-50</t>
  </si>
  <si>
    <t>Redukce 65/50, EN 10253-2, materiál P235GH</t>
  </si>
  <si>
    <t>316R-T80-65.1</t>
  </si>
  <si>
    <t>T-kus redukovaný 65/50, EN 10253-2, materiál P235GH</t>
  </si>
  <si>
    <t>-502673962</t>
  </si>
  <si>
    <t>4+4</t>
  </si>
  <si>
    <t>31960102R</t>
  </si>
  <si>
    <t>Dno klenuté elipsovité P265GH, DN 65, rozměr 76,1 x 4 mm</t>
  </si>
  <si>
    <t>4223910101R</t>
  </si>
  <si>
    <t>Kohout kulový ocelový přivařovací, DN 65, PN25</t>
  </si>
  <si>
    <t>230023045</t>
  </si>
  <si>
    <t>Montáž trubní díly přivařovací tř.11-13 do 10 kg D 60,3 mm tl 2,9 mm</t>
  </si>
  <si>
    <t>-1813996101</t>
  </si>
  <si>
    <t>Montáž trubních dílů přivařovacích hmotnosti přes 3 do 10 kg tř. 11 až 13 Ø 60,3 mm, tl. 2,9 mm</t>
  </si>
  <si>
    <t>https://podminky.urs.cz/item/CS_URS_2024_01/230023045</t>
  </si>
  <si>
    <t>31630519R</t>
  </si>
  <si>
    <t>Oblouk K3 90° 11353.1 DN50</t>
  </si>
  <si>
    <t>1296162169</t>
  </si>
  <si>
    <t>14+16+4+8</t>
  </si>
  <si>
    <t>316R50-32</t>
  </si>
  <si>
    <t>Redukce 50/32, EN 10253-2, materiál P235GH</t>
  </si>
  <si>
    <t>168924637</t>
  </si>
  <si>
    <t>316R50-40</t>
  </si>
  <si>
    <t>Redukce 50/40, EN 10253-2, materiál P235GH</t>
  </si>
  <si>
    <t>-1716349525</t>
  </si>
  <si>
    <t>316R-50-40</t>
  </si>
  <si>
    <t>T-kus redukovaný 50/40, EN 10253-2, materiál P235GH</t>
  </si>
  <si>
    <t>-1010919470</t>
  </si>
  <si>
    <t>31960101R</t>
  </si>
  <si>
    <t>Dno klenuté elipsovité P265GH, DN 50</t>
  </si>
  <si>
    <t>2071795310</t>
  </si>
  <si>
    <t>4223170107R</t>
  </si>
  <si>
    <t>Kohout kulový ocelový přivařovací, DN 50, PN25</t>
  </si>
  <si>
    <t>53334389</t>
  </si>
  <si>
    <t>4+6+4</t>
  </si>
  <si>
    <t>230022037</t>
  </si>
  <si>
    <t>Montáž trubní díly přivařovací tř.11-13 do 3 kg D 51 mm tl 2,6 mm</t>
  </si>
  <si>
    <t>-309283356</t>
  </si>
  <si>
    <t>Montáž trubních dílů přivařovacích hmotnosti přes 1 do 3 kg tř. 11 až 13 Ø 51 mm, tl. 2,6 mm</t>
  </si>
  <si>
    <t>https://podminky.urs.cz/item/CS_URS_2024_01/230022037</t>
  </si>
  <si>
    <t>31630515R</t>
  </si>
  <si>
    <t>Oblouk K3 90° 11353.1 DN40</t>
  </si>
  <si>
    <t>-517200745</t>
  </si>
  <si>
    <t>2+7+8</t>
  </si>
  <si>
    <t>31630515R1</t>
  </si>
  <si>
    <t>Oblouk K3 45° 11353.1 DN40</t>
  </si>
  <si>
    <t>-716452499</t>
  </si>
  <si>
    <t>316R40-32</t>
  </si>
  <si>
    <t>Redukce 40/32, EN 10253-2, materiál P235GH</t>
  </si>
  <si>
    <t>1494946501</t>
  </si>
  <si>
    <t>4223170106R</t>
  </si>
  <si>
    <t>Kohout kulový ocelový přivařovací, DN 40, PN40</t>
  </si>
  <si>
    <t>126251427</t>
  </si>
  <si>
    <t>230022029</t>
  </si>
  <si>
    <t>Montáž trubní díly přivařovací tř.11-13 do 3 kg D 44,5 mm tl 2,6 mm</t>
  </si>
  <si>
    <t>455184471</t>
  </si>
  <si>
    <t>Montáž trubních dílů přivařovacích hmotnosti přes 1 do 3 kg tř. 11 až 13 Ø 44,5 mm, tl. 2,6 mm</t>
  </si>
  <si>
    <t>https://podminky.urs.cz/item/CS_URS_2024_01/230022029</t>
  </si>
  <si>
    <t>31630513R</t>
  </si>
  <si>
    <t>Oblouk K3 90° 11353.1 DN32</t>
  </si>
  <si>
    <t>1714168232</t>
  </si>
  <si>
    <t>31630513R.1</t>
  </si>
  <si>
    <t>Oblouk K3 66° 11353.1 DN32</t>
  </si>
  <si>
    <t>1040658396</t>
  </si>
  <si>
    <t>316R-T32-20</t>
  </si>
  <si>
    <t>T-kus redukovaný 32/20, EN 10253-2, materiál P235GH</t>
  </si>
  <si>
    <t>230022026</t>
  </si>
  <si>
    <t>Montáž trubní díly přivařovací tř.11-13 do 3 kg D 38 mm tl 2,6 mm</t>
  </si>
  <si>
    <t>892267462</t>
  </si>
  <si>
    <t>Montáž trubních dílů přivařovacích hmotnosti přes 1 do 3 kg tř. 11 až 13 Ø 38 mm, tl. 2,6 mm</t>
  </si>
  <si>
    <t>https://podminky.urs.cz/item/CS_URS_2024_01/230022026</t>
  </si>
  <si>
    <t>31630511R</t>
  </si>
  <si>
    <t>Oblouk K3 90° 11353.1 DN25</t>
  </si>
  <si>
    <t>583253963</t>
  </si>
  <si>
    <t>31630511R.1</t>
  </si>
  <si>
    <t>Oblouk K3 45° 11353.1 DN25</t>
  </si>
  <si>
    <t>30139171</t>
  </si>
  <si>
    <t>316R25-20</t>
  </si>
  <si>
    <t>Redukce 25/20, EN 10253-2, materiál P235GH</t>
  </si>
  <si>
    <t>-1705178201</t>
  </si>
  <si>
    <t>316R-T25-25</t>
  </si>
  <si>
    <t>T-kus 25/25, EN 10253-2, materiál P235GH</t>
  </si>
  <si>
    <t>1167512183</t>
  </si>
  <si>
    <t>4223170104R</t>
  </si>
  <si>
    <t>Kohout kulový ocelový přivařovací, DN 25, PN40</t>
  </si>
  <si>
    <t>-898958099</t>
  </si>
  <si>
    <t>230022008</t>
  </si>
  <si>
    <t>Montáž trubní díly přivařovací tř.11-13 do 3 kg D 22 mm tl 2,6 mm</t>
  </si>
  <si>
    <t>992959249</t>
  </si>
  <si>
    <t>Montáž trubních dílů přivařovacích hmotnosti přes 1 do 3 kg tř. 11 až 13 Ø 22 mm, tl. 2,6 mm</t>
  </si>
  <si>
    <t>https://podminky.urs.cz/item/CS_URS_2024_01/230022008</t>
  </si>
  <si>
    <t>31630509R.1</t>
  </si>
  <si>
    <t>Oblouk K3 90° 11353.1 DN20</t>
  </si>
  <si>
    <t>420328314</t>
  </si>
  <si>
    <t>8+4+12+6+8+10</t>
  </si>
  <si>
    <t>316R-T20-20</t>
  </si>
  <si>
    <t>T-kus 20/20, EN 10253-2, materiál P235GH</t>
  </si>
  <si>
    <t>1+1+1+1+1</t>
  </si>
  <si>
    <t>316R-20-20</t>
  </si>
  <si>
    <t>-753678236</t>
  </si>
  <si>
    <t>4223170103R</t>
  </si>
  <si>
    <t>Kohout kulový ocelový přivařovací, DN 20, PN40</t>
  </si>
  <si>
    <t>12+7+3+11+9+7</t>
  </si>
  <si>
    <t>230050012</t>
  </si>
  <si>
    <t>Montáž uložení přivařením DN přes 25 do 50 mm</t>
  </si>
  <si>
    <t>-1974159960</t>
  </si>
  <si>
    <t>Montáž uložení doplňkových konstrukcí přivařením DN přes 25 do 50</t>
  </si>
  <si>
    <t>https://podminky.urs.cz/item/CS_URS_2024_01/230050012</t>
  </si>
  <si>
    <t>7679R</t>
  </si>
  <si>
    <t>Dodávka doplňkových konstrukcí</t>
  </si>
  <si>
    <t>-1160970313</t>
  </si>
  <si>
    <t>30+50+50+50+50</t>
  </si>
  <si>
    <t>Proplach potrubí, vč. proplachové vody</t>
  </si>
  <si>
    <t>Soubor</t>
  </si>
  <si>
    <t>2113013493</t>
  </si>
  <si>
    <t>1+1+1+1+1+1</t>
  </si>
  <si>
    <t>R.21</t>
  </si>
  <si>
    <t>Provozní zkoušky 24hod</t>
  </si>
  <si>
    <t>1041238827</t>
  </si>
  <si>
    <t>1+1+24+24+24+24</t>
  </si>
  <si>
    <t>R.25</t>
  </si>
  <si>
    <t xml:space="preserve">Kontrola svarů MT dle ČSN EN  ISO 17 638 st., příp. 2x dle  ČSN EN ISO 23 278</t>
  </si>
  <si>
    <t>1839266748</t>
  </si>
  <si>
    <t>Kontrola svarů MT dle ČSN EN ISO 17 638 st., příp. 2x dle ČSN EN ISO 23 278</t>
  </si>
  <si>
    <t>R.26</t>
  </si>
  <si>
    <t xml:space="preserve">Kontrola svarů UT-PA,  dle ČSN ISO 17 640 st. , příp. 2 dle ČSN EN ISO 11666</t>
  </si>
  <si>
    <t>230219417</t>
  </si>
  <si>
    <t>Kontrola svarů UT-PA, dle ČSN ISO 17 640 st. , příp. 2 dle ČSN EN ISO 11666</t>
  </si>
  <si>
    <t>R.3</t>
  </si>
  <si>
    <t>Tlaková zkouška</t>
  </si>
  <si>
    <t>-862598483</t>
  </si>
  <si>
    <t>R.4</t>
  </si>
  <si>
    <t>Vizuální kontrola 100%</t>
  </si>
  <si>
    <t>1074119702</t>
  </si>
  <si>
    <t>24+1+1+1+1+1</t>
  </si>
  <si>
    <t>R.5</t>
  </si>
  <si>
    <t>-413066641</t>
  </si>
  <si>
    <t>1+1+1+10+5</t>
  </si>
  <si>
    <t>R.6</t>
  </si>
  <si>
    <t>-1443780045</t>
  </si>
  <si>
    <t>R.7</t>
  </si>
  <si>
    <t>-1603901369</t>
  </si>
  <si>
    <t>R.8</t>
  </si>
  <si>
    <t>-1929020412</t>
  </si>
  <si>
    <t>-2105538953</t>
  </si>
  <si>
    <t>191410892</t>
  </si>
  <si>
    <t>1077869561</t>
  </si>
  <si>
    <t>674901608</t>
  </si>
  <si>
    <t>149431906</t>
  </si>
  <si>
    <t>D4.2.1.2 - PS251 - A - Chirurgie - Měření a regulace</t>
  </si>
  <si>
    <t>D1 - Rozvaděč MaR</t>
  </si>
  <si>
    <t>D2 - Řídící systém</t>
  </si>
  <si>
    <t>D3 - Snímače, ventily a ostatní periferie</t>
  </si>
  <si>
    <t>D4 - Elektroinstalační materiál</t>
  </si>
  <si>
    <t>D5 - Ostatní činnosti jinde neuvedené</t>
  </si>
  <si>
    <t>Převodník M-Bus: M-Bus/IP</t>
  </si>
  <si>
    <t>Switch 4 port LAN 10/100Mbps, DIN, 24VDC</t>
  </si>
  <si>
    <t>Operátorský panel 7“, dotykový, 800 x 480,24VDC</t>
  </si>
  <si>
    <t>Zdroj Kompakt DIN 24VDC 2,5A</t>
  </si>
  <si>
    <t>Zdroj Kompakt DIN 24VDC 1,3A</t>
  </si>
  <si>
    <t>Rozvaděč nástěnný Krytí IP54. Komplet včetně přístrojového vybavení, příslušenství a výroby pro technologii dle schema. Napájecí přívod jištění 1x16A/B ze stávajícího rozvaděče s předpokladem jeho zajištěné potřebné ochrany proti přepětí, není součástí vy</t>
  </si>
  <si>
    <t>Rozvaděč nástěnný Krytí IP54. Komplet včetně přístrojového vybavení, příslušenství a výroby pro technologii dle schema. Napájecí přívod jištění 1x16A/B ze stávajícího rozvaděče s předpokladem jeho zajištěné potřebné ochrany proti přepětí, není součástí vybavení. Bez hlavního vypínače, hlavní a nouzový vypínač s předpokladem centrálního vypnutí přívodu ze stávajícího rozvaděče .</t>
  </si>
  <si>
    <t>Volně programovatelný a rozšiřitelný PLC regulátor, Modbus/IP, 24VDC, blíže dle požadavků viz. Technická zpráva. V rozsahu 5 AI,3AO, 4 DI, 3 DO</t>
  </si>
  <si>
    <t>Měřič tepla ultrazvukový,25m3/h, DN65, 300mm, PN25, komunikace 2x M-bus , záloha bat + modul 230V napájení, sada komplet včetně čidel a ověření</t>
  </si>
  <si>
    <t>D4</t>
  </si>
  <si>
    <t>D5</t>
  </si>
  <si>
    <t>D4.2.2.2 - PS252 - B - PIO - Měření a regulace</t>
  </si>
  <si>
    <t>Měřič tepla ultrazvukový, 40m3/h, DN80, 300mm, PN25, komunikace 2x M-bus , záloha bat + modul 230V napájení, sada komplet včetně čidel a ověření</t>
  </si>
  <si>
    <t>D4.2.3.2 - PS253 - F - Mikrobiologie - Měření a regulace</t>
  </si>
  <si>
    <t>Volně programovatelný a rozšiřitelný PLC regulátor, Modbus/IP, 24VDC, blíže dle požadavků viz. Technická zpráva. V rozsahu 4 AI,2AO, 5 DI, 2 DO</t>
  </si>
  <si>
    <t>Měřič tepla ultrazvukový, Qp=6m³/h, DN 25, PN16, komunikace 2x M-bus , záloha bat + modul 230V napájení, sada komplet včetně čidel a ověření</t>
  </si>
  <si>
    <t>D4.2.4.2 - PS254 - G - PPMD - Měření a regulace</t>
  </si>
  <si>
    <t>Volně programovatelný a rozšiřitelný PLC regulátor, Modbus/IP, 24VDC, blíže dle požadavků viz. Technická zpráva. V rozsahu 4 AI,2AO, 3 DI, 2 DO</t>
  </si>
  <si>
    <t>Měřič tepla ultrazvukový, 15m3/h, DN50, 270mm, PN25 , komunikace 2x M-bus , záloha bat + modul 230V napájení, sada komplet včetně čidel a ověření</t>
  </si>
  <si>
    <t>D4.2.5.2 - PS255 - I - Psychiatrie - Měření a reulace</t>
  </si>
  <si>
    <t>Volně programovatelný a rozšiřitelný PLC regulátor, Modbus/IP, 24VDC, blíže dle požadavků viz. Technická zpráva. V rozsahu 3 AI,1AO, 2 DI, 1 DO</t>
  </si>
  <si>
    <t>Měřič tepla ultrazvukový, 1,5m3/h, 110mm, 3/4", PN1 , komunikace 2x M-bus , záloha bat + modul 230V napájení, sada komplet včetně čidel a ověření</t>
  </si>
  <si>
    <t>D4.2.6.2 - PS256 - J - Stravovací - Měření a reulace</t>
  </si>
  <si>
    <t>Volně programovatelný a rozšiřitelný PLC regulátor, Modbus/IP, 24VDC, blíže dle požadavků viz. Technická zpráva. V rozsahu 6 AI,4AO, 5 DI, 4 DO</t>
  </si>
  <si>
    <t>Měřič tepla ultrazvukový, 10m3/h, DN40, 300mm, PN25, komunikace 2x M-bus , záloha bat + modul 230V napájení, sada komplet včetně čidel a ověření</t>
  </si>
  <si>
    <t>D4.4 - Datová síť</t>
  </si>
  <si>
    <t>Pol207</t>
  </si>
  <si>
    <t>Pol208</t>
  </si>
  <si>
    <t>Pol209</t>
  </si>
  <si>
    <t>Pol210</t>
  </si>
  <si>
    <t>Pol211</t>
  </si>
  <si>
    <t>Pol212</t>
  </si>
  <si>
    <t>Pol213</t>
  </si>
  <si>
    <t>Pol214</t>
  </si>
  <si>
    <t>Pol215</t>
  </si>
  <si>
    <t>Pol216</t>
  </si>
  <si>
    <t>Pol217</t>
  </si>
  <si>
    <t>Pol218</t>
  </si>
  <si>
    <t>Montáž kabelové průchodky HDPE 40/33 / sada 2xMT10mm</t>
  </si>
  <si>
    <t>Pol219</t>
  </si>
  <si>
    <t>Pol220</t>
  </si>
  <si>
    <t>Pol221</t>
  </si>
  <si>
    <t>Pol222</t>
  </si>
  <si>
    <t>Smyčkování OK v objektech</t>
  </si>
  <si>
    <t>Pol223</t>
  </si>
  <si>
    <t>Pol224</t>
  </si>
  <si>
    <t>Pol225</t>
  </si>
  <si>
    <t>Pol226</t>
  </si>
  <si>
    <t>Pol227</t>
  </si>
  <si>
    <t>Pol228</t>
  </si>
  <si>
    <t>Pol229</t>
  </si>
  <si>
    <t>Pol230</t>
  </si>
  <si>
    <t>Pol231</t>
  </si>
  <si>
    <t>Smotání kabelové rezervy na kříži</t>
  </si>
  <si>
    <t>Pol232</t>
  </si>
  <si>
    <t>Pol233</t>
  </si>
  <si>
    <t>Zavedení průběžného OK do OS, vyvedení vybraných trubiček do kazet, uložení průběžných trubiček</t>
  </si>
  <si>
    <t>Pol234</t>
  </si>
  <si>
    <t>Pol235</t>
  </si>
  <si>
    <t>Pol236</t>
  </si>
  <si>
    <t>Pol237</t>
  </si>
  <si>
    <t>Svár v optickém rozvaděči - provaření vláken</t>
  </si>
  <si>
    <t>Pol238</t>
  </si>
  <si>
    <t>Pol239</t>
  </si>
  <si>
    <t>Pol240</t>
  </si>
  <si>
    <t>Pol241</t>
  </si>
  <si>
    <t>Pol242</t>
  </si>
  <si>
    <t>Pol243</t>
  </si>
  <si>
    <t>Pol244</t>
  </si>
  <si>
    <t>Pol245</t>
  </si>
  <si>
    <t>Pol246</t>
  </si>
  <si>
    <t>Instalace, nastavení 19“ optický switch 8 portů (CRS309-1G-8S+IN)</t>
  </si>
  <si>
    <t>Pol247</t>
  </si>
  <si>
    <t>Pol248</t>
  </si>
  <si>
    <t>Pol249</t>
  </si>
  <si>
    <t>Pol250</t>
  </si>
  <si>
    <t>Pol251</t>
  </si>
  <si>
    <t>Pol252</t>
  </si>
  <si>
    <t>Pol253</t>
  </si>
  <si>
    <t>Pol254</t>
  </si>
  <si>
    <t>Pol255</t>
  </si>
  <si>
    <t>Pol256</t>
  </si>
  <si>
    <t>Pol257</t>
  </si>
  <si>
    <t>Pol258</t>
  </si>
  <si>
    <t>Pol259</t>
  </si>
  <si>
    <t>Pol260</t>
  </si>
  <si>
    <t>Optický mikrokabel 24 vl. SM</t>
  </si>
  <si>
    <t>Pol261</t>
  </si>
  <si>
    <t>Kabel CYKY-J 3Cx2,5mm2</t>
  </si>
  <si>
    <t>Pol262</t>
  </si>
  <si>
    <t>Pol263</t>
  </si>
  <si>
    <t>Pol264</t>
  </si>
  <si>
    <t>Pol265</t>
  </si>
  <si>
    <t>Pol266</t>
  </si>
  <si>
    <t>Pol267</t>
  </si>
  <si>
    <t>Pol268</t>
  </si>
  <si>
    <t>Pol269</t>
  </si>
  <si>
    <t>Pol270</t>
  </si>
  <si>
    <t>Pol271</t>
  </si>
  <si>
    <t>Pol272</t>
  </si>
  <si>
    <t>Pol273</t>
  </si>
  <si>
    <t>Optická spojka pro min. 72 svárů, vč. kazet a průchodek</t>
  </si>
  <si>
    <t>Pol274</t>
  </si>
  <si>
    <t>Pol275</t>
  </si>
  <si>
    <t>Pol276</t>
  </si>
  <si>
    <t>Pol277</t>
  </si>
  <si>
    <t>Pol278</t>
  </si>
  <si>
    <t>Pol279</t>
  </si>
  <si>
    <t>Pol280</t>
  </si>
  <si>
    <t>napájecí zásuvka 2x230V</t>
  </si>
  <si>
    <t>Pol281</t>
  </si>
  <si>
    <t>Pol282</t>
  </si>
  <si>
    <t>19“ optický switch 8 portů (CRS309-1G-8S+IN)</t>
  </si>
  <si>
    <t>Pol283</t>
  </si>
  <si>
    <t>Pol284</t>
  </si>
  <si>
    <t>Pol285</t>
  </si>
  <si>
    <t>Pol286</t>
  </si>
  <si>
    <t>Pol287</t>
  </si>
  <si>
    <t>Pol288</t>
  </si>
  <si>
    <t>Pol289</t>
  </si>
  <si>
    <t>Pol290</t>
  </si>
  <si>
    <t>Pol291</t>
  </si>
  <si>
    <t>Pol292</t>
  </si>
  <si>
    <t>Pol293</t>
  </si>
  <si>
    <t>Pol294</t>
  </si>
  <si>
    <t>Pol295</t>
  </si>
  <si>
    <t>Pol296</t>
  </si>
  <si>
    <t>Pol297</t>
  </si>
  <si>
    <t>Pol298</t>
  </si>
  <si>
    <t>Pol299</t>
  </si>
  <si>
    <t>D4.5 - ZOV</t>
  </si>
  <si>
    <t>113106023</t>
  </si>
  <si>
    <t>Rozebrání dlažeb při překopech komunikací pro pěší ze zámkové dlažby ručně</t>
  </si>
  <si>
    <t>307616190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</si>
  <si>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ze zámkové dlažby</t>
  </si>
  <si>
    <t>https://podminky.urs.cz/item/CS_URS_2024_01/113106023</t>
  </si>
  <si>
    <t>1193477543</t>
  </si>
  <si>
    <t>2+13*(0,4+0,5)</t>
  </si>
  <si>
    <t>2090453160</t>
  </si>
  <si>
    <t>-454353283</t>
  </si>
  <si>
    <t>13*(0,4+1)</t>
  </si>
  <si>
    <t>-853741543</t>
  </si>
  <si>
    <t xml:space="preserve">Poznámka k položce:_x000d_
uložení pro zpětné osazení </t>
  </si>
  <si>
    <t>119002121</t>
  </si>
  <si>
    <t>Přechodová lávka délky do 2 m včetně zábradlí pro zabezpečení výkopu zřízení</t>
  </si>
  <si>
    <t>2001992369</t>
  </si>
  <si>
    <t>Pomocné konstrukce při zabezpečení výkopu vodorovné pochozí přechodová lávka délky do 2 m včetně zábradlí zřízení</t>
  </si>
  <si>
    <t>https://podminky.urs.cz/item/CS_URS_2024_01/119002121</t>
  </si>
  <si>
    <t>119002122</t>
  </si>
  <si>
    <t>Přechodová lávka délky do 2 m včetně zábradlí pro zabezpečení výkopu odstranění</t>
  </si>
  <si>
    <t>-1461606558</t>
  </si>
  <si>
    <t>Pomocné konstrukce při zabezpečení výkopu vodorovné pochozí přechodová lávka délky do 2 m včetně zábradlí odstranění</t>
  </si>
  <si>
    <t>https://podminky.urs.cz/item/CS_URS_2024_01/119002122</t>
  </si>
  <si>
    <t>119002411</t>
  </si>
  <si>
    <t>Pojezdový ocelový plech pro zabezpečení výkopu zřízení</t>
  </si>
  <si>
    <t>1272819836</t>
  </si>
  <si>
    <t>Pomocné konstrukce při zabezpečení výkopu vodorovné pojízdné z tlustého ocelového plechu šířky výkopu do 1 m zřízení</t>
  </si>
  <si>
    <t>https://podminky.urs.cz/item/CS_URS_2024_01/119002411</t>
  </si>
  <si>
    <t>13*(0,4+0,5)</t>
  </si>
  <si>
    <t>119002412</t>
  </si>
  <si>
    <t>Pojezdový ocelový plech pro zabezpečení výkopu odstranění</t>
  </si>
  <si>
    <t>-992681842</t>
  </si>
  <si>
    <t>Pomocné konstrukce při zabezpečení výkopu vodorovné pojízdné z tlustého ocelového plechu šířky výkopu do 1 m odstranění</t>
  </si>
  <si>
    <t>https://podminky.urs.cz/item/CS_URS_2024_01/119002412</t>
  </si>
  <si>
    <t>132212121</t>
  </si>
  <si>
    <t>Hloubení zapažených rýh šířky do 800 mm v soudržných horninách třídy těžitelnosti I skupiny 3 ručně</t>
  </si>
  <si>
    <t>46306537</t>
  </si>
  <si>
    <t>Hloubení zapažených rýh šířky do 800 mm ručně s urovnáním dna do předepsaného profilu a spádu v hornině třídy těžitelnosti I skupiny 3 soudržných</t>
  </si>
  <si>
    <t>https://podminky.urs.cz/item/CS_URS_2024_01/132212121</t>
  </si>
  <si>
    <t>132251102</t>
  </si>
  <si>
    <t>Hloubení rýh nezapažených š do 800 mm v hornině třídy těžitelnosti I skupiny 3 objem do 50 m3 strojně</t>
  </si>
  <si>
    <t>1906212485</t>
  </si>
  <si>
    <t>Hloubení nezapažených rýh šířky do 800 mm strojně s urovnáním dna do předepsaného profilu a spádu v hornině třídy těžitelnosti I skupiny 3 přes 20 do 50 m3</t>
  </si>
  <si>
    <t>https://podminky.urs.cz/item/CS_URS_2024_01/132251102</t>
  </si>
  <si>
    <t>40*0,4*0,45</t>
  </si>
  <si>
    <t>1303008679</t>
  </si>
  <si>
    <t>238347966</t>
  </si>
  <si>
    <t>681231225</t>
  </si>
  <si>
    <t>13*0,4*0,3-13*0,03</t>
  </si>
  <si>
    <t>1728558064</t>
  </si>
  <si>
    <t>574072652</t>
  </si>
  <si>
    <t>13*0,4*0,15</t>
  </si>
  <si>
    <t>724626220</t>
  </si>
  <si>
    <t>0,78*2 'Přepočtené koeficientem množství</t>
  </si>
  <si>
    <t>-424471310</t>
  </si>
  <si>
    <t>-2093403318</t>
  </si>
  <si>
    <t>62*1,1845 'Přepočtené koeficientem množství</t>
  </si>
  <si>
    <t>2050169001</t>
  </si>
  <si>
    <t>516546337</t>
  </si>
  <si>
    <t xml:space="preserve">Poznámka k položce:_x000d_
pronájem a optřebení_x000d_
cca 2 měsíce_x000d_
</t>
  </si>
  <si>
    <t>62*0,25 'Přepočtené koeficientem množství</t>
  </si>
  <si>
    <t>-1622222974</t>
  </si>
  <si>
    <t>-49860667</t>
  </si>
  <si>
    <t>-1455711061</t>
  </si>
  <si>
    <t>(40-13-2*1,8)*0,4</t>
  </si>
  <si>
    <t>564920412</t>
  </si>
  <si>
    <t>Podklad z asfaltového recyklátu plochy do 100 m2 tl 70 mm</t>
  </si>
  <si>
    <t>450729086</t>
  </si>
  <si>
    <t>Podklad nebo podsyp z asfaltového recyklátu s rozprostřením a zhutněním plochy jednotlivě do 100 m2, po zhutnění tl. 70 mm</t>
  </si>
  <si>
    <t>https://podminky.urs.cz/item/CS_URS_2024_01/564920412</t>
  </si>
  <si>
    <t>(40-13-1,8*2)*0,6</t>
  </si>
  <si>
    <t>1245577265</t>
  </si>
  <si>
    <t>1548377850</t>
  </si>
  <si>
    <t>1290971255</t>
  </si>
  <si>
    <t>696568764</t>
  </si>
  <si>
    <t>-1119811056</t>
  </si>
  <si>
    <t>596211210</t>
  </si>
  <si>
    <t>Kladení zámkové dlažby komunikací pro pěší ručně tl 80 mm skupiny A pl do 50 m2</t>
  </si>
  <si>
    <t>1880955924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</si>
  <si>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do 50 m2</t>
  </si>
  <si>
    <t>https://podminky.urs.cz/item/CS_URS_2024_01/596211210</t>
  </si>
  <si>
    <t>59245010</t>
  </si>
  <si>
    <t>dlažba zámková betonová tvaru I 200x165mm tl 80mm barevná</t>
  </si>
  <si>
    <t>575879370</t>
  </si>
  <si>
    <t>2*0,2 'Přepočtené koeficientem množství</t>
  </si>
  <si>
    <t>596211214</t>
  </si>
  <si>
    <t>Příplatek za kombinaci dvou barev u kladení betonových dlažeb komunikací pro pěší ručně tl 80 mm skupiny A</t>
  </si>
  <si>
    <t>143930575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</si>
  <si>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Příplatek k cenám za dlažbu z prvků dvou barev</t>
  </si>
  <si>
    <t>https://podminky.urs.cz/item/CS_URS_2024_01/596211214</t>
  </si>
  <si>
    <t>1950319423</t>
  </si>
  <si>
    <t>-543732207</t>
  </si>
  <si>
    <t>956573104</t>
  </si>
  <si>
    <t>33,567*15 'Přepočtené koeficientem množství</t>
  </si>
  <si>
    <t>997013814</t>
  </si>
  <si>
    <t>Poplatek za uložení na skládce (skládkovné) stavebního odpadu izolací kód odpadu 17 06 04</t>
  </si>
  <si>
    <t>-2105810067</t>
  </si>
  <si>
    <t>Poplatek za uložení stavebního odpadu na skládce (skládkovné) z izolačních materiálů zatříděného do Katalogu odpadů pod kódem 17 06 04</t>
  </si>
  <si>
    <t>https://podminky.urs.cz/item/CS_URS_2024_01/997013814</t>
  </si>
  <si>
    <t>997013873</t>
  </si>
  <si>
    <t>-1874523951</t>
  </si>
  <si>
    <t>https://podminky.urs.cz/item/CS_URS_2024_01/997013873</t>
  </si>
  <si>
    <t>997013875</t>
  </si>
  <si>
    <t>-1242138787</t>
  </si>
  <si>
    <t>https://podminky.urs.cz/item/CS_URS_2024_01/997013875</t>
  </si>
  <si>
    <t>783097444</t>
  </si>
  <si>
    <t>1,181+0,061</t>
  </si>
  <si>
    <t>1728833960</t>
  </si>
  <si>
    <t>19,645-1,242</t>
  </si>
  <si>
    <t>766812386</t>
  </si>
  <si>
    <t>713461811</t>
  </si>
  <si>
    <t>Odstranění izolace tepelné potrubí potrubními pouzdry staženými drátem tl do 100 mm</t>
  </si>
  <si>
    <t>-2117195954</t>
  </si>
  <si>
    <t>Odstranění tepelné izolace potrubí, ohybů a armatur tvarovkami nebo deskami potrubními pouzdry staženými drátem potrubí, tloušťka izolace do 100 mm</t>
  </si>
  <si>
    <t>https://podminky.urs.cz/item/CS_URS_2024_02/713461811</t>
  </si>
  <si>
    <t>713463212</t>
  </si>
  <si>
    <t>Montáž izolace tepelné potrubí potrubními pouzdry s Al fólií staženými Al páskou 1x D přes 50 do 100 mm</t>
  </si>
  <si>
    <t>-873629577</t>
  </si>
  <si>
    <t>Montáž izolace tepelné potrubí a ohybů tvarovkami nebo deskami potrubními pouzdry s povrchovou úpravou hliníkovou fólií (izolační materiál ve specifikaci) přelepenými samolepící hliníkovou páskou potrubí jednovrstvá D přes 50 do 100 mm</t>
  </si>
  <si>
    <t>https://podminky.urs.cz/item/CS_URS_2024_02/713463212</t>
  </si>
  <si>
    <t>63154577</t>
  </si>
  <si>
    <t>pouzdro izolační potrubní z minerální vlny s Al fólií max. 250/100°C 76/40mm</t>
  </si>
  <si>
    <t>2028071410</t>
  </si>
  <si>
    <t>6*1,02 'Přepočtené koeficientem množství</t>
  </si>
  <si>
    <t>150490287</t>
  </si>
  <si>
    <t>https://podminky.urs.cz/item/CS_URS_2024_02/998713101</t>
  </si>
  <si>
    <t>657404699</t>
  </si>
  <si>
    <t>Provizorní kontejnerová kotelna 999 KW, osazení, zprovoznění, provoz, pronájem (45 dní), demontáž</t>
  </si>
  <si>
    <t>644289650</t>
  </si>
  <si>
    <t>-1863666841</t>
  </si>
  <si>
    <t>Olejová nádrž k provizorní kotelně objem 10 m3, osazení, zprovoznění, pronájem (45 dní), demontáž</t>
  </si>
  <si>
    <t>-1224820767</t>
  </si>
  <si>
    <t>-671873332</t>
  </si>
  <si>
    <t>RFNT.21P06512N</t>
  </si>
  <si>
    <t>Předizolované potrubí TWIN tř.IZ1 P DN65+65/225 12m al. N</t>
  </si>
  <si>
    <t>-48635858</t>
  </si>
  <si>
    <t>72*0,5 'Přepočtené koeficientem množství</t>
  </si>
  <si>
    <t>-1415239838</t>
  </si>
  <si>
    <t>Doizolování spoje TWIN série1 délka 500mm; dvojité uzavření, kompletní s PUR izolací, DA225</t>
  </si>
  <si>
    <t>-614272856</t>
  </si>
  <si>
    <t>230023047</t>
  </si>
  <si>
    <t>Montáž trubní díly přivařovací tř.11-13 do 10 kg D 76 mm tl 3,2 mm</t>
  </si>
  <si>
    <t>978553855</t>
  </si>
  <si>
    <t>Montáž trubních dílů přivařovacích hmotnosti přes 3 do 10 kg tř. 11 až 13 Ø 76 mm, tl. 3,2 mm</t>
  </si>
  <si>
    <t>https://podminky.urs.cz/item/CS_URS_2024_01/230023047</t>
  </si>
  <si>
    <t>21E06590NVR</t>
  </si>
  <si>
    <t>Ohyb DN65+65/225 90° V al. N L=1x1m</t>
  </si>
  <si>
    <t>-1479853659</t>
  </si>
  <si>
    <t>-1096202291</t>
  </si>
  <si>
    <t>KKP-25-16-R</t>
  </si>
  <si>
    <t>Kohout kulový ocelový přivařovací, DN 65, PN16</t>
  </si>
  <si>
    <t>137733524</t>
  </si>
  <si>
    <t>230081277</t>
  </si>
  <si>
    <t>Demontáž potrubí další použití do 10 kg D 76 mm, tl 3,2 mm</t>
  </si>
  <si>
    <t>-999112140</t>
  </si>
  <si>
    <t>Demontáž ocelového potrubí k dalšímu použití hmotnosti do 10 kg připojovací rozměr Ø 76, tl. 3,2 mm</t>
  </si>
  <si>
    <t>https://podminky.urs.cz/item/CS_URS_2024_01/230081277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</si>
  <si>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</si>
  <si>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</si>
  <si>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</si>
  <si>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VRN9 - Ostatní náklady</t>
  </si>
  <si>
    <t>VRN1</t>
  </si>
  <si>
    <t>Průzkumné, geodetické a projektové práce</t>
  </si>
  <si>
    <t>012103000</t>
  </si>
  <si>
    <t>Geodetické práce před výstavbou</t>
  </si>
  <si>
    <t>197926443</t>
  </si>
  <si>
    <t>https://podminky.urs.cz/item/CS_URS_2024_01/012103000</t>
  </si>
  <si>
    <t xml:space="preserve">Poznámka k položce:_x000d_
Vytýčení trasy </t>
  </si>
  <si>
    <t>012203000</t>
  </si>
  <si>
    <t>Geodetické práce při provádění stavby</t>
  </si>
  <si>
    <t>-1385171026</t>
  </si>
  <si>
    <t>https://podminky.urs.cz/item/CS_URS_2024_01/012203000</t>
  </si>
  <si>
    <t>012303000</t>
  </si>
  <si>
    <t>Geodetické práce po výstavbě</t>
  </si>
  <si>
    <t>1769630454</t>
  </si>
  <si>
    <t>https://podminky.urs.cz/item/CS_URS_2024_01/012303000</t>
  </si>
  <si>
    <t xml:space="preserve">Poznámka k položce:_x000d_
Zpracování PD skutečného provedení stavby (směrově i výškově)_x000d_
Zpracování geometrického plánu vč. ochranného pásma_x000d_
</t>
  </si>
  <si>
    <t>013203000</t>
  </si>
  <si>
    <t>Dokumentace stavby - realizační (zhotovitele stavby)</t>
  </si>
  <si>
    <t>-155389950</t>
  </si>
  <si>
    <t>https://podminky.urs.cz/item/CS_URS_2024_01/013203000</t>
  </si>
  <si>
    <t>013254000</t>
  </si>
  <si>
    <t>Dokumentace skutečného provedení stavby</t>
  </si>
  <si>
    <t>500258994</t>
  </si>
  <si>
    <t>https://podminky.urs.cz/item/CS_URS_2024_01/013254000</t>
  </si>
  <si>
    <t>013274000</t>
  </si>
  <si>
    <t>Pasportizace objektu před započetím prací</t>
  </si>
  <si>
    <t>-1278293074</t>
  </si>
  <si>
    <t>https://podminky.urs.cz/item/CS_URS_2024_01/013274000</t>
  </si>
  <si>
    <t>Poznámka k položce:_x000d_
Fotodokumentace</t>
  </si>
  <si>
    <t>013284000</t>
  </si>
  <si>
    <t>Pasportizace objektu po provedení prací</t>
  </si>
  <si>
    <t>-1854816058</t>
  </si>
  <si>
    <t>https://podminky.urs.cz/item/CS_URS_2024_01/013284000</t>
  </si>
  <si>
    <t>013294000</t>
  </si>
  <si>
    <t>Ostatní dokumentace</t>
  </si>
  <si>
    <t>-1823980181</t>
  </si>
  <si>
    <t>https://podminky.urs.cz/item/CS_URS_2024_01/013294000</t>
  </si>
  <si>
    <t>Poznámka k položce:_x000d_
Dodavatelská dokumentace pro realizaci stavby</t>
  </si>
  <si>
    <t>VRN3</t>
  </si>
  <si>
    <t>Zařízení staveniště</t>
  </si>
  <si>
    <t>031002000</t>
  </si>
  <si>
    <t>Související práce pro zařízení staveniště</t>
  </si>
  <si>
    <t>…</t>
  </si>
  <si>
    <t>869794979</t>
  </si>
  <si>
    <t>https://podminky.urs.cz/item/CS_URS_2024_01/031002000</t>
  </si>
  <si>
    <t>032002000</t>
  </si>
  <si>
    <t>Vybavení staveniště</t>
  </si>
  <si>
    <t>-1932116169</t>
  </si>
  <si>
    <t>https://podminky.urs.cz/item/CS_URS_2024_01/032002000</t>
  </si>
  <si>
    <t>033002000</t>
  </si>
  <si>
    <t>Připojení staveniště na inženýrské sítě</t>
  </si>
  <si>
    <t>169902818</t>
  </si>
  <si>
    <t>https://podminky.urs.cz/item/CS_URS_2024_01/033002000</t>
  </si>
  <si>
    <t>034103000</t>
  </si>
  <si>
    <t>Oplocení staveniště</t>
  </si>
  <si>
    <t>-1666276557</t>
  </si>
  <si>
    <t>https://podminky.urs.cz/item/CS_URS_2024_01/034103000</t>
  </si>
  <si>
    <t>035002000</t>
  </si>
  <si>
    <t>Pronájmy ploch, objektů</t>
  </si>
  <si>
    <t>-874867371</t>
  </si>
  <si>
    <t>https://podminky.urs.cz/item/CS_URS_2024_01/035002000</t>
  </si>
  <si>
    <t>039002000</t>
  </si>
  <si>
    <t>Zrušení zařízení staveniště</t>
  </si>
  <si>
    <t>174892734</t>
  </si>
  <si>
    <t>https://podminky.urs.cz/item/CS_URS_2024_01/039002000</t>
  </si>
  <si>
    <t>041403000</t>
  </si>
  <si>
    <t>Koordinátor BOZP na staveništi</t>
  </si>
  <si>
    <t>-473292115</t>
  </si>
  <si>
    <t>https://podminky.urs.cz/item/CS_URS_2024_01/041403000</t>
  </si>
  <si>
    <t>043154000</t>
  </si>
  <si>
    <t>Zkoušky hutnicí</t>
  </si>
  <si>
    <t>267903268</t>
  </si>
  <si>
    <t>https://podminky.urs.cz/item/CS_URS_2024_01/043154000</t>
  </si>
  <si>
    <t>045203000</t>
  </si>
  <si>
    <t>Kompletační činnost</t>
  </si>
  <si>
    <t>17640634</t>
  </si>
  <si>
    <t>https://podminky.urs.cz/item/CS_URS_2024_01/045203000</t>
  </si>
  <si>
    <t xml:space="preserve">Poznámka k položce:_x000d_
Inženýrská činnost _x000d_
Dokladová část stavby_x000d_
</t>
  </si>
  <si>
    <t>VRN6</t>
  </si>
  <si>
    <t>Územní vlivy</t>
  </si>
  <si>
    <t>060001000</t>
  </si>
  <si>
    <t>2024831403</t>
  </si>
  <si>
    <t>https://podminky.urs.cz/item/CS_URS_2024_01/060001000</t>
  </si>
  <si>
    <t xml:space="preserve">Poznámka k položce:_x000d_
Vliv klimatických podmínek_x000d_
Mimostaveništění doprava_x000d_
Práce v těžce přístupných místech_x000d_
</t>
  </si>
  <si>
    <t>070001000</t>
  </si>
  <si>
    <t>Provozní vlivy</t>
  </si>
  <si>
    <t>-1945459568</t>
  </si>
  <si>
    <t>https://podminky.urs.cz/item/CS_URS_2024_01/070001000</t>
  </si>
  <si>
    <t>Poznámka k položce:_x000d_
Projednání DIO_x000d_
Zajištění DIO_x000d_
Ztížený pohyb vozidel ve městě_x000d_
Ochranná pásma_x000d_
Silniční provoz_x000d_
Provoz investora_x000d_
Těžké přejezdy_x000d_
Lávky pro pěší</t>
  </si>
  <si>
    <t>VRN9</t>
  </si>
  <si>
    <t>Ostatní náklady</t>
  </si>
  <si>
    <t>090001000</t>
  </si>
  <si>
    <t>1964742681</t>
  </si>
  <si>
    <t>https://podminky.urs.cz/item/CS_URS_2024_01/090001000</t>
  </si>
  <si>
    <t xml:space="preserve">Poznámka k položce:_x000d_
Náklady na zkušební provoz_x000d_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</si>
  <si>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</si>
  <si>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</si>
  <si>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</si>
  <si>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</si>
  <si>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</si>
  <si>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</si>
  <si>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</si>
  <si>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</si>
  <si>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</si>
  <si>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</si>
  <si>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</si>
  <si>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</si>
  <si>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</si>
  <si>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Provozní soubor</t>
  </si>
  <si>
    <t>Vedlejší a ostatní náklady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</si>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</sst>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top" wrapText="1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styles" Target="styles.xml" /><Relationship Id="rId32" Type="http://schemas.openxmlformats.org/officeDocument/2006/relationships/theme" Target="theme/theme1.xml" /><Relationship Id="rId33" Type="http://schemas.openxmlformats.org/officeDocument/2006/relationships/calcChain" Target="calcChain.xml" /><Relationship Id="rId3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99722114" TargetMode="External" /><Relationship Id="rId2" Type="http://schemas.openxmlformats.org/officeDocument/2006/relationships/hyperlink" Target="https://podminky.urs.cz/item/CS_URS_2024_01/997006512" TargetMode="External" /><Relationship Id="rId3" Type="http://schemas.openxmlformats.org/officeDocument/2006/relationships/hyperlink" Target="https://podminky.urs.cz/item/CS_URS_2024_01/997006519" TargetMode="External" /><Relationship Id="rId4" Type="http://schemas.openxmlformats.org/officeDocument/2006/relationships/hyperlink" Target="https://podminky.urs.cz/item/CS_URS_2024_01/713471212" TargetMode="External" /><Relationship Id="rId5" Type="http://schemas.openxmlformats.org/officeDocument/2006/relationships/hyperlink" Target="https://podminky.urs.cz/item/CS_URS_2024_01/713490811" TargetMode="External" /><Relationship Id="rId6" Type="http://schemas.openxmlformats.org/officeDocument/2006/relationships/hyperlink" Target="https://podminky.urs.cz/item/CS_URS_2024_01/713490821" TargetMode="External" /><Relationship Id="rId7" Type="http://schemas.openxmlformats.org/officeDocument/2006/relationships/hyperlink" Target="https://podminky.urs.cz/item/CS_URS_2024_01/469973135" TargetMode="External" /><Relationship Id="rId8" Type="http://schemas.openxmlformats.org/officeDocument/2006/relationships/hyperlink" Target="https://podminky.urs.cz/item/CS_URS_2024_01/998713101" TargetMode="External" /><Relationship Id="rId9" Type="http://schemas.openxmlformats.org/officeDocument/2006/relationships/hyperlink" Target="https://podminky.urs.cz/item/CS_URS_2024_01/727222011" TargetMode="External" /><Relationship Id="rId10" Type="http://schemas.openxmlformats.org/officeDocument/2006/relationships/hyperlink" Target="https://podminky.urs.cz/item/CS_URS_2024_01/727222012" TargetMode="External" /><Relationship Id="rId11" Type="http://schemas.openxmlformats.org/officeDocument/2006/relationships/hyperlink" Target="https://podminky.urs.cz/item/CS_URS_2024_01/727222013" TargetMode="External" /><Relationship Id="rId12" Type="http://schemas.openxmlformats.org/officeDocument/2006/relationships/hyperlink" Target="https://podminky.urs.cz/item/CS_URS_2024_01/998727101" TargetMode="External" /><Relationship Id="rId13" Type="http://schemas.openxmlformats.org/officeDocument/2006/relationships/hyperlink" Target="https://podminky.urs.cz/item/CS_URS_2024_01/733121156" TargetMode="External" /><Relationship Id="rId14" Type="http://schemas.openxmlformats.org/officeDocument/2006/relationships/hyperlink" Target="https://podminky.urs.cz/item/CS_URS_2024_01/733121162" TargetMode="External" /><Relationship Id="rId15" Type="http://schemas.openxmlformats.org/officeDocument/2006/relationships/hyperlink" Target="https://podminky.urs.cz/item/CS_URS_2024_01/733121179" TargetMode="External" /><Relationship Id="rId16" Type="http://schemas.openxmlformats.org/officeDocument/2006/relationships/hyperlink" Target="https://podminky.urs.cz/item/CS_URS_2024_01/733121244" TargetMode="External" /><Relationship Id="rId17" Type="http://schemas.openxmlformats.org/officeDocument/2006/relationships/hyperlink" Target="https://podminky.urs.cz/item/CS_URS_2024_01/733121245" TargetMode="External" /><Relationship Id="rId18" Type="http://schemas.openxmlformats.org/officeDocument/2006/relationships/hyperlink" Target="https://podminky.urs.cz/item/CS_URS_2024_01/998733101" TargetMode="External" /><Relationship Id="rId19" Type="http://schemas.openxmlformats.org/officeDocument/2006/relationships/hyperlink" Target="https://podminky.urs.cz/item/CS_URS_2024_01/734109215" TargetMode="External" /><Relationship Id="rId20" Type="http://schemas.openxmlformats.org/officeDocument/2006/relationships/hyperlink" Target="https://podminky.urs.cz/item/CS_URS_2024_01/734109220" TargetMode="External" /><Relationship Id="rId21" Type="http://schemas.openxmlformats.org/officeDocument/2006/relationships/hyperlink" Target="https://podminky.urs.cz/item/CS_URS_2024_01/734109221" TargetMode="External" /><Relationship Id="rId22" Type="http://schemas.openxmlformats.org/officeDocument/2006/relationships/hyperlink" Target="https://podminky.urs.cz/item/CS_URS_2024_01/734109223" TargetMode="External" /><Relationship Id="rId23" Type="http://schemas.openxmlformats.org/officeDocument/2006/relationships/hyperlink" Target="https://podminky.urs.cz/item/CS_URS_2024_01/734173416" TargetMode="External" /><Relationship Id="rId24" Type="http://schemas.openxmlformats.org/officeDocument/2006/relationships/hyperlink" Target="https://podminky.urs.cz/item/CS_URS_2024_01/734173423" TargetMode="External" /><Relationship Id="rId25" Type="http://schemas.openxmlformats.org/officeDocument/2006/relationships/hyperlink" Target="https://podminky.urs.cz/item/CS_URS_2024_01/734173424" TargetMode="External" /><Relationship Id="rId26" Type="http://schemas.openxmlformats.org/officeDocument/2006/relationships/hyperlink" Target="https://podminky.urs.cz/item/CS_URS_2024_01/734173425" TargetMode="External" /><Relationship Id="rId27" Type="http://schemas.openxmlformats.org/officeDocument/2006/relationships/hyperlink" Target="https://podminky.urs.cz/item/CS_URS_2024_01/998734101" TargetMode="External" /><Relationship Id="rId28" Type="http://schemas.openxmlformats.org/officeDocument/2006/relationships/hyperlink" Target="https://podminky.urs.cz/item/CS_URS_2024_01/741132001" TargetMode="External" /><Relationship Id="rId29" Type="http://schemas.openxmlformats.org/officeDocument/2006/relationships/hyperlink" Target="https://podminky.urs.cz/item/CS_URS_2024_01/998741101" TargetMode="External" /><Relationship Id="rId30" Type="http://schemas.openxmlformats.org/officeDocument/2006/relationships/hyperlink" Target="https://podminky.urs.cz/item/CS_URS_2024_01/767996702" TargetMode="External" /><Relationship Id="rId31" Type="http://schemas.openxmlformats.org/officeDocument/2006/relationships/hyperlink" Target="https://podminky.urs.cz/item/CS_URS_2024_01/998767101" TargetMode="External" /><Relationship Id="rId32" Type="http://schemas.openxmlformats.org/officeDocument/2006/relationships/hyperlink" Target="https://podminky.urs.cz/item/CS_URS_2024_01/783604550" TargetMode="External" /><Relationship Id="rId33" Type="http://schemas.openxmlformats.org/officeDocument/2006/relationships/hyperlink" Target="https://podminky.urs.cz/item/CS_URS_2024_01/783604560" TargetMode="External" /><Relationship Id="rId34" Type="http://schemas.openxmlformats.org/officeDocument/2006/relationships/hyperlink" Target="https://podminky.urs.cz/item/CS_URS_2024_01/783604590" TargetMode="External" /><Relationship Id="rId35" Type="http://schemas.openxmlformats.org/officeDocument/2006/relationships/hyperlink" Target="https://podminky.urs.cz/item/CS_URS_2024_01/230022017" TargetMode="External" /><Relationship Id="rId36" Type="http://schemas.openxmlformats.org/officeDocument/2006/relationships/hyperlink" Target="https://podminky.urs.cz/item/CS_URS_2024_01/230026121" TargetMode="External" /><Relationship Id="rId37" Type="http://schemas.openxmlformats.org/officeDocument/2006/relationships/hyperlink" Target="https://podminky.urs.cz/item/CS_URS_2024_01/230081021" TargetMode="External" /><Relationship Id="rId38" Type="http://schemas.openxmlformats.org/officeDocument/2006/relationships/hyperlink" Target="https://podminky.urs.cz/item/CS_URS_2024_01/230081037" TargetMode="External" /><Relationship Id="rId39" Type="http://schemas.openxmlformats.org/officeDocument/2006/relationships/hyperlink" Target="https://podminky.urs.cz/item/CS_URS_2024_01/230081044" TargetMode="External" /><Relationship Id="rId40" Type="http://schemas.openxmlformats.org/officeDocument/2006/relationships/hyperlink" Target="https://podminky.urs.cz/item/CS_URS_2024_01/230081056" TargetMode="External" /><Relationship Id="rId41" Type="http://schemas.openxmlformats.org/officeDocument/2006/relationships/hyperlink" Target="https://podminky.urs.cz/item/CS_URS_2024_01/230082066" TargetMode="External" /><Relationship Id="rId42" Type="http://schemas.openxmlformats.org/officeDocument/2006/relationships/hyperlink" Target="https://podminky.urs.cz/item/CS_URS_2024_01/230082076" TargetMode="External" /><Relationship Id="rId43" Type="http://schemas.openxmlformats.org/officeDocument/2006/relationships/hyperlink" Target="https://podminky.urs.cz/item/CS_URS_2024_01/230083087" TargetMode="External" /><Relationship Id="rId44" Type="http://schemas.openxmlformats.org/officeDocument/2006/relationships/hyperlink" Target="https://podminky.urs.cz/item/CS_URS_2024_01/230083100" TargetMode="External" /><Relationship Id="rId45" Type="http://schemas.openxmlformats.org/officeDocument/2006/relationships/hyperlink" Target="https://podminky.urs.cz/item/CS_URS_2024_01/230083134" TargetMode="External" /><Relationship Id="rId46" Type="http://schemas.openxmlformats.org/officeDocument/2006/relationships/hyperlink" Target="https://podminky.urs.cz/item/CS_URS_2024_01/230084156" TargetMode="External" /><Relationship Id="rId47" Type="http://schemas.openxmlformats.org/officeDocument/2006/relationships/hyperlink" Target="https://podminky.urs.cz/item/CS_URS_2024_01/230011031" TargetMode="External" /><Relationship Id="rId48" Type="http://schemas.openxmlformats.org/officeDocument/2006/relationships/hyperlink" Target="https://podminky.urs.cz/item/CS_URS_2024_01/230011047" TargetMode="External" /><Relationship Id="rId49" Type="http://schemas.openxmlformats.org/officeDocument/2006/relationships/hyperlink" Target="https://podminky.urs.cz/item/CS_URS_2024_01/230011057" TargetMode="External" /><Relationship Id="rId50" Type="http://schemas.openxmlformats.org/officeDocument/2006/relationships/hyperlink" Target="https://podminky.urs.cz/item/CS_URS_2024_01/230011067" TargetMode="External" /><Relationship Id="rId51" Type="http://schemas.openxmlformats.org/officeDocument/2006/relationships/hyperlink" Target="https://podminky.urs.cz/item/CS_URS_2024_01/230011101" TargetMode="External" /><Relationship Id="rId52" Type="http://schemas.openxmlformats.org/officeDocument/2006/relationships/hyperlink" Target="https://podminky.urs.cz/item/CS_URS_2024_01/230011113" TargetMode="External" /><Relationship Id="rId53" Type="http://schemas.openxmlformats.org/officeDocument/2006/relationships/hyperlink" Target="https://podminky.urs.cz/item/CS_URS_2024_01/230011121" TargetMode="External" /><Relationship Id="rId54" Type="http://schemas.openxmlformats.org/officeDocument/2006/relationships/hyperlink" Target="https://podminky.urs.cz/item/CS_URS_2024_01/230023029" TargetMode="External" /><Relationship Id="rId55" Type="http://schemas.openxmlformats.org/officeDocument/2006/relationships/hyperlink" Target="https://podminky.urs.cz/item/CS_URS_2024_01/230023057" TargetMode="External" /><Relationship Id="rId56" Type="http://schemas.openxmlformats.org/officeDocument/2006/relationships/hyperlink" Target="https://podminky.urs.cz/item/CS_URS_2024_01/230024047" TargetMode="External" /><Relationship Id="rId57" Type="http://schemas.openxmlformats.org/officeDocument/2006/relationships/hyperlink" Target="https://podminky.urs.cz/item/CS_URS_2024_01/230024057" TargetMode="External" /><Relationship Id="rId58" Type="http://schemas.openxmlformats.org/officeDocument/2006/relationships/hyperlink" Target="https://podminky.urs.cz/item/CS_URS_2024_01/230024067" TargetMode="External" /><Relationship Id="rId59" Type="http://schemas.openxmlformats.org/officeDocument/2006/relationships/hyperlink" Target="https://podminky.urs.cz/item/CS_URS_2024_01/230025113" TargetMode="External" /><Relationship Id="rId60" Type="http://schemas.openxmlformats.org/officeDocument/2006/relationships/hyperlink" Target="https://podminky.urs.cz/item/CS_URS_2024_01/230025113" TargetMode="External" /><Relationship Id="rId61" Type="http://schemas.openxmlformats.org/officeDocument/2006/relationships/hyperlink" Target="https://podminky.urs.cz/item/CS_URS_2024_01/230025121" TargetMode="External" /><Relationship Id="rId62" Type="http://schemas.openxmlformats.org/officeDocument/2006/relationships/hyperlink" Target="https://podminky.urs.cz/item/CS_URS_2024_01/230025101" TargetMode="External" /><Relationship Id="rId63" Type="http://schemas.openxmlformats.org/officeDocument/2006/relationships/hyperlink" Target="https://podminky.urs.cz/item/CS_URS_2024_01/230210011" TargetMode="External" /><Relationship Id="rId64" Type="http://schemas.openxmlformats.org/officeDocument/2006/relationships/hyperlink" Target="https://podminky.urs.cz/item/CS_URS_2024_01/230050015" TargetMode="External" /><Relationship Id="rId65" Type="http://schemas.openxmlformats.org/officeDocument/2006/relationships/hyperlink" Target="https://podminky.urs.cz/item/CS_URS_2024_01/230050031" TargetMode="External" /><Relationship Id="rId66" Type="http://schemas.openxmlformats.org/officeDocument/2006/relationships/hyperlink" Target="https://podminky.urs.cz/item/CS_URS_2024_01/230202021" TargetMode="External" /><Relationship Id="rId67" Type="http://schemas.openxmlformats.org/officeDocument/2006/relationships/hyperlink" Target="https://podminky.urs.cz/item/CS_URS_2024_01/230023026" TargetMode="External" /><Relationship Id="rId68" Type="http://schemas.openxmlformats.org/officeDocument/2006/relationships/hyperlink" Target="https://podminky.urs.cz/item/CS_URS_2024_01/230024037" TargetMode="External" /><Relationship Id="rId69" Type="http://schemas.openxmlformats.org/officeDocument/2006/relationships/hyperlink" Target="https://podminky.urs.cz/item/CS_URS_2024_01/220182021" TargetMode="External" /><Relationship Id="rId70" Type="http://schemas.openxmlformats.org/officeDocument/2006/relationships/hyperlink" Target="https://podminky.urs.cz/item/CS_URS_2024_01/220182025" TargetMode="External" /><Relationship Id="rId71" Type="http://schemas.openxmlformats.org/officeDocument/2006/relationships/hyperlink" Target="https://podminky.urs.cz/item/CS_URS_2024_01/220182026" TargetMode="External" /><Relationship Id="rId72" Type="http://schemas.openxmlformats.org/officeDocument/2006/relationships/hyperlink" Target="https://podminky.urs.cz/item/CS_URS_2024_01/220182027" TargetMode="External" /><Relationship Id="rId73" Type="http://schemas.openxmlformats.org/officeDocument/2006/relationships/hyperlink" Target="https://podminky.urs.cz/item/CS_URS_2024_01/220182028" TargetMode="External" /><Relationship Id="rId74" Type="http://schemas.openxmlformats.org/officeDocument/2006/relationships/hyperlink" Target="https://podminky.urs.cz/item/CS_URS_2024_01/460671112" TargetMode="External" /><Relationship Id="rId75" Type="http://schemas.openxmlformats.org/officeDocument/2006/relationships/hyperlink" Target="https://podminky.urs.cz/item/CS_URS_2024_01/HZS3111" TargetMode="External" /><Relationship Id="rId76" Type="http://schemas.openxmlformats.org/officeDocument/2006/relationships/hyperlink" Target="https://podminky.urs.cz/item/CS_URS_2024_01/HZS3232" TargetMode="External" /><Relationship Id="rId77" Type="http://schemas.openxmlformats.org/officeDocument/2006/relationships/hyperlink" Target="https://podminky.urs.cz/item/CS_URS_2024_01/HZS4212" TargetMode="External" /><Relationship Id="rId7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51102" TargetMode="External" /><Relationship Id="rId2" Type="http://schemas.openxmlformats.org/officeDocument/2006/relationships/hyperlink" Target="https://podminky.urs.cz/item/CS_URS_2024_01/112101101" TargetMode="External" /><Relationship Id="rId3" Type="http://schemas.openxmlformats.org/officeDocument/2006/relationships/hyperlink" Target="https://podminky.urs.cz/item/CS_URS_2024_01/112101102" TargetMode="External" /><Relationship Id="rId4" Type="http://schemas.openxmlformats.org/officeDocument/2006/relationships/hyperlink" Target="https://podminky.urs.cz/item/CS_URS_2024_01/112101103" TargetMode="External" /><Relationship Id="rId5" Type="http://schemas.openxmlformats.org/officeDocument/2006/relationships/hyperlink" Target="https://podminky.urs.cz/item/CS_URS_2024_01/111211231" TargetMode="External" /><Relationship Id="rId6" Type="http://schemas.openxmlformats.org/officeDocument/2006/relationships/hyperlink" Target="https://podminky.urs.cz/item/CS_URS_2024_01/111211232" TargetMode="External" /><Relationship Id="rId7" Type="http://schemas.openxmlformats.org/officeDocument/2006/relationships/hyperlink" Target="https://podminky.urs.cz/item/CS_URS_2024_01/112251101" TargetMode="External" /><Relationship Id="rId8" Type="http://schemas.openxmlformats.org/officeDocument/2006/relationships/hyperlink" Target="https://podminky.urs.cz/item/CS_URS_2024_01/112251102" TargetMode="External" /><Relationship Id="rId9" Type="http://schemas.openxmlformats.org/officeDocument/2006/relationships/hyperlink" Target="https://podminky.urs.cz/item/CS_URS_2024_01/112251103" TargetMode="External" /><Relationship Id="rId10" Type="http://schemas.openxmlformats.org/officeDocument/2006/relationships/hyperlink" Target="https://podminky.urs.cz/item/CS_URS_2024_01/121103112" TargetMode="External" /><Relationship Id="rId11" Type="http://schemas.openxmlformats.org/officeDocument/2006/relationships/hyperlink" Target="https://podminky.urs.cz/item/CS_URS_2024_01/115101201" TargetMode="External" /><Relationship Id="rId12" Type="http://schemas.openxmlformats.org/officeDocument/2006/relationships/hyperlink" Target="https://podminky.urs.cz/item/CS_URS_2024_01/122252611" TargetMode="External" /><Relationship Id="rId13" Type="http://schemas.openxmlformats.org/officeDocument/2006/relationships/hyperlink" Target="https://podminky.urs.cz/item/CS_URS_2024_01/122252618" TargetMode="External" /><Relationship Id="rId14" Type="http://schemas.openxmlformats.org/officeDocument/2006/relationships/hyperlink" Target="https://podminky.urs.cz/item/CS_URS_2024_01/141721224" TargetMode="External" /><Relationship Id="rId15" Type="http://schemas.openxmlformats.org/officeDocument/2006/relationships/hyperlink" Target="https://podminky.urs.cz/item/CS_URS_2024_01/162201401" TargetMode="External" /><Relationship Id="rId16" Type="http://schemas.openxmlformats.org/officeDocument/2006/relationships/hyperlink" Target="https://podminky.urs.cz/item/CS_URS_2024_01/162201402" TargetMode="External" /><Relationship Id="rId17" Type="http://schemas.openxmlformats.org/officeDocument/2006/relationships/hyperlink" Target="https://podminky.urs.cz/item/CS_URS_2024_01/162201403" TargetMode="External" /><Relationship Id="rId18" Type="http://schemas.openxmlformats.org/officeDocument/2006/relationships/hyperlink" Target="https://podminky.urs.cz/item/CS_URS_2024_01/174111311" TargetMode="External" /><Relationship Id="rId19" Type="http://schemas.openxmlformats.org/officeDocument/2006/relationships/hyperlink" Target="https://podminky.urs.cz/item/CS_URS_2024_01/174151102" TargetMode="External" /><Relationship Id="rId20" Type="http://schemas.openxmlformats.org/officeDocument/2006/relationships/hyperlink" Target="https://podminky.urs.cz/item/CS_URS_2024_01/181351103" TargetMode="External" /><Relationship Id="rId21" Type="http://schemas.openxmlformats.org/officeDocument/2006/relationships/hyperlink" Target="https://podminky.urs.cz/item/CS_URS_2024_01/181351113" TargetMode="External" /><Relationship Id="rId22" Type="http://schemas.openxmlformats.org/officeDocument/2006/relationships/hyperlink" Target="https://podminky.urs.cz/item/CS_URS_2024_01/184818231" TargetMode="External" /><Relationship Id="rId23" Type="http://schemas.openxmlformats.org/officeDocument/2006/relationships/hyperlink" Target="https://podminky.urs.cz/item/CS_URS_2024_01/184818233" TargetMode="External" /><Relationship Id="rId24" Type="http://schemas.openxmlformats.org/officeDocument/2006/relationships/hyperlink" Target="https://podminky.urs.cz/item/CS_URS_2024_01/184818234" TargetMode="External" /><Relationship Id="rId25" Type="http://schemas.openxmlformats.org/officeDocument/2006/relationships/hyperlink" Target="https://podminky.urs.cz/item/CS_URS_2024_01/132254206" TargetMode="External" /><Relationship Id="rId26" Type="http://schemas.openxmlformats.org/officeDocument/2006/relationships/hyperlink" Target="https://podminky.urs.cz/item/CS_URS_2024_01/131251207" TargetMode="External" /><Relationship Id="rId27" Type="http://schemas.openxmlformats.org/officeDocument/2006/relationships/hyperlink" Target="https://podminky.urs.cz/item/CS_URS_2024_01/167151111" TargetMode="External" /><Relationship Id="rId28" Type="http://schemas.openxmlformats.org/officeDocument/2006/relationships/hyperlink" Target="https://podminky.urs.cz/item/CS_URS_2024_01/162651112" TargetMode="External" /><Relationship Id="rId29" Type="http://schemas.openxmlformats.org/officeDocument/2006/relationships/hyperlink" Target="https://podminky.urs.cz/item/CS_URS_2024_01/162751119" TargetMode="External" /><Relationship Id="rId30" Type="http://schemas.openxmlformats.org/officeDocument/2006/relationships/hyperlink" Target="https://podminky.urs.cz/item/CS_URS_2024_01/151101102" TargetMode="External" /><Relationship Id="rId31" Type="http://schemas.openxmlformats.org/officeDocument/2006/relationships/hyperlink" Target="https://podminky.urs.cz/item/CS_URS_2024_01/151101112" TargetMode="External" /><Relationship Id="rId32" Type="http://schemas.openxmlformats.org/officeDocument/2006/relationships/hyperlink" Target="https://podminky.urs.cz/item/CS_URS_2024_01/119001401" TargetMode="External" /><Relationship Id="rId33" Type="http://schemas.openxmlformats.org/officeDocument/2006/relationships/hyperlink" Target="https://podminky.urs.cz/item/CS_URS_2024_01/119001402" TargetMode="External" /><Relationship Id="rId34" Type="http://schemas.openxmlformats.org/officeDocument/2006/relationships/hyperlink" Target="https://podminky.urs.cz/item/CS_URS_2024_01/119001405" TargetMode="External" /><Relationship Id="rId35" Type="http://schemas.openxmlformats.org/officeDocument/2006/relationships/hyperlink" Target="https://podminky.urs.cz/item/CS_URS_2024_01/119001412" TargetMode="External" /><Relationship Id="rId36" Type="http://schemas.openxmlformats.org/officeDocument/2006/relationships/hyperlink" Target="https://podminky.urs.cz/item/CS_URS_2024_01/119001421" TargetMode="External" /><Relationship Id="rId37" Type="http://schemas.openxmlformats.org/officeDocument/2006/relationships/hyperlink" Target="https://podminky.urs.cz/item/CS_URS_2024_01/119001422" TargetMode="External" /><Relationship Id="rId38" Type="http://schemas.openxmlformats.org/officeDocument/2006/relationships/hyperlink" Target="https://podminky.urs.cz/item/CS_URS_2024_01/119001423" TargetMode="External" /><Relationship Id="rId39" Type="http://schemas.openxmlformats.org/officeDocument/2006/relationships/hyperlink" Target="https://podminky.urs.cz/item/CS_URS_2024_01/129001101" TargetMode="External" /><Relationship Id="rId40" Type="http://schemas.openxmlformats.org/officeDocument/2006/relationships/hyperlink" Target="https://podminky.urs.cz/item/CS_URS_2024_01/139951123" TargetMode="External" /><Relationship Id="rId41" Type="http://schemas.openxmlformats.org/officeDocument/2006/relationships/hyperlink" Target="https://podminky.urs.cz/item/CS_URS_2024_01/113154114" TargetMode="External" /><Relationship Id="rId42" Type="http://schemas.openxmlformats.org/officeDocument/2006/relationships/hyperlink" Target="https://podminky.urs.cz/item/CS_URS_2024_01/113154355" TargetMode="External" /><Relationship Id="rId43" Type="http://schemas.openxmlformats.org/officeDocument/2006/relationships/hyperlink" Target="https://podminky.urs.cz/item/CS_URS_2024_01/113107341" TargetMode="External" /><Relationship Id="rId44" Type="http://schemas.openxmlformats.org/officeDocument/2006/relationships/hyperlink" Target="https://podminky.urs.cz/item/CS_URS_2024_01/113107181" TargetMode="External" /><Relationship Id="rId45" Type="http://schemas.openxmlformats.org/officeDocument/2006/relationships/hyperlink" Target="https://podminky.urs.cz/item/CS_URS_2024_01/113107024" TargetMode="External" /><Relationship Id="rId46" Type="http://schemas.openxmlformats.org/officeDocument/2006/relationships/hyperlink" Target="https://podminky.urs.cz/item/CS_URS_2024_01/113106123" TargetMode="External" /><Relationship Id="rId47" Type="http://schemas.openxmlformats.org/officeDocument/2006/relationships/hyperlink" Target="https://podminky.urs.cz/item/CS_URS_2024_01/113107323" TargetMode="External" /><Relationship Id="rId48" Type="http://schemas.openxmlformats.org/officeDocument/2006/relationships/hyperlink" Target="https://podminky.urs.cz/item/CS_URS_2024_01/113202111" TargetMode="External" /><Relationship Id="rId49" Type="http://schemas.openxmlformats.org/officeDocument/2006/relationships/hyperlink" Target="https://podminky.urs.cz/item/CS_URS_2024_01/113151111" TargetMode="External" /><Relationship Id="rId50" Type="http://schemas.openxmlformats.org/officeDocument/2006/relationships/hyperlink" Target="https://podminky.urs.cz/item/CS_URS_2024_01/175151101" TargetMode="External" /><Relationship Id="rId51" Type="http://schemas.openxmlformats.org/officeDocument/2006/relationships/hyperlink" Target="https://podminky.urs.cz/item/CS_URS_2024_01/174151101" TargetMode="External" /><Relationship Id="rId52" Type="http://schemas.openxmlformats.org/officeDocument/2006/relationships/hyperlink" Target="https://podminky.urs.cz/item/CS_URS_2024_01/171251201" TargetMode="External" /><Relationship Id="rId53" Type="http://schemas.openxmlformats.org/officeDocument/2006/relationships/hyperlink" Target="https://podminky.urs.cz/item/CS_URS_2024_01/171201231" TargetMode="External" /><Relationship Id="rId54" Type="http://schemas.openxmlformats.org/officeDocument/2006/relationships/hyperlink" Target="https://podminky.urs.cz/item/CS_URS_2024_01/181411132" TargetMode="External" /><Relationship Id="rId55" Type="http://schemas.openxmlformats.org/officeDocument/2006/relationships/hyperlink" Target="https://podminky.urs.cz/item/CS_URS_2024_01/184201111" TargetMode="External" /><Relationship Id="rId56" Type="http://schemas.openxmlformats.org/officeDocument/2006/relationships/hyperlink" Target="https://podminky.urs.cz/item/CS_URS_2024_01/184214111" TargetMode="External" /><Relationship Id="rId57" Type="http://schemas.openxmlformats.org/officeDocument/2006/relationships/hyperlink" Target="https://podminky.urs.cz/item/CS_URS_2024_01/185804311" TargetMode="External" /><Relationship Id="rId58" Type="http://schemas.openxmlformats.org/officeDocument/2006/relationships/hyperlink" Target="https://podminky.urs.cz/item/CS_URS_2024_01/271572211" TargetMode="External" /><Relationship Id="rId59" Type="http://schemas.openxmlformats.org/officeDocument/2006/relationships/hyperlink" Target="https://podminky.urs.cz/item/CS_URS_2024_01/275326121" TargetMode="External" /><Relationship Id="rId60" Type="http://schemas.openxmlformats.org/officeDocument/2006/relationships/hyperlink" Target="https://podminky.urs.cz/item/CS_URS_2024_01/275356021" TargetMode="External" /><Relationship Id="rId61" Type="http://schemas.openxmlformats.org/officeDocument/2006/relationships/hyperlink" Target="https://podminky.urs.cz/item/CS_URS_2024_01/275356022" TargetMode="External" /><Relationship Id="rId62" Type="http://schemas.openxmlformats.org/officeDocument/2006/relationships/hyperlink" Target="https://podminky.urs.cz/item/CS_URS_2024_01/275366006" TargetMode="External" /><Relationship Id="rId63" Type="http://schemas.openxmlformats.org/officeDocument/2006/relationships/hyperlink" Target="https://podminky.urs.cz/item/CS_URS_2024_01/291111111" TargetMode="External" /><Relationship Id="rId64" Type="http://schemas.openxmlformats.org/officeDocument/2006/relationships/hyperlink" Target="https://podminky.urs.cz/item/CS_URS_2024_01/291211111" TargetMode="External" /><Relationship Id="rId65" Type="http://schemas.openxmlformats.org/officeDocument/2006/relationships/hyperlink" Target="https://podminky.urs.cz/item/CS_URS_2024_01/348101110" TargetMode="External" /><Relationship Id="rId66" Type="http://schemas.openxmlformats.org/officeDocument/2006/relationships/hyperlink" Target="https://podminky.urs.cz/item/CS_URS_2024_01/348101210" TargetMode="External" /><Relationship Id="rId67" Type="http://schemas.openxmlformats.org/officeDocument/2006/relationships/hyperlink" Target="https://podminky.urs.cz/item/CS_URS_2024_01/348101230" TargetMode="External" /><Relationship Id="rId68" Type="http://schemas.openxmlformats.org/officeDocument/2006/relationships/hyperlink" Target="https://podminky.urs.cz/item/CS_URS_2024_01/348321218" TargetMode="External" /><Relationship Id="rId69" Type="http://schemas.openxmlformats.org/officeDocument/2006/relationships/hyperlink" Target="https://podminky.urs.cz/item/CS_URS_2024_01/348351211" TargetMode="External" /><Relationship Id="rId70" Type="http://schemas.openxmlformats.org/officeDocument/2006/relationships/hyperlink" Target="https://podminky.urs.cz/item/CS_URS_2024_01/348351212" TargetMode="External" /><Relationship Id="rId71" Type="http://schemas.openxmlformats.org/officeDocument/2006/relationships/hyperlink" Target="https://podminky.urs.cz/item/CS_URS_2024_01/348361216" TargetMode="External" /><Relationship Id="rId72" Type="http://schemas.openxmlformats.org/officeDocument/2006/relationships/hyperlink" Target="https://podminky.urs.cz/item/CS_URS_2024_01/348921121" TargetMode="External" /><Relationship Id="rId73" Type="http://schemas.openxmlformats.org/officeDocument/2006/relationships/hyperlink" Target="https://podminky.urs.cz/item/CS_URS_2024_01/348941112" TargetMode="External" /><Relationship Id="rId74" Type="http://schemas.openxmlformats.org/officeDocument/2006/relationships/hyperlink" Target="https://podminky.urs.cz/item/CS_URS_2024_01/379321211" TargetMode="External" /><Relationship Id="rId75" Type="http://schemas.openxmlformats.org/officeDocument/2006/relationships/hyperlink" Target="https://podminky.urs.cz/item/CS_URS_2024_01/382121121" TargetMode="External" /><Relationship Id="rId76" Type="http://schemas.openxmlformats.org/officeDocument/2006/relationships/hyperlink" Target="https://podminky.urs.cz/item/CS_URS_2024_01/382121131" TargetMode="External" /><Relationship Id="rId77" Type="http://schemas.openxmlformats.org/officeDocument/2006/relationships/hyperlink" Target="https://podminky.urs.cz/item/CS_URS_2024_01/511501115" TargetMode="External" /><Relationship Id="rId78" Type="http://schemas.openxmlformats.org/officeDocument/2006/relationships/hyperlink" Target="https://podminky.urs.cz/item/CS_URS_2024_01/521331112" TargetMode="External" /><Relationship Id="rId79" Type="http://schemas.openxmlformats.org/officeDocument/2006/relationships/hyperlink" Target="https://podminky.urs.cz/item/CS_URS_2024_01/526004012" TargetMode="External" /><Relationship Id="rId80" Type="http://schemas.openxmlformats.org/officeDocument/2006/relationships/hyperlink" Target="https://podminky.urs.cz/item/CS_URS_2024_01/526992111" TargetMode="External" /><Relationship Id="rId81" Type="http://schemas.openxmlformats.org/officeDocument/2006/relationships/hyperlink" Target="https://podminky.urs.cz/item/CS_URS_2024_01/526992112" TargetMode="External" /><Relationship Id="rId82" Type="http://schemas.openxmlformats.org/officeDocument/2006/relationships/hyperlink" Target="https://podminky.urs.cz/item/CS_URS_2024_01/526996111" TargetMode="External" /><Relationship Id="rId83" Type="http://schemas.openxmlformats.org/officeDocument/2006/relationships/hyperlink" Target="https://podminky.urs.cz/item/CS_URS_2024_01/541391241" TargetMode="External" /><Relationship Id="rId84" Type="http://schemas.openxmlformats.org/officeDocument/2006/relationships/hyperlink" Target="https://podminky.urs.cz/item/CS_URS_2024_01/543121121" TargetMode="External" /><Relationship Id="rId85" Type="http://schemas.openxmlformats.org/officeDocument/2006/relationships/hyperlink" Target="https://podminky.urs.cz/item/CS_URS_2024_01/543121125" TargetMode="External" /><Relationship Id="rId86" Type="http://schemas.openxmlformats.org/officeDocument/2006/relationships/hyperlink" Target="https://podminky.urs.cz/item/CS_URS_2024_01/543121131" TargetMode="External" /><Relationship Id="rId87" Type="http://schemas.openxmlformats.org/officeDocument/2006/relationships/hyperlink" Target="https://podminky.urs.cz/item/CS_URS_2024_01/544321112" TargetMode="External" /><Relationship Id="rId88" Type="http://schemas.openxmlformats.org/officeDocument/2006/relationships/hyperlink" Target="https://podminky.urs.cz/item/CS_URS_2024_01/548133121" TargetMode="External" /><Relationship Id="rId89" Type="http://schemas.openxmlformats.org/officeDocument/2006/relationships/hyperlink" Target="https://podminky.urs.cz/item/CS_URS_2024_01/564770101" TargetMode="External" /><Relationship Id="rId90" Type="http://schemas.openxmlformats.org/officeDocument/2006/relationships/hyperlink" Target="https://podminky.urs.cz/item/CS_URS_2024_01/564770111" TargetMode="External" /><Relationship Id="rId91" Type="http://schemas.openxmlformats.org/officeDocument/2006/relationships/hyperlink" Target="https://podminky.urs.cz/item/CS_URS_2024_01/564952111" TargetMode="External" /><Relationship Id="rId92" Type="http://schemas.openxmlformats.org/officeDocument/2006/relationships/hyperlink" Target="https://podminky.urs.cz/item/CS_URS_2024_01/565155111" TargetMode="External" /><Relationship Id="rId93" Type="http://schemas.openxmlformats.org/officeDocument/2006/relationships/hyperlink" Target="https://podminky.urs.cz/item/CS_URS_2024_01/577144121" TargetMode="External" /><Relationship Id="rId94" Type="http://schemas.openxmlformats.org/officeDocument/2006/relationships/hyperlink" Target="https://podminky.urs.cz/item/CS_URS_2024_01/573111113" TargetMode="External" /><Relationship Id="rId95" Type="http://schemas.openxmlformats.org/officeDocument/2006/relationships/hyperlink" Target="https://podminky.urs.cz/item/CS_URS_2024_01/573231108" TargetMode="External" /><Relationship Id="rId96" Type="http://schemas.openxmlformats.org/officeDocument/2006/relationships/hyperlink" Target="https://podminky.urs.cz/item/CS_URS_2024_01/577143111" TargetMode="External" /><Relationship Id="rId97" Type="http://schemas.openxmlformats.org/officeDocument/2006/relationships/hyperlink" Target="https://podminky.urs.cz/item/CS_URS_2024_01/564801112" TargetMode="External" /><Relationship Id="rId98" Type="http://schemas.openxmlformats.org/officeDocument/2006/relationships/hyperlink" Target="https://podminky.urs.cz/item/CS_URS_2024_01/564750111" TargetMode="External" /><Relationship Id="rId99" Type="http://schemas.openxmlformats.org/officeDocument/2006/relationships/hyperlink" Target="https://podminky.urs.cz/item/CS_URS_2024_01/596211110" TargetMode="External" /><Relationship Id="rId100" Type="http://schemas.openxmlformats.org/officeDocument/2006/relationships/hyperlink" Target="https://podminky.urs.cz/item/CS_URS_2024_01/596211111" TargetMode="External" /><Relationship Id="rId101" Type="http://schemas.openxmlformats.org/officeDocument/2006/relationships/hyperlink" Target="https://podminky.urs.cz/item/CS_URS_2024_01/596211124" TargetMode="External" /><Relationship Id="rId102" Type="http://schemas.openxmlformats.org/officeDocument/2006/relationships/hyperlink" Target="https://podminky.urs.cz/item/CS_URS_2024_01/451577777" TargetMode="External" /><Relationship Id="rId103" Type="http://schemas.openxmlformats.org/officeDocument/2006/relationships/hyperlink" Target="https://podminky.urs.cz/item/CS_URS_2024_01/451579777" TargetMode="External" /><Relationship Id="rId104" Type="http://schemas.openxmlformats.org/officeDocument/2006/relationships/hyperlink" Target="https://podminky.urs.cz/item/CS_URS_2024_01/619995001" TargetMode="External" /><Relationship Id="rId105" Type="http://schemas.openxmlformats.org/officeDocument/2006/relationships/hyperlink" Target="https://podminky.urs.cz/item/CS_URS_2024_01/631311224" TargetMode="External" /><Relationship Id="rId106" Type="http://schemas.openxmlformats.org/officeDocument/2006/relationships/hyperlink" Target="https://podminky.urs.cz/item/CS_URS_2024_01/631319197" TargetMode="External" /><Relationship Id="rId107" Type="http://schemas.openxmlformats.org/officeDocument/2006/relationships/hyperlink" Target="https://podminky.urs.cz/item/CS_URS_2024_01/632451103" TargetMode="External" /><Relationship Id="rId108" Type="http://schemas.openxmlformats.org/officeDocument/2006/relationships/hyperlink" Target="https://podminky.urs.cz/item/CS_URS_2024_01/914511111" TargetMode="External" /><Relationship Id="rId109" Type="http://schemas.openxmlformats.org/officeDocument/2006/relationships/hyperlink" Target="https://podminky.urs.cz/item/CS_URS_2024_01/915111121" TargetMode="External" /><Relationship Id="rId110" Type="http://schemas.openxmlformats.org/officeDocument/2006/relationships/hyperlink" Target="https://podminky.urs.cz/item/CS_URS_2024_01/915221111" TargetMode="External" /><Relationship Id="rId111" Type="http://schemas.openxmlformats.org/officeDocument/2006/relationships/hyperlink" Target="https://podminky.urs.cz/item/CS_URS_2024_01/915223121" TargetMode="External" /><Relationship Id="rId112" Type="http://schemas.openxmlformats.org/officeDocument/2006/relationships/hyperlink" Target="https://podminky.urs.cz/item/CS_URS_2024_01/915231111" TargetMode="External" /><Relationship Id="rId113" Type="http://schemas.openxmlformats.org/officeDocument/2006/relationships/hyperlink" Target="https://podminky.urs.cz/item/CS_URS_2024_01/915611111" TargetMode="External" /><Relationship Id="rId114" Type="http://schemas.openxmlformats.org/officeDocument/2006/relationships/hyperlink" Target="https://podminky.urs.cz/item/CS_URS_2024_01/916131213" TargetMode="External" /><Relationship Id="rId115" Type="http://schemas.openxmlformats.org/officeDocument/2006/relationships/hyperlink" Target="https://podminky.urs.cz/item/CS_URS_2024_01/916231213" TargetMode="External" /><Relationship Id="rId116" Type="http://schemas.openxmlformats.org/officeDocument/2006/relationships/hyperlink" Target="https://podminky.urs.cz/item/CS_URS_2024_01/916331112" TargetMode="External" /><Relationship Id="rId117" Type="http://schemas.openxmlformats.org/officeDocument/2006/relationships/hyperlink" Target="https://podminky.urs.cz/item/CS_URS_2024_01/919125111" TargetMode="External" /><Relationship Id="rId118" Type="http://schemas.openxmlformats.org/officeDocument/2006/relationships/hyperlink" Target="https://podminky.urs.cz/item/CS_URS_2024_01/919735113" TargetMode="External" /><Relationship Id="rId119" Type="http://schemas.openxmlformats.org/officeDocument/2006/relationships/hyperlink" Target="https://podminky.urs.cz/item/CS_URS_2024_01/936104211" TargetMode="External" /><Relationship Id="rId120" Type="http://schemas.openxmlformats.org/officeDocument/2006/relationships/hyperlink" Target="https://podminky.urs.cz/item/CS_URS_2024_01/945412111" TargetMode="External" /><Relationship Id="rId121" Type="http://schemas.openxmlformats.org/officeDocument/2006/relationships/hyperlink" Target="https://podminky.urs.cz/item/CS_URS_2024_01/945412112" TargetMode="External" /><Relationship Id="rId122" Type="http://schemas.openxmlformats.org/officeDocument/2006/relationships/hyperlink" Target="https://podminky.urs.cz/item/CS_URS_2024_01/962033113" TargetMode="External" /><Relationship Id="rId123" Type="http://schemas.openxmlformats.org/officeDocument/2006/relationships/hyperlink" Target="https://podminky.urs.cz/item/CS_URS_2024_01/962052211" TargetMode="External" /><Relationship Id="rId124" Type="http://schemas.openxmlformats.org/officeDocument/2006/relationships/hyperlink" Target="https://podminky.urs.cz/item/CS_URS_2024_01/963015141" TargetMode="External" /><Relationship Id="rId125" Type="http://schemas.openxmlformats.org/officeDocument/2006/relationships/hyperlink" Target="https://podminky.urs.cz/item/CS_URS_2024_01/966001311" TargetMode="External" /><Relationship Id="rId126" Type="http://schemas.openxmlformats.org/officeDocument/2006/relationships/hyperlink" Target="https://podminky.urs.cz/item/CS_URS_2024_01/966003810" TargetMode="External" /><Relationship Id="rId127" Type="http://schemas.openxmlformats.org/officeDocument/2006/relationships/hyperlink" Target="https://podminky.urs.cz/item/CS_URS_2024_01/966006211" TargetMode="External" /><Relationship Id="rId128" Type="http://schemas.openxmlformats.org/officeDocument/2006/relationships/hyperlink" Target="https://podminky.urs.cz/item/CS_URS_2024_01/977151122" TargetMode="External" /><Relationship Id="rId129" Type="http://schemas.openxmlformats.org/officeDocument/2006/relationships/hyperlink" Target="https://podminky.urs.cz/item/CS_URS_2024_01/977151123" TargetMode="External" /><Relationship Id="rId130" Type="http://schemas.openxmlformats.org/officeDocument/2006/relationships/hyperlink" Target="https://podminky.urs.cz/item/CS_URS_2024_01/977151124" TargetMode="External" /><Relationship Id="rId131" Type="http://schemas.openxmlformats.org/officeDocument/2006/relationships/hyperlink" Target="https://podminky.urs.cz/item/CS_URS_2024_01/977151125" TargetMode="External" /><Relationship Id="rId132" Type="http://schemas.openxmlformats.org/officeDocument/2006/relationships/hyperlink" Target="https://podminky.urs.cz/item/CS_URS_2024_01/977151131" TargetMode="External" /><Relationship Id="rId133" Type="http://schemas.openxmlformats.org/officeDocument/2006/relationships/hyperlink" Target="https://podminky.urs.cz/item/CS_URS_2024_01/977151132" TargetMode="External" /><Relationship Id="rId134" Type="http://schemas.openxmlformats.org/officeDocument/2006/relationships/hyperlink" Target="https://podminky.urs.cz/item/CS_URS_2024_01/977151133" TargetMode="External" /><Relationship Id="rId135" Type="http://schemas.openxmlformats.org/officeDocument/2006/relationships/hyperlink" Target="https://podminky.urs.cz/item/CS_URS_2024_01/977151134" TargetMode="External" /><Relationship Id="rId136" Type="http://schemas.openxmlformats.org/officeDocument/2006/relationships/hyperlink" Target="https://podminky.urs.cz/item/CS_URS_2024_01/977151135" TargetMode="External" /><Relationship Id="rId137" Type="http://schemas.openxmlformats.org/officeDocument/2006/relationships/hyperlink" Target="https://podminky.urs.cz/item/CS_URS_2024_01/977312114" TargetMode="External" /><Relationship Id="rId138" Type="http://schemas.openxmlformats.org/officeDocument/2006/relationships/hyperlink" Target="https://podminky.urs.cz/item/CS_URS_2024_01/965043331" TargetMode="External" /><Relationship Id="rId139" Type="http://schemas.openxmlformats.org/officeDocument/2006/relationships/hyperlink" Target="https://podminky.urs.cz/item/CS_URS_2024_01/965082941" TargetMode="External" /><Relationship Id="rId140" Type="http://schemas.openxmlformats.org/officeDocument/2006/relationships/hyperlink" Target="https://podminky.urs.cz/item/CS_URS_2024_01/979054451" TargetMode="External" /><Relationship Id="rId141" Type="http://schemas.openxmlformats.org/officeDocument/2006/relationships/hyperlink" Target="https://podminky.urs.cz/item/CS_URS_2024_01/979094441" TargetMode="External" /><Relationship Id="rId142" Type="http://schemas.openxmlformats.org/officeDocument/2006/relationships/hyperlink" Target="https://podminky.urs.cz/item/CS_URS_2024_01/997006512" TargetMode="External" /><Relationship Id="rId143" Type="http://schemas.openxmlformats.org/officeDocument/2006/relationships/hyperlink" Target="https://podminky.urs.cz/item/CS_URS_2024_01/997006519" TargetMode="External" /><Relationship Id="rId144" Type="http://schemas.openxmlformats.org/officeDocument/2006/relationships/hyperlink" Target="https://podminky.urs.cz/item/CS_URS_2024_01/997221551" TargetMode="External" /><Relationship Id="rId145" Type="http://schemas.openxmlformats.org/officeDocument/2006/relationships/hyperlink" Target="https://podminky.urs.cz/item/CS_URS_2024_01/997221559" TargetMode="External" /><Relationship Id="rId146" Type="http://schemas.openxmlformats.org/officeDocument/2006/relationships/hyperlink" Target="https://podminky.urs.cz/item/CS_URS_2024_01/997221571" TargetMode="External" /><Relationship Id="rId147" Type="http://schemas.openxmlformats.org/officeDocument/2006/relationships/hyperlink" Target="https://podminky.urs.cz/item/CS_URS_2024_01/997221579" TargetMode="External" /><Relationship Id="rId148" Type="http://schemas.openxmlformats.org/officeDocument/2006/relationships/hyperlink" Target="https://podminky.urs.cz/item/CS_URS_2024_01/997221611" TargetMode="External" /><Relationship Id="rId149" Type="http://schemas.openxmlformats.org/officeDocument/2006/relationships/hyperlink" Target="https://podminky.urs.cz/item/CS_URS_2024_01/997221612" TargetMode="External" /><Relationship Id="rId150" Type="http://schemas.openxmlformats.org/officeDocument/2006/relationships/hyperlink" Target="https://podminky.urs.cz/item/CS_URS_2024_01/997221862" TargetMode="External" /><Relationship Id="rId151" Type="http://schemas.openxmlformats.org/officeDocument/2006/relationships/hyperlink" Target="https://podminky.urs.cz/item/CS_URS_2024_01/997221873" TargetMode="External" /><Relationship Id="rId152" Type="http://schemas.openxmlformats.org/officeDocument/2006/relationships/hyperlink" Target="https://podminky.urs.cz/item/CS_URS_2024_01/997221875" TargetMode="External" /><Relationship Id="rId153" Type="http://schemas.openxmlformats.org/officeDocument/2006/relationships/hyperlink" Target="https://podminky.urs.cz/item/CS_URS_2024_01/998144471" TargetMode="External" /><Relationship Id="rId154" Type="http://schemas.openxmlformats.org/officeDocument/2006/relationships/hyperlink" Target="https://podminky.urs.cz/item/CS_URS_2024_01/998223011" TargetMode="External" /><Relationship Id="rId155" Type="http://schemas.openxmlformats.org/officeDocument/2006/relationships/hyperlink" Target="https://podminky.urs.cz/item/CS_URS_2024_01/998225111" TargetMode="External" /><Relationship Id="rId156" Type="http://schemas.openxmlformats.org/officeDocument/2006/relationships/hyperlink" Target="https://podminky.urs.cz/item/CS_URS_2024_01/998226011" TargetMode="External" /><Relationship Id="rId157" Type="http://schemas.openxmlformats.org/officeDocument/2006/relationships/hyperlink" Target="https://podminky.urs.cz/item/CS_URS_2024_01/998241021" TargetMode="External" /><Relationship Id="rId158" Type="http://schemas.openxmlformats.org/officeDocument/2006/relationships/hyperlink" Target="https://podminky.urs.cz/item/CS_URS_2024_01/711191001" TargetMode="External" /><Relationship Id="rId159" Type="http://schemas.openxmlformats.org/officeDocument/2006/relationships/hyperlink" Target="https://podminky.urs.cz/item/CS_URS_2024_01/711191011" TargetMode="External" /><Relationship Id="rId160" Type="http://schemas.openxmlformats.org/officeDocument/2006/relationships/hyperlink" Target="https://podminky.urs.cz/item/CS_URS_2024_01/711111052" TargetMode="External" /><Relationship Id="rId161" Type="http://schemas.openxmlformats.org/officeDocument/2006/relationships/hyperlink" Target="https://podminky.urs.cz/item/CS_URS_2024_01/711112052" TargetMode="External" /><Relationship Id="rId162" Type="http://schemas.openxmlformats.org/officeDocument/2006/relationships/hyperlink" Target="https://podminky.urs.cz/item/CS_URS_2024_01/998711102" TargetMode="External" /><Relationship Id="rId163" Type="http://schemas.openxmlformats.org/officeDocument/2006/relationships/hyperlink" Target="https://podminky.urs.cz/item/CS_URS_2024_01/777131111" TargetMode="External" /><Relationship Id="rId164" Type="http://schemas.openxmlformats.org/officeDocument/2006/relationships/hyperlink" Target="https://podminky.urs.cz/item/CS_URS_2024_01/777611121" TargetMode="External" /><Relationship Id="rId165" Type="http://schemas.openxmlformats.org/officeDocument/2006/relationships/hyperlink" Target="https://podminky.urs.cz/item/CS_URS_2024_01/998777102" TargetMode="External" /><Relationship Id="rId166" Type="http://schemas.openxmlformats.org/officeDocument/2006/relationships/hyperlink" Target="https://podminky.urs.cz/item/CS_URS_2024_01/210204032" TargetMode="External" /><Relationship Id="rId167" Type="http://schemas.openxmlformats.org/officeDocument/2006/relationships/hyperlink" Target="https://podminky.urs.cz/item/CS_URS_2024_01/218204011" TargetMode="External" /><Relationship Id="rId16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99722114" TargetMode="External" /><Relationship Id="rId2" Type="http://schemas.openxmlformats.org/officeDocument/2006/relationships/hyperlink" Target="https://podminky.urs.cz/item/CS_URS_2024_01/997006512" TargetMode="External" /><Relationship Id="rId3" Type="http://schemas.openxmlformats.org/officeDocument/2006/relationships/hyperlink" Target="https://podminky.urs.cz/item/CS_URS_2024_01/997006519" TargetMode="External" /><Relationship Id="rId4" Type="http://schemas.openxmlformats.org/officeDocument/2006/relationships/hyperlink" Target="https://podminky.urs.cz/item/CS_URS_2024_01/713471212" TargetMode="External" /><Relationship Id="rId5" Type="http://schemas.openxmlformats.org/officeDocument/2006/relationships/hyperlink" Target="https://podminky.urs.cz/item/CS_URS_2024_01/713490811" TargetMode="External" /><Relationship Id="rId6" Type="http://schemas.openxmlformats.org/officeDocument/2006/relationships/hyperlink" Target="https://podminky.urs.cz/item/CS_URS_2024_01/713490821" TargetMode="External" /><Relationship Id="rId7" Type="http://schemas.openxmlformats.org/officeDocument/2006/relationships/hyperlink" Target="https://podminky.urs.cz/item/CS_URS_2024_01/469973135" TargetMode="External" /><Relationship Id="rId8" Type="http://schemas.openxmlformats.org/officeDocument/2006/relationships/hyperlink" Target="https://podminky.urs.cz/item/CS_URS_2024_01/998713101" TargetMode="External" /><Relationship Id="rId9" Type="http://schemas.openxmlformats.org/officeDocument/2006/relationships/hyperlink" Target="https://podminky.urs.cz/item/CS_URS_2024_01/727222011" TargetMode="External" /><Relationship Id="rId10" Type="http://schemas.openxmlformats.org/officeDocument/2006/relationships/hyperlink" Target="https://podminky.urs.cz/item/CS_URS_2024_01/727222012" TargetMode="External" /><Relationship Id="rId11" Type="http://schemas.openxmlformats.org/officeDocument/2006/relationships/hyperlink" Target="https://podminky.urs.cz/item/CS_URS_2024_01/727222013" TargetMode="External" /><Relationship Id="rId12" Type="http://schemas.openxmlformats.org/officeDocument/2006/relationships/hyperlink" Target="https://podminky.urs.cz/item/CS_URS_2024_01/998727101" TargetMode="External" /><Relationship Id="rId13" Type="http://schemas.openxmlformats.org/officeDocument/2006/relationships/hyperlink" Target="https://podminky.urs.cz/item/CS_URS_2024_01/733121156" TargetMode="External" /><Relationship Id="rId14" Type="http://schemas.openxmlformats.org/officeDocument/2006/relationships/hyperlink" Target="https://podminky.urs.cz/item/CS_URS_2024_01/733121162" TargetMode="External" /><Relationship Id="rId15" Type="http://schemas.openxmlformats.org/officeDocument/2006/relationships/hyperlink" Target="https://podminky.urs.cz/item/CS_URS_2024_01/733121179" TargetMode="External" /><Relationship Id="rId16" Type="http://schemas.openxmlformats.org/officeDocument/2006/relationships/hyperlink" Target="https://podminky.urs.cz/item/CS_URS_2024_01/733121244" TargetMode="External" /><Relationship Id="rId17" Type="http://schemas.openxmlformats.org/officeDocument/2006/relationships/hyperlink" Target="https://podminky.urs.cz/item/CS_URS_2024_01/733121245" TargetMode="External" /><Relationship Id="rId18" Type="http://schemas.openxmlformats.org/officeDocument/2006/relationships/hyperlink" Target="https://podminky.urs.cz/item/CS_URS_2024_01/998733101" TargetMode="External" /><Relationship Id="rId19" Type="http://schemas.openxmlformats.org/officeDocument/2006/relationships/hyperlink" Target="https://podminky.urs.cz/item/CS_URS_2024_01/734109215" TargetMode="External" /><Relationship Id="rId20" Type="http://schemas.openxmlformats.org/officeDocument/2006/relationships/hyperlink" Target="https://podminky.urs.cz/item/CS_URS_2024_01/734109220" TargetMode="External" /><Relationship Id="rId21" Type="http://schemas.openxmlformats.org/officeDocument/2006/relationships/hyperlink" Target="https://podminky.urs.cz/item/CS_URS_2024_01/734109221" TargetMode="External" /><Relationship Id="rId22" Type="http://schemas.openxmlformats.org/officeDocument/2006/relationships/hyperlink" Target="https://podminky.urs.cz/item/CS_URS_2024_01/734109223" TargetMode="External" /><Relationship Id="rId23" Type="http://schemas.openxmlformats.org/officeDocument/2006/relationships/hyperlink" Target="https://podminky.urs.cz/item/CS_URS_2024_01/734173416" TargetMode="External" /><Relationship Id="rId24" Type="http://schemas.openxmlformats.org/officeDocument/2006/relationships/hyperlink" Target="https://podminky.urs.cz/item/CS_URS_2024_01/734173423" TargetMode="External" /><Relationship Id="rId25" Type="http://schemas.openxmlformats.org/officeDocument/2006/relationships/hyperlink" Target="https://podminky.urs.cz/item/CS_URS_2024_01/734173424" TargetMode="External" /><Relationship Id="rId26" Type="http://schemas.openxmlformats.org/officeDocument/2006/relationships/hyperlink" Target="https://podminky.urs.cz/item/CS_URS_2024_01/734173425" TargetMode="External" /><Relationship Id="rId27" Type="http://schemas.openxmlformats.org/officeDocument/2006/relationships/hyperlink" Target="https://podminky.urs.cz/item/CS_URS_2024_01/998734101" TargetMode="External" /><Relationship Id="rId28" Type="http://schemas.openxmlformats.org/officeDocument/2006/relationships/hyperlink" Target="https://podminky.urs.cz/item/CS_URS_2024_01/741132001" TargetMode="External" /><Relationship Id="rId29" Type="http://schemas.openxmlformats.org/officeDocument/2006/relationships/hyperlink" Target="https://podminky.urs.cz/item/CS_URS_2024_01/998741101" TargetMode="External" /><Relationship Id="rId30" Type="http://schemas.openxmlformats.org/officeDocument/2006/relationships/hyperlink" Target="https://podminky.urs.cz/item/CS_URS_2024_01/767996702" TargetMode="External" /><Relationship Id="rId31" Type="http://schemas.openxmlformats.org/officeDocument/2006/relationships/hyperlink" Target="https://podminky.urs.cz/item/CS_URS_2024_01/998767101" TargetMode="External" /><Relationship Id="rId32" Type="http://schemas.openxmlformats.org/officeDocument/2006/relationships/hyperlink" Target="https://podminky.urs.cz/item/CS_URS_2024_01/783604550" TargetMode="External" /><Relationship Id="rId33" Type="http://schemas.openxmlformats.org/officeDocument/2006/relationships/hyperlink" Target="https://podminky.urs.cz/item/CS_URS_2024_01/783604560" TargetMode="External" /><Relationship Id="rId34" Type="http://schemas.openxmlformats.org/officeDocument/2006/relationships/hyperlink" Target="https://podminky.urs.cz/item/CS_URS_2024_01/783604590" TargetMode="External" /><Relationship Id="rId35" Type="http://schemas.openxmlformats.org/officeDocument/2006/relationships/hyperlink" Target="https://podminky.urs.cz/item/CS_URS_2024_01/230022017" TargetMode="External" /><Relationship Id="rId36" Type="http://schemas.openxmlformats.org/officeDocument/2006/relationships/hyperlink" Target="https://podminky.urs.cz/item/CS_URS_2024_01/230026121" TargetMode="External" /><Relationship Id="rId37" Type="http://schemas.openxmlformats.org/officeDocument/2006/relationships/hyperlink" Target="https://podminky.urs.cz/item/CS_URS_2024_01/230081021" TargetMode="External" /><Relationship Id="rId38" Type="http://schemas.openxmlformats.org/officeDocument/2006/relationships/hyperlink" Target="https://podminky.urs.cz/item/CS_URS_2024_01/230081037" TargetMode="External" /><Relationship Id="rId39" Type="http://schemas.openxmlformats.org/officeDocument/2006/relationships/hyperlink" Target="https://podminky.urs.cz/item/CS_URS_2024_01/230081044" TargetMode="External" /><Relationship Id="rId40" Type="http://schemas.openxmlformats.org/officeDocument/2006/relationships/hyperlink" Target="https://podminky.urs.cz/item/CS_URS_2024_01/230081056" TargetMode="External" /><Relationship Id="rId41" Type="http://schemas.openxmlformats.org/officeDocument/2006/relationships/hyperlink" Target="https://podminky.urs.cz/item/CS_URS_2024_01/230082066" TargetMode="External" /><Relationship Id="rId42" Type="http://schemas.openxmlformats.org/officeDocument/2006/relationships/hyperlink" Target="https://podminky.urs.cz/item/CS_URS_2024_01/230082076" TargetMode="External" /><Relationship Id="rId43" Type="http://schemas.openxmlformats.org/officeDocument/2006/relationships/hyperlink" Target="https://podminky.urs.cz/item/CS_URS_2024_01/230083087" TargetMode="External" /><Relationship Id="rId44" Type="http://schemas.openxmlformats.org/officeDocument/2006/relationships/hyperlink" Target="https://podminky.urs.cz/item/CS_URS_2024_01/230083100" TargetMode="External" /><Relationship Id="rId45" Type="http://schemas.openxmlformats.org/officeDocument/2006/relationships/hyperlink" Target="https://podminky.urs.cz/item/CS_URS_2024_01/230083134" TargetMode="External" /><Relationship Id="rId46" Type="http://schemas.openxmlformats.org/officeDocument/2006/relationships/hyperlink" Target="https://podminky.urs.cz/item/CS_URS_2024_01/230084156" TargetMode="External" /><Relationship Id="rId47" Type="http://schemas.openxmlformats.org/officeDocument/2006/relationships/hyperlink" Target="https://podminky.urs.cz/item/CS_URS_2024_01/230011031" TargetMode="External" /><Relationship Id="rId48" Type="http://schemas.openxmlformats.org/officeDocument/2006/relationships/hyperlink" Target="https://podminky.urs.cz/item/CS_URS_2024_01/230011047" TargetMode="External" /><Relationship Id="rId49" Type="http://schemas.openxmlformats.org/officeDocument/2006/relationships/hyperlink" Target="https://podminky.urs.cz/item/CS_URS_2024_01/230011057" TargetMode="External" /><Relationship Id="rId50" Type="http://schemas.openxmlformats.org/officeDocument/2006/relationships/hyperlink" Target="https://podminky.urs.cz/item/CS_URS_2024_01/230011067" TargetMode="External" /><Relationship Id="rId51" Type="http://schemas.openxmlformats.org/officeDocument/2006/relationships/hyperlink" Target="https://podminky.urs.cz/item/CS_URS_2024_01/230011101" TargetMode="External" /><Relationship Id="rId52" Type="http://schemas.openxmlformats.org/officeDocument/2006/relationships/hyperlink" Target="https://podminky.urs.cz/item/CS_URS_2024_01/230011113" TargetMode="External" /><Relationship Id="rId53" Type="http://schemas.openxmlformats.org/officeDocument/2006/relationships/hyperlink" Target="https://podminky.urs.cz/item/CS_URS_2024_01/230011121" TargetMode="External" /><Relationship Id="rId54" Type="http://schemas.openxmlformats.org/officeDocument/2006/relationships/hyperlink" Target="https://podminky.urs.cz/item/CS_URS_2024_01/230023029" TargetMode="External" /><Relationship Id="rId55" Type="http://schemas.openxmlformats.org/officeDocument/2006/relationships/hyperlink" Target="https://podminky.urs.cz/item/CS_URS_2024_01/230023057" TargetMode="External" /><Relationship Id="rId56" Type="http://schemas.openxmlformats.org/officeDocument/2006/relationships/hyperlink" Target="https://podminky.urs.cz/item/CS_URS_2024_01/230024047" TargetMode="External" /><Relationship Id="rId57" Type="http://schemas.openxmlformats.org/officeDocument/2006/relationships/hyperlink" Target="https://podminky.urs.cz/item/CS_URS_2024_01/230024057" TargetMode="External" /><Relationship Id="rId58" Type="http://schemas.openxmlformats.org/officeDocument/2006/relationships/hyperlink" Target="https://podminky.urs.cz/item/CS_URS_2024_01/230024067" TargetMode="External" /><Relationship Id="rId59" Type="http://schemas.openxmlformats.org/officeDocument/2006/relationships/hyperlink" Target="https://podminky.urs.cz/item/CS_URS_2024_01/230025113" TargetMode="External" /><Relationship Id="rId60" Type="http://schemas.openxmlformats.org/officeDocument/2006/relationships/hyperlink" Target="https://podminky.urs.cz/item/CS_URS_2024_01/230025113" TargetMode="External" /><Relationship Id="rId61" Type="http://schemas.openxmlformats.org/officeDocument/2006/relationships/hyperlink" Target="https://podminky.urs.cz/item/CS_URS_2024_01/230025121" TargetMode="External" /><Relationship Id="rId62" Type="http://schemas.openxmlformats.org/officeDocument/2006/relationships/hyperlink" Target="https://podminky.urs.cz/item/CS_URS_2024_01/230025101" TargetMode="External" /><Relationship Id="rId63" Type="http://schemas.openxmlformats.org/officeDocument/2006/relationships/hyperlink" Target="https://podminky.urs.cz/item/CS_URS_2024_01/230210011" TargetMode="External" /><Relationship Id="rId64" Type="http://schemas.openxmlformats.org/officeDocument/2006/relationships/hyperlink" Target="https://podminky.urs.cz/item/CS_URS_2024_01/230050015" TargetMode="External" /><Relationship Id="rId65" Type="http://schemas.openxmlformats.org/officeDocument/2006/relationships/hyperlink" Target="https://podminky.urs.cz/item/CS_URS_2024_01/230050031" TargetMode="External" /><Relationship Id="rId66" Type="http://schemas.openxmlformats.org/officeDocument/2006/relationships/hyperlink" Target="https://podminky.urs.cz/item/CS_URS_2024_01/230202021" TargetMode="External" /><Relationship Id="rId67" Type="http://schemas.openxmlformats.org/officeDocument/2006/relationships/hyperlink" Target="https://podminky.urs.cz/item/CS_URS_2024_01/230023026" TargetMode="External" /><Relationship Id="rId68" Type="http://schemas.openxmlformats.org/officeDocument/2006/relationships/hyperlink" Target="https://podminky.urs.cz/item/CS_URS_2024_01/230024037" TargetMode="External" /><Relationship Id="rId69" Type="http://schemas.openxmlformats.org/officeDocument/2006/relationships/hyperlink" Target="https://podminky.urs.cz/item/CS_URS_2024_01/220182021" TargetMode="External" /><Relationship Id="rId70" Type="http://schemas.openxmlformats.org/officeDocument/2006/relationships/hyperlink" Target="https://podminky.urs.cz/item/CS_URS_2024_01/220182025" TargetMode="External" /><Relationship Id="rId71" Type="http://schemas.openxmlformats.org/officeDocument/2006/relationships/hyperlink" Target="https://podminky.urs.cz/item/CS_URS_2024_01/220182026" TargetMode="External" /><Relationship Id="rId72" Type="http://schemas.openxmlformats.org/officeDocument/2006/relationships/hyperlink" Target="https://podminky.urs.cz/item/CS_URS_2024_01/220182027" TargetMode="External" /><Relationship Id="rId73" Type="http://schemas.openxmlformats.org/officeDocument/2006/relationships/hyperlink" Target="https://podminky.urs.cz/item/CS_URS_2024_01/220182028" TargetMode="External" /><Relationship Id="rId74" Type="http://schemas.openxmlformats.org/officeDocument/2006/relationships/hyperlink" Target="https://podminky.urs.cz/item/CS_URS_2024_01/460671112" TargetMode="External" /><Relationship Id="rId75" Type="http://schemas.openxmlformats.org/officeDocument/2006/relationships/hyperlink" Target="https://podminky.urs.cz/item/CS_URS_2024_01/HZS3111" TargetMode="External" /><Relationship Id="rId76" Type="http://schemas.openxmlformats.org/officeDocument/2006/relationships/hyperlink" Target="https://podminky.urs.cz/item/CS_URS_2024_01/HZS3232" TargetMode="External" /><Relationship Id="rId77" Type="http://schemas.openxmlformats.org/officeDocument/2006/relationships/hyperlink" Target="https://podminky.urs.cz/item/CS_URS_2024_01/HZS4212" TargetMode="External" /><Relationship Id="rId7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51102" TargetMode="External" /><Relationship Id="rId2" Type="http://schemas.openxmlformats.org/officeDocument/2006/relationships/hyperlink" Target="https://podminky.urs.cz/item/CS_URS_2024_01/112101101" TargetMode="External" /><Relationship Id="rId3" Type="http://schemas.openxmlformats.org/officeDocument/2006/relationships/hyperlink" Target="https://podminky.urs.cz/item/CS_URS_2024_01/112101102" TargetMode="External" /><Relationship Id="rId4" Type="http://schemas.openxmlformats.org/officeDocument/2006/relationships/hyperlink" Target="https://podminky.urs.cz/item/CS_URS_2024_01/112101103" TargetMode="External" /><Relationship Id="rId5" Type="http://schemas.openxmlformats.org/officeDocument/2006/relationships/hyperlink" Target="https://podminky.urs.cz/item/CS_URS_2024_01/111211231" TargetMode="External" /><Relationship Id="rId6" Type="http://schemas.openxmlformats.org/officeDocument/2006/relationships/hyperlink" Target="https://podminky.urs.cz/item/CS_URS_2024_01/111211232" TargetMode="External" /><Relationship Id="rId7" Type="http://schemas.openxmlformats.org/officeDocument/2006/relationships/hyperlink" Target="https://podminky.urs.cz/item/CS_URS_2024_01/112251101" TargetMode="External" /><Relationship Id="rId8" Type="http://schemas.openxmlformats.org/officeDocument/2006/relationships/hyperlink" Target="https://podminky.urs.cz/item/CS_URS_2024_01/112251102" TargetMode="External" /><Relationship Id="rId9" Type="http://schemas.openxmlformats.org/officeDocument/2006/relationships/hyperlink" Target="https://podminky.urs.cz/item/CS_URS_2024_01/112251103" TargetMode="External" /><Relationship Id="rId10" Type="http://schemas.openxmlformats.org/officeDocument/2006/relationships/hyperlink" Target="https://podminky.urs.cz/item/CS_URS_2024_01/121103112" TargetMode="External" /><Relationship Id="rId11" Type="http://schemas.openxmlformats.org/officeDocument/2006/relationships/hyperlink" Target="https://podminky.urs.cz/item/CS_URS_2024_01/115101201" TargetMode="External" /><Relationship Id="rId12" Type="http://schemas.openxmlformats.org/officeDocument/2006/relationships/hyperlink" Target="https://podminky.urs.cz/item/CS_URS_2024_01/122252611" TargetMode="External" /><Relationship Id="rId13" Type="http://schemas.openxmlformats.org/officeDocument/2006/relationships/hyperlink" Target="https://podminky.urs.cz/item/CS_URS_2024_01/122252618" TargetMode="External" /><Relationship Id="rId14" Type="http://schemas.openxmlformats.org/officeDocument/2006/relationships/hyperlink" Target="https://podminky.urs.cz/item/CS_URS_2024_01/141721224" TargetMode="External" /><Relationship Id="rId15" Type="http://schemas.openxmlformats.org/officeDocument/2006/relationships/hyperlink" Target="https://podminky.urs.cz/item/CS_URS_2024_01/162201401" TargetMode="External" /><Relationship Id="rId16" Type="http://schemas.openxmlformats.org/officeDocument/2006/relationships/hyperlink" Target="https://podminky.urs.cz/item/CS_URS_2024_01/162201402" TargetMode="External" /><Relationship Id="rId17" Type="http://schemas.openxmlformats.org/officeDocument/2006/relationships/hyperlink" Target="https://podminky.urs.cz/item/CS_URS_2024_01/162201403" TargetMode="External" /><Relationship Id="rId18" Type="http://schemas.openxmlformats.org/officeDocument/2006/relationships/hyperlink" Target="https://podminky.urs.cz/item/CS_URS_2024_01/174111311" TargetMode="External" /><Relationship Id="rId19" Type="http://schemas.openxmlformats.org/officeDocument/2006/relationships/hyperlink" Target="https://podminky.urs.cz/item/CS_URS_2024_01/174151102" TargetMode="External" /><Relationship Id="rId20" Type="http://schemas.openxmlformats.org/officeDocument/2006/relationships/hyperlink" Target="https://podminky.urs.cz/item/CS_URS_2024_01/181351103" TargetMode="External" /><Relationship Id="rId21" Type="http://schemas.openxmlformats.org/officeDocument/2006/relationships/hyperlink" Target="https://podminky.urs.cz/item/CS_URS_2024_01/181351113" TargetMode="External" /><Relationship Id="rId22" Type="http://schemas.openxmlformats.org/officeDocument/2006/relationships/hyperlink" Target="https://podminky.urs.cz/item/CS_URS_2024_01/184818231" TargetMode="External" /><Relationship Id="rId23" Type="http://schemas.openxmlformats.org/officeDocument/2006/relationships/hyperlink" Target="https://podminky.urs.cz/item/CS_URS_2024_01/184818233" TargetMode="External" /><Relationship Id="rId24" Type="http://schemas.openxmlformats.org/officeDocument/2006/relationships/hyperlink" Target="https://podminky.urs.cz/item/CS_URS_2024_01/184818234" TargetMode="External" /><Relationship Id="rId25" Type="http://schemas.openxmlformats.org/officeDocument/2006/relationships/hyperlink" Target="https://podminky.urs.cz/item/CS_URS_2024_01/132254206" TargetMode="External" /><Relationship Id="rId26" Type="http://schemas.openxmlformats.org/officeDocument/2006/relationships/hyperlink" Target="https://podminky.urs.cz/item/CS_URS_2024_01/131251207" TargetMode="External" /><Relationship Id="rId27" Type="http://schemas.openxmlformats.org/officeDocument/2006/relationships/hyperlink" Target="https://podminky.urs.cz/item/CS_URS_2024_01/167151111" TargetMode="External" /><Relationship Id="rId28" Type="http://schemas.openxmlformats.org/officeDocument/2006/relationships/hyperlink" Target="https://podminky.urs.cz/item/CS_URS_2024_01/162651112" TargetMode="External" /><Relationship Id="rId29" Type="http://schemas.openxmlformats.org/officeDocument/2006/relationships/hyperlink" Target="https://podminky.urs.cz/item/CS_URS_2024_01/162751119" TargetMode="External" /><Relationship Id="rId30" Type="http://schemas.openxmlformats.org/officeDocument/2006/relationships/hyperlink" Target="https://podminky.urs.cz/item/CS_URS_2024_01/151101102" TargetMode="External" /><Relationship Id="rId31" Type="http://schemas.openxmlformats.org/officeDocument/2006/relationships/hyperlink" Target="https://podminky.urs.cz/item/CS_URS_2024_01/151101112" TargetMode="External" /><Relationship Id="rId32" Type="http://schemas.openxmlformats.org/officeDocument/2006/relationships/hyperlink" Target="https://podminky.urs.cz/item/CS_URS_2024_01/119001401" TargetMode="External" /><Relationship Id="rId33" Type="http://schemas.openxmlformats.org/officeDocument/2006/relationships/hyperlink" Target="https://podminky.urs.cz/item/CS_URS_2024_01/119001402" TargetMode="External" /><Relationship Id="rId34" Type="http://schemas.openxmlformats.org/officeDocument/2006/relationships/hyperlink" Target="https://podminky.urs.cz/item/CS_URS_2024_01/119001405" TargetMode="External" /><Relationship Id="rId35" Type="http://schemas.openxmlformats.org/officeDocument/2006/relationships/hyperlink" Target="https://podminky.urs.cz/item/CS_URS_2024_01/119001412" TargetMode="External" /><Relationship Id="rId36" Type="http://schemas.openxmlformats.org/officeDocument/2006/relationships/hyperlink" Target="https://podminky.urs.cz/item/CS_URS_2024_01/119001421" TargetMode="External" /><Relationship Id="rId37" Type="http://schemas.openxmlformats.org/officeDocument/2006/relationships/hyperlink" Target="https://podminky.urs.cz/item/CS_URS_2024_01/119001422" TargetMode="External" /><Relationship Id="rId38" Type="http://schemas.openxmlformats.org/officeDocument/2006/relationships/hyperlink" Target="https://podminky.urs.cz/item/CS_URS_2024_01/119001423" TargetMode="External" /><Relationship Id="rId39" Type="http://schemas.openxmlformats.org/officeDocument/2006/relationships/hyperlink" Target="https://podminky.urs.cz/item/CS_URS_2024_01/129001101" TargetMode="External" /><Relationship Id="rId40" Type="http://schemas.openxmlformats.org/officeDocument/2006/relationships/hyperlink" Target="https://podminky.urs.cz/item/CS_URS_2024_01/139951123" TargetMode="External" /><Relationship Id="rId41" Type="http://schemas.openxmlformats.org/officeDocument/2006/relationships/hyperlink" Target="https://podminky.urs.cz/item/CS_URS_2024_01/113154114" TargetMode="External" /><Relationship Id="rId42" Type="http://schemas.openxmlformats.org/officeDocument/2006/relationships/hyperlink" Target="https://podminky.urs.cz/item/CS_URS_2024_01/113154355" TargetMode="External" /><Relationship Id="rId43" Type="http://schemas.openxmlformats.org/officeDocument/2006/relationships/hyperlink" Target="https://podminky.urs.cz/item/CS_URS_2024_01/113107341" TargetMode="External" /><Relationship Id="rId44" Type="http://schemas.openxmlformats.org/officeDocument/2006/relationships/hyperlink" Target="https://podminky.urs.cz/item/CS_URS_2024_01/113107181" TargetMode="External" /><Relationship Id="rId45" Type="http://schemas.openxmlformats.org/officeDocument/2006/relationships/hyperlink" Target="https://podminky.urs.cz/item/CS_URS_2024_01/113107024" TargetMode="External" /><Relationship Id="rId46" Type="http://schemas.openxmlformats.org/officeDocument/2006/relationships/hyperlink" Target="https://podminky.urs.cz/item/CS_URS_2024_01/113106123" TargetMode="External" /><Relationship Id="rId47" Type="http://schemas.openxmlformats.org/officeDocument/2006/relationships/hyperlink" Target="https://podminky.urs.cz/item/CS_URS_2024_01/113107323" TargetMode="External" /><Relationship Id="rId48" Type="http://schemas.openxmlformats.org/officeDocument/2006/relationships/hyperlink" Target="https://podminky.urs.cz/item/CS_URS_2024_01/113202111" TargetMode="External" /><Relationship Id="rId49" Type="http://schemas.openxmlformats.org/officeDocument/2006/relationships/hyperlink" Target="https://podminky.urs.cz/item/CS_URS_2024_01/113151111" TargetMode="External" /><Relationship Id="rId50" Type="http://schemas.openxmlformats.org/officeDocument/2006/relationships/hyperlink" Target="https://podminky.urs.cz/item/CS_URS_2024_01/175151101" TargetMode="External" /><Relationship Id="rId51" Type="http://schemas.openxmlformats.org/officeDocument/2006/relationships/hyperlink" Target="https://podminky.urs.cz/item/CS_URS_2024_01/174151101" TargetMode="External" /><Relationship Id="rId52" Type="http://schemas.openxmlformats.org/officeDocument/2006/relationships/hyperlink" Target="https://podminky.urs.cz/item/CS_URS_2024_01/171251201" TargetMode="External" /><Relationship Id="rId53" Type="http://schemas.openxmlformats.org/officeDocument/2006/relationships/hyperlink" Target="https://podminky.urs.cz/item/CS_URS_2024_01/171201231" TargetMode="External" /><Relationship Id="rId54" Type="http://schemas.openxmlformats.org/officeDocument/2006/relationships/hyperlink" Target="https://podminky.urs.cz/item/CS_URS_2024_01/181411132" TargetMode="External" /><Relationship Id="rId55" Type="http://schemas.openxmlformats.org/officeDocument/2006/relationships/hyperlink" Target="https://podminky.urs.cz/item/CS_URS_2024_01/184201111" TargetMode="External" /><Relationship Id="rId56" Type="http://schemas.openxmlformats.org/officeDocument/2006/relationships/hyperlink" Target="https://podminky.urs.cz/item/CS_URS_2024_01/184214111" TargetMode="External" /><Relationship Id="rId57" Type="http://schemas.openxmlformats.org/officeDocument/2006/relationships/hyperlink" Target="https://podminky.urs.cz/item/CS_URS_2024_01/185804311" TargetMode="External" /><Relationship Id="rId58" Type="http://schemas.openxmlformats.org/officeDocument/2006/relationships/hyperlink" Target="https://podminky.urs.cz/item/CS_URS_2024_01/271572211" TargetMode="External" /><Relationship Id="rId59" Type="http://schemas.openxmlformats.org/officeDocument/2006/relationships/hyperlink" Target="https://podminky.urs.cz/item/CS_URS_2024_01/275326121" TargetMode="External" /><Relationship Id="rId60" Type="http://schemas.openxmlformats.org/officeDocument/2006/relationships/hyperlink" Target="https://podminky.urs.cz/item/CS_URS_2024_01/275356021" TargetMode="External" /><Relationship Id="rId61" Type="http://schemas.openxmlformats.org/officeDocument/2006/relationships/hyperlink" Target="https://podminky.urs.cz/item/CS_URS_2024_01/275356022" TargetMode="External" /><Relationship Id="rId62" Type="http://schemas.openxmlformats.org/officeDocument/2006/relationships/hyperlink" Target="https://podminky.urs.cz/item/CS_URS_2024_01/275366006" TargetMode="External" /><Relationship Id="rId63" Type="http://schemas.openxmlformats.org/officeDocument/2006/relationships/hyperlink" Target="https://podminky.urs.cz/item/CS_URS_2024_01/291111111" TargetMode="External" /><Relationship Id="rId64" Type="http://schemas.openxmlformats.org/officeDocument/2006/relationships/hyperlink" Target="https://podminky.urs.cz/item/CS_URS_2024_01/291211111" TargetMode="External" /><Relationship Id="rId65" Type="http://schemas.openxmlformats.org/officeDocument/2006/relationships/hyperlink" Target="https://podminky.urs.cz/item/CS_URS_2024_01/348101110" TargetMode="External" /><Relationship Id="rId66" Type="http://schemas.openxmlformats.org/officeDocument/2006/relationships/hyperlink" Target="https://podminky.urs.cz/item/CS_URS_2024_01/348101210" TargetMode="External" /><Relationship Id="rId67" Type="http://schemas.openxmlformats.org/officeDocument/2006/relationships/hyperlink" Target="https://podminky.urs.cz/item/CS_URS_2024_01/348101230" TargetMode="External" /><Relationship Id="rId68" Type="http://schemas.openxmlformats.org/officeDocument/2006/relationships/hyperlink" Target="https://podminky.urs.cz/item/CS_URS_2024_01/348321218" TargetMode="External" /><Relationship Id="rId69" Type="http://schemas.openxmlformats.org/officeDocument/2006/relationships/hyperlink" Target="https://podminky.urs.cz/item/CS_URS_2024_01/348351211" TargetMode="External" /><Relationship Id="rId70" Type="http://schemas.openxmlformats.org/officeDocument/2006/relationships/hyperlink" Target="https://podminky.urs.cz/item/CS_URS_2024_01/348351212" TargetMode="External" /><Relationship Id="rId71" Type="http://schemas.openxmlformats.org/officeDocument/2006/relationships/hyperlink" Target="https://podminky.urs.cz/item/CS_URS_2024_01/348361216" TargetMode="External" /><Relationship Id="rId72" Type="http://schemas.openxmlformats.org/officeDocument/2006/relationships/hyperlink" Target="https://podminky.urs.cz/item/CS_URS_2024_01/348921121" TargetMode="External" /><Relationship Id="rId73" Type="http://schemas.openxmlformats.org/officeDocument/2006/relationships/hyperlink" Target="https://podminky.urs.cz/item/CS_URS_2024_01/348941112" TargetMode="External" /><Relationship Id="rId74" Type="http://schemas.openxmlformats.org/officeDocument/2006/relationships/hyperlink" Target="https://podminky.urs.cz/item/CS_URS_2024_01/379321211" TargetMode="External" /><Relationship Id="rId75" Type="http://schemas.openxmlformats.org/officeDocument/2006/relationships/hyperlink" Target="https://podminky.urs.cz/item/CS_URS_2024_01/382121121" TargetMode="External" /><Relationship Id="rId76" Type="http://schemas.openxmlformats.org/officeDocument/2006/relationships/hyperlink" Target="https://podminky.urs.cz/item/CS_URS_2024_01/382121131" TargetMode="External" /><Relationship Id="rId77" Type="http://schemas.openxmlformats.org/officeDocument/2006/relationships/hyperlink" Target="https://podminky.urs.cz/item/CS_URS_2024_01/511501115" TargetMode="External" /><Relationship Id="rId78" Type="http://schemas.openxmlformats.org/officeDocument/2006/relationships/hyperlink" Target="https://podminky.urs.cz/item/CS_URS_2024_01/521331112" TargetMode="External" /><Relationship Id="rId79" Type="http://schemas.openxmlformats.org/officeDocument/2006/relationships/hyperlink" Target="https://podminky.urs.cz/item/CS_URS_2024_01/526004012" TargetMode="External" /><Relationship Id="rId80" Type="http://schemas.openxmlformats.org/officeDocument/2006/relationships/hyperlink" Target="https://podminky.urs.cz/item/CS_URS_2024_01/526992111" TargetMode="External" /><Relationship Id="rId81" Type="http://schemas.openxmlformats.org/officeDocument/2006/relationships/hyperlink" Target="https://podminky.urs.cz/item/CS_URS_2024_01/526992112" TargetMode="External" /><Relationship Id="rId82" Type="http://schemas.openxmlformats.org/officeDocument/2006/relationships/hyperlink" Target="https://podminky.urs.cz/item/CS_URS_2024_01/526996111" TargetMode="External" /><Relationship Id="rId83" Type="http://schemas.openxmlformats.org/officeDocument/2006/relationships/hyperlink" Target="https://podminky.urs.cz/item/CS_URS_2024_01/541391241" TargetMode="External" /><Relationship Id="rId84" Type="http://schemas.openxmlformats.org/officeDocument/2006/relationships/hyperlink" Target="https://podminky.urs.cz/item/CS_URS_2024_01/543121121" TargetMode="External" /><Relationship Id="rId85" Type="http://schemas.openxmlformats.org/officeDocument/2006/relationships/hyperlink" Target="https://podminky.urs.cz/item/CS_URS_2024_01/543121125" TargetMode="External" /><Relationship Id="rId86" Type="http://schemas.openxmlformats.org/officeDocument/2006/relationships/hyperlink" Target="https://podminky.urs.cz/item/CS_URS_2024_01/543121131" TargetMode="External" /><Relationship Id="rId87" Type="http://schemas.openxmlformats.org/officeDocument/2006/relationships/hyperlink" Target="https://podminky.urs.cz/item/CS_URS_2024_01/544321112" TargetMode="External" /><Relationship Id="rId88" Type="http://schemas.openxmlformats.org/officeDocument/2006/relationships/hyperlink" Target="https://podminky.urs.cz/item/CS_URS_2024_01/548133121" TargetMode="External" /><Relationship Id="rId89" Type="http://schemas.openxmlformats.org/officeDocument/2006/relationships/hyperlink" Target="https://podminky.urs.cz/item/CS_URS_2024_01/564770101" TargetMode="External" /><Relationship Id="rId90" Type="http://schemas.openxmlformats.org/officeDocument/2006/relationships/hyperlink" Target="https://podminky.urs.cz/item/CS_URS_2024_01/564770111" TargetMode="External" /><Relationship Id="rId91" Type="http://schemas.openxmlformats.org/officeDocument/2006/relationships/hyperlink" Target="https://podminky.urs.cz/item/CS_URS_2024_01/564952111" TargetMode="External" /><Relationship Id="rId92" Type="http://schemas.openxmlformats.org/officeDocument/2006/relationships/hyperlink" Target="https://podminky.urs.cz/item/CS_URS_2024_01/565155111" TargetMode="External" /><Relationship Id="rId93" Type="http://schemas.openxmlformats.org/officeDocument/2006/relationships/hyperlink" Target="https://podminky.urs.cz/item/CS_URS_2024_01/577144121" TargetMode="External" /><Relationship Id="rId94" Type="http://schemas.openxmlformats.org/officeDocument/2006/relationships/hyperlink" Target="https://podminky.urs.cz/item/CS_URS_2024_01/573111113" TargetMode="External" /><Relationship Id="rId95" Type="http://schemas.openxmlformats.org/officeDocument/2006/relationships/hyperlink" Target="https://podminky.urs.cz/item/CS_URS_2024_01/573231108" TargetMode="External" /><Relationship Id="rId96" Type="http://schemas.openxmlformats.org/officeDocument/2006/relationships/hyperlink" Target="https://podminky.urs.cz/item/CS_URS_2024_01/577143111" TargetMode="External" /><Relationship Id="rId97" Type="http://schemas.openxmlformats.org/officeDocument/2006/relationships/hyperlink" Target="https://podminky.urs.cz/item/CS_URS_2024_01/564801112" TargetMode="External" /><Relationship Id="rId98" Type="http://schemas.openxmlformats.org/officeDocument/2006/relationships/hyperlink" Target="https://podminky.urs.cz/item/CS_URS_2024_01/564750111" TargetMode="External" /><Relationship Id="rId99" Type="http://schemas.openxmlformats.org/officeDocument/2006/relationships/hyperlink" Target="https://podminky.urs.cz/item/CS_URS_2024_01/596211110" TargetMode="External" /><Relationship Id="rId100" Type="http://schemas.openxmlformats.org/officeDocument/2006/relationships/hyperlink" Target="https://podminky.urs.cz/item/CS_URS_2024_01/596211111" TargetMode="External" /><Relationship Id="rId101" Type="http://schemas.openxmlformats.org/officeDocument/2006/relationships/hyperlink" Target="https://podminky.urs.cz/item/CS_URS_2024_01/596211124" TargetMode="External" /><Relationship Id="rId102" Type="http://schemas.openxmlformats.org/officeDocument/2006/relationships/hyperlink" Target="https://podminky.urs.cz/item/CS_URS_2024_01/451577777" TargetMode="External" /><Relationship Id="rId103" Type="http://schemas.openxmlformats.org/officeDocument/2006/relationships/hyperlink" Target="https://podminky.urs.cz/item/CS_URS_2024_01/451579777" TargetMode="External" /><Relationship Id="rId104" Type="http://schemas.openxmlformats.org/officeDocument/2006/relationships/hyperlink" Target="https://podminky.urs.cz/item/CS_URS_2024_01/619995001" TargetMode="External" /><Relationship Id="rId105" Type="http://schemas.openxmlformats.org/officeDocument/2006/relationships/hyperlink" Target="https://podminky.urs.cz/item/CS_URS_2024_01/631311224" TargetMode="External" /><Relationship Id="rId106" Type="http://schemas.openxmlformats.org/officeDocument/2006/relationships/hyperlink" Target="https://podminky.urs.cz/item/CS_URS_2024_01/631319197" TargetMode="External" /><Relationship Id="rId107" Type="http://schemas.openxmlformats.org/officeDocument/2006/relationships/hyperlink" Target="https://podminky.urs.cz/item/CS_URS_2024_01/632451103" TargetMode="External" /><Relationship Id="rId108" Type="http://schemas.openxmlformats.org/officeDocument/2006/relationships/hyperlink" Target="https://podminky.urs.cz/item/CS_URS_2024_01/914511111" TargetMode="External" /><Relationship Id="rId109" Type="http://schemas.openxmlformats.org/officeDocument/2006/relationships/hyperlink" Target="https://podminky.urs.cz/item/CS_URS_2024_01/915111121" TargetMode="External" /><Relationship Id="rId110" Type="http://schemas.openxmlformats.org/officeDocument/2006/relationships/hyperlink" Target="https://podminky.urs.cz/item/CS_URS_2024_01/915221111" TargetMode="External" /><Relationship Id="rId111" Type="http://schemas.openxmlformats.org/officeDocument/2006/relationships/hyperlink" Target="https://podminky.urs.cz/item/CS_URS_2024_01/915223121" TargetMode="External" /><Relationship Id="rId112" Type="http://schemas.openxmlformats.org/officeDocument/2006/relationships/hyperlink" Target="https://podminky.urs.cz/item/CS_URS_2024_01/915231111" TargetMode="External" /><Relationship Id="rId113" Type="http://schemas.openxmlformats.org/officeDocument/2006/relationships/hyperlink" Target="https://podminky.urs.cz/item/CS_URS_2024_01/915611111" TargetMode="External" /><Relationship Id="rId114" Type="http://schemas.openxmlformats.org/officeDocument/2006/relationships/hyperlink" Target="https://podminky.urs.cz/item/CS_URS_2024_01/916131213" TargetMode="External" /><Relationship Id="rId115" Type="http://schemas.openxmlformats.org/officeDocument/2006/relationships/hyperlink" Target="https://podminky.urs.cz/item/CS_URS_2024_01/916231213" TargetMode="External" /><Relationship Id="rId116" Type="http://schemas.openxmlformats.org/officeDocument/2006/relationships/hyperlink" Target="https://podminky.urs.cz/item/CS_URS_2024_01/916331112" TargetMode="External" /><Relationship Id="rId117" Type="http://schemas.openxmlformats.org/officeDocument/2006/relationships/hyperlink" Target="https://podminky.urs.cz/item/CS_URS_2024_01/919125111" TargetMode="External" /><Relationship Id="rId118" Type="http://schemas.openxmlformats.org/officeDocument/2006/relationships/hyperlink" Target="https://podminky.urs.cz/item/CS_URS_2024_01/919735113" TargetMode="External" /><Relationship Id="rId119" Type="http://schemas.openxmlformats.org/officeDocument/2006/relationships/hyperlink" Target="https://podminky.urs.cz/item/CS_URS_2024_01/936104211" TargetMode="External" /><Relationship Id="rId120" Type="http://schemas.openxmlformats.org/officeDocument/2006/relationships/hyperlink" Target="https://podminky.urs.cz/item/CS_URS_2024_01/945412111" TargetMode="External" /><Relationship Id="rId121" Type="http://schemas.openxmlformats.org/officeDocument/2006/relationships/hyperlink" Target="https://podminky.urs.cz/item/CS_URS_2024_01/945412112" TargetMode="External" /><Relationship Id="rId122" Type="http://schemas.openxmlformats.org/officeDocument/2006/relationships/hyperlink" Target="https://podminky.urs.cz/item/CS_URS_2024_01/962033113" TargetMode="External" /><Relationship Id="rId123" Type="http://schemas.openxmlformats.org/officeDocument/2006/relationships/hyperlink" Target="https://podminky.urs.cz/item/CS_URS_2024_01/962052211" TargetMode="External" /><Relationship Id="rId124" Type="http://schemas.openxmlformats.org/officeDocument/2006/relationships/hyperlink" Target="https://podminky.urs.cz/item/CS_URS_2024_01/963015141" TargetMode="External" /><Relationship Id="rId125" Type="http://schemas.openxmlformats.org/officeDocument/2006/relationships/hyperlink" Target="https://podminky.urs.cz/item/CS_URS_2024_01/966001311" TargetMode="External" /><Relationship Id="rId126" Type="http://schemas.openxmlformats.org/officeDocument/2006/relationships/hyperlink" Target="https://podminky.urs.cz/item/CS_URS_2024_01/966003810" TargetMode="External" /><Relationship Id="rId127" Type="http://schemas.openxmlformats.org/officeDocument/2006/relationships/hyperlink" Target="https://podminky.urs.cz/item/CS_URS_2024_01/966006211" TargetMode="External" /><Relationship Id="rId128" Type="http://schemas.openxmlformats.org/officeDocument/2006/relationships/hyperlink" Target="https://podminky.urs.cz/item/CS_URS_2024_01/977151122" TargetMode="External" /><Relationship Id="rId129" Type="http://schemas.openxmlformats.org/officeDocument/2006/relationships/hyperlink" Target="https://podminky.urs.cz/item/CS_URS_2024_01/977151123" TargetMode="External" /><Relationship Id="rId130" Type="http://schemas.openxmlformats.org/officeDocument/2006/relationships/hyperlink" Target="https://podminky.urs.cz/item/CS_URS_2024_01/977151124" TargetMode="External" /><Relationship Id="rId131" Type="http://schemas.openxmlformats.org/officeDocument/2006/relationships/hyperlink" Target="https://podminky.urs.cz/item/CS_URS_2024_01/977151125" TargetMode="External" /><Relationship Id="rId132" Type="http://schemas.openxmlformats.org/officeDocument/2006/relationships/hyperlink" Target="https://podminky.urs.cz/item/CS_URS_2024_01/977151131" TargetMode="External" /><Relationship Id="rId133" Type="http://schemas.openxmlformats.org/officeDocument/2006/relationships/hyperlink" Target="https://podminky.urs.cz/item/CS_URS_2024_01/977151132" TargetMode="External" /><Relationship Id="rId134" Type="http://schemas.openxmlformats.org/officeDocument/2006/relationships/hyperlink" Target="https://podminky.urs.cz/item/CS_URS_2024_01/977151133" TargetMode="External" /><Relationship Id="rId135" Type="http://schemas.openxmlformats.org/officeDocument/2006/relationships/hyperlink" Target="https://podminky.urs.cz/item/CS_URS_2024_01/977151134" TargetMode="External" /><Relationship Id="rId136" Type="http://schemas.openxmlformats.org/officeDocument/2006/relationships/hyperlink" Target="https://podminky.urs.cz/item/CS_URS_2024_01/977151135" TargetMode="External" /><Relationship Id="rId137" Type="http://schemas.openxmlformats.org/officeDocument/2006/relationships/hyperlink" Target="https://podminky.urs.cz/item/CS_URS_2024_01/977312114" TargetMode="External" /><Relationship Id="rId138" Type="http://schemas.openxmlformats.org/officeDocument/2006/relationships/hyperlink" Target="https://podminky.urs.cz/item/CS_URS_2024_01/965043331" TargetMode="External" /><Relationship Id="rId139" Type="http://schemas.openxmlformats.org/officeDocument/2006/relationships/hyperlink" Target="https://podminky.urs.cz/item/CS_URS_2024_01/965082941" TargetMode="External" /><Relationship Id="rId140" Type="http://schemas.openxmlformats.org/officeDocument/2006/relationships/hyperlink" Target="https://podminky.urs.cz/item/CS_URS_2024_01/979054451" TargetMode="External" /><Relationship Id="rId141" Type="http://schemas.openxmlformats.org/officeDocument/2006/relationships/hyperlink" Target="https://podminky.urs.cz/item/CS_URS_2024_01/979094441" TargetMode="External" /><Relationship Id="rId142" Type="http://schemas.openxmlformats.org/officeDocument/2006/relationships/hyperlink" Target="https://podminky.urs.cz/item/CS_URS_2024_01/997006512" TargetMode="External" /><Relationship Id="rId143" Type="http://schemas.openxmlformats.org/officeDocument/2006/relationships/hyperlink" Target="https://podminky.urs.cz/item/CS_URS_2024_01/997006519" TargetMode="External" /><Relationship Id="rId144" Type="http://schemas.openxmlformats.org/officeDocument/2006/relationships/hyperlink" Target="https://podminky.urs.cz/item/CS_URS_2024_01/997221551" TargetMode="External" /><Relationship Id="rId145" Type="http://schemas.openxmlformats.org/officeDocument/2006/relationships/hyperlink" Target="https://podminky.urs.cz/item/CS_URS_2024_01/997221559" TargetMode="External" /><Relationship Id="rId146" Type="http://schemas.openxmlformats.org/officeDocument/2006/relationships/hyperlink" Target="https://podminky.urs.cz/item/CS_URS_2024_01/997221571" TargetMode="External" /><Relationship Id="rId147" Type="http://schemas.openxmlformats.org/officeDocument/2006/relationships/hyperlink" Target="https://podminky.urs.cz/item/CS_URS_2024_01/997221579" TargetMode="External" /><Relationship Id="rId148" Type="http://schemas.openxmlformats.org/officeDocument/2006/relationships/hyperlink" Target="https://podminky.urs.cz/item/CS_URS_2024_01/997221611" TargetMode="External" /><Relationship Id="rId149" Type="http://schemas.openxmlformats.org/officeDocument/2006/relationships/hyperlink" Target="https://podminky.urs.cz/item/CS_URS_2024_01/997221612" TargetMode="External" /><Relationship Id="rId150" Type="http://schemas.openxmlformats.org/officeDocument/2006/relationships/hyperlink" Target="https://podminky.urs.cz/item/CS_URS_2024_01/997221862" TargetMode="External" /><Relationship Id="rId151" Type="http://schemas.openxmlformats.org/officeDocument/2006/relationships/hyperlink" Target="https://podminky.urs.cz/item/CS_URS_2024_01/997221873" TargetMode="External" /><Relationship Id="rId152" Type="http://schemas.openxmlformats.org/officeDocument/2006/relationships/hyperlink" Target="https://podminky.urs.cz/item/CS_URS_2024_01/997221875" TargetMode="External" /><Relationship Id="rId153" Type="http://schemas.openxmlformats.org/officeDocument/2006/relationships/hyperlink" Target="https://podminky.urs.cz/item/CS_URS_2024_01/998144471" TargetMode="External" /><Relationship Id="rId154" Type="http://schemas.openxmlformats.org/officeDocument/2006/relationships/hyperlink" Target="https://podminky.urs.cz/item/CS_URS_2024_01/998223011" TargetMode="External" /><Relationship Id="rId155" Type="http://schemas.openxmlformats.org/officeDocument/2006/relationships/hyperlink" Target="https://podminky.urs.cz/item/CS_URS_2024_01/998225111" TargetMode="External" /><Relationship Id="rId156" Type="http://schemas.openxmlformats.org/officeDocument/2006/relationships/hyperlink" Target="https://podminky.urs.cz/item/CS_URS_2024_01/998226011" TargetMode="External" /><Relationship Id="rId157" Type="http://schemas.openxmlformats.org/officeDocument/2006/relationships/hyperlink" Target="https://podminky.urs.cz/item/CS_URS_2024_01/998241021" TargetMode="External" /><Relationship Id="rId158" Type="http://schemas.openxmlformats.org/officeDocument/2006/relationships/hyperlink" Target="https://podminky.urs.cz/item/CS_URS_2024_01/711191001" TargetMode="External" /><Relationship Id="rId159" Type="http://schemas.openxmlformats.org/officeDocument/2006/relationships/hyperlink" Target="https://podminky.urs.cz/item/CS_URS_2024_01/711191011" TargetMode="External" /><Relationship Id="rId160" Type="http://schemas.openxmlformats.org/officeDocument/2006/relationships/hyperlink" Target="https://podminky.urs.cz/item/CS_URS_2024_01/711111052" TargetMode="External" /><Relationship Id="rId161" Type="http://schemas.openxmlformats.org/officeDocument/2006/relationships/hyperlink" Target="https://podminky.urs.cz/item/CS_URS_2024_01/711112052" TargetMode="External" /><Relationship Id="rId162" Type="http://schemas.openxmlformats.org/officeDocument/2006/relationships/hyperlink" Target="https://podminky.urs.cz/item/CS_URS_2024_01/998711102" TargetMode="External" /><Relationship Id="rId163" Type="http://schemas.openxmlformats.org/officeDocument/2006/relationships/hyperlink" Target="https://podminky.urs.cz/item/CS_URS_2024_01/777131111" TargetMode="External" /><Relationship Id="rId164" Type="http://schemas.openxmlformats.org/officeDocument/2006/relationships/hyperlink" Target="https://podminky.urs.cz/item/CS_URS_2024_01/777611121" TargetMode="External" /><Relationship Id="rId165" Type="http://schemas.openxmlformats.org/officeDocument/2006/relationships/hyperlink" Target="https://podminky.urs.cz/item/CS_URS_2024_01/998777102" TargetMode="External" /><Relationship Id="rId166" Type="http://schemas.openxmlformats.org/officeDocument/2006/relationships/hyperlink" Target="https://podminky.urs.cz/item/CS_URS_2024_01/210204032" TargetMode="External" /><Relationship Id="rId167" Type="http://schemas.openxmlformats.org/officeDocument/2006/relationships/hyperlink" Target="https://podminky.urs.cz/item/CS_URS_2024_01/218204011" TargetMode="External" /><Relationship Id="rId16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78381135" TargetMode="External" /><Relationship Id="rId2" Type="http://schemas.openxmlformats.org/officeDocument/2006/relationships/hyperlink" Target="https://podminky.urs.cz/item/CS_URS_2024_01/611325402" TargetMode="External" /><Relationship Id="rId3" Type="http://schemas.openxmlformats.org/officeDocument/2006/relationships/hyperlink" Target="https://podminky.urs.cz/item/CS_URS_2024_01/619995001" TargetMode="External" /><Relationship Id="rId4" Type="http://schemas.openxmlformats.org/officeDocument/2006/relationships/hyperlink" Target="https://podminky.urs.cz/item/CS_URS_2024_01/632452411" TargetMode="External" /><Relationship Id="rId5" Type="http://schemas.openxmlformats.org/officeDocument/2006/relationships/hyperlink" Target="https://podminky.urs.cz/item/CS_URS_2024_01/961044111" TargetMode="External" /><Relationship Id="rId6" Type="http://schemas.openxmlformats.org/officeDocument/2006/relationships/hyperlink" Target="https://podminky.urs.cz/item/CS_URS_2024_01/971042351" TargetMode="External" /><Relationship Id="rId7" Type="http://schemas.openxmlformats.org/officeDocument/2006/relationships/hyperlink" Target="https://podminky.urs.cz/item/CS_URS_2024_01/997013112" TargetMode="External" /><Relationship Id="rId8" Type="http://schemas.openxmlformats.org/officeDocument/2006/relationships/hyperlink" Target="https://podminky.urs.cz/item/CS_URS_2024_01/997013501" TargetMode="External" /><Relationship Id="rId9" Type="http://schemas.openxmlformats.org/officeDocument/2006/relationships/hyperlink" Target="https://podminky.urs.cz/item/CS_URS_2024_01/997013509" TargetMode="External" /><Relationship Id="rId10" Type="http://schemas.openxmlformats.org/officeDocument/2006/relationships/hyperlink" Target="https://podminky.urs.cz/item/CS_URS_2024_01/997013861" TargetMode="External" /><Relationship Id="rId11" Type="http://schemas.openxmlformats.org/officeDocument/2006/relationships/hyperlink" Target="https://podminky.urs.cz/item/CS_URS_2024_01/998011002" TargetMode="External" /><Relationship Id="rId12" Type="http://schemas.openxmlformats.org/officeDocument/2006/relationships/hyperlink" Target="https://podminky.urs.cz/item/CS_URS_2024_01/713471212" TargetMode="External" /><Relationship Id="rId13" Type="http://schemas.openxmlformats.org/officeDocument/2006/relationships/hyperlink" Target="https://podminky.urs.cz/item/CS_URS_2024_01/998713101" TargetMode="External" /><Relationship Id="rId14" Type="http://schemas.openxmlformats.org/officeDocument/2006/relationships/hyperlink" Target="https://podminky.urs.cz/item/CS_URS_2024_01/998732101" TargetMode="External" /><Relationship Id="rId15" Type="http://schemas.openxmlformats.org/officeDocument/2006/relationships/hyperlink" Target="https://podminky.urs.cz/item/CS_URS_2024_01/733121210" TargetMode="External" /><Relationship Id="rId16" Type="http://schemas.openxmlformats.org/officeDocument/2006/relationships/hyperlink" Target="https://podminky.urs.cz/item/CS_URS_2024_01/733121214" TargetMode="External" /><Relationship Id="rId17" Type="http://schemas.openxmlformats.org/officeDocument/2006/relationships/hyperlink" Target="https://podminky.urs.cz/item/CS_URS_2024_01/733121215" TargetMode="External" /><Relationship Id="rId18" Type="http://schemas.openxmlformats.org/officeDocument/2006/relationships/hyperlink" Target="https://podminky.urs.cz/item/CS_URS_2024_01/733121216" TargetMode="External" /><Relationship Id="rId19" Type="http://schemas.openxmlformats.org/officeDocument/2006/relationships/hyperlink" Target="https://podminky.urs.cz/item/CS_URS_2024_01/733121217" TargetMode="External" /><Relationship Id="rId20" Type="http://schemas.openxmlformats.org/officeDocument/2006/relationships/hyperlink" Target="https://podminky.urs.cz/item/CS_URS_2024_01/733121219" TargetMode="External" /><Relationship Id="rId21" Type="http://schemas.openxmlformats.org/officeDocument/2006/relationships/hyperlink" Target="https://podminky.urs.cz/item/CS_URS_2024_01/733121222" TargetMode="External" /><Relationship Id="rId22" Type="http://schemas.openxmlformats.org/officeDocument/2006/relationships/hyperlink" Target="https://podminky.urs.cz/item/CS_URS_2024_01/733121225" TargetMode="External" /><Relationship Id="rId23" Type="http://schemas.openxmlformats.org/officeDocument/2006/relationships/hyperlink" Target="https://podminky.urs.cz/item/CS_URS_2024_01/733121228" TargetMode="External" /><Relationship Id="rId24" Type="http://schemas.openxmlformats.org/officeDocument/2006/relationships/hyperlink" Target="https://podminky.urs.cz/item/CS_URS_2024_01/733121232" TargetMode="External" /><Relationship Id="rId25" Type="http://schemas.openxmlformats.org/officeDocument/2006/relationships/hyperlink" Target="https://podminky.urs.cz/item/CS_URS_2024_01/733121235" TargetMode="External" /><Relationship Id="rId26" Type="http://schemas.openxmlformats.org/officeDocument/2006/relationships/hyperlink" Target="https://podminky.urs.cz/item/CS_URS_2024_01/733121239" TargetMode="External" /><Relationship Id="rId27" Type="http://schemas.openxmlformats.org/officeDocument/2006/relationships/hyperlink" Target="https://podminky.urs.cz/item/CS_URS_2024_01/998733101" TargetMode="External" /><Relationship Id="rId28" Type="http://schemas.openxmlformats.org/officeDocument/2006/relationships/hyperlink" Target="https://podminky.urs.cz/item/CS_URS_2024_01/734100812" TargetMode="External" /><Relationship Id="rId29" Type="http://schemas.openxmlformats.org/officeDocument/2006/relationships/hyperlink" Target="https://podminky.urs.cz/item/CS_URS_2024_01/734100813" TargetMode="External" /><Relationship Id="rId30" Type="http://schemas.openxmlformats.org/officeDocument/2006/relationships/hyperlink" Target="https://podminky.urs.cz/item/CS_URS_2024_01/734109214" TargetMode="External" /><Relationship Id="rId31" Type="http://schemas.openxmlformats.org/officeDocument/2006/relationships/hyperlink" Target="https://podminky.urs.cz/item/CS_URS_2024_01/734134632" TargetMode="External" /><Relationship Id="rId32" Type="http://schemas.openxmlformats.org/officeDocument/2006/relationships/hyperlink" Target="https://podminky.urs.cz/item/CS_URS_2024_01/734109215" TargetMode="External" /><Relationship Id="rId33" Type="http://schemas.openxmlformats.org/officeDocument/2006/relationships/hyperlink" Target="https://podminky.urs.cz/item/CS_URS_2024_01/734109219" TargetMode="External" /><Relationship Id="rId34" Type="http://schemas.openxmlformats.org/officeDocument/2006/relationships/hyperlink" Target="https://podminky.urs.cz/item/CS_URS_2024_01/734163431" TargetMode="External" /><Relationship Id="rId35" Type="http://schemas.openxmlformats.org/officeDocument/2006/relationships/hyperlink" Target="https://podminky.urs.cz/item/CS_URS_2024_01/734173414" TargetMode="External" /><Relationship Id="rId36" Type="http://schemas.openxmlformats.org/officeDocument/2006/relationships/hyperlink" Target="https://podminky.urs.cz/item/CS_URS_2024_01/734173416" TargetMode="External" /><Relationship Id="rId37" Type="http://schemas.openxmlformats.org/officeDocument/2006/relationships/hyperlink" Target="https://podminky.urs.cz/item/CS_URS_2024_01/734173417" TargetMode="External" /><Relationship Id="rId38" Type="http://schemas.openxmlformats.org/officeDocument/2006/relationships/hyperlink" Target="https://podminky.urs.cz/item/CS_URS_2024_01/734173418" TargetMode="External" /><Relationship Id="rId39" Type="http://schemas.openxmlformats.org/officeDocument/2006/relationships/hyperlink" Target="https://podminky.urs.cz/item/CS_URS_2024_01/734173422" TargetMode="External" /><Relationship Id="rId40" Type="http://schemas.openxmlformats.org/officeDocument/2006/relationships/hyperlink" Target="https://podminky.urs.cz/item/CS_URS_2024_01/998734101" TargetMode="External" /><Relationship Id="rId41" Type="http://schemas.openxmlformats.org/officeDocument/2006/relationships/hyperlink" Target="https://podminky.urs.cz/item/CS_URS_2024_01/734109317" TargetMode="External" /><Relationship Id="rId42" Type="http://schemas.openxmlformats.org/officeDocument/2006/relationships/hyperlink" Target="https://podminky.urs.cz/item/CS_URS_2024_01/734109319" TargetMode="External" /><Relationship Id="rId43" Type="http://schemas.openxmlformats.org/officeDocument/2006/relationships/hyperlink" Target="https://podminky.urs.cz/item/CS_URS_2024_01/734411127" TargetMode="External" /><Relationship Id="rId44" Type="http://schemas.openxmlformats.org/officeDocument/2006/relationships/hyperlink" Target="https://podminky.urs.cz/item/CS_URS_2024_01/734411601" TargetMode="External" /><Relationship Id="rId45" Type="http://schemas.openxmlformats.org/officeDocument/2006/relationships/hyperlink" Target="https://podminky.urs.cz/item/CS_URS_2024_01/734419111" TargetMode="External" /><Relationship Id="rId46" Type="http://schemas.openxmlformats.org/officeDocument/2006/relationships/hyperlink" Target="https://podminky.urs.cz/item/CS_URS_2024_01/734421112" TargetMode="External" /><Relationship Id="rId47" Type="http://schemas.openxmlformats.org/officeDocument/2006/relationships/hyperlink" Target="https://podminky.urs.cz/item/CS_URS_2024_01/734494111" TargetMode="External" /><Relationship Id="rId48" Type="http://schemas.openxmlformats.org/officeDocument/2006/relationships/hyperlink" Target="https://podminky.urs.cz/item/CS_URS_2024_01/734494213" TargetMode="External" /><Relationship Id="rId49" Type="http://schemas.openxmlformats.org/officeDocument/2006/relationships/hyperlink" Target="https://podminky.urs.cz/item/CS_URS_2024_01/734499211" TargetMode="External" /><Relationship Id="rId50" Type="http://schemas.openxmlformats.org/officeDocument/2006/relationships/hyperlink" Target="https://podminky.urs.cz/item/CS_URS_2024_01/734499212" TargetMode="External" /><Relationship Id="rId51" Type="http://schemas.openxmlformats.org/officeDocument/2006/relationships/hyperlink" Target="https://podminky.urs.cz/item/CS_URS_2024_01/767995111" TargetMode="External" /><Relationship Id="rId52" Type="http://schemas.openxmlformats.org/officeDocument/2006/relationships/hyperlink" Target="https://podminky.urs.cz/item/CS_URS_2024_01/998767102" TargetMode="External" /><Relationship Id="rId53" Type="http://schemas.openxmlformats.org/officeDocument/2006/relationships/hyperlink" Target="https://podminky.urs.cz/item/CS_URS_2024_01/783933161" TargetMode="External" /><Relationship Id="rId54" Type="http://schemas.openxmlformats.org/officeDocument/2006/relationships/hyperlink" Target="https://podminky.urs.cz/item/CS_URS_2024_01/783937163" TargetMode="External" /><Relationship Id="rId55" Type="http://schemas.openxmlformats.org/officeDocument/2006/relationships/hyperlink" Target="https://podminky.urs.cz/item/CS_URS_2024_01/784181101" TargetMode="External" /><Relationship Id="rId56" Type="http://schemas.openxmlformats.org/officeDocument/2006/relationships/hyperlink" Target="https://podminky.urs.cz/item/CS_URS_2024_01/784221001" TargetMode="External" /><Relationship Id="rId57" Type="http://schemas.openxmlformats.org/officeDocument/2006/relationships/hyperlink" Target="https://podminky.urs.cz/item/CS_URS_2024_01/230020627" TargetMode="External" /><Relationship Id="rId58" Type="http://schemas.openxmlformats.org/officeDocument/2006/relationships/hyperlink" Target="https://podminky.urs.cz/item/CS_URS_2024_01/230020639" TargetMode="External" /><Relationship Id="rId59" Type="http://schemas.openxmlformats.org/officeDocument/2006/relationships/hyperlink" Target="https://podminky.urs.cz/item/CS_URS_2024_01/230020645" TargetMode="External" /><Relationship Id="rId60" Type="http://schemas.openxmlformats.org/officeDocument/2006/relationships/hyperlink" Target="https://podminky.urs.cz/item/CS_URS_2024_01/230020654" TargetMode="External" /><Relationship Id="rId61" Type="http://schemas.openxmlformats.org/officeDocument/2006/relationships/hyperlink" Target="https://podminky.urs.cz/item/CS_URS_2024_01/230023008" TargetMode="External" /><Relationship Id="rId62" Type="http://schemas.openxmlformats.org/officeDocument/2006/relationships/hyperlink" Target="https://podminky.urs.cz/item/CS_URS_2024_01/230023017" TargetMode="External" /><Relationship Id="rId63" Type="http://schemas.openxmlformats.org/officeDocument/2006/relationships/hyperlink" Target="https://podminky.urs.cz/item/CS_URS_2024_01/230023021" TargetMode="External" /><Relationship Id="rId64" Type="http://schemas.openxmlformats.org/officeDocument/2006/relationships/hyperlink" Target="https://podminky.urs.cz/item/CS_URS_2024_01/230023029" TargetMode="External" /><Relationship Id="rId65" Type="http://schemas.openxmlformats.org/officeDocument/2006/relationships/hyperlink" Target="https://podminky.urs.cz/item/CS_URS_2024_01/230023037" TargetMode="External" /><Relationship Id="rId66" Type="http://schemas.openxmlformats.org/officeDocument/2006/relationships/hyperlink" Target="https://podminky.urs.cz/item/CS_URS_2024_01/230023039" TargetMode="External" /><Relationship Id="rId67" Type="http://schemas.openxmlformats.org/officeDocument/2006/relationships/hyperlink" Target="https://podminky.urs.cz/item/CS_URS_2024_01/230023048" TargetMode="External" /><Relationship Id="rId68" Type="http://schemas.openxmlformats.org/officeDocument/2006/relationships/hyperlink" Target="https://podminky.urs.cz/item/CS_URS_2024_01/230024057" TargetMode="External" /><Relationship Id="rId69" Type="http://schemas.openxmlformats.org/officeDocument/2006/relationships/hyperlink" Target="https://podminky.urs.cz/item/CS_URS_2024_01/230024067" TargetMode="External" /><Relationship Id="rId70" Type="http://schemas.openxmlformats.org/officeDocument/2006/relationships/hyperlink" Target="https://podminky.urs.cz/item/CS_URS_2024_01/230025089" TargetMode="External" /><Relationship Id="rId71" Type="http://schemas.openxmlformats.org/officeDocument/2006/relationships/hyperlink" Target="https://podminky.urs.cz/item/CS_URS_2024_01/230025101" TargetMode="External" /><Relationship Id="rId72" Type="http://schemas.openxmlformats.org/officeDocument/2006/relationships/hyperlink" Target="https://podminky.urs.cz/item/CS_URS_2024_01/HZS4212" TargetMode="External" /><Relationship Id="rId73" Type="http://schemas.openxmlformats.org/officeDocument/2006/relationships/hyperlink" Target="https://podminky.urs.cz/item/CS_URS_2024_01/043114000" TargetMode="External" /><Relationship Id="rId74" Type="http://schemas.openxmlformats.org/officeDocument/2006/relationships/hyperlink" Target="https://podminky.urs.cz/item/CS_URS_2024_01/043124000" TargetMode="External" /><Relationship Id="rId75" Type="http://schemas.openxmlformats.org/officeDocument/2006/relationships/hyperlink" Target="https://podminky.urs.cz/item/CS_URS_2024_01/043144000" TargetMode="External" /><Relationship Id="rId76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51111" TargetMode="External" /><Relationship Id="rId2" Type="http://schemas.openxmlformats.org/officeDocument/2006/relationships/hyperlink" Target="https://podminky.urs.cz/item/CS_URS_2024_01/113152112" TargetMode="External" /><Relationship Id="rId3" Type="http://schemas.openxmlformats.org/officeDocument/2006/relationships/hyperlink" Target="https://podminky.urs.cz/item/CS_URS_2024_01/113311171" TargetMode="External" /><Relationship Id="rId4" Type="http://schemas.openxmlformats.org/officeDocument/2006/relationships/hyperlink" Target="https://podminky.urs.cz/item/CS_URS_2024_01/121103111" TargetMode="External" /><Relationship Id="rId5" Type="http://schemas.openxmlformats.org/officeDocument/2006/relationships/hyperlink" Target="https://podminky.urs.cz/item/CS_URS_2024_01/167111101" TargetMode="External" /><Relationship Id="rId6" Type="http://schemas.openxmlformats.org/officeDocument/2006/relationships/hyperlink" Target="https://podminky.urs.cz/item/CS_URS_2024_01/171251201" TargetMode="External" /><Relationship Id="rId7" Type="http://schemas.openxmlformats.org/officeDocument/2006/relationships/hyperlink" Target="https://podminky.urs.cz/item/CS_URS_2024_01/181311103" TargetMode="External" /><Relationship Id="rId8" Type="http://schemas.openxmlformats.org/officeDocument/2006/relationships/hyperlink" Target="https://podminky.urs.cz/item/CS_URS_2024_01/181411131" TargetMode="External" /><Relationship Id="rId9" Type="http://schemas.openxmlformats.org/officeDocument/2006/relationships/hyperlink" Target="https://podminky.urs.cz/item/CS_URS_2024_01/213141112" TargetMode="External" /><Relationship Id="rId10" Type="http://schemas.openxmlformats.org/officeDocument/2006/relationships/hyperlink" Target="https://podminky.urs.cz/item/CS_URS_2024_01/291211111" TargetMode="External" /><Relationship Id="rId11" Type="http://schemas.openxmlformats.org/officeDocument/2006/relationships/hyperlink" Target="https://podminky.urs.cz/item/CS_URS_2024_01/997221571" TargetMode="External" /><Relationship Id="rId12" Type="http://schemas.openxmlformats.org/officeDocument/2006/relationships/hyperlink" Target="https://podminky.urs.cz/item/CS_URS_2024_01/997221579" TargetMode="External" /><Relationship Id="rId13" Type="http://schemas.openxmlformats.org/officeDocument/2006/relationships/hyperlink" Target="https://podminky.urs.cz/item/CS_URS_2024_01/998225111" TargetMode="External" /><Relationship Id="rId14" Type="http://schemas.openxmlformats.org/officeDocument/2006/relationships/hyperlink" Target="https://podminky.urs.cz/item/CS_URS_2024_01/210280001" TargetMode="External" /><Relationship Id="rId15" Type="http://schemas.openxmlformats.org/officeDocument/2006/relationships/hyperlink" Target="https://podminky.urs.cz/item/CS_URS_2024_01/580104015" TargetMode="External" /><Relationship Id="rId16" Type="http://schemas.openxmlformats.org/officeDocument/2006/relationships/hyperlink" Target="https://podminky.urs.cz/item/CS_URS_2024_01/HZS4212" TargetMode="External" /><Relationship Id="rId17" Type="http://schemas.openxmlformats.org/officeDocument/2006/relationships/hyperlink" Target="https://podminky.urs.cz/item/CS_URS_2024_01/731259617" TargetMode="External" /><Relationship Id="rId18" Type="http://schemas.openxmlformats.org/officeDocument/2006/relationships/hyperlink" Target="https://podminky.urs.cz/item/CS_URS_2024_01/044003000" TargetMode="External" /><Relationship Id="rId19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99722112" TargetMode="External" /><Relationship Id="rId2" Type="http://schemas.openxmlformats.org/officeDocument/2006/relationships/hyperlink" Target="https://podminky.urs.cz/item/CS_URS_2024_01/997013501" TargetMode="External" /><Relationship Id="rId3" Type="http://schemas.openxmlformats.org/officeDocument/2006/relationships/hyperlink" Target="https://podminky.urs.cz/item/CS_URS_2024_01/713410813" TargetMode="External" /><Relationship Id="rId4" Type="http://schemas.openxmlformats.org/officeDocument/2006/relationships/hyperlink" Target="https://podminky.urs.cz/item/CS_URS_2024_02/713463312" TargetMode="External" /><Relationship Id="rId5" Type="http://schemas.openxmlformats.org/officeDocument/2006/relationships/hyperlink" Target="https://podminky.urs.cz/item/CS_URS_2024_02/713471212" TargetMode="External" /><Relationship Id="rId6" Type="http://schemas.openxmlformats.org/officeDocument/2006/relationships/hyperlink" Target="https://podminky.urs.cz/item/CS_URS_2024_02/733121114" TargetMode="External" /><Relationship Id="rId7" Type="http://schemas.openxmlformats.org/officeDocument/2006/relationships/hyperlink" Target="https://podminky.urs.cz/item/CS_URS_2024_01/734173416" TargetMode="External" /><Relationship Id="rId8" Type="http://schemas.openxmlformats.org/officeDocument/2006/relationships/hyperlink" Target="https://podminky.urs.cz/item/CS_URS_2024_02/734173417" TargetMode="External" /><Relationship Id="rId9" Type="http://schemas.openxmlformats.org/officeDocument/2006/relationships/hyperlink" Target="https://podminky.urs.cz/item/CS_URS_2024_02/734173418" TargetMode="External" /><Relationship Id="rId10" Type="http://schemas.openxmlformats.org/officeDocument/2006/relationships/hyperlink" Target="https://podminky.urs.cz/item/CS_URS_2024_02/734173421" TargetMode="External" /><Relationship Id="rId11" Type="http://schemas.openxmlformats.org/officeDocument/2006/relationships/hyperlink" Target="https://podminky.urs.cz/item/CS_URS_2024_01/734173422" TargetMode="External" /><Relationship Id="rId12" Type="http://schemas.openxmlformats.org/officeDocument/2006/relationships/hyperlink" Target="https://podminky.urs.cz/item/CS_URS_2024_01/734173423" TargetMode="External" /><Relationship Id="rId13" Type="http://schemas.openxmlformats.org/officeDocument/2006/relationships/hyperlink" Target="https://podminky.urs.cz/item/CS_URS_2024_01/734109216" TargetMode="External" /><Relationship Id="rId14" Type="http://schemas.openxmlformats.org/officeDocument/2006/relationships/hyperlink" Target="https://podminky.urs.cz/item/CS_URS_2024_01/734109217" TargetMode="External" /><Relationship Id="rId15" Type="http://schemas.openxmlformats.org/officeDocument/2006/relationships/hyperlink" Target="https://podminky.urs.cz/item/CS_URS_2024_02/734109218" TargetMode="External" /><Relationship Id="rId16" Type="http://schemas.openxmlformats.org/officeDocument/2006/relationships/hyperlink" Target="https://podminky.urs.cz/item/CS_URS_2024_01/734109219" TargetMode="External" /><Relationship Id="rId17" Type="http://schemas.openxmlformats.org/officeDocument/2006/relationships/hyperlink" Target="https://podminky.urs.cz/item/CS_URS_2024_02/734109220" TargetMode="External" /><Relationship Id="rId18" Type="http://schemas.openxmlformats.org/officeDocument/2006/relationships/hyperlink" Target="https://podminky.urs.cz/item/CS_URS_2024_02/998734101" TargetMode="External" /><Relationship Id="rId19" Type="http://schemas.openxmlformats.org/officeDocument/2006/relationships/hyperlink" Target="https://podminky.urs.cz/item/CS_URS_2024_02/783614661" TargetMode="External" /><Relationship Id="rId20" Type="http://schemas.openxmlformats.org/officeDocument/2006/relationships/hyperlink" Target="https://podminky.urs.cz/item/CS_URS_2024_02/783614671" TargetMode="External" /><Relationship Id="rId21" Type="http://schemas.openxmlformats.org/officeDocument/2006/relationships/hyperlink" Target="https://podminky.urs.cz/item/CS_URS_2024_02/783614681" TargetMode="External" /><Relationship Id="rId22" Type="http://schemas.openxmlformats.org/officeDocument/2006/relationships/hyperlink" Target="https://podminky.urs.cz/item/CS_URS_2024_02/727112029" TargetMode="External" /><Relationship Id="rId23" Type="http://schemas.openxmlformats.org/officeDocument/2006/relationships/hyperlink" Target="https://podminky.urs.cz/item/CS_URS_2024_02/741132001" TargetMode="External" /><Relationship Id="rId24" Type="http://schemas.openxmlformats.org/officeDocument/2006/relationships/hyperlink" Target="https://podminky.urs.cz/item/CS_URS_2024_02/998741101" TargetMode="External" /><Relationship Id="rId25" Type="http://schemas.openxmlformats.org/officeDocument/2006/relationships/hyperlink" Target="https://podminky.urs.cz/item/CS_URS_2024_02/220182021" TargetMode="External" /><Relationship Id="rId26" Type="http://schemas.openxmlformats.org/officeDocument/2006/relationships/hyperlink" Target="https://podminky.urs.cz/item/CS_URS_2024_02/230083057" TargetMode="External" /><Relationship Id="rId27" Type="http://schemas.openxmlformats.org/officeDocument/2006/relationships/hyperlink" Target="https://podminky.urs.cz/item/CS_URS_2024_02/230083068" TargetMode="External" /><Relationship Id="rId28" Type="http://schemas.openxmlformats.org/officeDocument/2006/relationships/hyperlink" Target="https://podminky.urs.cz/item/CS_URS_2024_02/230083076" TargetMode="External" /><Relationship Id="rId29" Type="http://schemas.openxmlformats.org/officeDocument/2006/relationships/hyperlink" Target="https://podminky.urs.cz/item/CS_URS_2024_02/230083087" TargetMode="External" /><Relationship Id="rId30" Type="http://schemas.openxmlformats.org/officeDocument/2006/relationships/hyperlink" Target="https://podminky.urs.cz/item/CS_URS_2024_02/230083088" TargetMode="External" /><Relationship Id="rId31" Type="http://schemas.openxmlformats.org/officeDocument/2006/relationships/hyperlink" Target="https://podminky.urs.cz/item/CS_URS_2024_02/230083100" TargetMode="External" /><Relationship Id="rId32" Type="http://schemas.openxmlformats.org/officeDocument/2006/relationships/hyperlink" Target="https://podminky.urs.cz/item/CS_URS_2024_02/230011047" TargetMode="External" /><Relationship Id="rId33" Type="http://schemas.openxmlformats.org/officeDocument/2006/relationships/hyperlink" Target="https://podminky.urs.cz/item/CS_URS_2024_02/230011088" TargetMode="External" /><Relationship Id="rId34" Type="http://schemas.openxmlformats.org/officeDocument/2006/relationships/hyperlink" Target="https://podminky.urs.cz/item/CS_URS_2024_02/230011101" TargetMode="External" /><Relationship Id="rId35" Type="http://schemas.openxmlformats.org/officeDocument/2006/relationships/hyperlink" Target="https://podminky.urs.cz/item/CS_URS_2024_02/230011067" TargetMode="External" /><Relationship Id="rId36" Type="http://schemas.openxmlformats.org/officeDocument/2006/relationships/hyperlink" Target="https://podminky.urs.cz/item/CS_URS_2024_02/230011057" TargetMode="External" /><Relationship Id="rId37" Type="http://schemas.openxmlformats.org/officeDocument/2006/relationships/hyperlink" Target="https://podminky.urs.cz/item/CS_URS_2024_02/230011029" TargetMode="External" /><Relationship Id="rId38" Type="http://schemas.openxmlformats.org/officeDocument/2006/relationships/hyperlink" Target="https://podminky.urs.cz/item/CS_URS_2024_02/230023020" TargetMode="External" /><Relationship Id="rId39" Type="http://schemas.openxmlformats.org/officeDocument/2006/relationships/hyperlink" Target="https://podminky.urs.cz/item/CS_URS_2024_02/230024045" TargetMode="External" /><Relationship Id="rId40" Type="http://schemas.openxmlformats.org/officeDocument/2006/relationships/hyperlink" Target="https://podminky.urs.cz/item/CS_URS_2024_02/230024029" TargetMode="External" /><Relationship Id="rId41" Type="http://schemas.openxmlformats.org/officeDocument/2006/relationships/hyperlink" Target="https://podminky.urs.cz/item/CS_URS_2024_02/230024047" TargetMode="External" /><Relationship Id="rId42" Type="http://schemas.openxmlformats.org/officeDocument/2006/relationships/hyperlink" Target="https://podminky.urs.cz/item/CS_URS_2024_02/230024057" TargetMode="External" /><Relationship Id="rId43" Type="http://schemas.openxmlformats.org/officeDocument/2006/relationships/hyperlink" Target="https://podminky.urs.cz/item/CS_URS_2024_02/230024067" TargetMode="External" /><Relationship Id="rId44" Type="http://schemas.openxmlformats.org/officeDocument/2006/relationships/hyperlink" Target="https://podminky.urs.cz/item/CS_URS_2024_02/230024077" TargetMode="External" /><Relationship Id="rId45" Type="http://schemas.openxmlformats.org/officeDocument/2006/relationships/hyperlink" Target="https://podminky.urs.cz/item/CS_URS_2024_02/230024088" TargetMode="External" /><Relationship Id="rId46" Type="http://schemas.openxmlformats.org/officeDocument/2006/relationships/hyperlink" Target="https://podminky.urs.cz/item/CS_URS_2024_02/230024101" TargetMode="External" /><Relationship Id="rId47" Type="http://schemas.openxmlformats.org/officeDocument/2006/relationships/hyperlink" Target="https://podminky.urs.cz/item/CS_URS_2024_01/230032033" TargetMode="External" /><Relationship Id="rId48" Type="http://schemas.openxmlformats.org/officeDocument/2006/relationships/hyperlink" Target="https://podminky.urs.cz/item/CS_URS_2024_01/230032032" TargetMode="External" /><Relationship Id="rId49" Type="http://schemas.openxmlformats.org/officeDocument/2006/relationships/hyperlink" Target="https://podminky.urs.cz/item/CS_URS_2024_02/230033031" TargetMode="External" /><Relationship Id="rId50" Type="http://schemas.openxmlformats.org/officeDocument/2006/relationships/hyperlink" Target="https://podminky.urs.cz/item/CS_URS_2024_02/230032030" TargetMode="External" /><Relationship Id="rId51" Type="http://schemas.openxmlformats.org/officeDocument/2006/relationships/hyperlink" Target="https://podminky.urs.cz/item/CS_URS_2024_01/230032028" TargetMode="External" /><Relationship Id="rId52" Type="http://schemas.openxmlformats.org/officeDocument/2006/relationships/hyperlink" Target="https://podminky.urs.cz/item/CS_URS_2024_02/230032029" TargetMode="External" /><Relationship Id="rId53" Type="http://schemas.openxmlformats.org/officeDocument/2006/relationships/hyperlink" Target="https://podminky.urs.cz/item/CS_URS_2024_02/230210012" TargetMode="External" /><Relationship Id="rId54" Type="http://schemas.openxmlformats.org/officeDocument/2006/relationships/hyperlink" Target="https://podminky.urs.cz/item/CS_URS_2024_02/230050014" TargetMode="External" /><Relationship Id="rId55" Type="http://schemas.openxmlformats.org/officeDocument/2006/relationships/hyperlink" Target="https://podminky.urs.cz/item/CS_URS_2024_02/230050003" TargetMode="External" /><Relationship Id="rId56" Type="http://schemas.openxmlformats.org/officeDocument/2006/relationships/hyperlink" Target="https://podminky.urs.cz/item/CS_URS_2024_02/230050013" TargetMode="External" /><Relationship Id="rId57" Type="http://schemas.openxmlformats.org/officeDocument/2006/relationships/hyperlink" Target="https://podminky.urs.cz/item/CS_URS_2024_02/230050031" TargetMode="External" /><Relationship Id="rId58" Type="http://schemas.openxmlformats.org/officeDocument/2006/relationships/hyperlink" Target="https://podminky.urs.cz/item/CS_URS_2024_01/230170002" TargetMode="External" /><Relationship Id="rId59" Type="http://schemas.openxmlformats.org/officeDocument/2006/relationships/hyperlink" Target="https://podminky.urs.cz/item/CS_URS_2024_01/230170003" TargetMode="External" /><Relationship Id="rId60" Type="http://schemas.openxmlformats.org/officeDocument/2006/relationships/hyperlink" Target="https://podminky.urs.cz/item/CS_URS_2024_01/230170004" TargetMode="External" /><Relationship Id="rId61" Type="http://schemas.openxmlformats.org/officeDocument/2006/relationships/hyperlink" Target="https://podminky.urs.cz/item/CS_URS_2024_01/230170012" TargetMode="External" /><Relationship Id="rId62" Type="http://schemas.openxmlformats.org/officeDocument/2006/relationships/hyperlink" Target="https://podminky.urs.cz/item/CS_URS_2024_01/230170013" TargetMode="External" /><Relationship Id="rId63" Type="http://schemas.openxmlformats.org/officeDocument/2006/relationships/hyperlink" Target="https://podminky.urs.cz/item/CS_URS_2024_01/230170014" TargetMode="External" /><Relationship Id="rId64" Type="http://schemas.openxmlformats.org/officeDocument/2006/relationships/hyperlink" Target="https://podminky.urs.cz/item/CS_URS_2024_02/460671112" TargetMode="External" /><Relationship Id="rId65" Type="http://schemas.openxmlformats.org/officeDocument/2006/relationships/hyperlink" Target="https://podminky.urs.cz/item/CS_URS_2024_02/HZS3111" TargetMode="External" /><Relationship Id="rId66" Type="http://schemas.openxmlformats.org/officeDocument/2006/relationships/hyperlink" Target="https://podminky.urs.cz/item/CS_URS_2024_02/HZS3232" TargetMode="External" /><Relationship Id="rId67" Type="http://schemas.openxmlformats.org/officeDocument/2006/relationships/hyperlink" Target="https://podminky.urs.cz/item/CS_URS_2024_02/HZS4212" TargetMode="External" /><Relationship Id="rId68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211" TargetMode="External" /><Relationship Id="rId2" Type="http://schemas.openxmlformats.org/officeDocument/2006/relationships/hyperlink" Target="https://podminky.urs.cz/item/CS_URS_2024_01/113106221" TargetMode="External" /><Relationship Id="rId3" Type="http://schemas.openxmlformats.org/officeDocument/2006/relationships/hyperlink" Target="https://podminky.urs.cz/item/CS_URS_2024_01/113107012" TargetMode="External" /><Relationship Id="rId4" Type="http://schemas.openxmlformats.org/officeDocument/2006/relationships/hyperlink" Target="https://podminky.urs.cz/item/CS_URS_2024_01/113154124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19001401" TargetMode="External" /><Relationship Id="rId7" Type="http://schemas.openxmlformats.org/officeDocument/2006/relationships/hyperlink" Target="https://podminky.urs.cz/item/CS_URS_2024_01/119001421" TargetMode="External" /><Relationship Id="rId8" Type="http://schemas.openxmlformats.org/officeDocument/2006/relationships/hyperlink" Target="https://podminky.urs.cz/item/CS_URS_2024_01/119003213" TargetMode="External" /><Relationship Id="rId9" Type="http://schemas.openxmlformats.org/officeDocument/2006/relationships/hyperlink" Target="https://podminky.urs.cz/item/CS_URS_2024_01/119003214" TargetMode="External" /><Relationship Id="rId10" Type="http://schemas.openxmlformats.org/officeDocument/2006/relationships/hyperlink" Target="https://podminky.urs.cz/item/CS_URS_2024_01/121103111" TargetMode="External" /><Relationship Id="rId11" Type="http://schemas.openxmlformats.org/officeDocument/2006/relationships/hyperlink" Target="https://podminky.urs.cz/item/CS_URS_2024_01/131212501" TargetMode="External" /><Relationship Id="rId12" Type="http://schemas.openxmlformats.org/officeDocument/2006/relationships/hyperlink" Target="https://podminky.urs.cz/item/CS_URS_2024_01/131413131" TargetMode="External" /><Relationship Id="rId13" Type="http://schemas.openxmlformats.org/officeDocument/2006/relationships/hyperlink" Target="https://podminky.urs.cz/item/CS_URS_2024_01/132211401" TargetMode="External" /><Relationship Id="rId14" Type="http://schemas.openxmlformats.org/officeDocument/2006/relationships/hyperlink" Target="https://podminky.urs.cz/item/CS_URS_2024_01/139001101" TargetMode="External" /><Relationship Id="rId15" Type="http://schemas.openxmlformats.org/officeDocument/2006/relationships/hyperlink" Target="https://podminky.urs.cz/item/CS_URS_2024_01/151101102" TargetMode="External" /><Relationship Id="rId16" Type="http://schemas.openxmlformats.org/officeDocument/2006/relationships/hyperlink" Target="https://podminky.urs.cz/item/CS_URS_2024_01/151101112" TargetMode="External" /><Relationship Id="rId17" Type="http://schemas.openxmlformats.org/officeDocument/2006/relationships/hyperlink" Target="https://podminky.urs.cz/item/CS_URS_2024_01/161151123" TargetMode="External" /><Relationship Id="rId18" Type="http://schemas.openxmlformats.org/officeDocument/2006/relationships/hyperlink" Target="https://podminky.urs.cz/item/CS_URS_2024_01/162751117" TargetMode="External" /><Relationship Id="rId19" Type="http://schemas.openxmlformats.org/officeDocument/2006/relationships/hyperlink" Target="https://podminky.urs.cz/item/CS_URS_2024_01/167151113" TargetMode="External" /><Relationship Id="rId20" Type="http://schemas.openxmlformats.org/officeDocument/2006/relationships/hyperlink" Target="https://podminky.urs.cz/item/CS_URS_2024_01/171251201" TargetMode="External" /><Relationship Id="rId21" Type="http://schemas.openxmlformats.org/officeDocument/2006/relationships/hyperlink" Target="https://podminky.urs.cz/item/CS_URS_2024_01/171201221" TargetMode="External" /><Relationship Id="rId22" Type="http://schemas.openxmlformats.org/officeDocument/2006/relationships/hyperlink" Target="https://podminky.urs.cz/item/CS_URS_2024_01/174151101" TargetMode="External" /><Relationship Id="rId23" Type="http://schemas.openxmlformats.org/officeDocument/2006/relationships/hyperlink" Target="https://podminky.urs.cz/item/CS_URS_2024_01/175111101" TargetMode="External" /><Relationship Id="rId24" Type="http://schemas.openxmlformats.org/officeDocument/2006/relationships/hyperlink" Target="https://podminky.urs.cz/item/CS_URS_2024_01/181351003" TargetMode="External" /><Relationship Id="rId25" Type="http://schemas.openxmlformats.org/officeDocument/2006/relationships/hyperlink" Target="https://podminky.urs.cz/item/CS_URS_2024_01/181451311" TargetMode="External" /><Relationship Id="rId26" Type="http://schemas.openxmlformats.org/officeDocument/2006/relationships/hyperlink" Target="https://podminky.urs.cz/item/CS_URS_2024_01/275311125" TargetMode="External" /><Relationship Id="rId27" Type="http://schemas.openxmlformats.org/officeDocument/2006/relationships/hyperlink" Target="https://podminky.urs.cz/item/CS_URS_2024_01/310271081" TargetMode="External" /><Relationship Id="rId28" Type="http://schemas.openxmlformats.org/officeDocument/2006/relationships/hyperlink" Target="https://podminky.urs.cz/item/CS_URS_2024_01/338171111" TargetMode="External" /><Relationship Id="rId29" Type="http://schemas.openxmlformats.org/officeDocument/2006/relationships/hyperlink" Target="https://podminky.urs.cz/item/CS_URS_2024_01/564851111" TargetMode="External" /><Relationship Id="rId30" Type="http://schemas.openxmlformats.org/officeDocument/2006/relationships/hyperlink" Target="https://podminky.urs.cz/item/CS_URS_2024_01/565145101" TargetMode="External" /><Relationship Id="rId31" Type="http://schemas.openxmlformats.org/officeDocument/2006/relationships/hyperlink" Target="https://podminky.urs.cz/item/CS_URS_2024_01/573111112" TargetMode="External" /><Relationship Id="rId32" Type="http://schemas.openxmlformats.org/officeDocument/2006/relationships/hyperlink" Target="https://podminky.urs.cz/item/CS_URS_2024_01/573211107" TargetMode="External" /><Relationship Id="rId33" Type="http://schemas.openxmlformats.org/officeDocument/2006/relationships/hyperlink" Target="https://podminky.urs.cz/item/CS_URS_2024_01/577134111" TargetMode="External" /><Relationship Id="rId34" Type="http://schemas.openxmlformats.org/officeDocument/2006/relationships/hyperlink" Target="https://podminky.urs.cz/item/CS_URS_2024_01/591211111" TargetMode="External" /><Relationship Id="rId35" Type="http://schemas.openxmlformats.org/officeDocument/2006/relationships/hyperlink" Target="https://podminky.urs.cz/item/CS_URS_2024_01/596211110" TargetMode="External" /><Relationship Id="rId36" Type="http://schemas.openxmlformats.org/officeDocument/2006/relationships/hyperlink" Target="https://podminky.urs.cz/item/CS_URS_2024_01/894411311" TargetMode="External" /><Relationship Id="rId37" Type="http://schemas.openxmlformats.org/officeDocument/2006/relationships/hyperlink" Target="https://podminky.urs.cz/item/CS_URS_2024_01/894414211" TargetMode="External" /><Relationship Id="rId38" Type="http://schemas.openxmlformats.org/officeDocument/2006/relationships/hyperlink" Target="https://podminky.urs.cz/item/CS_URS_2024_01/619995001" TargetMode="External" /><Relationship Id="rId39" Type="http://schemas.openxmlformats.org/officeDocument/2006/relationships/hyperlink" Target="https://podminky.urs.cz/item/CS_URS_2024_01/637121111" TargetMode="External" /><Relationship Id="rId40" Type="http://schemas.openxmlformats.org/officeDocument/2006/relationships/hyperlink" Target="https://podminky.urs.cz/item/CS_URS_2024_01/913111211" TargetMode="External" /><Relationship Id="rId41" Type="http://schemas.openxmlformats.org/officeDocument/2006/relationships/hyperlink" Target="https://podminky.urs.cz/item/CS_URS_2024_01/913121111" TargetMode="External" /><Relationship Id="rId42" Type="http://schemas.openxmlformats.org/officeDocument/2006/relationships/hyperlink" Target="https://podminky.urs.cz/item/CS_URS_2024_01/914111111" TargetMode="External" /><Relationship Id="rId43" Type="http://schemas.openxmlformats.org/officeDocument/2006/relationships/hyperlink" Target="https://podminky.urs.cz/item/CS_URS_2024_01/914511111" TargetMode="External" /><Relationship Id="rId44" Type="http://schemas.openxmlformats.org/officeDocument/2006/relationships/hyperlink" Target="https://podminky.urs.cz/item/CS_URS_2024_01/915111111" TargetMode="External" /><Relationship Id="rId45" Type="http://schemas.openxmlformats.org/officeDocument/2006/relationships/hyperlink" Target="https://podminky.urs.cz/item/CS_URS_2024_01/916131113" TargetMode="External" /><Relationship Id="rId46" Type="http://schemas.openxmlformats.org/officeDocument/2006/relationships/hyperlink" Target="https://podminky.urs.cz/item/CS_URS_2024_01/916131212" TargetMode="External" /><Relationship Id="rId47" Type="http://schemas.openxmlformats.org/officeDocument/2006/relationships/hyperlink" Target="https://podminky.urs.cz/item/CS_URS_2024_01/919735112" TargetMode="External" /><Relationship Id="rId48" Type="http://schemas.openxmlformats.org/officeDocument/2006/relationships/hyperlink" Target="https://podminky.urs.cz/item/CS_URS_2024_01/963015131" TargetMode="External" /><Relationship Id="rId49" Type="http://schemas.openxmlformats.org/officeDocument/2006/relationships/hyperlink" Target="https://podminky.urs.cz/item/CS_URS_2024_01/963015141" TargetMode="External" /><Relationship Id="rId50" Type="http://schemas.openxmlformats.org/officeDocument/2006/relationships/hyperlink" Target="https://podminky.urs.cz/item/CS_URS_2024_01/966006132" TargetMode="External" /><Relationship Id="rId51" Type="http://schemas.openxmlformats.org/officeDocument/2006/relationships/hyperlink" Target="https://podminky.urs.cz/item/CS_URS_2024_01/976085311" TargetMode="External" /><Relationship Id="rId52" Type="http://schemas.openxmlformats.org/officeDocument/2006/relationships/hyperlink" Target="https://podminky.urs.cz/item/CS_URS_2024_01/977151114" TargetMode="External" /><Relationship Id="rId53" Type="http://schemas.openxmlformats.org/officeDocument/2006/relationships/hyperlink" Target="https://podminky.urs.cz/item/CS_URS_2024_01/979024443" TargetMode="External" /><Relationship Id="rId54" Type="http://schemas.openxmlformats.org/officeDocument/2006/relationships/hyperlink" Target="https://podminky.urs.cz/item/CS_URS_2024_01/979054441" TargetMode="External" /><Relationship Id="rId55" Type="http://schemas.openxmlformats.org/officeDocument/2006/relationships/hyperlink" Target="https://podminky.urs.cz/item/CS_URS_2024_01/997221571" TargetMode="External" /><Relationship Id="rId56" Type="http://schemas.openxmlformats.org/officeDocument/2006/relationships/hyperlink" Target="https://podminky.urs.cz/item/CS_URS_2024_01/997221612" TargetMode="External" /><Relationship Id="rId57" Type="http://schemas.openxmlformats.org/officeDocument/2006/relationships/hyperlink" Target="https://podminky.urs.cz/item/CS_URS_2024_01/997221861" TargetMode="External" /><Relationship Id="rId58" Type="http://schemas.openxmlformats.org/officeDocument/2006/relationships/hyperlink" Target="https://podminky.urs.cz/item/CS_URS_2024_01/997221862" TargetMode="External" /><Relationship Id="rId59" Type="http://schemas.openxmlformats.org/officeDocument/2006/relationships/hyperlink" Target="https://podminky.urs.cz/item/CS_URS_2024_01/997221873" TargetMode="External" /><Relationship Id="rId60" Type="http://schemas.openxmlformats.org/officeDocument/2006/relationships/hyperlink" Target="https://podminky.urs.cz/item/CS_URS_2024_01/997221875" TargetMode="External" /><Relationship Id="rId61" Type="http://schemas.openxmlformats.org/officeDocument/2006/relationships/hyperlink" Target="https://podminky.urs.cz/item/CS_URS_2024_01/210204002" TargetMode="External" /><Relationship Id="rId62" Type="http://schemas.openxmlformats.org/officeDocument/2006/relationships/hyperlink" Target="https://podminky.urs.cz/item/CS_URS_2024_01/218204002" TargetMode="External" /><Relationship Id="rId63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71212" TargetMode="External" /><Relationship Id="rId2" Type="http://schemas.openxmlformats.org/officeDocument/2006/relationships/hyperlink" Target="https://podminky.urs.cz/item/CS_URS_2024_01/998713102" TargetMode="External" /><Relationship Id="rId3" Type="http://schemas.openxmlformats.org/officeDocument/2006/relationships/hyperlink" Target="https://podminky.urs.cz/item/CS_URS_2024_01/230140037" TargetMode="External" /><Relationship Id="rId4" Type="http://schemas.openxmlformats.org/officeDocument/2006/relationships/hyperlink" Target="https://podminky.urs.cz/item/CS_URS_2024_01/732221813" TargetMode="External" /><Relationship Id="rId5" Type="http://schemas.openxmlformats.org/officeDocument/2006/relationships/hyperlink" Target="https://podminky.urs.cz/item/CS_URS_2024_01/732199100" TargetMode="External" /><Relationship Id="rId6" Type="http://schemas.openxmlformats.org/officeDocument/2006/relationships/hyperlink" Target="https://podminky.urs.cz/item/CS_URS_2024_01/998732101" TargetMode="External" /><Relationship Id="rId7" Type="http://schemas.openxmlformats.org/officeDocument/2006/relationships/hyperlink" Target="https://podminky.urs.cz/item/CS_URS_2024_01/733121214" TargetMode="External" /><Relationship Id="rId8" Type="http://schemas.openxmlformats.org/officeDocument/2006/relationships/hyperlink" Target="https://podminky.urs.cz/item/CS_URS_2024_01/733121215" TargetMode="External" /><Relationship Id="rId9" Type="http://schemas.openxmlformats.org/officeDocument/2006/relationships/hyperlink" Target="https://podminky.urs.cz/item/CS_URS_2024_01/733121216" TargetMode="External" /><Relationship Id="rId10" Type="http://schemas.openxmlformats.org/officeDocument/2006/relationships/hyperlink" Target="https://podminky.urs.cz/item/CS_URS_2024_01/733121217" TargetMode="External" /><Relationship Id="rId11" Type="http://schemas.openxmlformats.org/officeDocument/2006/relationships/hyperlink" Target="https://podminky.urs.cz/item/CS_URS_2024_01/733121219" TargetMode="External" /><Relationship Id="rId12" Type="http://schemas.openxmlformats.org/officeDocument/2006/relationships/hyperlink" Target="https://podminky.urs.cz/item/CS_URS_2024_01/733121222" TargetMode="External" /><Relationship Id="rId13" Type="http://schemas.openxmlformats.org/officeDocument/2006/relationships/hyperlink" Target="https://podminky.urs.cz/item/CS_URS_2024_01/733121225" TargetMode="External" /><Relationship Id="rId14" Type="http://schemas.openxmlformats.org/officeDocument/2006/relationships/hyperlink" Target="https://podminky.urs.cz/item/CS_URS_2024_01/733121228" TargetMode="External" /><Relationship Id="rId15" Type="http://schemas.openxmlformats.org/officeDocument/2006/relationships/hyperlink" Target="https://podminky.urs.cz/item/CS_URS_2024_01/733121235" TargetMode="External" /><Relationship Id="rId16" Type="http://schemas.openxmlformats.org/officeDocument/2006/relationships/hyperlink" Target="https://podminky.urs.cz/item/CS_URS_2024_01/998733101" TargetMode="External" /><Relationship Id="rId17" Type="http://schemas.openxmlformats.org/officeDocument/2006/relationships/hyperlink" Target="https://podminky.urs.cz/item/CS_URS_2024_01/734499212" TargetMode="External" /><Relationship Id="rId18" Type="http://schemas.openxmlformats.org/officeDocument/2006/relationships/hyperlink" Target="https://podminky.urs.cz/item/CS_URS_2024_01/734109223" TargetMode="External" /><Relationship Id="rId19" Type="http://schemas.openxmlformats.org/officeDocument/2006/relationships/hyperlink" Target="https://podminky.urs.cz/item/CS_URS_2024_01/998734101" TargetMode="External" /><Relationship Id="rId20" Type="http://schemas.openxmlformats.org/officeDocument/2006/relationships/hyperlink" Target="https://podminky.urs.cz/item/CS_URS_2024_01/734109213" TargetMode="External" /><Relationship Id="rId21" Type="http://schemas.openxmlformats.org/officeDocument/2006/relationships/hyperlink" Target="https://podminky.urs.cz/item/CS_URS_2024_01/734109214" TargetMode="External" /><Relationship Id="rId22" Type="http://schemas.openxmlformats.org/officeDocument/2006/relationships/hyperlink" Target="https://podminky.urs.cz/item/CS_URS_2024_01/734109215" TargetMode="External" /><Relationship Id="rId23" Type="http://schemas.openxmlformats.org/officeDocument/2006/relationships/hyperlink" Target="https://podminky.urs.cz/item/CS_URS_2024_01/734163427" TargetMode="External" /><Relationship Id="rId24" Type="http://schemas.openxmlformats.org/officeDocument/2006/relationships/hyperlink" Target="https://podminky.urs.cz/item/CS_URS_2024_01/734109216" TargetMode="External" /><Relationship Id="rId25" Type="http://schemas.openxmlformats.org/officeDocument/2006/relationships/hyperlink" Target="https://podminky.urs.cz/item/CS_URS_2024_01/734163428" TargetMode="External" /><Relationship Id="rId26" Type="http://schemas.openxmlformats.org/officeDocument/2006/relationships/hyperlink" Target="https://podminky.urs.cz/item/CS_URS_2024_01/734109217" TargetMode="External" /><Relationship Id="rId27" Type="http://schemas.openxmlformats.org/officeDocument/2006/relationships/hyperlink" Target="https://podminky.urs.cz/item/CS_URS_2024_01/734163429" TargetMode="External" /><Relationship Id="rId28" Type="http://schemas.openxmlformats.org/officeDocument/2006/relationships/hyperlink" Target="https://podminky.urs.cz/item/CS_URS_2024_01/734109219" TargetMode="External" /><Relationship Id="rId29" Type="http://schemas.openxmlformats.org/officeDocument/2006/relationships/hyperlink" Target="https://podminky.urs.cz/item/CS_URS_2024_01/734163431" TargetMode="External" /><Relationship Id="rId30" Type="http://schemas.openxmlformats.org/officeDocument/2006/relationships/hyperlink" Target="https://podminky.urs.cz/item/CS_URS_2024_01/734173413" TargetMode="External" /><Relationship Id="rId31" Type="http://schemas.openxmlformats.org/officeDocument/2006/relationships/hyperlink" Target="https://podminky.urs.cz/item/CS_URS_2024_01/734173414" TargetMode="External" /><Relationship Id="rId32" Type="http://schemas.openxmlformats.org/officeDocument/2006/relationships/hyperlink" Target="https://podminky.urs.cz/item/CS_URS_2024_01/734173416" TargetMode="External" /><Relationship Id="rId33" Type="http://schemas.openxmlformats.org/officeDocument/2006/relationships/hyperlink" Target="https://podminky.urs.cz/item/CS_URS_2024_01/734173417" TargetMode="External" /><Relationship Id="rId34" Type="http://schemas.openxmlformats.org/officeDocument/2006/relationships/hyperlink" Target="https://podminky.urs.cz/item/CS_URS_2024_01/734173418" TargetMode="External" /><Relationship Id="rId35" Type="http://schemas.openxmlformats.org/officeDocument/2006/relationships/hyperlink" Target="https://podminky.urs.cz/item/CS_URS_2024_01/734173422" TargetMode="External" /><Relationship Id="rId36" Type="http://schemas.openxmlformats.org/officeDocument/2006/relationships/hyperlink" Target="https://podminky.urs.cz/item/CS_URS_2024_01/734109323" TargetMode="External" /><Relationship Id="rId37" Type="http://schemas.openxmlformats.org/officeDocument/2006/relationships/hyperlink" Target="https://podminky.urs.cz/item/CS_URS_2024_01/734109313" TargetMode="External" /><Relationship Id="rId38" Type="http://schemas.openxmlformats.org/officeDocument/2006/relationships/hyperlink" Target="https://podminky.urs.cz/item/CS_URS_2024_01/734109314" TargetMode="External" /><Relationship Id="rId39" Type="http://schemas.openxmlformats.org/officeDocument/2006/relationships/hyperlink" Target="https://podminky.urs.cz/item/CS_URS_2024_01/734109317" TargetMode="External" /><Relationship Id="rId40" Type="http://schemas.openxmlformats.org/officeDocument/2006/relationships/hyperlink" Target="https://podminky.urs.cz/item/CS_URS_2024_01/734209120" TargetMode="External" /><Relationship Id="rId41" Type="http://schemas.openxmlformats.org/officeDocument/2006/relationships/hyperlink" Target="https://podminky.urs.cz/item/CS_URS_2024_01/767995113" TargetMode="External" /><Relationship Id="rId42" Type="http://schemas.openxmlformats.org/officeDocument/2006/relationships/hyperlink" Target="https://podminky.urs.cz/item/CS_URS_2024_01/998767102" TargetMode="External" /><Relationship Id="rId43" Type="http://schemas.openxmlformats.org/officeDocument/2006/relationships/hyperlink" Target="https://podminky.urs.cz/item/CS_URS_2024_01/783604550" TargetMode="External" /><Relationship Id="rId44" Type="http://schemas.openxmlformats.org/officeDocument/2006/relationships/hyperlink" Target="https://podminky.urs.cz/item/CS_URS_2024_01/783604570" TargetMode="External" /><Relationship Id="rId45" Type="http://schemas.openxmlformats.org/officeDocument/2006/relationships/hyperlink" Target="https://podminky.urs.cz/item/CS_URS_2024_01/230024088" TargetMode="External" /><Relationship Id="rId46" Type="http://schemas.openxmlformats.org/officeDocument/2006/relationships/hyperlink" Target="https://podminky.urs.cz/item/CS_URS_2024_01/230024067" TargetMode="External" /><Relationship Id="rId47" Type="http://schemas.openxmlformats.org/officeDocument/2006/relationships/hyperlink" Target="https://podminky.urs.cz/item/CS_URS_2024_01/230024057" TargetMode="External" /><Relationship Id="rId48" Type="http://schemas.openxmlformats.org/officeDocument/2006/relationships/hyperlink" Target="https://podminky.urs.cz/item/CS_URS_2024_01/230024047" TargetMode="External" /><Relationship Id="rId49" Type="http://schemas.openxmlformats.org/officeDocument/2006/relationships/hyperlink" Target="https://podminky.urs.cz/item/CS_URS_2024_01/230023045" TargetMode="External" /><Relationship Id="rId50" Type="http://schemas.openxmlformats.org/officeDocument/2006/relationships/hyperlink" Target="https://podminky.urs.cz/item/CS_URS_2024_01/230022037" TargetMode="External" /><Relationship Id="rId51" Type="http://schemas.openxmlformats.org/officeDocument/2006/relationships/hyperlink" Target="https://podminky.urs.cz/item/CS_URS_2024_01/230022029" TargetMode="External" /><Relationship Id="rId52" Type="http://schemas.openxmlformats.org/officeDocument/2006/relationships/hyperlink" Target="https://podminky.urs.cz/item/CS_URS_2024_01/230022026" TargetMode="External" /><Relationship Id="rId53" Type="http://schemas.openxmlformats.org/officeDocument/2006/relationships/hyperlink" Target="https://podminky.urs.cz/item/CS_URS_2024_01/230022008" TargetMode="External" /><Relationship Id="rId54" Type="http://schemas.openxmlformats.org/officeDocument/2006/relationships/hyperlink" Target="https://podminky.urs.cz/item/CS_URS_2024_01/230050012" TargetMode="External" /><Relationship Id="rId55" Type="http://schemas.openxmlformats.org/officeDocument/2006/relationships/hyperlink" Target="https://podminky.urs.cz/item/CS_URS_2024_01/230170002" TargetMode="External" /><Relationship Id="rId56" Type="http://schemas.openxmlformats.org/officeDocument/2006/relationships/hyperlink" Target="https://podminky.urs.cz/item/CS_URS_2024_01/230170003" TargetMode="External" /><Relationship Id="rId57" Type="http://schemas.openxmlformats.org/officeDocument/2006/relationships/hyperlink" Target="https://podminky.urs.cz/item/CS_URS_2024_01/230170012" TargetMode="External" /><Relationship Id="rId58" Type="http://schemas.openxmlformats.org/officeDocument/2006/relationships/hyperlink" Target="https://podminky.urs.cz/item/CS_URS_2024_01/230170013" TargetMode="External" /><Relationship Id="rId59" Type="http://schemas.openxmlformats.org/officeDocument/2006/relationships/hyperlink" Target="https://podminky.urs.cz/item/CS_URS_2024_01/230170014" TargetMode="External" /><Relationship Id="rId60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023" TargetMode="External" /><Relationship Id="rId2" Type="http://schemas.openxmlformats.org/officeDocument/2006/relationships/hyperlink" Target="https://podminky.urs.cz/item/CS_URS_2024_01/113107323" TargetMode="External" /><Relationship Id="rId3" Type="http://schemas.openxmlformats.org/officeDocument/2006/relationships/hyperlink" Target="https://podminky.urs.cz/item/CS_URS_2024_01/113151111" TargetMode="External" /><Relationship Id="rId4" Type="http://schemas.openxmlformats.org/officeDocument/2006/relationships/hyperlink" Target="https://podminky.urs.cz/item/CS_URS_2024_01/113154114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19002121" TargetMode="External" /><Relationship Id="rId7" Type="http://schemas.openxmlformats.org/officeDocument/2006/relationships/hyperlink" Target="https://podminky.urs.cz/item/CS_URS_2024_01/119002122" TargetMode="External" /><Relationship Id="rId8" Type="http://schemas.openxmlformats.org/officeDocument/2006/relationships/hyperlink" Target="https://podminky.urs.cz/item/CS_URS_2024_01/119002411" TargetMode="External" /><Relationship Id="rId9" Type="http://schemas.openxmlformats.org/officeDocument/2006/relationships/hyperlink" Target="https://podminky.urs.cz/item/CS_URS_2024_01/119002412" TargetMode="External" /><Relationship Id="rId10" Type="http://schemas.openxmlformats.org/officeDocument/2006/relationships/hyperlink" Target="https://podminky.urs.cz/item/CS_URS_2024_01/132212121" TargetMode="External" /><Relationship Id="rId11" Type="http://schemas.openxmlformats.org/officeDocument/2006/relationships/hyperlink" Target="https://podminky.urs.cz/item/CS_URS_2024_01/132251102" TargetMode="External" /><Relationship Id="rId12" Type="http://schemas.openxmlformats.org/officeDocument/2006/relationships/hyperlink" Target="https://podminky.urs.cz/item/CS_URS_2024_01/167111101" TargetMode="External" /><Relationship Id="rId13" Type="http://schemas.openxmlformats.org/officeDocument/2006/relationships/hyperlink" Target="https://podminky.urs.cz/item/CS_URS_2024_01/171251201" TargetMode="External" /><Relationship Id="rId14" Type="http://schemas.openxmlformats.org/officeDocument/2006/relationships/hyperlink" Target="https://podminky.urs.cz/item/CS_URS_2024_01/174151102" TargetMode="External" /><Relationship Id="rId15" Type="http://schemas.openxmlformats.org/officeDocument/2006/relationships/hyperlink" Target="https://podminky.urs.cz/item/CS_URS_2024_01/175151101" TargetMode="External" /><Relationship Id="rId16" Type="http://schemas.openxmlformats.org/officeDocument/2006/relationships/hyperlink" Target="https://podminky.urs.cz/item/CS_URS_2024_01/213141112" TargetMode="External" /><Relationship Id="rId17" Type="http://schemas.openxmlformats.org/officeDocument/2006/relationships/hyperlink" Target="https://podminky.urs.cz/item/CS_URS_2024_01/291211111" TargetMode="External" /><Relationship Id="rId18" Type="http://schemas.openxmlformats.org/officeDocument/2006/relationships/hyperlink" Target="https://podminky.urs.cz/item/CS_URS_2024_01/451577777" TargetMode="External" /><Relationship Id="rId19" Type="http://schemas.openxmlformats.org/officeDocument/2006/relationships/hyperlink" Target="https://podminky.urs.cz/item/CS_URS_2024_01/451579777" TargetMode="External" /><Relationship Id="rId20" Type="http://schemas.openxmlformats.org/officeDocument/2006/relationships/hyperlink" Target="https://podminky.urs.cz/item/CS_URS_2024_01/564770111" TargetMode="External" /><Relationship Id="rId21" Type="http://schemas.openxmlformats.org/officeDocument/2006/relationships/hyperlink" Target="https://podminky.urs.cz/item/CS_URS_2024_01/564920412" TargetMode="External" /><Relationship Id="rId22" Type="http://schemas.openxmlformats.org/officeDocument/2006/relationships/hyperlink" Target="https://podminky.urs.cz/item/CS_URS_2024_01/564952111" TargetMode="External" /><Relationship Id="rId23" Type="http://schemas.openxmlformats.org/officeDocument/2006/relationships/hyperlink" Target="https://podminky.urs.cz/item/CS_URS_2024_01/565155111" TargetMode="External" /><Relationship Id="rId24" Type="http://schemas.openxmlformats.org/officeDocument/2006/relationships/hyperlink" Target="https://podminky.urs.cz/item/CS_URS_2024_01/573111113" TargetMode="External" /><Relationship Id="rId25" Type="http://schemas.openxmlformats.org/officeDocument/2006/relationships/hyperlink" Target="https://podminky.urs.cz/item/CS_URS_2024_01/573231108" TargetMode="External" /><Relationship Id="rId26" Type="http://schemas.openxmlformats.org/officeDocument/2006/relationships/hyperlink" Target="https://podminky.urs.cz/item/CS_URS_2024_01/577144121" TargetMode="External" /><Relationship Id="rId27" Type="http://schemas.openxmlformats.org/officeDocument/2006/relationships/hyperlink" Target="https://podminky.urs.cz/item/CS_URS_2024_01/596211210" TargetMode="External" /><Relationship Id="rId28" Type="http://schemas.openxmlformats.org/officeDocument/2006/relationships/hyperlink" Target="https://podminky.urs.cz/item/CS_URS_2024_01/596211214" TargetMode="External" /><Relationship Id="rId29" Type="http://schemas.openxmlformats.org/officeDocument/2006/relationships/hyperlink" Target="https://podminky.urs.cz/item/CS_URS_2024_01/915111121" TargetMode="External" /><Relationship Id="rId30" Type="http://schemas.openxmlformats.org/officeDocument/2006/relationships/hyperlink" Target="https://podminky.urs.cz/item/CS_URS_2024_01/997013501" TargetMode="External" /><Relationship Id="rId31" Type="http://schemas.openxmlformats.org/officeDocument/2006/relationships/hyperlink" Target="https://podminky.urs.cz/item/CS_URS_2024_01/997013509" TargetMode="External" /><Relationship Id="rId32" Type="http://schemas.openxmlformats.org/officeDocument/2006/relationships/hyperlink" Target="https://podminky.urs.cz/item/CS_URS_2024_01/997013814" TargetMode="External" /><Relationship Id="rId33" Type="http://schemas.openxmlformats.org/officeDocument/2006/relationships/hyperlink" Target="https://podminky.urs.cz/item/CS_URS_2024_01/997013873" TargetMode="External" /><Relationship Id="rId34" Type="http://schemas.openxmlformats.org/officeDocument/2006/relationships/hyperlink" Target="https://podminky.urs.cz/item/CS_URS_2024_01/997013875" TargetMode="External" /><Relationship Id="rId35" Type="http://schemas.openxmlformats.org/officeDocument/2006/relationships/hyperlink" Target="https://podminky.urs.cz/item/CS_URS_2024_01/998223011" TargetMode="External" /><Relationship Id="rId36" Type="http://schemas.openxmlformats.org/officeDocument/2006/relationships/hyperlink" Target="https://podminky.urs.cz/item/CS_URS_2024_01/998225111" TargetMode="External" /><Relationship Id="rId37" Type="http://schemas.openxmlformats.org/officeDocument/2006/relationships/hyperlink" Target="https://podminky.urs.cz/item/CS_URS_2024_01/998226011" TargetMode="External" /><Relationship Id="rId38" Type="http://schemas.openxmlformats.org/officeDocument/2006/relationships/hyperlink" Target="https://podminky.urs.cz/item/CS_URS_2024_02/713461811" TargetMode="External" /><Relationship Id="rId39" Type="http://schemas.openxmlformats.org/officeDocument/2006/relationships/hyperlink" Target="https://podminky.urs.cz/item/CS_URS_2024_02/713463212" TargetMode="External" /><Relationship Id="rId40" Type="http://schemas.openxmlformats.org/officeDocument/2006/relationships/hyperlink" Target="https://podminky.urs.cz/item/CS_URS_2024_02/998713101" TargetMode="External" /><Relationship Id="rId41" Type="http://schemas.openxmlformats.org/officeDocument/2006/relationships/hyperlink" Target="https://podminky.urs.cz/item/CS_URS_2024_01/230011047" TargetMode="External" /><Relationship Id="rId42" Type="http://schemas.openxmlformats.org/officeDocument/2006/relationships/hyperlink" Target="https://podminky.urs.cz/item/CS_URS_2024_01/230023047" TargetMode="External" /><Relationship Id="rId43" Type="http://schemas.openxmlformats.org/officeDocument/2006/relationships/hyperlink" Target="https://podminky.urs.cz/item/CS_URS_2024_01/230081277" TargetMode="External" /><Relationship Id="rId44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103000" TargetMode="External" /><Relationship Id="rId2" Type="http://schemas.openxmlformats.org/officeDocument/2006/relationships/hyperlink" Target="https://podminky.urs.cz/item/CS_URS_2024_01/0122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3203000" TargetMode="External" /><Relationship Id="rId5" Type="http://schemas.openxmlformats.org/officeDocument/2006/relationships/hyperlink" Target="https://podminky.urs.cz/item/CS_URS_2024_01/013254000" TargetMode="External" /><Relationship Id="rId6" Type="http://schemas.openxmlformats.org/officeDocument/2006/relationships/hyperlink" Target="https://podminky.urs.cz/item/CS_URS_2024_01/013274000" TargetMode="External" /><Relationship Id="rId7" Type="http://schemas.openxmlformats.org/officeDocument/2006/relationships/hyperlink" Target="https://podminky.urs.cz/item/CS_URS_2024_01/013284000" TargetMode="External" /><Relationship Id="rId8" Type="http://schemas.openxmlformats.org/officeDocument/2006/relationships/hyperlink" Target="https://podminky.urs.cz/item/CS_URS_2024_01/013294000" TargetMode="External" /><Relationship Id="rId9" Type="http://schemas.openxmlformats.org/officeDocument/2006/relationships/hyperlink" Target="https://podminky.urs.cz/item/CS_URS_2024_01/031002000" TargetMode="External" /><Relationship Id="rId10" Type="http://schemas.openxmlformats.org/officeDocument/2006/relationships/hyperlink" Target="https://podminky.urs.cz/item/CS_URS_2024_01/032002000" TargetMode="External" /><Relationship Id="rId11" Type="http://schemas.openxmlformats.org/officeDocument/2006/relationships/hyperlink" Target="https://podminky.urs.cz/item/CS_URS_2024_01/033002000" TargetMode="External" /><Relationship Id="rId12" Type="http://schemas.openxmlformats.org/officeDocument/2006/relationships/hyperlink" Target="https://podminky.urs.cz/item/CS_URS_2024_01/034103000" TargetMode="External" /><Relationship Id="rId13" Type="http://schemas.openxmlformats.org/officeDocument/2006/relationships/hyperlink" Target="https://podminky.urs.cz/item/CS_URS_2024_01/035002000" TargetMode="External" /><Relationship Id="rId14" Type="http://schemas.openxmlformats.org/officeDocument/2006/relationships/hyperlink" Target="https://podminky.urs.cz/item/CS_URS_2024_01/039002000" TargetMode="External" /><Relationship Id="rId15" Type="http://schemas.openxmlformats.org/officeDocument/2006/relationships/hyperlink" Target="https://podminky.urs.cz/item/CS_URS_2024_01/041403000" TargetMode="External" /><Relationship Id="rId16" Type="http://schemas.openxmlformats.org/officeDocument/2006/relationships/hyperlink" Target="https://podminky.urs.cz/item/CS_URS_2024_01/043154000" TargetMode="External" /><Relationship Id="rId17" Type="http://schemas.openxmlformats.org/officeDocument/2006/relationships/hyperlink" Target="https://podminky.urs.cz/item/CS_URS_2024_01/045203000" TargetMode="External" /><Relationship Id="rId18" Type="http://schemas.openxmlformats.org/officeDocument/2006/relationships/hyperlink" Target="https://podminky.urs.cz/item/CS_URS_2024_01/060001000" TargetMode="External" /><Relationship Id="rId19" Type="http://schemas.openxmlformats.org/officeDocument/2006/relationships/hyperlink" Target="https://podminky.urs.cz/item/CS_URS_2024_01/070001000" TargetMode="External" /><Relationship Id="rId20" Type="http://schemas.openxmlformats.org/officeDocument/2006/relationships/hyperlink" Target="https://podminky.urs.cz/item/CS_URS_2024_01/090001000" TargetMode="External" /><Relationship Id="rId2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33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22-034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Revitalizace CZT Liberec - GreenNet II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Liberec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21. 6. 2024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Teplárna Liberec, a.s.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SITEZ s.r.o.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SITEZ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ROUND(AG55+AG58+SUM(AG71:AG73)+AG76+SUM(AG84:AG86),2)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ROUND(AS55+AS58+SUM(AS71:AS73)+AS76+SUM(AS84:AS86),2)</f>
        <v>0</v>
      </c>
      <c r="AT54" s="107">
        <f>ROUND(SUM(AV54:AW54),2)</f>
        <v>0</v>
      </c>
      <c r="AU54" s="108">
        <f>ROUND(AU55+AU58+SUM(AU71:AU73)+AU76+SUM(AU84:AU86),5)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ROUND(AZ55+AZ58+SUM(AZ71:AZ73)+AZ76+SUM(AZ84:AZ86),2)</f>
        <v>0</v>
      </c>
      <c r="BA54" s="107">
        <f>ROUND(BA55+BA58+SUM(BA71:BA73)+BA76+SUM(BA84:BA86),2)</f>
        <v>0</v>
      </c>
      <c r="BB54" s="107">
        <f>ROUND(BB55+BB58+SUM(BB71:BB73)+BB76+SUM(BB84:BB86),2)</f>
        <v>0</v>
      </c>
      <c r="BC54" s="107">
        <f>ROUND(BC55+BC58+SUM(BC71:BC73)+BC76+SUM(BC84:BC86),2)</f>
        <v>0</v>
      </c>
      <c r="BD54" s="109">
        <f>ROUND(BD55+BD58+SUM(BD71:BD73)+BD76+SUM(BD84:BD86),2)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24.75" customHeight="1">
      <c r="A55" s="7"/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ROUND(SUM(AG56:AG57),2)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79</v>
      </c>
      <c r="AR55" s="119"/>
      <c r="AS55" s="120">
        <f>ROUND(SUM(AS56:AS57),2)</f>
        <v>0</v>
      </c>
      <c r="AT55" s="121">
        <f>ROUND(SUM(AV55:AW55),2)</f>
        <v>0</v>
      </c>
      <c r="AU55" s="122">
        <f>ROUND(SUM(AU56:AU57),5)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ROUND(SUM(AZ56:AZ57),2)</f>
        <v>0</v>
      </c>
      <c r="BA55" s="121">
        <f>ROUND(SUM(BA56:BA57),2)</f>
        <v>0</v>
      </c>
      <c r="BB55" s="121">
        <f>ROUND(SUM(BB56:BB57),2)</f>
        <v>0</v>
      </c>
      <c r="BC55" s="121">
        <f>ROUND(SUM(BC56:BC57),2)</f>
        <v>0</v>
      </c>
      <c r="BD55" s="123">
        <f>ROUND(SUM(BD56:BD57),2)</f>
        <v>0</v>
      </c>
      <c r="BE55" s="7"/>
      <c r="BS55" s="124" t="s">
        <v>72</v>
      </c>
      <c r="BT55" s="124" t="s">
        <v>80</v>
      </c>
      <c r="BU55" s="124" t="s">
        <v>74</v>
      </c>
      <c r="BV55" s="124" t="s">
        <v>75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4" customFormat="1" ht="16.5" customHeight="1">
      <c r="A56" s="125" t="s">
        <v>83</v>
      </c>
      <c r="B56" s="64"/>
      <c r="C56" s="126"/>
      <c r="D56" s="126"/>
      <c r="E56" s="127" t="s">
        <v>84</v>
      </c>
      <c r="F56" s="127"/>
      <c r="G56" s="127"/>
      <c r="H56" s="127"/>
      <c r="I56" s="127"/>
      <c r="J56" s="126"/>
      <c r="K56" s="127" t="s">
        <v>85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'D3.1a - InO 201.3 - Horko...'!J32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86</v>
      </c>
      <c r="AR56" s="66"/>
      <c r="AS56" s="130">
        <v>0</v>
      </c>
      <c r="AT56" s="131">
        <f>ROUND(SUM(AV56:AW56),2)</f>
        <v>0</v>
      </c>
      <c r="AU56" s="132">
        <f>'D3.1a - InO 201.3 - Horko...'!P100</f>
        <v>0</v>
      </c>
      <c r="AV56" s="131">
        <f>'D3.1a - InO 201.3 - Horko...'!J35</f>
        <v>0</v>
      </c>
      <c r="AW56" s="131">
        <f>'D3.1a - InO 201.3 - Horko...'!J36</f>
        <v>0</v>
      </c>
      <c r="AX56" s="131">
        <f>'D3.1a - InO 201.3 - Horko...'!J37</f>
        <v>0</v>
      </c>
      <c r="AY56" s="131">
        <f>'D3.1a - InO 201.3 - Horko...'!J38</f>
        <v>0</v>
      </c>
      <c r="AZ56" s="131">
        <f>'D3.1a - InO 201.3 - Horko...'!F35</f>
        <v>0</v>
      </c>
      <c r="BA56" s="131">
        <f>'D3.1a - InO 201.3 - Horko...'!F36</f>
        <v>0</v>
      </c>
      <c r="BB56" s="131">
        <f>'D3.1a - InO 201.3 - Horko...'!F37</f>
        <v>0</v>
      </c>
      <c r="BC56" s="131">
        <f>'D3.1a - InO 201.3 - Horko...'!F38</f>
        <v>0</v>
      </c>
      <c r="BD56" s="133">
        <f>'D3.1a - InO 201.3 - Horko...'!F39</f>
        <v>0</v>
      </c>
      <c r="BE56" s="4"/>
      <c r="BT56" s="134" t="s">
        <v>82</v>
      </c>
      <c r="BV56" s="134" t="s">
        <v>75</v>
      </c>
      <c r="BW56" s="134" t="s">
        <v>87</v>
      </c>
      <c r="BX56" s="134" t="s">
        <v>81</v>
      </c>
      <c r="CL56" s="134" t="s">
        <v>19</v>
      </c>
    </row>
    <row r="57" s="4" customFormat="1" ht="16.5" customHeight="1">
      <c r="A57" s="125" t="s">
        <v>83</v>
      </c>
      <c r="B57" s="64"/>
      <c r="C57" s="126"/>
      <c r="D57" s="126"/>
      <c r="E57" s="127" t="s">
        <v>88</v>
      </c>
      <c r="F57" s="127"/>
      <c r="G57" s="127"/>
      <c r="H57" s="127"/>
      <c r="I57" s="127"/>
      <c r="J57" s="126"/>
      <c r="K57" s="127" t="s">
        <v>89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'D3.1b - InO 201.3 - Horko...'!J32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86</v>
      </c>
      <c r="AR57" s="66"/>
      <c r="AS57" s="130">
        <v>0</v>
      </c>
      <c r="AT57" s="131">
        <f>ROUND(SUM(AV57:AW57),2)</f>
        <v>0</v>
      </c>
      <c r="AU57" s="132">
        <f>'D3.1b - InO 201.3 - Horko...'!P100</f>
        <v>0</v>
      </c>
      <c r="AV57" s="131">
        <f>'D3.1b - InO 201.3 - Horko...'!J35</f>
        <v>0</v>
      </c>
      <c r="AW57" s="131">
        <f>'D3.1b - InO 201.3 - Horko...'!J36</f>
        <v>0</v>
      </c>
      <c r="AX57" s="131">
        <f>'D3.1b - InO 201.3 - Horko...'!J37</f>
        <v>0</v>
      </c>
      <c r="AY57" s="131">
        <f>'D3.1b - InO 201.3 - Horko...'!J38</f>
        <v>0</v>
      </c>
      <c r="AZ57" s="131">
        <f>'D3.1b - InO 201.3 - Horko...'!F35</f>
        <v>0</v>
      </c>
      <c r="BA57" s="131">
        <f>'D3.1b - InO 201.3 - Horko...'!F36</f>
        <v>0</v>
      </c>
      <c r="BB57" s="131">
        <f>'D3.1b - InO 201.3 - Horko...'!F37</f>
        <v>0</v>
      </c>
      <c r="BC57" s="131">
        <f>'D3.1b - InO 201.3 - Horko...'!F38</f>
        <v>0</v>
      </c>
      <c r="BD57" s="133">
        <f>'D3.1b - InO 201.3 - Horko...'!F39</f>
        <v>0</v>
      </c>
      <c r="BE57" s="4"/>
      <c r="BT57" s="134" t="s">
        <v>82</v>
      </c>
      <c r="BV57" s="134" t="s">
        <v>75</v>
      </c>
      <c r="BW57" s="134" t="s">
        <v>90</v>
      </c>
      <c r="BX57" s="134" t="s">
        <v>81</v>
      </c>
      <c r="CL57" s="134" t="s">
        <v>19</v>
      </c>
    </row>
    <row r="58" s="7" customFormat="1" ht="16.5" customHeight="1">
      <c r="A58" s="7"/>
      <c r="B58" s="112"/>
      <c r="C58" s="113"/>
      <c r="D58" s="114" t="s">
        <v>91</v>
      </c>
      <c r="E58" s="114"/>
      <c r="F58" s="114"/>
      <c r="G58" s="114"/>
      <c r="H58" s="114"/>
      <c r="I58" s="115"/>
      <c r="J58" s="114" t="s">
        <v>92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ROUND(SUM(AG59:AG70),2)</f>
        <v>0</v>
      </c>
      <c r="AH58" s="115"/>
      <c r="AI58" s="115"/>
      <c r="AJ58" s="115"/>
      <c r="AK58" s="115"/>
      <c r="AL58" s="115"/>
      <c r="AM58" s="115"/>
      <c r="AN58" s="117">
        <f>SUM(AG58,AT58)</f>
        <v>0</v>
      </c>
      <c r="AO58" s="115"/>
      <c r="AP58" s="115"/>
      <c r="AQ58" s="118" t="s">
        <v>93</v>
      </c>
      <c r="AR58" s="119"/>
      <c r="AS58" s="120">
        <f>ROUND(SUM(AS59:AS70),2)</f>
        <v>0</v>
      </c>
      <c r="AT58" s="121">
        <f>ROUND(SUM(AV58:AW58),2)</f>
        <v>0</v>
      </c>
      <c r="AU58" s="122">
        <f>ROUND(SUM(AU59:AU70),5)</f>
        <v>0</v>
      </c>
      <c r="AV58" s="121">
        <f>ROUND(AZ58*L29,2)</f>
        <v>0</v>
      </c>
      <c r="AW58" s="121">
        <f>ROUND(BA58*L30,2)</f>
        <v>0</v>
      </c>
      <c r="AX58" s="121">
        <f>ROUND(BB58*L29,2)</f>
        <v>0</v>
      </c>
      <c r="AY58" s="121">
        <f>ROUND(BC58*L30,2)</f>
        <v>0</v>
      </c>
      <c r="AZ58" s="121">
        <f>ROUND(SUM(AZ59:AZ70),2)</f>
        <v>0</v>
      </c>
      <c r="BA58" s="121">
        <f>ROUND(SUM(BA59:BA70),2)</f>
        <v>0</v>
      </c>
      <c r="BB58" s="121">
        <f>ROUND(SUM(BB59:BB70),2)</f>
        <v>0</v>
      </c>
      <c r="BC58" s="121">
        <f>ROUND(SUM(BC59:BC70),2)</f>
        <v>0</v>
      </c>
      <c r="BD58" s="123">
        <f>ROUND(SUM(BD59:BD70),2)</f>
        <v>0</v>
      </c>
      <c r="BE58" s="7"/>
      <c r="BS58" s="124" t="s">
        <v>72</v>
      </c>
      <c r="BT58" s="124" t="s">
        <v>80</v>
      </c>
      <c r="BU58" s="124" t="s">
        <v>74</v>
      </c>
      <c r="BV58" s="124" t="s">
        <v>75</v>
      </c>
      <c r="BW58" s="124" t="s">
        <v>94</v>
      </c>
      <c r="BX58" s="124" t="s">
        <v>5</v>
      </c>
      <c r="CL58" s="124" t="s">
        <v>19</v>
      </c>
      <c r="CM58" s="124" t="s">
        <v>82</v>
      </c>
    </row>
    <row r="59" s="4" customFormat="1" ht="16.5" customHeight="1">
      <c r="A59" s="125" t="s">
        <v>83</v>
      </c>
      <c r="B59" s="64"/>
      <c r="C59" s="126"/>
      <c r="D59" s="126"/>
      <c r="E59" s="127" t="s">
        <v>84</v>
      </c>
      <c r="F59" s="127"/>
      <c r="G59" s="127"/>
      <c r="H59" s="127"/>
      <c r="I59" s="127"/>
      <c r="J59" s="126"/>
      <c r="K59" s="127" t="s">
        <v>85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'D3.1a - InO 201.3 - Horko..._01'!J32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86</v>
      </c>
      <c r="AR59" s="66"/>
      <c r="AS59" s="130">
        <v>0</v>
      </c>
      <c r="AT59" s="131">
        <f>ROUND(SUM(AV59:AW59),2)</f>
        <v>0</v>
      </c>
      <c r="AU59" s="132">
        <f>'D3.1a - InO 201.3 - Horko..._01'!P100</f>
        <v>0</v>
      </c>
      <c r="AV59" s="131">
        <f>'D3.1a - InO 201.3 - Horko..._01'!J35</f>
        <v>0</v>
      </c>
      <c r="AW59" s="131">
        <f>'D3.1a - InO 201.3 - Horko..._01'!J36</f>
        <v>0</v>
      </c>
      <c r="AX59" s="131">
        <f>'D3.1a - InO 201.3 - Horko..._01'!J37</f>
        <v>0</v>
      </c>
      <c r="AY59" s="131">
        <f>'D3.1a - InO 201.3 - Horko..._01'!J38</f>
        <v>0</v>
      </c>
      <c r="AZ59" s="131">
        <f>'D3.1a - InO 201.3 - Horko..._01'!F35</f>
        <v>0</v>
      </c>
      <c r="BA59" s="131">
        <f>'D3.1a - InO 201.3 - Horko..._01'!F36</f>
        <v>0</v>
      </c>
      <c r="BB59" s="131">
        <f>'D3.1a - InO 201.3 - Horko..._01'!F37</f>
        <v>0</v>
      </c>
      <c r="BC59" s="131">
        <f>'D3.1a - InO 201.3 - Horko..._01'!F38</f>
        <v>0</v>
      </c>
      <c r="BD59" s="133">
        <f>'D3.1a - InO 201.3 - Horko..._01'!F39</f>
        <v>0</v>
      </c>
      <c r="BE59" s="4"/>
      <c r="BT59" s="134" t="s">
        <v>82</v>
      </c>
      <c r="BV59" s="134" t="s">
        <v>75</v>
      </c>
      <c r="BW59" s="134" t="s">
        <v>95</v>
      </c>
      <c r="BX59" s="134" t="s">
        <v>94</v>
      </c>
      <c r="CL59" s="134" t="s">
        <v>19</v>
      </c>
    </row>
    <row r="60" s="4" customFormat="1" ht="16.5" customHeight="1">
      <c r="A60" s="125" t="s">
        <v>83</v>
      </c>
      <c r="B60" s="64"/>
      <c r="C60" s="126"/>
      <c r="D60" s="126"/>
      <c r="E60" s="127" t="s">
        <v>88</v>
      </c>
      <c r="F60" s="127"/>
      <c r="G60" s="127"/>
      <c r="H60" s="127"/>
      <c r="I60" s="127"/>
      <c r="J60" s="126"/>
      <c r="K60" s="127" t="s">
        <v>89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'D3.1b - InO 201.3 - Horko..._01'!J32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86</v>
      </c>
      <c r="AR60" s="66"/>
      <c r="AS60" s="130">
        <v>0</v>
      </c>
      <c r="AT60" s="131">
        <f>ROUND(SUM(AV60:AW60),2)</f>
        <v>0</v>
      </c>
      <c r="AU60" s="132">
        <f>'D3.1b - InO 201.3 - Horko..._01'!P100</f>
        <v>0</v>
      </c>
      <c r="AV60" s="131">
        <f>'D3.1b - InO 201.3 - Horko..._01'!J35</f>
        <v>0</v>
      </c>
      <c r="AW60" s="131">
        <f>'D3.1b - InO 201.3 - Horko..._01'!J36</f>
        <v>0</v>
      </c>
      <c r="AX60" s="131">
        <f>'D3.1b - InO 201.3 - Horko..._01'!J37</f>
        <v>0</v>
      </c>
      <c r="AY60" s="131">
        <f>'D3.1b - InO 201.3 - Horko..._01'!J38</f>
        <v>0</v>
      </c>
      <c r="AZ60" s="131">
        <f>'D3.1b - InO 201.3 - Horko..._01'!F35</f>
        <v>0</v>
      </c>
      <c r="BA60" s="131">
        <f>'D3.1b - InO 201.3 - Horko..._01'!F36</f>
        <v>0</v>
      </c>
      <c r="BB60" s="131">
        <f>'D3.1b - InO 201.3 - Horko..._01'!F37</f>
        <v>0</v>
      </c>
      <c r="BC60" s="131">
        <f>'D3.1b - InO 201.3 - Horko..._01'!F38</f>
        <v>0</v>
      </c>
      <c r="BD60" s="133">
        <f>'D3.1b - InO 201.3 - Horko..._01'!F39</f>
        <v>0</v>
      </c>
      <c r="BE60" s="4"/>
      <c r="BT60" s="134" t="s">
        <v>82</v>
      </c>
      <c r="BV60" s="134" t="s">
        <v>75</v>
      </c>
      <c r="BW60" s="134" t="s">
        <v>96</v>
      </c>
      <c r="BX60" s="134" t="s">
        <v>94</v>
      </c>
      <c r="CL60" s="134" t="s">
        <v>19</v>
      </c>
    </row>
    <row r="61" s="4" customFormat="1" ht="23.25" customHeight="1">
      <c r="A61" s="125" t="s">
        <v>83</v>
      </c>
      <c r="B61" s="64"/>
      <c r="C61" s="126"/>
      <c r="D61" s="126"/>
      <c r="E61" s="127" t="s">
        <v>97</v>
      </c>
      <c r="F61" s="127"/>
      <c r="G61" s="127"/>
      <c r="H61" s="127"/>
      <c r="I61" s="127"/>
      <c r="J61" s="126"/>
      <c r="K61" s="127" t="s">
        <v>98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'D3.2.1.2 - PS235 - 5520 -...'!J32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86</v>
      </c>
      <c r="AR61" s="66"/>
      <c r="AS61" s="130">
        <v>0</v>
      </c>
      <c r="AT61" s="131">
        <f>ROUND(SUM(AV61:AW61),2)</f>
        <v>0</v>
      </c>
      <c r="AU61" s="132">
        <f>'D3.2.1.2 - PS235 - 5520 -...'!P90</f>
        <v>0</v>
      </c>
      <c r="AV61" s="131">
        <f>'D3.2.1.2 - PS235 - 5520 -...'!J35</f>
        <v>0</v>
      </c>
      <c r="AW61" s="131">
        <f>'D3.2.1.2 - PS235 - 5520 -...'!J36</f>
        <v>0</v>
      </c>
      <c r="AX61" s="131">
        <f>'D3.2.1.2 - PS235 - 5520 -...'!J37</f>
        <v>0</v>
      </c>
      <c r="AY61" s="131">
        <f>'D3.2.1.2 - PS235 - 5520 -...'!J38</f>
        <v>0</v>
      </c>
      <c r="AZ61" s="131">
        <f>'D3.2.1.2 - PS235 - 5520 -...'!F35</f>
        <v>0</v>
      </c>
      <c r="BA61" s="131">
        <f>'D3.2.1.2 - PS235 - 5520 -...'!F36</f>
        <v>0</v>
      </c>
      <c r="BB61" s="131">
        <f>'D3.2.1.2 - PS235 - 5520 -...'!F37</f>
        <v>0</v>
      </c>
      <c r="BC61" s="131">
        <f>'D3.2.1.2 - PS235 - 5520 -...'!F38</f>
        <v>0</v>
      </c>
      <c r="BD61" s="133">
        <f>'D3.2.1.2 - PS235 - 5520 -...'!F39</f>
        <v>0</v>
      </c>
      <c r="BE61" s="4"/>
      <c r="BT61" s="134" t="s">
        <v>82</v>
      </c>
      <c r="BV61" s="134" t="s">
        <v>75</v>
      </c>
      <c r="BW61" s="134" t="s">
        <v>99</v>
      </c>
      <c r="BX61" s="134" t="s">
        <v>94</v>
      </c>
      <c r="CL61" s="134" t="s">
        <v>19</v>
      </c>
    </row>
    <row r="62" s="4" customFormat="1" ht="23.25" customHeight="1">
      <c r="A62" s="125" t="s">
        <v>83</v>
      </c>
      <c r="B62" s="64"/>
      <c r="C62" s="126"/>
      <c r="D62" s="126"/>
      <c r="E62" s="127" t="s">
        <v>100</v>
      </c>
      <c r="F62" s="127"/>
      <c r="G62" s="127"/>
      <c r="H62" s="127"/>
      <c r="I62" s="127"/>
      <c r="J62" s="126"/>
      <c r="K62" s="127" t="s">
        <v>101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'D3.2.2.2 - PS236 - 5502 -...'!J32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86</v>
      </c>
      <c r="AR62" s="66"/>
      <c r="AS62" s="130">
        <v>0</v>
      </c>
      <c r="AT62" s="131">
        <f>ROUND(SUM(AV62:AW62),2)</f>
        <v>0</v>
      </c>
      <c r="AU62" s="132">
        <f>'D3.2.2.2 - PS236 - 5502 -...'!P90</f>
        <v>0</v>
      </c>
      <c r="AV62" s="131">
        <f>'D3.2.2.2 - PS236 - 5502 -...'!J35</f>
        <v>0</v>
      </c>
      <c r="AW62" s="131">
        <f>'D3.2.2.2 - PS236 - 5502 -...'!J36</f>
        <v>0</v>
      </c>
      <c r="AX62" s="131">
        <f>'D3.2.2.2 - PS236 - 5502 -...'!J37</f>
        <v>0</v>
      </c>
      <c r="AY62" s="131">
        <f>'D3.2.2.2 - PS236 - 5502 -...'!J38</f>
        <v>0</v>
      </c>
      <c r="AZ62" s="131">
        <f>'D3.2.2.2 - PS236 - 5502 -...'!F35</f>
        <v>0</v>
      </c>
      <c r="BA62" s="131">
        <f>'D3.2.2.2 - PS236 - 5502 -...'!F36</f>
        <v>0</v>
      </c>
      <c r="BB62" s="131">
        <f>'D3.2.2.2 - PS236 - 5502 -...'!F37</f>
        <v>0</v>
      </c>
      <c r="BC62" s="131">
        <f>'D3.2.2.2 - PS236 - 5502 -...'!F38</f>
        <v>0</v>
      </c>
      <c r="BD62" s="133">
        <f>'D3.2.2.2 - PS236 - 5502 -...'!F39</f>
        <v>0</v>
      </c>
      <c r="BE62" s="4"/>
      <c r="BT62" s="134" t="s">
        <v>82</v>
      </c>
      <c r="BV62" s="134" t="s">
        <v>75</v>
      </c>
      <c r="BW62" s="134" t="s">
        <v>102</v>
      </c>
      <c r="BX62" s="134" t="s">
        <v>94</v>
      </c>
      <c r="CL62" s="134" t="s">
        <v>19</v>
      </c>
    </row>
    <row r="63" s="4" customFormat="1" ht="23.25" customHeight="1">
      <c r="A63" s="125" t="s">
        <v>83</v>
      </c>
      <c r="B63" s="64"/>
      <c r="C63" s="126"/>
      <c r="D63" s="126"/>
      <c r="E63" s="127" t="s">
        <v>103</v>
      </c>
      <c r="F63" s="127"/>
      <c r="G63" s="127"/>
      <c r="H63" s="127"/>
      <c r="I63" s="127"/>
      <c r="J63" s="126"/>
      <c r="K63" s="127" t="s">
        <v>104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'D3.2.3.2 - PS237 - 5401 -...'!J32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86</v>
      </c>
      <c r="AR63" s="66"/>
      <c r="AS63" s="130">
        <v>0</v>
      </c>
      <c r="AT63" s="131">
        <f>ROUND(SUM(AV63:AW63),2)</f>
        <v>0</v>
      </c>
      <c r="AU63" s="132">
        <f>'D3.2.3.2 - PS237 - 5401 -...'!P90</f>
        <v>0</v>
      </c>
      <c r="AV63" s="131">
        <f>'D3.2.3.2 - PS237 - 5401 -...'!J35</f>
        <v>0</v>
      </c>
      <c r="AW63" s="131">
        <f>'D3.2.3.2 - PS237 - 5401 -...'!J36</f>
        <v>0</v>
      </c>
      <c r="AX63" s="131">
        <f>'D3.2.3.2 - PS237 - 5401 -...'!J37</f>
        <v>0</v>
      </c>
      <c r="AY63" s="131">
        <f>'D3.2.3.2 - PS237 - 5401 -...'!J38</f>
        <v>0</v>
      </c>
      <c r="AZ63" s="131">
        <f>'D3.2.3.2 - PS237 - 5401 -...'!F35</f>
        <v>0</v>
      </c>
      <c r="BA63" s="131">
        <f>'D3.2.3.2 - PS237 - 5401 -...'!F36</f>
        <v>0</v>
      </c>
      <c r="BB63" s="131">
        <f>'D3.2.3.2 - PS237 - 5401 -...'!F37</f>
        <v>0</v>
      </c>
      <c r="BC63" s="131">
        <f>'D3.2.3.2 - PS237 - 5401 -...'!F38</f>
        <v>0</v>
      </c>
      <c r="BD63" s="133">
        <f>'D3.2.3.2 - PS237 - 5401 -...'!F39</f>
        <v>0</v>
      </c>
      <c r="BE63" s="4"/>
      <c r="BT63" s="134" t="s">
        <v>82</v>
      </c>
      <c r="BV63" s="134" t="s">
        <v>75</v>
      </c>
      <c r="BW63" s="134" t="s">
        <v>105</v>
      </c>
      <c r="BX63" s="134" t="s">
        <v>94</v>
      </c>
      <c r="CL63" s="134" t="s">
        <v>19</v>
      </c>
    </row>
    <row r="64" s="4" customFormat="1" ht="23.25" customHeight="1">
      <c r="A64" s="125" t="s">
        <v>83</v>
      </c>
      <c r="B64" s="64"/>
      <c r="C64" s="126"/>
      <c r="D64" s="126"/>
      <c r="E64" s="127" t="s">
        <v>106</v>
      </c>
      <c r="F64" s="127"/>
      <c r="G64" s="127"/>
      <c r="H64" s="127"/>
      <c r="I64" s="127"/>
      <c r="J64" s="126"/>
      <c r="K64" s="127" t="s">
        <v>107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'D3.2.4.2 - PS238 - 4501 -...'!J32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86</v>
      </c>
      <c r="AR64" s="66"/>
      <c r="AS64" s="130">
        <v>0</v>
      </c>
      <c r="AT64" s="131">
        <f>ROUND(SUM(AV64:AW64),2)</f>
        <v>0</v>
      </c>
      <c r="AU64" s="132">
        <f>'D3.2.4.2 - PS238 - 4501 -...'!P90</f>
        <v>0</v>
      </c>
      <c r="AV64" s="131">
        <f>'D3.2.4.2 - PS238 - 4501 -...'!J35</f>
        <v>0</v>
      </c>
      <c r="AW64" s="131">
        <f>'D3.2.4.2 - PS238 - 4501 -...'!J36</f>
        <v>0</v>
      </c>
      <c r="AX64" s="131">
        <f>'D3.2.4.2 - PS238 - 4501 -...'!J37</f>
        <v>0</v>
      </c>
      <c r="AY64" s="131">
        <f>'D3.2.4.2 - PS238 - 4501 -...'!J38</f>
        <v>0</v>
      </c>
      <c r="AZ64" s="131">
        <f>'D3.2.4.2 - PS238 - 4501 -...'!F35</f>
        <v>0</v>
      </c>
      <c r="BA64" s="131">
        <f>'D3.2.4.2 - PS238 - 4501 -...'!F36</f>
        <v>0</v>
      </c>
      <c r="BB64" s="131">
        <f>'D3.2.4.2 - PS238 - 4501 -...'!F37</f>
        <v>0</v>
      </c>
      <c r="BC64" s="131">
        <f>'D3.2.4.2 - PS238 - 4501 -...'!F38</f>
        <v>0</v>
      </c>
      <c r="BD64" s="133">
        <f>'D3.2.4.2 - PS238 - 4501 -...'!F39</f>
        <v>0</v>
      </c>
      <c r="BE64" s="4"/>
      <c r="BT64" s="134" t="s">
        <v>82</v>
      </c>
      <c r="BV64" s="134" t="s">
        <v>75</v>
      </c>
      <c r="BW64" s="134" t="s">
        <v>108</v>
      </c>
      <c r="BX64" s="134" t="s">
        <v>94</v>
      </c>
      <c r="CL64" s="134" t="s">
        <v>19</v>
      </c>
    </row>
    <row r="65" s="4" customFormat="1" ht="23.25" customHeight="1">
      <c r="A65" s="125" t="s">
        <v>83</v>
      </c>
      <c r="B65" s="64"/>
      <c r="C65" s="126"/>
      <c r="D65" s="126"/>
      <c r="E65" s="127" t="s">
        <v>109</v>
      </c>
      <c r="F65" s="127"/>
      <c r="G65" s="127"/>
      <c r="H65" s="127"/>
      <c r="I65" s="127"/>
      <c r="J65" s="126"/>
      <c r="K65" s="127" t="s">
        <v>110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'D3.2.5.2 - PS239 - 5203 -...'!J32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86</v>
      </c>
      <c r="AR65" s="66"/>
      <c r="AS65" s="130">
        <v>0</v>
      </c>
      <c r="AT65" s="131">
        <f>ROUND(SUM(AV65:AW65),2)</f>
        <v>0</v>
      </c>
      <c r="AU65" s="132">
        <f>'D3.2.5.2 - PS239 - 5203 -...'!P90</f>
        <v>0</v>
      </c>
      <c r="AV65" s="131">
        <f>'D3.2.5.2 - PS239 - 5203 -...'!J35</f>
        <v>0</v>
      </c>
      <c r="AW65" s="131">
        <f>'D3.2.5.2 - PS239 - 5203 -...'!J36</f>
        <v>0</v>
      </c>
      <c r="AX65" s="131">
        <f>'D3.2.5.2 - PS239 - 5203 -...'!J37</f>
        <v>0</v>
      </c>
      <c r="AY65" s="131">
        <f>'D3.2.5.2 - PS239 - 5203 -...'!J38</f>
        <v>0</v>
      </c>
      <c r="AZ65" s="131">
        <f>'D3.2.5.2 - PS239 - 5203 -...'!F35</f>
        <v>0</v>
      </c>
      <c r="BA65" s="131">
        <f>'D3.2.5.2 - PS239 - 5203 -...'!F36</f>
        <v>0</v>
      </c>
      <c r="BB65" s="131">
        <f>'D3.2.5.2 - PS239 - 5203 -...'!F37</f>
        <v>0</v>
      </c>
      <c r="BC65" s="131">
        <f>'D3.2.5.2 - PS239 - 5203 -...'!F38</f>
        <v>0</v>
      </c>
      <c r="BD65" s="133">
        <f>'D3.2.5.2 - PS239 - 5203 -...'!F39</f>
        <v>0</v>
      </c>
      <c r="BE65" s="4"/>
      <c r="BT65" s="134" t="s">
        <v>82</v>
      </c>
      <c r="BV65" s="134" t="s">
        <v>75</v>
      </c>
      <c r="BW65" s="134" t="s">
        <v>111</v>
      </c>
      <c r="BX65" s="134" t="s">
        <v>94</v>
      </c>
      <c r="CL65" s="134" t="s">
        <v>19</v>
      </c>
    </row>
    <row r="66" s="4" customFormat="1" ht="23.25" customHeight="1">
      <c r="A66" s="125" t="s">
        <v>83</v>
      </c>
      <c r="B66" s="64"/>
      <c r="C66" s="126"/>
      <c r="D66" s="126"/>
      <c r="E66" s="127" t="s">
        <v>112</v>
      </c>
      <c r="F66" s="127"/>
      <c r="G66" s="127"/>
      <c r="H66" s="127"/>
      <c r="I66" s="127"/>
      <c r="J66" s="126"/>
      <c r="K66" s="127" t="s">
        <v>113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'D3.2.6.2 - PS240 - 5604 -...'!J32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86</v>
      </c>
      <c r="AR66" s="66"/>
      <c r="AS66" s="130">
        <v>0</v>
      </c>
      <c r="AT66" s="131">
        <f>ROUND(SUM(AV66:AW66),2)</f>
        <v>0</v>
      </c>
      <c r="AU66" s="132">
        <f>'D3.2.6.2 - PS240 - 5604 -...'!P90</f>
        <v>0</v>
      </c>
      <c r="AV66" s="131">
        <f>'D3.2.6.2 - PS240 - 5604 -...'!J35</f>
        <v>0</v>
      </c>
      <c r="AW66" s="131">
        <f>'D3.2.6.2 - PS240 - 5604 -...'!J36</f>
        <v>0</v>
      </c>
      <c r="AX66" s="131">
        <f>'D3.2.6.2 - PS240 - 5604 -...'!J37</f>
        <v>0</v>
      </c>
      <c r="AY66" s="131">
        <f>'D3.2.6.2 - PS240 - 5604 -...'!J38</f>
        <v>0</v>
      </c>
      <c r="AZ66" s="131">
        <f>'D3.2.6.2 - PS240 - 5604 -...'!F35</f>
        <v>0</v>
      </c>
      <c r="BA66" s="131">
        <f>'D3.2.6.2 - PS240 - 5604 -...'!F36</f>
        <v>0</v>
      </c>
      <c r="BB66" s="131">
        <f>'D3.2.6.2 - PS240 - 5604 -...'!F37</f>
        <v>0</v>
      </c>
      <c r="BC66" s="131">
        <f>'D3.2.6.2 - PS240 - 5604 -...'!F38</f>
        <v>0</v>
      </c>
      <c r="BD66" s="133">
        <f>'D3.2.6.2 - PS240 - 5604 -...'!F39</f>
        <v>0</v>
      </c>
      <c r="BE66" s="4"/>
      <c r="BT66" s="134" t="s">
        <v>82</v>
      </c>
      <c r="BV66" s="134" t="s">
        <v>75</v>
      </c>
      <c r="BW66" s="134" t="s">
        <v>114</v>
      </c>
      <c r="BX66" s="134" t="s">
        <v>94</v>
      </c>
      <c r="CL66" s="134" t="s">
        <v>19</v>
      </c>
    </row>
    <row r="67" s="4" customFormat="1" ht="23.25" customHeight="1">
      <c r="A67" s="125" t="s">
        <v>83</v>
      </c>
      <c r="B67" s="64"/>
      <c r="C67" s="126"/>
      <c r="D67" s="126"/>
      <c r="E67" s="127" t="s">
        <v>115</v>
      </c>
      <c r="F67" s="127"/>
      <c r="G67" s="127"/>
      <c r="H67" s="127"/>
      <c r="I67" s="127"/>
      <c r="J67" s="126"/>
      <c r="K67" s="127" t="s">
        <v>116</v>
      </c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'D3.2.7.2 - PS241 - 4582 -...'!J32</f>
        <v>0</v>
      </c>
      <c r="AH67" s="126"/>
      <c r="AI67" s="126"/>
      <c r="AJ67" s="126"/>
      <c r="AK67" s="126"/>
      <c r="AL67" s="126"/>
      <c r="AM67" s="126"/>
      <c r="AN67" s="128">
        <f>SUM(AG67,AT67)</f>
        <v>0</v>
      </c>
      <c r="AO67" s="126"/>
      <c r="AP67" s="126"/>
      <c r="AQ67" s="129" t="s">
        <v>86</v>
      </c>
      <c r="AR67" s="66"/>
      <c r="AS67" s="130">
        <v>0</v>
      </c>
      <c r="AT67" s="131">
        <f>ROUND(SUM(AV67:AW67),2)</f>
        <v>0</v>
      </c>
      <c r="AU67" s="132">
        <f>'D3.2.7.2 - PS241 - 4582 -...'!P90</f>
        <v>0</v>
      </c>
      <c r="AV67" s="131">
        <f>'D3.2.7.2 - PS241 - 4582 -...'!J35</f>
        <v>0</v>
      </c>
      <c r="AW67" s="131">
        <f>'D3.2.7.2 - PS241 - 4582 -...'!J36</f>
        <v>0</v>
      </c>
      <c r="AX67" s="131">
        <f>'D3.2.7.2 - PS241 - 4582 -...'!J37</f>
        <v>0</v>
      </c>
      <c r="AY67" s="131">
        <f>'D3.2.7.2 - PS241 - 4582 -...'!J38</f>
        <v>0</v>
      </c>
      <c r="AZ67" s="131">
        <f>'D3.2.7.2 - PS241 - 4582 -...'!F35</f>
        <v>0</v>
      </c>
      <c r="BA67" s="131">
        <f>'D3.2.7.2 - PS241 - 4582 -...'!F36</f>
        <v>0</v>
      </c>
      <c r="BB67" s="131">
        <f>'D3.2.7.2 - PS241 - 4582 -...'!F37</f>
        <v>0</v>
      </c>
      <c r="BC67" s="131">
        <f>'D3.2.7.2 - PS241 - 4582 -...'!F38</f>
        <v>0</v>
      </c>
      <c r="BD67" s="133">
        <f>'D3.2.7.2 - PS241 - 4582 -...'!F39</f>
        <v>0</v>
      </c>
      <c r="BE67" s="4"/>
      <c r="BT67" s="134" t="s">
        <v>82</v>
      </c>
      <c r="BV67" s="134" t="s">
        <v>75</v>
      </c>
      <c r="BW67" s="134" t="s">
        <v>117</v>
      </c>
      <c r="BX67" s="134" t="s">
        <v>94</v>
      </c>
      <c r="CL67" s="134" t="s">
        <v>19</v>
      </c>
    </row>
    <row r="68" s="4" customFormat="1" ht="23.25" customHeight="1">
      <c r="A68" s="125" t="s">
        <v>83</v>
      </c>
      <c r="B68" s="64"/>
      <c r="C68" s="126"/>
      <c r="D68" s="126"/>
      <c r="E68" s="127" t="s">
        <v>118</v>
      </c>
      <c r="F68" s="127"/>
      <c r="G68" s="127"/>
      <c r="H68" s="127"/>
      <c r="I68" s="127"/>
      <c r="J68" s="126"/>
      <c r="K68" s="127" t="s">
        <v>119</v>
      </c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'D3.2.8.1 - PS209 - OS - K...'!J32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86</v>
      </c>
      <c r="AR68" s="66"/>
      <c r="AS68" s="130">
        <v>0</v>
      </c>
      <c r="AT68" s="131">
        <f>ROUND(SUM(AV68:AW68),2)</f>
        <v>0</v>
      </c>
      <c r="AU68" s="132">
        <f>'D3.2.8.1 - PS209 - OS - K...'!P104</f>
        <v>0</v>
      </c>
      <c r="AV68" s="131">
        <f>'D3.2.8.1 - PS209 - OS - K...'!J35</f>
        <v>0</v>
      </c>
      <c r="AW68" s="131">
        <f>'D3.2.8.1 - PS209 - OS - K...'!J36</f>
        <v>0</v>
      </c>
      <c r="AX68" s="131">
        <f>'D3.2.8.1 - PS209 - OS - K...'!J37</f>
        <v>0</v>
      </c>
      <c r="AY68" s="131">
        <f>'D3.2.8.1 - PS209 - OS - K...'!J38</f>
        <v>0</v>
      </c>
      <c r="AZ68" s="131">
        <f>'D3.2.8.1 - PS209 - OS - K...'!F35</f>
        <v>0</v>
      </c>
      <c r="BA68" s="131">
        <f>'D3.2.8.1 - PS209 - OS - K...'!F36</f>
        <v>0</v>
      </c>
      <c r="BB68" s="131">
        <f>'D3.2.8.1 - PS209 - OS - K...'!F37</f>
        <v>0</v>
      </c>
      <c r="BC68" s="131">
        <f>'D3.2.8.1 - PS209 - OS - K...'!F38</f>
        <v>0</v>
      </c>
      <c r="BD68" s="133">
        <f>'D3.2.8.1 - PS209 - OS - K...'!F39</f>
        <v>0</v>
      </c>
      <c r="BE68" s="4"/>
      <c r="BT68" s="134" t="s">
        <v>82</v>
      </c>
      <c r="BV68" s="134" t="s">
        <v>75</v>
      </c>
      <c r="BW68" s="134" t="s">
        <v>120</v>
      </c>
      <c r="BX68" s="134" t="s">
        <v>94</v>
      </c>
      <c r="CL68" s="134" t="s">
        <v>19</v>
      </c>
    </row>
    <row r="69" s="4" customFormat="1" ht="23.25" customHeight="1">
      <c r="A69" s="125" t="s">
        <v>83</v>
      </c>
      <c r="B69" s="64"/>
      <c r="C69" s="126"/>
      <c r="D69" s="126"/>
      <c r="E69" s="127" t="s">
        <v>121</v>
      </c>
      <c r="F69" s="127"/>
      <c r="G69" s="127"/>
      <c r="H69" s="127"/>
      <c r="I69" s="127"/>
      <c r="J69" s="126"/>
      <c r="K69" s="127" t="s">
        <v>122</v>
      </c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8">
        <f>'D3.2.8.2 - PS209 - OS Krá...'!J32</f>
        <v>0</v>
      </c>
      <c r="AH69" s="126"/>
      <c r="AI69" s="126"/>
      <c r="AJ69" s="126"/>
      <c r="AK69" s="126"/>
      <c r="AL69" s="126"/>
      <c r="AM69" s="126"/>
      <c r="AN69" s="128">
        <f>SUM(AG69,AT69)</f>
        <v>0</v>
      </c>
      <c r="AO69" s="126"/>
      <c r="AP69" s="126"/>
      <c r="AQ69" s="129" t="s">
        <v>86</v>
      </c>
      <c r="AR69" s="66"/>
      <c r="AS69" s="130">
        <v>0</v>
      </c>
      <c r="AT69" s="131">
        <f>ROUND(SUM(AV69:AW69),2)</f>
        <v>0</v>
      </c>
      <c r="AU69" s="132">
        <f>'D3.2.8.2 - PS209 - OS Krá...'!P90</f>
        <v>0</v>
      </c>
      <c r="AV69" s="131">
        <f>'D3.2.8.2 - PS209 - OS Krá...'!J35</f>
        <v>0</v>
      </c>
      <c r="AW69" s="131">
        <f>'D3.2.8.2 - PS209 - OS Krá...'!J36</f>
        <v>0</v>
      </c>
      <c r="AX69" s="131">
        <f>'D3.2.8.2 - PS209 - OS Krá...'!J37</f>
        <v>0</v>
      </c>
      <c r="AY69" s="131">
        <f>'D3.2.8.2 - PS209 - OS Krá...'!J38</f>
        <v>0</v>
      </c>
      <c r="AZ69" s="131">
        <f>'D3.2.8.2 - PS209 - OS Krá...'!F35</f>
        <v>0</v>
      </c>
      <c r="BA69" s="131">
        <f>'D3.2.8.2 - PS209 - OS Krá...'!F36</f>
        <v>0</v>
      </c>
      <c r="BB69" s="131">
        <f>'D3.2.8.2 - PS209 - OS Krá...'!F37</f>
        <v>0</v>
      </c>
      <c r="BC69" s="131">
        <f>'D3.2.8.2 - PS209 - OS Krá...'!F38</f>
        <v>0</v>
      </c>
      <c r="BD69" s="133">
        <f>'D3.2.8.2 - PS209 - OS Krá...'!F39</f>
        <v>0</v>
      </c>
      <c r="BE69" s="4"/>
      <c r="BT69" s="134" t="s">
        <v>82</v>
      </c>
      <c r="BV69" s="134" t="s">
        <v>75</v>
      </c>
      <c r="BW69" s="134" t="s">
        <v>123</v>
      </c>
      <c r="BX69" s="134" t="s">
        <v>94</v>
      </c>
      <c r="CL69" s="134" t="s">
        <v>19</v>
      </c>
    </row>
    <row r="70" s="4" customFormat="1" ht="16.5" customHeight="1">
      <c r="A70" s="125" t="s">
        <v>83</v>
      </c>
      <c r="B70" s="64"/>
      <c r="C70" s="126"/>
      <c r="D70" s="126"/>
      <c r="E70" s="127" t="s">
        <v>124</v>
      </c>
      <c r="F70" s="127"/>
      <c r="G70" s="127"/>
      <c r="H70" s="127"/>
      <c r="I70" s="127"/>
      <c r="J70" s="126"/>
      <c r="K70" s="127" t="s">
        <v>125</v>
      </c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8">
        <f>'D3.2.X.2 - PVS - Měření a...'!J32</f>
        <v>0</v>
      </c>
      <c r="AH70" s="126"/>
      <c r="AI70" s="126"/>
      <c r="AJ70" s="126"/>
      <c r="AK70" s="126"/>
      <c r="AL70" s="126"/>
      <c r="AM70" s="126"/>
      <c r="AN70" s="128">
        <f>SUM(AG70,AT70)</f>
        <v>0</v>
      </c>
      <c r="AO70" s="126"/>
      <c r="AP70" s="126"/>
      <c r="AQ70" s="129" t="s">
        <v>86</v>
      </c>
      <c r="AR70" s="66"/>
      <c r="AS70" s="130">
        <v>0</v>
      </c>
      <c r="AT70" s="131">
        <f>ROUND(SUM(AV70:AW70),2)</f>
        <v>0</v>
      </c>
      <c r="AU70" s="132">
        <f>'D3.2.X.2 - PVS - Měření a...'!P86</f>
        <v>0</v>
      </c>
      <c r="AV70" s="131">
        <f>'D3.2.X.2 - PVS - Měření a...'!J35</f>
        <v>0</v>
      </c>
      <c r="AW70" s="131">
        <f>'D3.2.X.2 - PVS - Měření a...'!J36</f>
        <v>0</v>
      </c>
      <c r="AX70" s="131">
        <f>'D3.2.X.2 - PVS - Měření a...'!J37</f>
        <v>0</v>
      </c>
      <c r="AY70" s="131">
        <f>'D3.2.X.2 - PVS - Měření a...'!J38</f>
        <v>0</v>
      </c>
      <c r="AZ70" s="131">
        <f>'D3.2.X.2 - PVS - Měření a...'!F35</f>
        <v>0</v>
      </c>
      <c r="BA70" s="131">
        <f>'D3.2.X.2 - PVS - Měření a...'!F36</f>
        <v>0</v>
      </c>
      <c r="BB70" s="131">
        <f>'D3.2.X.2 - PVS - Měření a...'!F37</f>
        <v>0</v>
      </c>
      <c r="BC70" s="131">
        <f>'D3.2.X.2 - PVS - Měření a...'!F38</f>
        <v>0</v>
      </c>
      <c r="BD70" s="133">
        <f>'D3.2.X.2 - PVS - Měření a...'!F39</f>
        <v>0</v>
      </c>
      <c r="BE70" s="4"/>
      <c r="BT70" s="134" t="s">
        <v>82</v>
      </c>
      <c r="BV70" s="134" t="s">
        <v>75</v>
      </c>
      <c r="BW70" s="134" t="s">
        <v>126</v>
      </c>
      <c r="BX70" s="134" t="s">
        <v>94</v>
      </c>
      <c r="CL70" s="134" t="s">
        <v>19</v>
      </c>
    </row>
    <row r="71" s="7" customFormat="1" ht="16.5" customHeight="1">
      <c r="A71" s="125" t="s">
        <v>83</v>
      </c>
      <c r="B71" s="112"/>
      <c r="C71" s="113"/>
      <c r="D71" s="114" t="s">
        <v>127</v>
      </c>
      <c r="E71" s="114"/>
      <c r="F71" s="114"/>
      <c r="G71" s="114"/>
      <c r="H71" s="114"/>
      <c r="I71" s="115"/>
      <c r="J71" s="114" t="s">
        <v>128</v>
      </c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7">
        <f>'D3.3 - ZOV'!J30</f>
        <v>0</v>
      </c>
      <c r="AH71" s="115"/>
      <c r="AI71" s="115"/>
      <c r="AJ71" s="115"/>
      <c r="AK71" s="115"/>
      <c r="AL71" s="115"/>
      <c r="AM71" s="115"/>
      <c r="AN71" s="117">
        <f>SUM(AG71,AT71)</f>
        <v>0</v>
      </c>
      <c r="AO71" s="115"/>
      <c r="AP71" s="115"/>
      <c r="AQ71" s="118" t="s">
        <v>79</v>
      </c>
      <c r="AR71" s="119"/>
      <c r="AS71" s="120">
        <v>0</v>
      </c>
      <c r="AT71" s="121">
        <f>ROUND(SUM(AV71:AW71),2)</f>
        <v>0</v>
      </c>
      <c r="AU71" s="122">
        <f>'D3.3 - ZOV'!P92</f>
        <v>0</v>
      </c>
      <c r="AV71" s="121">
        <f>'D3.3 - ZOV'!J33</f>
        <v>0</v>
      </c>
      <c r="AW71" s="121">
        <f>'D3.3 - ZOV'!J34</f>
        <v>0</v>
      </c>
      <c r="AX71" s="121">
        <f>'D3.3 - ZOV'!J35</f>
        <v>0</v>
      </c>
      <c r="AY71" s="121">
        <f>'D3.3 - ZOV'!J36</f>
        <v>0</v>
      </c>
      <c r="AZ71" s="121">
        <f>'D3.3 - ZOV'!F33</f>
        <v>0</v>
      </c>
      <c r="BA71" s="121">
        <f>'D3.3 - ZOV'!F34</f>
        <v>0</v>
      </c>
      <c r="BB71" s="121">
        <f>'D3.3 - ZOV'!F35</f>
        <v>0</v>
      </c>
      <c r="BC71" s="121">
        <f>'D3.3 - ZOV'!F36</f>
        <v>0</v>
      </c>
      <c r="BD71" s="123">
        <f>'D3.3 - ZOV'!F37</f>
        <v>0</v>
      </c>
      <c r="BE71" s="7"/>
      <c r="BT71" s="124" t="s">
        <v>80</v>
      </c>
      <c r="BV71" s="124" t="s">
        <v>75</v>
      </c>
      <c r="BW71" s="124" t="s">
        <v>129</v>
      </c>
      <c r="BX71" s="124" t="s">
        <v>5</v>
      </c>
      <c r="CL71" s="124" t="s">
        <v>19</v>
      </c>
      <c r="CM71" s="124" t="s">
        <v>82</v>
      </c>
    </row>
    <row r="72" s="7" customFormat="1" ht="16.5" customHeight="1">
      <c r="A72" s="125" t="s">
        <v>83</v>
      </c>
      <c r="B72" s="112"/>
      <c r="C72" s="113"/>
      <c r="D72" s="114" t="s">
        <v>130</v>
      </c>
      <c r="E72" s="114"/>
      <c r="F72" s="114"/>
      <c r="G72" s="114"/>
      <c r="H72" s="114"/>
      <c r="I72" s="115"/>
      <c r="J72" s="114" t="s">
        <v>131</v>
      </c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7">
        <f>'D3.4 - Datová síť'!J30</f>
        <v>0</v>
      </c>
      <c r="AH72" s="115"/>
      <c r="AI72" s="115"/>
      <c r="AJ72" s="115"/>
      <c r="AK72" s="115"/>
      <c r="AL72" s="115"/>
      <c r="AM72" s="115"/>
      <c r="AN72" s="117">
        <f>SUM(AG72,AT72)</f>
        <v>0</v>
      </c>
      <c r="AO72" s="115"/>
      <c r="AP72" s="115"/>
      <c r="AQ72" s="118" t="s">
        <v>132</v>
      </c>
      <c r="AR72" s="119"/>
      <c r="AS72" s="120">
        <v>0</v>
      </c>
      <c r="AT72" s="121">
        <f>ROUND(SUM(AV72:AW72),2)</f>
        <v>0</v>
      </c>
      <c r="AU72" s="122">
        <f>'D3.4 - Datová síť'!P82</f>
        <v>0</v>
      </c>
      <c r="AV72" s="121">
        <f>'D3.4 - Datová síť'!J33</f>
        <v>0</v>
      </c>
      <c r="AW72" s="121">
        <f>'D3.4 - Datová síť'!J34</f>
        <v>0</v>
      </c>
      <c r="AX72" s="121">
        <f>'D3.4 - Datová síť'!J35</f>
        <v>0</v>
      </c>
      <c r="AY72" s="121">
        <f>'D3.4 - Datová síť'!J36</f>
        <v>0</v>
      </c>
      <c r="AZ72" s="121">
        <f>'D3.4 - Datová síť'!F33</f>
        <v>0</v>
      </c>
      <c r="BA72" s="121">
        <f>'D3.4 - Datová síť'!F34</f>
        <v>0</v>
      </c>
      <c r="BB72" s="121">
        <f>'D3.4 - Datová síť'!F35</f>
        <v>0</v>
      </c>
      <c r="BC72" s="121">
        <f>'D3.4 - Datová síť'!F36</f>
        <v>0</v>
      </c>
      <c r="BD72" s="123">
        <f>'D3.4 - Datová síť'!F37</f>
        <v>0</v>
      </c>
      <c r="BE72" s="7"/>
      <c r="BT72" s="124" t="s">
        <v>80</v>
      </c>
      <c r="BV72" s="124" t="s">
        <v>75</v>
      </c>
      <c r="BW72" s="124" t="s">
        <v>133</v>
      </c>
      <c r="BX72" s="124" t="s">
        <v>5</v>
      </c>
      <c r="CL72" s="124" t="s">
        <v>19</v>
      </c>
      <c r="CM72" s="124" t="s">
        <v>82</v>
      </c>
    </row>
    <row r="73" s="7" customFormat="1" ht="16.5" customHeight="1">
      <c r="A73" s="7"/>
      <c r="B73" s="112"/>
      <c r="C73" s="113"/>
      <c r="D73" s="114" t="s">
        <v>134</v>
      </c>
      <c r="E73" s="114"/>
      <c r="F73" s="114"/>
      <c r="G73" s="114"/>
      <c r="H73" s="114"/>
      <c r="I73" s="115"/>
      <c r="J73" s="114" t="s">
        <v>135</v>
      </c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6">
        <f>ROUND(SUM(AG74:AG75),2)</f>
        <v>0</v>
      </c>
      <c r="AH73" s="115"/>
      <c r="AI73" s="115"/>
      <c r="AJ73" s="115"/>
      <c r="AK73" s="115"/>
      <c r="AL73" s="115"/>
      <c r="AM73" s="115"/>
      <c r="AN73" s="117">
        <f>SUM(AG73,AT73)</f>
        <v>0</v>
      </c>
      <c r="AO73" s="115"/>
      <c r="AP73" s="115"/>
      <c r="AQ73" s="118" t="s">
        <v>79</v>
      </c>
      <c r="AR73" s="119"/>
      <c r="AS73" s="120">
        <f>ROUND(SUM(AS74:AS75),2)</f>
        <v>0</v>
      </c>
      <c r="AT73" s="121">
        <f>ROUND(SUM(AV73:AW73),2)</f>
        <v>0</v>
      </c>
      <c r="AU73" s="122">
        <f>ROUND(SUM(AU74:AU75),5)</f>
        <v>0</v>
      </c>
      <c r="AV73" s="121">
        <f>ROUND(AZ73*L29,2)</f>
        <v>0</v>
      </c>
      <c r="AW73" s="121">
        <f>ROUND(BA73*L30,2)</f>
        <v>0</v>
      </c>
      <c r="AX73" s="121">
        <f>ROUND(BB73*L29,2)</f>
        <v>0</v>
      </c>
      <c r="AY73" s="121">
        <f>ROUND(BC73*L30,2)</f>
        <v>0</v>
      </c>
      <c r="AZ73" s="121">
        <f>ROUND(SUM(AZ74:AZ75),2)</f>
        <v>0</v>
      </c>
      <c r="BA73" s="121">
        <f>ROUND(SUM(BA74:BA75),2)</f>
        <v>0</v>
      </c>
      <c r="BB73" s="121">
        <f>ROUND(SUM(BB74:BB75),2)</f>
        <v>0</v>
      </c>
      <c r="BC73" s="121">
        <f>ROUND(SUM(BC74:BC75),2)</f>
        <v>0</v>
      </c>
      <c r="BD73" s="123">
        <f>ROUND(SUM(BD74:BD75),2)</f>
        <v>0</v>
      </c>
      <c r="BE73" s="7"/>
      <c r="BS73" s="124" t="s">
        <v>72</v>
      </c>
      <c r="BT73" s="124" t="s">
        <v>80</v>
      </c>
      <c r="BU73" s="124" t="s">
        <v>74</v>
      </c>
      <c r="BV73" s="124" t="s">
        <v>75</v>
      </c>
      <c r="BW73" s="124" t="s">
        <v>136</v>
      </c>
      <c r="BX73" s="124" t="s">
        <v>5</v>
      </c>
      <c r="CL73" s="124" t="s">
        <v>19</v>
      </c>
      <c r="CM73" s="124" t="s">
        <v>82</v>
      </c>
    </row>
    <row r="74" s="4" customFormat="1" ht="16.5" customHeight="1">
      <c r="A74" s="125" t="s">
        <v>83</v>
      </c>
      <c r="B74" s="64"/>
      <c r="C74" s="126"/>
      <c r="D74" s="126"/>
      <c r="E74" s="127" t="s">
        <v>137</v>
      </c>
      <c r="F74" s="127"/>
      <c r="G74" s="127"/>
      <c r="H74" s="127"/>
      <c r="I74" s="127"/>
      <c r="J74" s="126"/>
      <c r="K74" s="127" t="s">
        <v>138</v>
      </c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8">
        <f>'D4.1a - InO 201.2 - Teplo...'!J32</f>
        <v>0</v>
      </c>
      <c r="AH74" s="126"/>
      <c r="AI74" s="126"/>
      <c r="AJ74" s="126"/>
      <c r="AK74" s="126"/>
      <c r="AL74" s="126"/>
      <c r="AM74" s="126"/>
      <c r="AN74" s="128">
        <f>SUM(AG74,AT74)</f>
        <v>0</v>
      </c>
      <c r="AO74" s="126"/>
      <c r="AP74" s="126"/>
      <c r="AQ74" s="129" t="s">
        <v>86</v>
      </c>
      <c r="AR74" s="66"/>
      <c r="AS74" s="130">
        <v>0</v>
      </c>
      <c r="AT74" s="131">
        <f>ROUND(SUM(AV74:AW74),2)</f>
        <v>0</v>
      </c>
      <c r="AU74" s="132">
        <f>'D4.1a - InO 201.2 - Teplo...'!P100</f>
        <v>0</v>
      </c>
      <c r="AV74" s="131">
        <f>'D4.1a - InO 201.2 - Teplo...'!J35</f>
        <v>0</v>
      </c>
      <c r="AW74" s="131">
        <f>'D4.1a - InO 201.2 - Teplo...'!J36</f>
        <v>0</v>
      </c>
      <c r="AX74" s="131">
        <f>'D4.1a - InO 201.2 - Teplo...'!J37</f>
        <v>0</v>
      </c>
      <c r="AY74" s="131">
        <f>'D4.1a - InO 201.2 - Teplo...'!J38</f>
        <v>0</v>
      </c>
      <c r="AZ74" s="131">
        <f>'D4.1a - InO 201.2 - Teplo...'!F35</f>
        <v>0</v>
      </c>
      <c r="BA74" s="131">
        <f>'D4.1a - InO 201.2 - Teplo...'!F36</f>
        <v>0</v>
      </c>
      <c r="BB74" s="131">
        <f>'D4.1a - InO 201.2 - Teplo...'!F37</f>
        <v>0</v>
      </c>
      <c r="BC74" s="131">
        <f>'D4.1a - InO 201.2 - Teplo...'!F38</f>
        <v>0</v>
      </c>
      <c r="BD74" s="133">
        <f>'D4.1a - InO 201.2 - Teplo...'!F39</f>
        <v>0</v>
      </c>
      <c r="BE74" s="4"/>
      <c r="BT74" s="134" t="s">
        <v>82</v>
      </c>
      <c r="BV74" s="134" t="s">
        <v>75</v>
      </c>
      <c r="BW74" s="134" t="s">
        <v>139</v>
      </c>
      <c r="BX74" s="134" t="s">
        <v>136</v>
      </c>
      <c r="CL74" s="134" t="s">
        <v>19</v>
      </c>
    </row>
    <row r="75" s="4" customFormat="1" ht="16.5" customHeight="1">
      <c r="A75" s="125" t="s">
        <v>83</v>
      </c>
      <c r="B75" s="64"/>
      <c r="C75" s="126"/>
      <c r="D75" s="126"/>
      <c r="E75" s="127" t="s">
        <v>140</v>
      </c>
      <c r="F75" s="127"/>
      <c r="G75" s="127"/>
      <c r="H75" s="127"/>
      <c r="I75" s="127"/>
      <c r="J75" s="126"/>
      <c r="K75" s="127" t="s">
        <v>141</v>
      </c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8">
        <f>'D4.1b - InO 201.2 - Teplo...'!J32</f>
        <v>0</v>
      </c>
      <c r="AH75" s="126"/>
      <c r="AI75" s="126"/>
      <c r="AJ75" s="126"/>
      <c r="AK75" s="126"/>
      <c r="AL75" s="126"/>
      <c r="AM75" s="126"/>
      <c r="AN75" s="128">
        <f>SUM(AG75,AT75)</f>
        <v>0</v>
      </c>
      <c r="AO75" s="126"/>
      <c r="AP75" s="126"/>
      <c r="AQ75" s="129" t="s">
        <v>86</v>
      </c>
      <c r="AR75" s="66"/>
      <c r="AS75" s="130">
        <v>0</v>
      </c>
      <c r="AT75" s="131">
        <f>ROUND(SUM(AV75:AW75),2)</f>
        <v>0</v>
      </c>
      <c r="AU75" s="132">
        <f>'D4.1b - InO 201.2 - Teplo...'!P96</f>
        <v>0</v>
      </c>
      <c r="AV75" s="131">
        <f>'D4.1b - InO 201.2 - Teplo...'!J35</f>
        <v>0</v>
      </c>
      <c r="AW75" s="131">
        <f>'D4.1b - InO 201.2 - Teplo...'!J36</f>
        <v>0</v>
      </c>
      <c r="AX75" s="131">
        <f>'D4.1b - InO 201.2 - Teplo...'!J37</f>
        <v>0</v>
      </c>
      <c r="AY75" s="131">
        <f>'D4.1b - InO 201.2 - Teplo...'!J38</f>
        <v>0</v>
      </c>
      <c r="AZ75" s="131">
        <f>'D4.1b - InO 201.2 - Teplo...'!F35</f>
        <v>0</v>
      </c>
      <c r="BA75" s="131">
        <f>'D4.1b - InO 201.2 - Teplo...'!F36</f>
        <v>0</v>
      </c>
      <c r="BB75" s="131">
        <f>'D4.1b - InO 201.2 - Teplo...'!F37</f>
        <v>0</v>
      </c>
      <c r="BC75" s="131">
        <f>'D4.1b - InO 201.2 - Teplo...'!F38</f>
        <v>0</v>
      </c>
      <c r="BD75" s="133">
        <f>'D4.1b - InO 201.2 - Teplo...'!F39</f>
        <v>0</v>
      </c>
      <c r="BE75" s="4"/>
      <c r="BT75" s="134" t="s">
        <v>82</v>
      </c>
      <c r="BV75" s="134" t="s">
        <v>75</v>
      </c>
      <c r="BW75" s="134" t="s">
        <v>142</v>
      </c>
      <c r="BX75" s="134" t="s">
        <v>136</v>
      </c>
      <c r="CL75" s="134" t="s">
        <v>19</v>
      </c>
    </row>
    <row r="76" s="7" customFormat="1" ht="16.5" customHeight="1">
      <c r="A76" s="7"/>
      <c r="B76" s="112"/>
      <c r="C76" s="113"/>
      <c r="D76" s="114" t="s">
        <v>143</v>
      </c>
      <c r="E76" s="114"/>
      <c r="F76" s="114"/>
      <c r="G76" s="114"/>
      <c r="H76" s="114"/>
      <c r="I76" s="115"/>
      <c r="J76" s="114" t="s">
        <v>92</v>
      </c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6">
        <f>ROUND(SUM(AG77:AG83),2)</f>
        <v>0</v>
      </c>
      <c r="AH76" s="115"/>
      <c r="AI76" s="115"/>
      <c r="AJ76" s="115"/>
      <c r="AK76" s="115"/>
      <c r="AL76" s="115"/>
      <c r="AM76" s="115"/>
      <c r="AN76" s="117">
        <f>SUM(AG76,AT76)</f>
        <v>0</v>
      </c>
      <c r="AO76" s="115"/>
      <c r="AP76" s="115"/>
      <c r="AQ76" s="118" t="s">
        <v>93</v>
      </c>
      <c r="AR76" s="119"/>
      <c r="AS76" s="120">
        <f>ROUND(SUM(AS77:AS83),2)</f>
        <v>0</v>
      </c>
      <c r="AT76" s="121">
        <f>ROUND(SUM(AV76:AW76),2)</f>
        <v>0</v>
      </c>
      <c r="AU76" s="122">
        <f>ROUND(SUM(AU77:AU83),5)</f>
        <v>0</v>
      </c>
      <c r="AV76" s="121">
        <f>ROUND(AZ76*L29,2)</f>
        <v>0</v>
      </c>
      <c r="AW76" s="121">
        <f>ROUND(BA76*L30,2)</f>
        <v>0</v>
      </c>
      <c r="AX76" s="121">
        <f>ROUND(BB76*L29,2)</f>
        <v>0</v>
      </c>
      <c r="AY76" s="121">
        <f>ROUND(BC76*L30,2)</f>
        <v>0</v>
      </c>
      <c r="AZ76" s="121">
        <f>ROUND(SUM(AZ77:AZ83),2)</f>
        <v>0</v>
      </c>
      <c r="BA76" s="121">
        <f>ROUND(SUM(BA77:BA83),2)</f>
        <v>0</v>
      </c>
      <c r="BB76" s="121">
        <f>ROUND(SUM(BB77:BB83),2)</f>
        <v>0</v>
      </c>
      <c r="BC76" s="121">
        <f>ROUND(SUM(BC77:BC83),2)</f>
        <v>0</v>
      </c>
      <c r="BD76" s="123">
        <f>ROUND(SUM(BD77:BD83),2)</f>
        <v>0</v>
      </c>
      <c r="BE76" s="7"/>
      <c r="BS76" s="124" t="s">
        <v>72</v>
      </c>
      <c r="BT76" s="124" t="s">
        <v>80</v>
      </c>
      <c r="BU76" s="124" t="s">
        <v>74</v>
      </c>
      <c r="BV76" s="124" t="s">
        <v>75</v>
      </c>
      <c r="BW76" s="124" t="s">
        <v>144</v>
      </c>
      <c r="BX76" s="124" t="s">
        <v>5</v>
      </c>
      <c r="CL76" s="124" t="s">
        <v>19</v>
      </c>
      <c r="CM76" s="124" t="s">
        <v>82</v>
      </c>
    </row>
    <row r="77" s="4" customFormat="1" ht="16.5" customHeight="1">
      <c r="A77" s="125" t="s">
        <v>83</v>
      </c>
      <c r="B77" s="64"/>
      <c r="C77" s="126"/>
      <c r="D77" s="126"/>
      <c r="E77" s="127" t="s">
        <v>145</v>
      </c>
      <c r="F77" s="127"/>
      <c r="G77" s="127"/>
      <c r="H77" s="127"/>
      <c r="I77" s="127"/>
      <c r="J77" s="126"/>
      <c r="K77" s="127" t="s">
        <v>146</v>
      </c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8">
        <f>'D4.2.1.1 - Objektové před...'!J32</f>
        <v>0</v>
      </c>
      <c r="AH77" s="126"/>
      <c r="AI77" s="126"/>
      <c r="AJ77" s="126"/>
      <c r="AK77" s="126"/>
      <c r="AL77" s="126"/>
      <c r="AM77" s="126"/>
      <c r="AN77" s="128">
        <f>SUM(AG77,AT77)</f>
        <v>0</v>
      </c>
      <c r="AO77" s="126"/>
      <c r="AP77" s="126"/>
      <c r="AQ77" s="129" t="s">
        <v>86</v>
      </c>
      <c r="AR77" s="66"/>
      <c r="AS77" s="130">
        <v>0</v>
      </c>
      <c r="AT77" s="131">
        <f>ROUND(SUM(AV77:AW77),2)</f>
        <v>0</v>
      </c>
      <c r="AU77" s="132">
        <f>'D4.2.1.1 - Objektové před...'!P95</f>
        <v>0</v>
      </c>
      <c r="AV77" s="131">
        <f>'D4.2.1.1 - Objektové před...'!J35</f>
        <v>0</v>
      </c>
      <c r="AW77" s="131">
        <f>'D4.2.1.1 - Objektové před...'!J36</f>
        <v>0</v>
      </c>
      <c r="AX77" s="131">
        <f>'D4.2.1.1 - Objektové před...'!J37</f>
        <v>0</v>
      </c>
      <c r="AY77" s="131">
        <f>'D4.2.1.1 - Objektové před...'!J38</f>
        <v>0</v>
      </c>
      <c r="AZ77" s="131">
        <f>'D4.2.1.1 - Objektové před...'!F35</f>
        <v>0</v>
      </c>
      <c r="BA77" s="131">
        <f>'D4.2.1.1 - Objektové před...'!F36</f>
        <v>0</v>
      </c>
      <c r="BB77" s="131">
        <f>'D4.2.1.1 - Objektové před...'!F37</f>
        <v>0</v>
      </c>
      <c r="BC77" s="131">
        <f>'D4.2.1.1 - Objektové před...'!F38</f>
        <v>0</v>
      </c>
      <c r="BD77" s="133">
        <f>'D4.2.1.1 - Objektové před...'!F39</f>
        <v>0</v>
      </c>
      <c r="BE77" s="4"/>
      <c r="BT77" s="134" t="s">
        <v>82</v>
      </c>
      <c r="BV77" s="134" t="s">
        <v>75</v>
      </c>
      <c r="BW77" s="134" t="s">
        <v>147</v>
      </c>
      <c r="BX77" s="134" t="s">
        <v>144</v>
      </c>
      <c r="CL77" s="134" t="s">
        <v>19</v>
      </c>
    </row>
    <row r="78" s="4" customFormat="1" ht="23.25" customHeight="1">
      <c r="A78" s="125" t="s">
        <v>83</v>
      </c>
      <c r="B78" s="64"/>
      <c r="C78" s="126"/>
      <c r="D78" s="126"/>
      <c r="E78" s="127" t="s">
        <v>148</v>
      </c>
      <c r="F78" s="127"/>
      <c r="G78" s="127"/>
      <c r="H78" s="127"/>
      <c r="I78" s="127"/>
      <c r="J78" s="126"/>
      <c r="K78" s="127" t="s">
        <v>149</v>
      </c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8">
        <f>'D4.2.1.2 - PS251 - A - Ch...'!J32</f>
        <v>0</v>
      </c>
      <c r="AH78" s="126"/>
      <c r="AI78" s="126"/>
      <c r="AJ78" s="126"/>
      <c r="AK78" s="126"/>
      <c r="AL78" s="126"/>
      <c r="AM78" s="126"/>
      <c r="AN78" s="128">
        <f>SUM(AG78,AT78)</f>
        <v>0</v>
      </c>
      <c r="AO78" s="126"/>
      <c r="AP78" s="126"/>
      <c r="AQ78" s="129" t="s">
        <v>86</v>
      </c>
      <c r="AR78" s="66"/>
      <c r="AS78" s="130">
        <v>0</v>
      </c>
      <c r="AT78" s="131">
        <f>ROUND(SUM(AV78:AW78),2)</f>
        <v>0</v>
      </c>
      <c r="AU78" s="132">
        <f>'D4.2.1.2 - PS251 - A - Ch...'!P90</f>
        <v>0</v>
      </c>
      <c r="AV78" s="131">
        <f>'D4.2.1.2 - PS251 - A - Ch...'!J35</f>
        <v>0</v>
      </c>
      <c r="AW78" s="131">
        <f>'D4.2.1.2 - PS251 - A - Ch...'!J36</f>
        <v>0</v>
      </c>
      <c r="AX78" s="131">
        <f>'D4.2.1.2 - PS251 - A - Ch...'!J37</f>
        <v>0</v>
      </c>
      <c r="AY78" s="131">
        <f>'D4.2.1.2 - PS251 - A - Ch...'!J38</f>
        <v>0</v>
      </c>
      <c r="AZ78" s="131">
        <f>'D4.2.1.2 - PS251 - A - Ch...'!F35</f>
        <v>0</v>
      </c>
      <c r="BA78" s="131">
        <f>'D4.2.1.2 - PS251 - A - Ch...'!F36</f>
        <v>0</v>
      </c>
      <c r="BB78" s="131">
        <f>'D4.2.1.2 - PS251 - A - Ch...'!F37</f>
        <v>0</v>
      </c>
      <c r="BC78" s="131">
        <f>'D4.2.1.2 - PS251 - A - Ch...'!F38</f>
        <v>0</v>
      </c>
      <c r="BD78" s="133">
        <f>'D4.2.1.2 - PS251 - A - Ch...'!F39</f>
        <v>0</v>
      </c>
      <c r="BE78" s="4"/>
      <c r="BT78" s="134" t="s">
        <v>82</v>
      </c>
      <c r="BV78" s="134" t="s">
        <v>75</v>
      </c>
      <c r="BW78" s="134" t="s">
        <v>150</v>
      </c>
      <c r="BX78" s="134" t="s">
        <v>144</v>
      </c>
      <c r="CL78" s="134" t="s">
        <v>19</v>
      </c>
    </row>
    <row r="79" s="4" customFormat="1" ht="16.5" customHeight="1">
      <c r="A79" s="125" t="s">
        <v>83</v>
      </c>
      <c r="B79" s="64"/>
      <c r="C79" s="126"/>
      <c r="D79" s="126"/>
      <c r="E79" s="127" t="s">
        <v>151</v>
      </c>
      <c r="F79" s="127"/>
      <c r="G79" s="127"/>
      <c r="H79" s="127"/>
      <c r="I79" s="127"/>
      <c r="J79" s="126"/>
      <c r="K79" s="127" t="s">
        <v>152</v>
      </c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8">
        <f>'D4.2.2.2 - PS252 - B - PI...'!J32</f>
        <v>0</v>
      </c>
      <c r="AH79" s="126"/>
      <c r="AI79" s="126"/>
      <c r="AJ79" s="126"/>
      <c r="AK79" s="126"/>
      <c r="AL79" s="126"/>
      <c r="AM79" s="126"/>
      <c r="AN79" s="128">
        <f>SUM(AG79,AT79)</f>
        <v>0</v>
      </c>
      <c r="AO79" s="126"/>
      <c r="AP79" s="126"/>
      <c r="AQ79" s="129" t="s">
        <v>86</v>
      </c>
      <c r="AR79" s="66"/>
      <c r="AS79" s="130">
        <v>0</v>
      </c>
      <c r="AT79" s="131">
        <f>ROUND(SUM(AV79:AW79),2)</f>
        <v>0</v>
      </c>
      <c r="AU79" s="132">
        <f>'D4.2.2.2 - PS252 - B - PI...'!P90</f>
        <v>0</v>
      </c>
      <c r="AV79" s="131">
        <f>'D4.2.2.2 - PS252 - B - PI...'!J35</f>
        <v>0</v>
      </c>
      <c r="AW79" s="131">
        <f>'D4.2.2.2 - PS252 - B - PI...'!J36</f>
        <v>0</v>
      </c>
      <c r="AX79" s="131">
        <f>'D4.2.2.2 - PS252 - B - PI...'!J37</f>
        <v>0</v>
      </c>
      <c r="AY79" s="131">
        <f>'D4.2.2.2 - PS252 - B - PI...'!J38</f>
        <v>0</v>
      </c>
      <c r="AZ79" s="131">
        <f>'D4.2.2.2 - PS252 - B - PI...'!F35</f>
        <v>0</v>
      </c>
      <c r="BA79" s="131">
        <f>'D4.2.2.2 - PS252 - B - PI...'!F36</f>
        <v>0</v>
      </c>
      <c r="BB79" s="131">
        <f>'D4.2.2.2 - PS252 - B - PI...'!F37</f>
        <v>0</v>
      </c>
      <c r="BC79" s="131">
        <f>'D4.2.2.2 - PS252 - B - PI...'!F38</f>
        <v>0</v>
      </c>
      <c r="BD79" s="133">
        <f>'D4.2.2.2 - PS252 - B - PI...'!F39</f>
        <v>0</v>
      </c>
      <c r="BE79" s="4"/>
      <c r="BT79" s="134" t="s">
        <v>82</v>
      </c>
      <c r="BV79" s="134" t="s">
        <v>75</v>
      </c>
      <c r="BW79" s="134" t="s">
        <v>153</v>
      </c>
      <c r="BX79" s="134" t="s">
        <v>144</v>
      </c>
      <c r="CL79" s="134" t="s">
        <v>19</v>
      </c>
    </row>
    <row r="80" s="4" customFormat="1" ht="23.25" customHeight="1">
      <c r="A80" s="125" t="s">
        <v>83</v>
      </c>
      <c r="B80" s="64"/>
      <c r="C80" s="126"/>
      <c r="D80" s="126"/>
      <c r="E80" s="127" t="s">
        <v>154</v>
      </c>
      <c r="F80" s="127"/>
      <c r="G80" s="127"/>
      <c r="H80" s="127"/>
      <c r="I80" s="127"/>
      <c r="J80" s="126"/>
      <c r="K80" s="127" t="s">
        <v>155</v>
      </c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8">
        <f>'D4.2.3.2 - PS253 - F - Mi...'!J32</f>
        <v>0</v>
      </c>
      <c r="AH80" s="126"/>
      <c r="AI80" s="126"/>
      <c r="AJ80" s="126"/>
      <c r="AK80" s="126"/>
      <c r="AL80" s="126"/>
      <c r="AM80" s="126"/>
      <c r="AN80" s="128">
        <f>SUM(AG80,AT80)</f>
        <v>0</v>
      </c>
      <c r="AO80" s="126"/>
      <c r="AP80" s="126"/>
      <c r="AQ80" s="129" t="s">
        <v>86</v>
      </c>
      <c r="AR80" s="66"/>
      <c r="AS80" s="130">
        <v>0</v>
      </c>
      <c r="AT80" s="131">
        <f>ROUND(SUM(AV80:AW80),2)</f>
        <v>0</v>
      </c>
      <c r="AU80" s="132">
        <f>'D4.2.3.2 - PS253 - F - Mi...'!P90</f>
        <v>0</v>
      </c>
      <c r="AV80" s="131">
        <f>'D4.2.3.2 - PS253 - F - Mi...'!J35</f>
        <v>0</v>
      </c>
      <c r="AW80" s="131">
        <f>'D4.2.3.2 - PS253 - F - Mi...'!J36</f>
        <v>0</v>
      </c>
      <c r="AX80" s="131">
        <f>'D4.2.3.2 - PS253 - F - Mi...'!J37</f>
        <v>0</v>
      </c>
      <c r="AY80" s="131">
        <f>'D4.2.3.2 - PS253 - F - Mi...'!J38</f>
        <v>0</v>
      </c>
      <c r="AZ80" s="131">
        <f>'D4.2.3.2 - PS253 - F - Mi...'!F35</f>
        <v>0</v>
      </c>
      <c r="BA80" s="131">
        <f>'D4.2.3.2 - PS253 - F - Mi...'!F36</f>
        <v>0</v>
      </c>
      <c r="BB80" s="131">
        <f>'D4.2.3.2 - PS253 - F - Mi...'!F37</f>
        <v>0</v>
      </c>
      <c r="BC80" s="131">
        <f>'D4.2.3.2 - PS253 - F - Mi...'!F38</f>
        <v>0</v>
      </c>
      <c r="BD80" s="133">
        <f>'D4.2.3.2 - PS253 - F - Mi...'!F39</f>
        <v>0</v>
      </c>
      <c r="BE80" s="4"/>
      <c r="BT80" s="134" t="s">
        <v>82</v>
      </c>
      <c r="BV80" s="134" t="s">
        <v>75</v>
      </c>
      <c r="BW80" s="134" t="s">
        <v>156</v>
      </c>
      <c r="BX80" s="134" t="s">
        <v>144</v>
      </c>
      <c r="CL80" s="134" t="s">
        <v>19</v>
      </c>
    </row>
    <row r="81" s="4" customFormat="1" ht="23.25" customHeight="1">
      <c r="A81" s="125" t="s">
        <v>83</v>
      </c>
      <c r="B81" s="64"/>
      <c r="C81" s="126"/>
      <c r="D81" s="126"/>
      <c r="E81" s="127" t="s">
        <v>157</v>
      </c>
      <c r="F81" s="127"/>
      <c r="G81" s="127"/>
      <c r="H81" s="127"/>
      <c r="I81" s="127"/>
      <c r="J81" s="126"/>
      <c r="K81" s="127" t="s">
        <v>158</v>
      </c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8">
        <f>'D4.2.4.2 - PS254 - G - PP...'!J32</f>
        <v>0</v>
      </c>
      <c r="AH81" s="126"/>
      <c r="AI81" s="126"/>
      <c r="AJ81" s="126"/>
      <c r="AK81" s="126"/>
      <c r="AL81" s="126"/>
      <c r="AM81" s="126"/>
      <c r="AN81" s="128">
        <f>SUM(AG81,AT81)</f>
        <v>0</v>
      </c>
      <c r="AO81" s="126"/>
      <c r="AP81" s="126"/>
      <c r="AQ81" s="129" t="s">
        <v>86</v>
      </c>
      <c r="AR81" s="66"/>
      <c r="AS81" s="130">
        <v>0</v>
      </c>
      <c r="AT81" s="131">
        <f>ROUND(SUM(AV81:AW81),2)</f>
        <v>0</v>
      </c>
      <c r="AU81" s="132">
        <f>'D4.2.4.2 - PS254 - G - PP...'!P90</f>
        <v>0</v>
      </c>
      <c r="AV81" s="131">
        <f>'D4.2.4.2 - PS254 - G - PP...'!J35</f>
        <v>0</v>
      </c>
      <c r="AW81" s="131">
        <f>'D4.2.4.2 - PS254 - G - PP...'!J36</f>
        <v>0</v>
      </c>
      <c r="AX81" s="131">
        <f>'D4.2.4.2 - PS254 - G - PP...'!J37</f>
        <v>0</v>
      </c>
      <c r="AY81" s="131">
        <f>'D4.2.4.2 - PS254 - G - PP...'!J38</f>
        <v>0</v>
      </c>
      <c r="AZ81" s="131">
        <f>'D4.2.4.2 - PS254 - G - PP...'!F35</f>
        <v>0</v>
      </c>
      <c r="BA81" s="131">
        <f>'D4.2.4.2 - PS254 - G - PP...'!F36</f>
        <v>0</v>
      </c>
      <c r="BB81" s="131">
        <f>'D4.2.4.2 - PS254 - G - PP...'!F37</f>
        <v>0</v>
      </c>
      <c r="BC81" s="131">
        <f>'D4.2.4.2 - PS254 - G - PP...'!F38</f>
        <v>0</v>
      </c>
      <c r="BD81" s="133">
        <f>'D4.2.4.2 - PS254 - G - PP...'!F39</f>
        <v>0</v>
      </c>
      <c r="BE81" s="4"/>
      <c r="BT81" s="134" t="s">
        <v>82</v>
      </c>
      <c r="BV81" s="134" t="s">
        <v>75</v>
      </c>
      <c r="BW81" s="134" t="s">
        <v>159</v>
      </c>
      <c r="BX81" s="134" t="s">
        <v>144</v>
      </c>
      <c r="CL81" s="134" t="s">
        <v>19</v>
      </c>
    </row>
    <row r="82" s="4" customFormat="1" ht="23.25" customHeight="1">
      <c r="A82" s="125" t="s">
        <v>83</v>
      </c>
      <c r="B82" s="64"/>
      <c r="C82" s="126"/>
      <c r="D82" s="126"/>
      <c r="E82" s="127" t="s">
        <v>160</v>
      </c>
      <c r="F82" s="127"/>
      <c r="G82" s="127"/>
      <c r="H82" s="127"/>
      <c r="I82" s="127"/>
      <c r="J82" s="126"/>
      <c r="K82" s="127" t="s">
        <v>161</v>
      </c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8">
        <f>'D4.2.5.2 - PS255 - I - Ps...'!J32</f>
        <v>0</v>
      </c>
      <c r="AH82" s="126"/>
      <c r="AI82" s="126"/>
      <c r="AJ82" s="126"/>
      <c r="AK82" s="126"/>
      <c r="AL82" s="126"/>
      <c r="AM82" s="126"/>
      <c r="AN82" s="128">
        <f>SUM(AG82,AT82)</f>
        <v>0</v>
      </c>
      <c r="AO82" s="126"/>
      <c r="AP82" s="126"/>
      <c r="AQ82" s="129" t="s">
        <v>86</v>
      </c>
      <c r="AR82" s="66"/>
      <c r="AS82" s="130">
        <v>0</v>
      </c>
      <c r="AT82" s="131">
        <f>ROUND(SUM(AV82:AW82),2)</f>
        <v>0</v>
      </c>
      <c r="AU82" s="132">
        <f>'D4.2.5.2 - PS255 - I - Ps...'!P90</f>
        <v>0</v>
      </c>
      <c r="AV82" s="131">
        <f>'D4.2.5.2 - PS255 - I - Ps...'!J35</f>
        <v>0</v>
      </c>
      <c r="AW82" s="131">
        <f>'D4.2.5.2 - PS255 - I - Ps...'!J36</f>
        <v>0</v>
      </c>
      <c r="AX82" s="131">
        <f>'D4.2.5.2 - PS255 - I - Ps...'!J37</f>
        <v>0</v>
      </c>
      <c r="AY82" s="131">
        <f>'D4.2.5.2 - PS255 - I - Ps...'!J38</f>
        <v>0</v>
      </c>
      <c r="AZ82" s="131">
        <f>'D4.2.5.2 - PS255 - I - Ps...'!F35</f>
        <v>0</v>
      </c>
      <c r="BA82" s="131">
        <f>'D4.2.5.2 - PS255 - I - Ps...'!F36</f>
        <v>0</v>
      </c>
      <c r="BB82" s="131">
        <f>'D4.2.5.2 - PS255 - I - Ps...'!F37</f>
        <v>0</v>
      </c>
      <c r="BC82" s="131">
        <f>'D4.2.5.2 - PS255 - I - Ps...'!F38</f>
        <v>0</v>
      </c>
      <c r="BD82" s="133">
        <f>'D4.2.5.2 - PS255 - I - Ps...'!F39</f>
        <v>0</v>
      </c>
      <c r="BE82" s="4"/>
      <c r="BT82" s="134" t="s">
        <v>82</v>
      </c>
      <c r="BV82" s="134" t="s">
        <v>75</v>
      </c>
      <c r="BW82" s="134" t="s">
        <v>162</v>
      </c>
      <c r="BX82" s="134" t="s">
        <v>144</v>
      </c>
      <c r="CL82" s="134" t="s">
        <v>19</v>
      </c>
    </row>
    <row r="83" s="4" customFormat="1" ht="23.25" customHeight="1">
      <c r="A83" s="125" t="s">
        <v>83</v>
      </c>
      <c r="B83" s="64"/>
      <c r="C83" s="126"/>
      <c r="D83" s="126"/>
      <c r="E83" s="127" t="s">
        <v>163</v>
      </c>
      <c r="F83" s="127"/>
      <c r="G83" s="127"/>
      <c r="H83" s="127"/>
      <c r="I83" s="127"/>
      <c r="J83" s="126"/>
      <c r="K83" s="127" t="s">
        <v>164</v>
      </c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8">
        <f>'D4.2.6.2 - PS256 - J - St...'!J32</f>
        <v>0</v>
      </c>
      <c r="AH83" s="126"/>
      <c r="AI83" s="126"/>
      <c r="AJ83" s="126"/>
      <c r="AK83" s="126"/>
      <c r="AL83" s="126"/>
      <c r="AM83" s="126"/>
      <c r="AN83" s="128">
        <f>SUM(AG83,AT83)</f>
        <v>0</v>
      </c>
      <c r="AO83" s="126"/>
      <c r="AP83" s="126"/>
      <c r="AQ83" s="129" t="s">
        <v>86</v>
      </c>
      <c r="AR83" s="66"/>
      <c r="AS83" s="130">
        <v>0</v>
      </c>
      <c r="AT83" s="131">
        <f>ROUND(SUM(AV83:AW83),2)</f>
        <v>0</v>
      </c>
      <c r="AU83" s="132">
        <f>'D4.2.6.2 - PS256 - J - St...'!P90</f>
        <v>0</v>
      </c>
      <c r="AV83" s="131">
        <f>'D4.2.6.2 - PS256 - J - St...'!J35</f>
        <v>0</v>
      </c>
      <c r="AW83" s="131">
        <f>'D4.2.6.2 - PS256 - J - St...'!J36</f>
        <v>0</v>
      </c>
      <c r="AX83" s="131">
        <f>'D4.2.6.2 - PS256 - J - St...'!J37</f>
        <v>0</v>
      </c>
      <c r="AY83" s="131">
        <f>'D4.2.6.2 - PS256 - J - St...'!J38</f>
        <v>0</v>
      </c>
      <c r="AZ83" s="131">
        <f>'D4.2.6.2 - PS256 - J - St...'!F35</f>
        <v>0</v>
      </c>
      <c r="BA83" s="131">
        <f>'D4.2.6.2 - PS256 - J - St...'!F36</f>
        <v>0</v>
      </c>
      <c r="BB83" s="131">
        <f>'D4.2.6.2 - PS256 - J - St...'!F37</f>
        <v>0</v>
      </c>
      <c r="BC83" s="131">
        <f>'D4.2.6.2 - PS256 - J - St...'!F38</f>
        <v>0</v>
      </c>
      <c r="BD83" s="133">
        <f>'D4.2.6.2 - PS256 - J - St...'!F39</f>
        <v>0</v>
      </c>
      <c r="BE83" s="4"/>
      <c r="BT83" s="134" t="s">
        <v>82</v>
      </c>
      <c r="BV83" s="134" t="s">
        <v>75</v>
      </c>
      <c r="BW83" s="134" t="s">
        <v>165</v>
      </c>
      <c r="BX83" s="134" t="s">
        <v>144</v>
      </c>
      <c r="CL83" s="134" t="s">
        <v>19</v>
      </c>
    </row>
    <row r="84" s="7" customFormat="1" ht="16.5" customHeight="1">
      <c r="A84" s="125" t="s">
        <v>83</v>
      </c>
      <c r="B84" s="112"/>
      <c r="C84" s="113"/>
      <c r="D84" s="114" t="s">
        <v>166</v>
      </c>
      <c r="E84" s="114"/>
      <c r="F84" s="114"/>
      <c r="G84" s="114"/>
      <c r="H84" s="114"/>
      <c r="I84" s="115"/>
      <c r="J84" s="114" t="s">
        <v>131</v>
      </c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7">
        <f>'D4.4 - Datová síť'!J30</f>
        <v>0</v>
      </c>
      <c r="AH84" s="115"/>
      <c r="AI84" s="115"/>
      <c r="AJ84" s="115"/>
      <c r="AK84" s="115"/>
      <c r="AL84" s="115"/>
      <c r="AM84" s="115"/>
      <c r="AN84" s="117">
        <f>SUM(AG84,AT84)</f>
        <v>0</v>
      </c>
      <c r="AO84" s="115"/>
      <c r="AP84" s="115"/>
      <c r="AQ84" s="118" t="s">
        <v>93</v>
      </c>
      <c r="AR84" s="119"/>
      <c r="AS84" s="120">
        <v>0</v>
      </c>
      <c r="AT84" s="121">
        <f>ROUND(SUM(AV84:AW84),2)</f>
        <v>0</v>
      </c>
      <c r="AU84" s="122">
        <f>'D4.4 - Datová síť'!P82</f>
        <v>0</v>
      </c>
      <c r="AV84" s="121">
        <f>'D4.4 - Datová síť'!J33</f>
        <v>0</v>
      </c>
      <c r="AW84" s="121">
        <f>'D4.4 - Datová síť'!J34</f>
        <v>0</v>
      </c>
      <c r="AX84" s="121">
        <f>'D4.4 - Datová síť'!J35</f>
        <v>0</v>
      </c>
      <c r="AY84" s="121">
        <f>'D4.4 - Datová síť'!J36</f>
        <v>0</v>
      </c>
      <c r="AZ84" s="121">
        <f>'D4.4 - Datová síť'!F33</f>
        <v>0</v>
      </c>
      <c r="BA84" s="121">
        <f>'D4.4 - Datová síť'!F34</f>
        <v>0</v>
      </c>
      <c r="BB84" s="121">
        <f>'D4.4 - Datová síť'!F35</f>
        <v>0</v>
      </c>
      <c r="BC84" s="121">
        <f>'D4.4 - Datová síť'!F36</f>
        <v>0</v>
      </c>
      <c r="BD84" s="123">
        <f>'D4.4 - Datová síť'!F37</f>
        <v>0</v>
      </c>
      <c r="BE84" s="7"/>
      <c r="BT84" s="124" t="s">
        <v>80</v>
      </c>
      <c r="BV84" s="124" t="s">
        <v>75</v>
      </c>
      <c r="BW84" s="124" t="s">
        <v>167</v>
      </c>
      <c r="BX84" s="124" t="s">
        <v>5</v>
      </c>
      <c r="CL84" s="124" t="s">
        <v>19</v>
      </c>
      <c r="CM84" s="124" t="s">
        <v>82</v>
      </c>
    </row>
    <row r="85" s="7" customFormat="1" ht="16.5" customHeight="1">
      <c r="A85" s="125" t="s">
        <v>83</v>
      </c>
      <c r="B85" s="112"/>
      <c r="C85" s="113"/>
      <c r="D85" s="114" t="s">
        <v>168</v>
      </c>
      <c r="E85" s="114"/>
      <c r="F85" s="114"/>
      <c r="G85" s="114"/>
      <c r="H85" s="114"/>
      <c r="I85" s="115"/>
      <c r="J85" s="114" t="s">
        <v>128</v>
      </c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7">
        <f>'D4.5 - ZOV'!J30</f>
        <v>0</v>
      </c>
      <c r="AH85" s="115"/>
      <c r="AI85" s="115"/>
      <c r="AJ85" s="115"/>
      <c r="AK85" s="115"/>
      <c r="AL85" s="115"/>
      <c r="AM85" s="115"/>
      <c r="AN85" s="117">
        <f>SUM(AG85,AT85)</f>
        <v>0</v>
      </c>
      <c r="AO85" s="115"/>
      <c r="AP85" s="115"/>
      <c r="AQ85" s="118" t="s">
        <v>169</v>
      </c>
      <c r="AR85" s="119"/>
      <c r="AS85" s="120">
        <v>0</v>
      </c>
      <c r="AT85" s="121">
        <f>ROUND(SUM(AV85:AW85),2)</f>
        <v>0</v>
      </c>
      <c r="AU85" s="122">
        <f>'D4.5 - ZOV'!P91</f>
        <v>0</v>
      </c>
      <c r="AV85" s="121">
        <f>'D4.5 - ZOV'!J33</f>
        <v>0</v>
      </c>
      <c r="AW85" s="121">
        <f>'D4.5 - ZOV'!J34</f>
        <v>0</v>
      </c>
      <c r="AX85" s="121">
        <f>'D4.5 - ZOV'!J35</f>
        <v>0</v>
      </c>
      <c r="AY85" s="121">
        <f>'D4.5 - ZOV'!J36</f>
        <v>0</v>
      </c>
      <c r="AZ85" s="121">
        <f>'D4.5 - ZOV'!F33</f>
        <v>0</v>
      </c>
      <c r="BA85" s="121">
        <f>'D4.5 - ZOV'!F34</f>
        <v>0</v>
      </c>
      <c r="BB85" s="121">
        <f>'D4.5 - ZOV'!F35</f>
        <v>0</v>
      </c>
      <c r="BC85" s="121">
        <f>'D4.5 - ZOV'!F36</f>
        <v>0</v>
      </c>
      <c r="BD85" s="123">
        <f>'D4.5 - ZOV'!F37</f>
        <v>0</v>
      </c>
      <c r="BE85" s="7"/>
      <c r="BT85" s="124" t="s">
        <v>80</v>
      </c>
      <c r="BV85" s="124" t="s">
        <v>75</v>
      </c>
      <c r="BW85" s="124" t="s">
        <v>170</v>
      </c>
      <c r="BX85" s="124" t="s">
        <v>5</v>
      </c>
      <c r="CL85" s="124" t="s">
        <v>19</v>
      </c>
      <c r="CM85" s="124" t="s">
        <v>82</v>
      </c>
    </row>
    <row r="86" s="7" customFormat="1" ht="16.5" customHeight="1">
      <c r="A86" s="125" t="s">
        <v>83</v>
      </c>
      <c r="B86" s="112"/>
      <c r="C86" s="113"/>
      <c r="D86" s="114" t="s">
        <v>171</v>
      </c>
      <c r="E86" s="114"/>
      <c r="F86" s="114"/>
      <c r="G86" s="114"/>
      <c r="H86" s="114"/>
      <c r="I86" s="115"/>
      <c r="J86" s="114" t="s">
        <v>172</v>
      </c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7">
        <f>'VRN - Vedlejší rozpočtové...'!J30</f>
        <v>0</v>
      </c>
      <c r="AH86" s="115"/>
      <c r="AI86" s="115"/>
      <c r="AJ86" s="115"/>
      <c r="AK86" s="115"/>
      <c r="AL86" s="115"/>
      <c r="AM86" s="115"/>
      <c r="AN86" s="117">
        <f>SUM(AG86,AT86)</f>
        <v>0</v>
      </c>
      <c r="AO86" s="115"/>
      <c r="AP86" s="115"/>
      <c r="AQ86" s="118" t="s">
        <v>173</v>
      </c>
      <c r="AR86" s="119"/>
      <c r="AS86" s="135">
        <v>0</v>
      </c>
      <c r="AT86" s="136">
        <f>ROUND(SUM(AV86:AW86),2)</f>
        <v>0</v>
      </c>
      <c r="AU86" s="137">
        <f>'VRN - Vedlejší rozpočtové...'!P85</f>
        <v>0</v>
      </c>
      <c r="AV86" s="136">
        <f>'VRN - Vedlejší rozpočtové...'!J33</f>
        <v>0</v>
      </c>
      <c r="AW86" s="136">
        <f>'VRN - Vedlejší rozpočtové...'!J34</f>
        <v>0</v>
      </c>
      <c r="AX86" s="136">
        <f>'VRN - Vedlejší rozpočtové...'!J35</f>
        <v>0</v>
      </c>
      <c r="AY86" s="136">
        <f>'VRN - Vedlejší rozpočtové...'!J36</f>
        <v>0</v>
      </c>
      <c r="AZ86" s="136">
        <f>'VRN - Vedlejší rozpočtové...'!F33</f>
        <v>0</v>
      </c>
      <c r="BA86" s="136">
        <f>'VRN - Vedlejší rozpočtové...'!F34</f>
        <v>0</v>
      </c>
      <c r="BB86" s="136">
        <f>'VRN - Vedlejší rozpočtové...'!F35</f>
        <v>0</v>
      </c>
      <c r="BC86" s="136">
        <f>'VRN - Vedlejší rozpočtové...'!F36</f>
        <v>0</v>
      </c>
      <c r="BD86" s="138">
        <f>'VRN - Vedlejší rozpočtové...'!F37</f>
        <v>0</v>
      </c>
      <c r="BE86" s="7"/>
      <c r="BT86" s="124" t="s">
        <v>80</v>
      </c>
      <c r="BV86" s="124" t="s">
        <v>75</v>
      </c>
      <c r="BW86" s="124" t="s">
        <v>174</v>
      </c>
      <c r="BX86" s="124" t="s">
        <v>5</v>
      </c>
      <c r="CL86" s="124" t="s">
        <v>19</v>
      </c>
      <c r="CM86" s="124" t="s">
        <v>82</v>
      </c>
    </row>
    <row r="87" s="2" customFormat="1" ht="30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5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</row>
    <row r="88" s="2" customFormat="1" ht="6.96" customHeight="1">
      <c r="A88" s="39"/>
      <c r="B88" s="60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45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</row>
  </sheetData>
  <sheetProtection sheet="1" formatColumns="0" formatRows="0" objects="1" scenarios="1" spinCount="100000" saltValue="xWZ3rvBh5AcS7i/C/Xk4j1YkNXf6Zgd266rH1XDqgvSdsWbDiejt6fw++y0GU7hYQWML2yfIivLqXPo+lFX44g==" hashValue="xXY4J8CBLK1/lYUcCnSo6skedPkQaOsXz4xH9fUo/IkI3q/XMtni5GDfmGXloioPTFVgxbtpgRQUXnPmspqaow==" algorithmName="SHA-512" password="CC35"/>
  <mergeCells count="16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N69:AP69"/>
    <mergeCell ref="AG69:AM69"/>
    <mergeCell ref="AN70:AP70"/>
    <mergeCell ref="AG70:AM70"/>
    <mergeCell ref="AN71:AP71"/>
    <mergeCell ref="AG71:AM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G76:AM76"/>
    <mergeCell ref="AN76:AP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L45:AO45"/>
    <mergeCell ref="I52:AF52"/>
    <mergeCell ref="C52:G52"/>
    <mergeCell ref="J55:AF55"/>
    <mergeCell ref="D55:H55"/>
    <mergeCell ref="E56:I56"/>
    <mergeCell ref="K56:AF56"/>
    <mergeCell ref="K57:AF57"/>
    <mergeCell ref="E57:I57"/>
    <mergeCell ref="J58:AF58"/>
    <mergeCell ref="D58:H58"/>
    <mergeCell ref="E59:I59"/>
    <mergeCell ref="K59:AF59"/>
    <mergeCell ref="K60:AF60"/>
    <mergeCell ref="E60:I60"/>
    <mergeCell ref="E61:I61"/>
    <mergeCell ref="K61:AF61"/>
    <mergeCell ref="K62:AF62"/>
    <mergeCell ref="E62:I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E64:I64"/>
    <mergeCell ref="K64:AF64"/>
    <mergeCell ref="K65:AF65"/>
    <mergeCell ref="E65:I65"/>
    <mergeCell ref="E66:I66"/>
    <mergeCell ref="K66:AF66"/>
    <mergeCell ref="E67:I67"/>
    <mergeCell ref="K67:AF67"/>
    <mergeCell ref="E68:I68"/>
    <mergeCell ref="K68:AF68"/>
    <mergeCell ref="E69:I69"/>
    <mergeCell ref="K69:AF69"/>
    <mergeCell ref="K70:AF70"/>
    <mergeCell ref="E70:I70"/>
    <mergeCell ref="D71:H71"/>
    <mergeCell ref="J71:AF71"/>
    <mergeCell ref="D72:H72"/>
    <mergeCell ref="J72:AF72"/>
    <mergeCell ref="J73:AF73"/>
    <mergeCell ref="D73:H73"/>
    <mergeCell ref="K74:AF74"/>
    <mergeCell ref="E74:I74"/>
    <mergeCell ref="K75:AF75"/>
    <mergeCell ref="E75:I75"/>
    <mergeCell ref="D76:H76"/>
    <mergeCell ref="J76:AF76"/>
    <mergeCell ref="E77:I77"/>
    <mergeCell ref="K77:AF77"/>
    <mergeCell ref="K78:AF78"/>
    <mergeCell ref="E78:I78"/>
    <mergeCell ref="E79:I79"/>
    <mergeCell ref="K79:AF79"/>
    <mergeCell ref="E80:I80"/>
    <mergeCell ref="K80:AF80"/>
    <mergeCell ref="E81:I81"/>
    <mergeCell ref="K81:AF81"/>
    <mergeCell ref="E82:I82"/>
    <mergeCell ref="K82:AF82"/>
    <mergeCell ref="E83:I83"/>
    <mergeCell ref="K83:AF83"/>
    <mergeCell ref="D84:H84"/>
    <mergeCell ref="J84:AF84"/>
    <mergeCell ref="D85:H85"/>
    <mergeCell ref="J85:AF85"/>
    <mergeCell ref="D86:H86"/>
    <mergeCell ref="J86:AF86"/>
  </mergeCells>
  <hyperlinks>
    <hyperlink ref="A56" location="'D3.1a - InO 201.3 - Horko...'!C2" display="/"/>
    <hyperlink ref="A57" location="'D3.1b - InO 201.3 - Horko...'!C2" display="/"/>
    <hyperlink ref="A59" location="'D3.1a - InO 201.3 - Horko..._01'!C2" display="/"/>
    <hyperlink ref="A60" location="'D3.1b - InO 201.3 - Horko..._01'!C2" display="/"/>
    <hyperlink ref="A61" location="'D3.2.1.2 - PS235 - 5520 -...'!C2" display="/"/>
    <hyperlink ref="A62" location="'D3.2.2.2 - PS236 - 5502 -...'!C2" display="/"/>
    <hyperlink ref="A63" location="'D3.2.3.2 - PS237 - 5401 -...'!C2" display="/"/>
    <hyperlink ref="A64" location="'D3.2.4.2 - PS238 - 4501 -...'!C2" display="/"/>
    <hyperlink ref="A65" location="'D3.2.5.2 - PS239 - 5203 -...'!C2" display="/"/>
    <hyperlink ref="A66" location="'D3.2.6.2 - PS240 - 5604 -...'!C2" display="/"/>
    <hyperlink ref="A67" location="'D3.2.7.2 - PS241 - 4582 -...'!C2" display="/"/>
    <hyperlink ref="A68" location="'D3.2.8.1 - PS209 - OS - K...'!C2" display="/"/>
    <hyperlink ref="A69" location="'D3.2.8.2 - PS209 - OS Krá...'!C2" display="/"/>
    <hyperlink ref="A70" location="'D3.2.X.2 - PVS - Měření a...'!C2" display="/"/>
    <hyperlink ref="A71" location="'D3.3 - ZOV'!C2" display="/"/>
    <hyperlink ref="A72" location="'D3.4 - Datová síť'!C2" display="/"/>
    <hyperlink ref="A74" location="'D4.1a - InO 201.2 - Teplo...'!C2" display="/"/>
    <hyperlink ref="A75" location="'D4.1b - InO 201.2 - Teplo...'!C2" display="/"/>
    <hyperlink ref="A77" location="'D4.2.1.1 - Objektové před...'!C2" display="/"/>
    <hyperlink ref="A78" location="'D4.2.1.2 - PS251 - A - Ch...'!C2" display="/"/>
    <hyperlink ref="A79" location="'D4.2.2.2 - PS252 - B - PI...'!C2" display="/"/>
    <hyperlink ref="A80" location="'D4.2.3.2 - PS253 - F - Mi...'!C2" display="/"/>
    <hyperlink ref="A81" location="'D4.2.4.2 - PS254 - G - PP...'!C2" display="/"/>
    <hyperlink ref="A82" location="'D4.2.5.2 - PS255 - I - Ps...'!C2" display="/"/>
    <hyperlink ref="A83" location="'D4.2.6.2 - PS256 - J - St...'!C2" display="/"/>
    <hyperlink ref="A84" location="'D4.4 - Datová síť'!C2" display="/"/>
    <hyperlink ref="A85" location="'D4.5 - ZOV'!C2" display="/"/>
    <hyperlink ref="A86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176</v>
      </c>
      <c r="L8" s="21"/>
    </row>
    <row r="9" s="2" customFormat="1" ht="16.5" customHeight="1">
      <c r="A9" s="39"/>
      <c r="B9" s="45"/>
      <c r="C9" s="39"/>
      <c r="D9" s="39"/>
      <c r="E9" s="144" t="s">
        <v>177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179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ROUND(J100,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ROUND((SUM(BE100:BE832)),  2)</f>
        <v>0</v>
      </c>
      <c r="G35" s="39"/>
      <c r="H35" s="39"/>
      <c r="I35" s="158">
        <v>0.20999999999999999</v>
      </c>
      <c r="J35" s="157">
        <f>ROUND(((SUM(BE100:BE832))*I35),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ROUND((SUM(BF100:BF832)),  2)</f>
        <v>0</v>
      </c>
      <c r="G36" s="39"/>
      <c r="H36" s="39"/>
      <c r="I36" s="158">
        <v>0.12</v>
      </c>
      <c r="J36" s="157">
        <f>ROUND(((SUM(BF100:BF832))*I36),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ROUND((SUM(BG100:BG832)),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ROUND((SUM(BH100:BH832)),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ROUND((SUM(BI100:BI832)),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177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D3.1a - InO 201.3 - Horkovod - strojní část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SITEZ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SITEZ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181</v>
      </c>
      <c r="D61" s="172"/>
      <c r="E61" s="172"/>
      <c r="F61" s="172"/>
      <c r="G61" s="172"/>
      <c r="H61" s="172"/>
      <c r="I61" s="172"/>
      <c r="J61" s="173" t="s">
        <v>182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J100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183</v>
      </c>
    </row>
    <row r="64" s="9" customFormat="1" ht="24.96" customHeight="1">
      <c r="A64" s="9"/>
      <c r="B64" s="175"/>
      <c r="C64" s="176"/>
      <c r="D64" s="177" t="s">
        <v>184</v>
      </c>
      <c r="E64" s="178"/>
      <c r="F64" s="178"/>
      <c r="G64" s="178"/>
      <c r="H64" s="178"/>
      <c r="I64" s="178"/>
      <c r="J64" s="179">
        <f>J101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185</v>
      </c>
      <c r="E65" s="183"/>
      <c r="F65" s="183"/>
      <c r="G65" s="183"/>
      <c r="H65" s="183"/>
      <c r="I65" s="183"/>
      <c r="J65" s="184">
        <f>J102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186</v>
      </c>
      <c r="E66" s="183"/>
      <c r="F66" s="183"/>
      <c r="G66" s="183"/>
      <c r="H66" s="183"/>
      <c r="I66" s="183"/>
      <c r="J66" s="184">
        <f>J106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187</v>
      </c>
      <c r="E67" s="178"/>
      <c r="F67" s="178"/>
      <c r="G67" s="178"/>
      <c r="H67" s="178"/>
      <c r="I67" s="178"/>
      <c r="J67" s="179">
        <f>J114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188</v>
      </c>
      <c r="E68" s="183"/>
      <c r="F68" s="183"/>
      <c r="G68" s="183"/>
      <c r="H68" s="183"/>
      <c r="I68" s="183"/>
      <c r="J68" s="184">
        <f>J115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189</v>
      </c>
      <c r="E69" s="183"/>
      <c r="F69" s="183"/>
      <c r="G69" s="183"/>
      <c r="H69" s="183"/>
      <c r="I69" s="183"/>
      <c r="J69" s="184">
        <f>J163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190</v>
      </c>
      <c r="E70" s="183"/>
      <c r="F70" s="183"/>
      <c r="G70" s="183"/>
      <c r="H70" s="183"/>
      <c r="I70" s="183"/>
      <c r="J70" s="184">
        <f>J182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191</v>
      </c>
      <c r="E71" s="183"/>
      <c r="F71" s="183"/>
      <c r="G71" s="183"/>
      <c r="H71" s="183"/>
      <c r="I71" s="183"/>
      <c r="J71" s="184">
        <f>J201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192</v>
      </c>
      <c r="E72" s="183"/>
      <c r="F72" s="183"/>
      <c r="G72" s="183"/>
      <c r="H72" s="183"/>
      <c r="I72" s="183"/>
      <c r="J72" s="184">
        <f>J239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193</v>
      </c>
      <c r="E73" s="183"/>
      <c r="F73" s="183"/>
      <c r="G73" s="183"/>
      <c r="H73" s="183"/>
      <c r="I73" s="183"/>
      <c r="J73" s="184">
        <f>J260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194</v>
      </c>
      <c r="E74" s="183"/>
      <c r="F74" s="183"/>
      <c r="G74" s="183"/>
      <c r="H74" s="183"/>
      <c r="I74" s="183"/>
      <c r="J74" s="184">
        <f>J271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5"/>
      <c r="C75" s="176"/>
      <c r="D75" s="177" t="s">
        <v>195</v>
      </c>
      <c r="E75" s="178"/>
      <c r="F75" s="178"/>
      <c r="G75" s="178"/>
      <c r="H75" s="178"/>
      <c r="I75" s="178"/>
      <c r="J75" s="179">
        <f>J290</f>
        <v>0</v>
      </c>
      <c r="K75" s="176"/>
      <c r="L75" s="18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1"/>
      <c r="C76" s="126"/>
      <c r="D76" s="182" t="s">
        <v>196</v>
      </c>
      <c r="E76" s="183"/>
      <c r="F76" s="183"/>
      <c r="G76" s="183"/>
      <c r="H76" s="183"/>
      <c r="I76" s="183"/>
      <c r="J76" s="184">
        <f>J291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197</v>
      </c>
      <c r="E77" s="183"/>
      <c r="F77" s="183"/>
      <c r="G77" s="183"/>
      <c r="H77" s="183"/>
      <c r="I77" s="183"/>
      <c r="J77" s="184">
        <f>J793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5"/>
      <c r="C78" s="176"/>
      <c r="D78" s="177" t="s">
        <v>198</v>
      </c>
      <c r="E78" s="178"/>
      <c r="F78" s="178"/>
      <c r="G78" s="178"/>
      <c r="H78" s="178"/>
      <c r="I78" s="178"/>
      <c r="J78" s="179">
        <f>J820</f>
        <v>0</v>
      </c>
      <c r="K78" s="176"/>
      <c r="L78" s="18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199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70" t="str">
        <f>E7</f>
        <v>Revitalizace CZT Liberec - GreenNet II</v>
      </c>
      <c r="F88" s="33"/>
      <c r="G88" s="33"/>
      <c r="H88" s="33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176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170" t="s">
        <v>177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178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E11</f>
        <v>D3.1a - InO 201.3 - Horkovod - strojní část</v>
      </c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F14</f>
        <v>Liberec</v>
      </c>
      <c r="G94" s="41"/>
      <c r="H94" s="41"/>
      <c r="I94" s="33" t="s">
        <v>23</v>
      </c>
      <c r="J94" s="73" t="str">
        <f>IF(J14="","",J14)</f>
        <v>21. 6. 2024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E17</f>
        <v>Teplárna Liberec, a.s.</v>
      </c>
      <c r="G96" s="41"/>
      <c r="H96" s="41"/>
      <c r="I96" s="33" t="s">
        <v>32</v>
      </c>
      <c r="J96" s="37" t="str">
        <f>E23</f>
        <v>SITEZ s.r.o.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30</v>
      </c>
      <c r="D97" s="41"/>
      <c r="E97" s="41"/>
      <c r="F97" s="28" t="str">
        <f>IF(E20="","",E20)</f>
        <v>Vyplň údaj</v>
      </c>
      <c r="G97" s="41"/>
      <c r="H97" s="41"/>
      <c r="I97" s="33" t="s">
        <v>36</v>
      </c>
      <c r="J97" s="37" t="str">
        <f>E26</f>
        <v>SITEZ s.r.o.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6"/>
      <c r="B99" s="187"/>
      <c r="C99" s="188" t="s">
        <v>200</v>
      </c>
      <c r="D99" s="189" t="s">
        <v>58</v>
      </c>
      <c r="E99" s="189" t="s">
        <v>54</v>
      </c>
      <c r="F99" s="189" t="s">
        <v>55</v>
      </c>
      <c r="G99" s="189" t="s">
        <v>201</v>
      </c>
      <c r="H99" s="189" t="s">
        <v>202</v>
      </c>
      <c r="I99" s="189" t="s">
        <v>203</v>
      </c>
      <c r="J99" s="189" t="s">
        <v>182</v>
      </c>
      <c r="K99" s="190" t="s">
        <v>204</v>
      </c>
      <c r="L99" s="191"/>
      <c r="M99" s="93" t="s">
        <v>19</v>
      </c>
      <c r="N99" s="94" t="s">
        <v>43</v>
      </c>
      <c r="O99" s="94" t="s">
        <v>205</v>
      </c>
      <c r="P99" s="94" t="s">
        <v>206</v>
      </c>
      <c r="Q99" s="94" t="s">
        <v>207</v>
      </c>
      <c r="R99" s="94" t="s">
        <v>208</v>
      </c>
      <c r="S99" s="94" t="s">
        <v>209</v>
      </c>
      <c r="T99" s="95" t="s">
        <v>210</v>
      </c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</row>
    <row r="100" s="2" customFormat="1" ht="22.8" customHeight="1">
      <c r="A100" s="39"/>
      <c r="B100" s="40"/>
      <c r="C100" s="100" t="s">
        <v>211</v>
      </c>
      <c r="D100" s="41"/>
      <c r="E100" s="41"/>
      <c r="F100" s="41"/>
      <c r="G100" s="41"/>
      <c r="H100" s="41"/>
      <c r="I100" s="41"/>
      <c r="J100" s="192">
        <f>BK100</f>
        <v>0</v>
      </c>
      <c r="K100" s="41"/>
      <c r="L100" s="45"/>
      <c r="M100" s="96"/>
      <c r="N100" s="193"/>
      <c r="O100" s="97"/>
      <c r="P100" s="194">
        <f>P101+P114+P290+P820</f>
        <v>0</v>
      </c>
      <c r="Q100" s="97"/>
      <c r="R100" s="194">
        <f>R101+R114+R290+R820</f>
        <v>417.88391724000013</v>
      </c>
      <c r="S100" s="97"/>
      <c r="T100" s="195">
        <f>T101+T114+T290+T820</f>
        <v>289.25630000000001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72</v>
      </c>
      <c r="AU100" s="18" t="s">
        <v>183</v>
      </c>
      <c r="BK100" s="196">
        <f>BK101+BK114+BK290+BK820</f>
        <v>0</v>
      </c>
    </row>
    <row r="101" s="12" customFormat="1" ht="25.92" customHeight="1">
      <c r="A101" s="12"/>
      <c r="B101" s="197"/>
      <c r="C101" s="198"/>
      <c r="D101" s="199" t="s">
        <v>72</v>
      </c>
      <c r="E101" s="200" t="s">
        <v>212</v>
      </c>
      <c r="F101" s="200" t="s">
        <v>213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P102+P106</f>
        <v>0</v>
      </c>
      <c r="Q101" s="205"/>
      <c r="R101" s="206">
        <f>R102+R106</f>
        <v>0.51999999999999991</v>
      </c>
      <c r="S101" s="205"/>
      <c r="T101" s="207">
        <f>T102+T106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80</v>
      </c>
      <c r="AT101" s="209" t="s">
        <v>72</v>
      </c>
      <c r="AU101" s="209" t="s">
        <v>73</v>
      </c>
      <c r="AY101" s="208" t="s">
        <v>214</v>
      </c>
      <c r="BK101" s="210">
        <f>BK102+BK106</f>
        <v>0</v>
      </c>
    </row>
    <row r="102" s="12" customFormat="1" ht="22.8" customHeight="1">
      <c r="A102" s="12"/>
      <c r="B102" s="197"/>
      <c r="C102" s="198"/>
      <c r="D102" s="199" t="s">
        <v>72</v>
      </c>
      <c r="E102" s="211" t="s">
        <v>215</v>
      </c>
      <c r="F102" s="211" t="s">
        <v>216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SUM(P103:P105)</f>
        <v>0</v>
      </c>
      <c r="Q102" s="205"/>
      <c r="R102" s="206">
        <f>SUM(R103:R105)</f>
        <v>0.51999999999999991</v>
      </c>
      <c r="S102" s="205"/>
      <c r="T102" s="207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80</v>
      </c>
      <c r="AT102" s="209" t="s">
        <v>72</v>
      </c>
      <c r="AU102" s="209" t="s">
        <v>80</v>
      </c>
      <c r="AY102" s="208" t="s">
        <v>214</v>
      </c>
      <c r="BK102" s="210">
        <f>SUM(BK103:BK105)</f>
        <v>0</v>
      </c>
    </row>
    <row r="103" s="2" customFormat="1" ht="16.5" customHeight="1">
      <c r="A103" s="39"/>
      <c r="B103" s="40"/>
      <c r="C103" s="213" t="s">
        <v>80</v>
      </c>
      <c r="D103" s="213" t="s">
        <v>217</v>
      </c>
      <c r="E103" s="214" t="s">
        <v>218</v>
      </c>
      <c r="F103" s="215" t="s">
        <v>219</v>
      </c>
      <c r="G103" s="216" t="s">
        <v>220</v>
      </c>
      <c r="H103" s="217">
        <v>4000</v>
      </c>
      <c r="I103" s="218"/>
      <c r="J103" s="219">
        <f>ROUND(I103*H103,2)</f>
        <v>0</v>
      </c>
      <c r="K103" s="215" t="s">
        <v>221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0.00012999999999999999</v>
      </c>
      <c r="R103" s="222">
        <f>Q103*H103</f>
        <v>0.51999999999999991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222</v>
      </c>
      <c r="AT103" s="224" t="s">
        <v>217</v>
      </c>
      <c r="AU103" s="224" t="s">
        <v>82</v>
      </c>
      <c r="AY103" s="18" t="s">
        <v>214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222</v>
      </c>
      <c r="BM103" s="224" t="s">
        <v>223</v>
      </c>
    </row>
    <row r="104" s="2" customFormat="1">
      <c r="A104" s="39"/>
      <c r="B104" s="40"/>
      <c r="C104" s="41"/>
      <c r="D104" s="226" t="s">
        <v>224</v>
      </c>
      <c r="E104" s="41"/>
      <c r="F104" s="227" t="s">
        <v>225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224</v>
      </c>
      <c r="AU104" s="18" t="s">
        <v>82</v>
      </c>
    </row>
    <row r="105" s="2" customFormat="1">
      <c r="A105" s="39"/>
      <c r="B105" s="40"/>
      <c r="C105" s="41"/>
      <c r="D105" s="231" t="s">
        <v>226</v>
      </c>
      <c r="E105" s="41"/>
      <c r="F105" s="232" t="s">
        <v>227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226</v>
      </c>
      <c r="AU105" s="18" t="s">
        <v>82</v>
      </c>
    </row>
    <row r="106" s="12" customFormat="1" ht="22.8" customHeight="1">
      <c r="A106" s="12"/>
      <c r="B106" s="197"/>
      <c r="C106" s="198"/>
      <c r="D106" s="199" t="s">
        <v>72</v>
      </c>
      <c r="E106" s="211" t="s">
        <v>228</v>
      </c>
      <c r="F106" s="211" t="s">
        <v>229</v>
      </c>
      <c r="G106" s="198"/>
      <c r="H106" s="198"/>
      <c r="I106" s="201"/>
      <c r="J106" s="212">
        <f>BK106</f>
        <v>0</v>
      </c>
      <c r="K106" s="198"/>
      <c r="L106" s="203"/>
      <c r="M106" s="204"/>
      <c r="N106" s="205"/>
      <c r="O106" s="205"/>
      <c r="P106" s="206">
        <f>SUM(P107:P113)</f>
        <v>0</v>
      </c>
      <c r="Q106" s="205"/>
      <c r="R106" s="206">
        <f>SUM(R107:R113)</f>
        <v>0</v>
      </c>
      <c r="S106" s="205"/>
      <c r="T106" s="207">
        <f>SUM(T107:T113)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80</v>
      </c>
      <c r="AT106" s="209" t="s">
        <v>72</v>
      </c>
      <c r="AU106" s="209" t="s">
        <v>80</v>
      </c>
      <c r="AY106" s="208" t="s">
        <v>214</v>
      </c>
      <c r="BK106" s="210">
        <f>SUM(BK107:BK113)</f>
        <v>0</v>
      </c>
    </row>
    <row r="107" s="2" customFormat="1" ht="16.5" customHeight="1">
      <c r="A107" s="39"/>
      <c r="B107" s="40"/>
      <c r="C107" s="213" t="s">
        <v>82</v>
      </c>
      <c r="D107" s="213" t="s">
        <v>217</v>
      </c>
      <c r="E107" s="214" t="s">
        <v>230</v>
      </c>
      <c r="F107" s="215" t="s">
        <v>231</v>
      </c>
      <c r="G107" s="216" t="s">
        <v>232</v>
      </c>
      <c r="H107" s="217">
        <v>289.25599999999997</v>
      </c>
      <c r="I107" s="218"/>
      <c r="J107" s="219">
        <f>ROUND(I107*H107,2)</f>
        <v>0</v>
      </c>
      <c r="K107" s="215" t="s">
        <v>221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222</v>
      </c>
      <c r="AT107" s="224" t="s">
        <v>217</v>
      </c>
      <c r="AU107" s="224" t="s">
        <v>82</v>
      </c>
      <c r="AY107" s="18" t="s">
        <v>214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222</v>
      </c>
      <c r="BM107" s="224" t="s">
        <v>233</v>
      </c>
    </row>
    <row r="108" s="2" customFormat="1">
      <c r="A108" s="39"/>
      <c r="B108" s="40"/>
      <c r="C108" s="41"/>
      <c r="D108" s="226" t="s">
        <v>224</v>
      </c>
      <c r="E108" s="41"/>
      <c r="F108" s="227" t="s">
        <v>234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224</v>
      </c>
      <c r="AU108" s="18" t="s">
        <v>82</v>
      </c>
    </row>
    <row r="109" s="2" customFormat="1">
      <c r="A109" s="39"/>
      <c r="B109" s="40"/>
      <c r="C109" s="41"/>
      <c r="D109" s="231" t="s">
        <v>226</v>
      </c>
      <c r="E109" s="41"/>
      <c r="F109" s="232" t="s">
        <v>235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226</v>
      </c>
      <c r="AU109" s="18" t="s">
        <v>82</v>
      </c>
    </row>
    <row r="110" s="2" customFormat="1" ht="16.5" customHeight="1">
      <c r="A110" s="39"/>
      <c r="B110" s="40"/>
      <c r="C110" s="213" t="s">
        <v>236</v>
      </c>
      <c r="D110" s="213" t="s">
        <v>217</v>
      </c>
      <c r="E110" s="214" t="s">
        <v>237</v>
      </c>
      <c r="F110" s="215" t="s">
        <v>238</v>
      </c>
      <c r="G110" s="216" t="s">
        <v>232</v>
      </c>
      <c r="H110" s="217">
        <v>5785.1199999999999</v>
      </c>
      <c r="I110" s="218"/>
      <c r="J110" s="219">
        <f>ROUND(I110*H110,2)</f>
        <v>0</v>
      </c>
      <c r="K110" s="215" t="s">
        <v>221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222</v>
      </c>
      <c r="AT110" s="224" t="s">
        <v>217</v>
      </c>
      <c r="AU110" s="224" t="s">
        <v>82</v>
      </c>
      <c r="AY110" s="18" t="s">
        <v>214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222</v>
      </c>
      <c r="BM110" s="224" t="s">
        <v>239</v>
      </c>
    </row>
    <row r="111" s="2" customFormat="1">
      <c r="A111" s="39"/>
      <c r="B111" s="40"/>
      <c r="C111" s="41"/>
      <c r="D111" s="226" t="s">
        <v>224</v>
      </c>
      <c r="E111" s="41"/>
      <c r="F111" s="227" t="s">
        <v>240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224</v>
      </c>
      <c r="AU111" s="18" t="s">
        <v>82</v>
      </c>
    </row>
    <row r="112" s="2" customFormat="1">
      <c r="A112" s="39"/>
      <c r="B112" s="40"/>
      <c r="C112" s="41"/>
      <c r="D112" s="231" t="s">
        <v>226</v>
      </c>
      <c r="E112" s="41"/>
      <c r="F112" s="232" t="s">
        <v>241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226</v>
      </c>
      <c r="AU112" s="18" t="s">
        <v>82</v>
      </c>
    </row>
    <row r="113" s="13" customFormat="1">
      <c r="A113" s="13"/>
      <c r="B113" s="233"/>
      <c r="C113" s="234"/>
      <c r="D113" s="226" t="s">
        <v>242</v>
      </c>
      <c r="E113" s="234"/>
      <c r="F113" s="235" t="s">
        <v>243</v>
      </c>
      <c r="G113" s="234"/>
      <c r="H113" s="236">
        <v>5785.1199999999999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242</v>
      </c>
      <c r="AU113" s="242" t="s">
        <v>82</v>
      </c>
      <c r="AV113" s="13" t="s">
        <v>82</v>
      </c>
      <c r="AW113" s="13" t="s">
        <v>4</v>
      </c>
      <c r="AX113" s="13" t="s">
        <v>80</v>
      </c>
      <c r="AY113" s="242" t="s">
        <v>214</v>
      </c>
    </row>
    <row r="114" s="12" customFormat="1" ht="25.92" customHeight="1">
      <c r="A114" s="12"/>
      <c r="B114" s="197"/>
      <c r="C114" s="198"/>
      <c r="D114" s="199" t="s">
        <v>72</v>
      </c>
      <c r="E114" s="200" t="s">
        <v>244</v>
      </c>
      <c r="F114" s="200" t="s">
        <v>245</v>
      </c>
      <c r="G114" s="198"/>
      <c r="H114" s="198"/>
      <c r="I114" s="201"/>
      <c r="J114" s="202">
        <f>BK114</f>
        <v>0</v>
      </c>
      <c r="K114" s="198"/>
      <c r="L114" s="203"/>
      <c r="M114" s="204"/>
      <c r="N114" s="205"/>
      <c r="O114" s="205"/>
      <c r="P114" s="206">
        <f>P115+P163+P182+P201+P239+P260+P271</f>
        <v>0</v>
      </c>
      <c r="Q114" s="205"/>
      <c r="R114" s="206">
        <f>R115+R163+R182+R201+R239+R260+R271</f>
        <v>2.8884919999999994</v>
      </c>
      <c r="S114" s="205"/>
      <c r="T114" s="207">
        <f>T115+T163+T182+T201+T239+T260+T271</f>
        <v>289.25630000000001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82</v>
      </c>
      <c r="AT114" s="209" t="s">
        <v>72</v>
      </c>
      <c r="AU114" s="209" t="s">
        <v>73</v>
      </c>
      <c r="AY114" s="208" t="s">
        <v>214</v>
      </c>
      <c r="BK114" s="210">
        <f>BK115+BK163+BK182+BK201+BK239+BK260+BK271</f>
        <v>0</v>
      </c>
    </row>
    <row r="115" s="12" customFormat="1" ht="22.8" customHeight="1">
      <c r="A115" s="12"/>
      <c r="B115" s="197"/>
      <c r="C115" s="198"/>
      <c r="D115" s="199" t="s">
        <v>72</v>
      </c>
      <c r="E115" s="211" t="s">
        <v>246</v>
      </c>
      <c r="F115" s="211" t="s">
        <v>247</v>
      </c>
      <c r="G115" s="198"/>
      <c r="H115" s="198"/>
      <c r="I115" s="201"/>
      <c r="J115" s="212">
        <f>BK115</f>
        <v>0</v>
      </c>
      <c r="K115" s="198"/>
      <c r="L115" s="203"/>
      <c r="M115" s="204"/>
      <c r="N115" s="205"/>
      <c r="O115" s="205"/>
      <c r="P115" s="206">
        <f>SUM(P116:P162)</f>
        <v>0</v>
      </c>
      <c r="Q115" s="205"/>
      <c r="R115" s="206">
        <f>SUM(R116:R162)</f>
        <v>0.056180000000000001</v>
      </c>
      <c r="S115" s="205"/>
      <c r="T115" s="207">
        <f>SUM(T116:T162)</f>
        <v>89.25630000000001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82</v>
      </c>
      <c r="AT115" s="209" t="s">
        <v>72</v>
      </c>
      <c r="AU115" s="209" t="s">
        <v>80</v>
      </c>
      <c r="AY115" s="208" t="s">
        <v>214</v>
      </c>
      <c r="BK115" s="210">
        <f>SUM(BK116:BK162)</f>
        <v>0</v>
      </c>
    </row>
    <row r="116" s="2" customFormat="1" ht="16.5" customHeight="1">
      <c r="A116" s="39"/>
      <c r="B116" s="40"/>
      <c r="C116" s="213" t="s">
        <v>222</v>
      </c>
      <c r="D116" s="213" t="s">
        <v>217</v>
      </c>
      <c r="E116" s="214" t="s">
        <v>248</v>
      </c>
      <c r="F116" s="215" t="s">
        <v>249</v>
      </c>
      <c r="G116" s="216" t="s">
        <v>220</v>
      </c>
      <c r="H116" s="217">
        <v>2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250</v>
      </c>
      <c r="AT116" s="224" t="s">
        <v>217</v>
      </c>
      <c r="AU116" s="224" t="s">
        <v>82</v>
      </c>
      <c r="AY116" s="18" t="s">
        <v>214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250</v>
      </c>
      <c r="BM116" s="224" t="s">
        <v>251</v>
      </c>
    </row>
    <row r="117" s="2" customFormat="1">
      <c r="A117" s="39"/>
      <c r="B117" s="40"/>
      <c r="C117" s="41"/>
      <c r="D117" s="226" t="s">
        <v>224</v>
      </c>
      <c r="E117" s="41"/>
      <c r="F117" s="227" t="s">
        <v>252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224</v>
      </c>
      <c r="AU117" s="18" t="s">
        <v>82</v>
      </c>
    </row>
    <row r="118" s="2" customFormat="1" ht="16.5" customHeight="1">
      <c r="A118" s="39"/>
      <c r="B118" s="40"/>
      <c r="C118" s="243" t="s">
        <v>253</v>
      </c>
      <c r="D118" s="243" t="s">
        <v>254</v>
      </c>
      <c r="E118" s="244" t="s">
        <v>255</v>
      </c>
      <c r="F118" s="245" t="s">
        <v>256</v>
      </c>
      <c r="G118" s="246" t="s">
        <v>220</v>
      </c>
      <c r="H118" s="247">
        <v>2</v>
      </c>
      <c r="I118" s="248"/>
      <c r="J118" s="249">
        <f>ROUND(I118*H118,2)</f>
        <v>0</v>
      </c>
      <c r="K118" s="245" t="s">
        <v>19</v>
      </c>
      <c r="L118" s="250"/>
      <c r="M118" s="251" t="s">
        <v>19</v>
      </c>
      <c r="N118" s="252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257</v>
      </c>
      <c r="AT118" s="224" t="s">
        <v>254</v>
      </c>
      <c r="AU118" s="224" t="s">
        <v>82</v>
      </c>
      <c r="AY118" s="18" t="s">
        <v>214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250</v>
      </c>
      <c r="BM118" s="224" t="s">
        <v>258</v>
      </c>
    </row>
    <row r="119" s="2" customFormat="1">
      <c r="A119" s="39"/>
      <c r="B119" s="40"/>
      <c r="C119" s="41"/>
      <c r="D119" s="226" t="s">
        <v>224</v>
      </c>
      <c r="E119" s="41"/>
      <c r="F119" s="227" t="s">
        <v>256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82</v>
      </c>
    </row>
    <row r="120" s="2" customFormat="1" ht="16.5" customHeight="1">
      <c r="A120" s="39"/>
      <c r="B120" s="40"/>
      <c r="C120" s="243" t="s">
        <v>259</v>
      </c>
      <c r="D120" s="243" t="s">
        <v>254</v>
      </c>
      <c r="E120" s="244" t="s">
        <v>260</v>
      </c>
      <c r="F120" s="245" t="s">
        <v>261</v>
      </c>
      <c r="G120" s="246" t="s">
        <v>220</v>
      </c>
      <c r="H120" s="247">
        <v>2</v>
      </c>
      <c r="I120" s="248"/>
      <c r="J120" s="249">
        <f>ROUND(I120*H120,2)</f>
        <v>0</v>
      </c>
      <c r="K120" s="245" t="s">
        <v>19</v>
      </c>
      <c r="L120" s="250"/>
      <c r="M120" s="251" t="s">
        <v>19</v>
      </c>
      <c r="N120" s="252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257</v>
      </c>
      <c r="AT120" s="224" t="s">
        <v>254</v>
      </c>
      <c r="AU120" s="224" t="s">
        <v>82</v>
      </c>
      <c r="AY120" s="18" t="s">
        <v>214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250</v>
      </c>
      <c r="BM120" s="224" t="s">
        <v>262</v>
      </c>
    </row>
    <row r="121" s="2" customFormat="1">
      <c r="A121" s="39"/>
      <c r="B121" s="40"/>
      <c r="C121" s="41"/>
      <c r="D121" s="226" t="s">
        <v>224</v>
      </c>
      <c r="E121" s="41"/>
      <c r="F121" s="227" t="s">
        <v>261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224</v>
      </c>
      <c r="AU121" s="18" t="s">
        <v>82</v>
      </c>
    </row>
    <row r="122" s="2" customFormat="1" ht="16.5" customHeight="1">
      <c r="A122" s="39"/>
      <c r="B122" s="40"/>
      <c r="C122" s="243" t="s">
        <v>263</v>
      </c>
      <c r="D122" s="243" t="s">
        <v>254</v>
      </c>
      <c r="E122" s="244" t="s">
        <v>264</v>
      </c>
      <c r="F122" s="245" t="s">
        <v>265</v>
      </c>
      <c r="G122" s="246" t="s">
        <v>220</v>
      </c>
      <c r="H122" s="247">
        <v>4</v>
      </c>
      <c r="I122" s="248"/>
      <c r="J122" s="249">
        <f>ROUND(I122*H122,2)</f>
        <v>0</v>
      </c>
      <c r="K122" s="245" t="s">
        <v>19</v>
      </c>
      <c r="L122" s="250"/>
      <c r="M122" s="251" t="s">
        <v>19</v>
      </c>
      <c r="N122" s="252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257</v>
      </c>
      <c r="AT122" s="224" t="s">
        <v>254</v>
      </c>
      <c r="AU122" s="224" t="s">
        <v>82</v>
      </c>
      <c r="AY122" s="18" t="s">
        <v>214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250</v>
      </c>
      <c r="BM122" s="224" t="s">
        <v>266</v>
      </c>
    </row>
    <row r="123" s="2" customFormat="1">
      <c r="A123" s="39"/>
      <c r="B123" s="40"/>
      <c r="C123" s="41"/>
      <c r="D123" s="226" t="s">
        <v>224</v>
      </c>
      <c r="E123" s="41"/>
      <c r="F123" s="227" t="s">
        <v>265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224</v>
      </c>
      <c r="AU123" s="18" t="s">
        <v>82</v>
      </c>
    </row>
    <row r="124" s="2" customFormat="1" ht="16.5" customHeight="1">
      <c r="A124" s="39"/>
      <c r="B124" s="40"/>
      <c r="C124" s="243" t="s">
        <v>215</v>
      </c>
      <c r="D124" s="243" t="s">
        <v>254</v>
      </c>
      <c r="E124" s="244" t="s">
        <v>267</v>
      </c>
      <c r="F124" s="245" t="s">
        <v>268</v>
      </c>
      <c r="G124" s="246" t="s">
        <v>220</v>
      </c>
      <c r="H124" s="247">
        <v>4</v>
      </c>
      <c r="I124" s="248"/>
      <c r="J124" s="249">
        <f>ROUND(I124*H124,2)</f>
        <v>0</v>
      </c>
      <c r="K124" s="245" t="s">
        <v>19</v>
      </c>
      <c r="L124" s="250"/>
      <c r="M124" s="251" t="s">
        <v>19</v>
      </c>
      <c r="N124" s="252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257</v>
      </c>
      <c r="AT124" s="224" t="s">
        <v>254</v>
      </c>
      <c r="AU124" s="224" t="s">
        <v>82</v>
      </c>
      <c r="AY124" s="18" t="s">
        <v>214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250</v>
      </c>
      <c r="BM124" s="224" t="s">
        <v>269</v>
      </c>
    </row>
    <row r="125" s="2" customFormat="1">
      <c r="A125" s="39"/>
      <c r="B125" s="40"/>
      <c r="C125" s="41"/>
      <c r="D125" s="226" t="s">
        <v>224</v>
      </c>
      <c r="E125" s="41"/>
      <c r="F125" s="227" t="s">
        <v>268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224</v>
      </c>
      <c r="AU125" s="18" t="s">
        <v>82</v>
      </c>
    </row>
    <row r="126" s="2" customFormat="1" ht="16.5" customHeight="1">
      <c r="A126" s="39"/>
      <c r="B126" s="40"/>
      <c r="C126" s="243" t="s">
        <v>270</v>
      </c>
      <c r="D126" s="243" t="s">
        <v>254</v>
      </c>
      <c r="E126" s="244" t="s">
        <v>271</v>
      </c>
      <c r="F126" s="245" t="s">
        <v>272</v>
      </c>
      <c r="G126" s="246" t="s">
        <v>220</v>
      </c>
      <c r="H126" s="247">
        <v>4</v>
      </c>
      <c r="I126" s="248"/>
      <c r="J126" s="249">
        <f>ROUND(I126*H126,2)</f>
        <v>0</v>
      </c>
      <c r="K126" s="245" t="s">
        <v>19</v>
      </c>
      <c r="L126" s="250"/>
      <c r="M126" s="251" t="s">
        <v>19</v>
      </c>
      <c r="N126" s="252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257</v>
      </c>
      <c r="AT126" s="224" t="s">
        <v>254</v>
      </c>
      <c r="AU126" s="224" t="s">
        <v>82</v>
      </c>
      <c r="AY126" s="18" t="s">
        <v>214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250</v>
      </c>
      <c r="BM126" s="224" t="s">
        <v>273</v>
      </c>
    </row>
    <row r="127" s="2" customFormat="1">
      <c r="A127" s="39"/>
      <c r="B127" s="40"/>
      <c r="C127" s="41"/>
      <c r="D127" s="226" t="s">
        <v>224</v>
      </c>
      <c r="E127" s="41"/>
      <c r="F127" s="227" t="s">
        <v>272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224</v>
      </c>
      <c r="AU127" s="18" t="s">
        <v>82</v>
      </c>
    </row>
    <row r="128" s="2" customFormat="1" ht="16.5" customHeight="1">
      <c r="A128" s="39"/>
      <c r="B128" s="40"/>
      <c r="C128" s="213" t="s">
        <v>274</v>
      </c>
      <c r="D128" s="213" t="s">
        <v>217</v>
      </c>
      <c r="E128" s="214" t="s">
        <v>275</v>
      </c>
      <c r="F128" s="215" t="s">
        <v>276</v>
      </c>
      <c r="G128" s="216" t="s">
        <v>277</v>
      </c>
      <c r="H128" s="217">
        <v>28</v>
      </c>
      <c r="I128" s="218"/>
      <c r="J128" s="219">
        <f>ROUND(I128*H128,2)</f>
        <v>0</v>
      </c>
      <c r="K128" s="215" t="s">
        <v>221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250</v>
      </c>
      <c r="AT128" s="224" t="s">
        <v>217</v>
      </c>
      <c r="AU128" s="224" t="s">
        <v>82</v>
      </c>
      <c r="AY128" s="18" t="s">
        <v>214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250</v>
      </c>
      <c r="BM128" s="224" t="s">
        <v>278</v>
      </c>
    </row>
    <row r="129" s="2" customFormat="1">
      <c r="A129" s="39"/>
      <c r="B129" s="40"/>
      <c r="C129" s="41"/>
      <c r="D129" s="226" t="s">
        <v>224</v>
      </c>
      <c r="E129" s="41"/>
      <c r="F129" s="227" t="s">
        <v>279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224</v>
      </c>
      <c r="AU129" s="18" t="s">
        <v>82</v>
      </c>
    </row>
    <row r="130" s="2" customFormat="1">
      <c r="A130" s="39"/>
      <c r="B130" s="40"/>
      <c r="C130" s="41"/>
      <c r="D130" s="231" t="s">
        <v>226</v>
      </c>
      <c r="E130" s="41"/>
      <c r="F130" s="232" t="s">
        <v>280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226</v>
      </c>
      <c r="AU130" s="18" t="s">
        <v>82</v>
      </c>
    </row>
    <row r="131" s="2" customFormat="1" ht="16.5" customHeight="1">
      <c r="A131" s="39"/>
      <c r="B131" s="40"/>
      <c r="C131" s="243" t="s">
        <v>281</v>
      </c>
      <c r="D131" s="243" t="s">
        <v>254</v>
      </c>
      <c r="E131" s="244" t="s">
        <v>282</v>
      </c>
      <c r="F131" s="245" t="s">
        <v>283</v>
      </c>
      <c r="G131" s="246" t="s">
        <v>277</v>
      </c>
      <c r="H131" s="247">
        <v>2</v>
      </c>
      <c r="I131" s="248"/>
      <c r="J131" s="249">
        <f>ROUND(I131*H131,2)</f>
        <v>0</v>
      </c>
      <c r="K131" s="245" t="s">
        <v>19</v>
      </c>
      <c r="L131" s="250"/>
      <c r="M131" s="251" t="s">
        <v>19</v>
      </c>
      <c r="N131" s="252" t="s">
        <v>44</v>
      </c>
      <c r="O131" s="85"/>
      <c r="P131" s="222">
        <f>O131*H131</f>
        <v>0</v>
      </c>
      <c r="Q131" s="222">
        <v>0.0058100000000000001</v>
      </c>
      <c r="R131" s="222">
        <f>Q131*H131</f>
        <v>0.01162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257</v>
      </c>
      <c r="AT131" s="224" t="s">
        <v>254</v>
      </c>
      <c r="AU131" s="224" t="s">
        <v>82</v>
      </c>
      <c r="AY131" s="18" t="s">
        <v>214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250</v>
      </c>
      <c r="BM131" s="224" t="s">
        <v>284</v>
      </c>
    </row>
    <row r="132" s="2" customFormat="1">
      <c r="A132" s="39"/>
      <c r="B132" s="40"/>
      <c r="C132" s="41"/>
      <c r="D132" s="226" t="s">
        <v>224</v>
      </c>
      <c r="E132" s="41"/>
      <c r="F132" s="227" t="s">
        <v>283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224</v>
      </c>
      <c r="AU132" s="18" t="s">
        <v>82</v>
      </c>
    </row>
    <row r="133" s="2" customFormat="1" ht="16.5" customHeight="1">
      <c r="A133" s="39"/>
      <c r="B133" s="40"/>
      <c r="C133" s="243" t="s">
        <v>8</v>
      </c>
      <c r="D133" s="243" t="s">
        <v>254</v>
      </c>
      <c r="E133" s="244" t="s">
        <v>285</v>
      </c>
      <c r="F133" s="245" t="s">
        <v>286</v>
      </c>
      <c r="G133" s="246" t="s">
        <v>277</v>
      </c>
      <c r="H133" s="247">
        <v>2</v>
      </c>
      <c r="I133" s="248"/>
      <c r="J133" s="249">
        <f>ROUND(I133*H133,2)</f>
        <v>0</v>
      </c>
      <c r="K133" s="245" t="s">
        <v>19</v>
      </c>
      <c r="L133" s="250"/>
      <c r="M133" s="251" t="s">
        <v>19</v>
      </c>
      <c r="N133" s="252" t="s">
        <v>44</v>
      </c>
      <c r="O133" s="85"/>
      <c r="P133" s="222">
        <f>O133*H133</f>
        <v>0</v>
      </c>
      <c r="Q133" s="222">
        <v>0.0058100000000000001</v>
      </c>
      <c r="R133" s="222">
        <f>Q133*H133</f>
        <v>0.01162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257</v>
      </c>
      <c r="AT133" s="224" t="s">
        <v>254</v>
      </c>
      <c r="AU133" s="224" t="s">
        <v>82</v>
      </c>
      <c r="AY133" s="18" t="s">
        <v>214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250</v>
      </c>
      <c r="BM133" s="224" t="s">
        <v>287</v>
      </c>
    </row>
    <row r="134" s="2" customFormat="1">
      <c r="A134" s="39"/>
      <c r="B134" s="40"/>
      <c r="C134" s="41"/>
      <c r="D134" s="226" t="s">
        <v>224</v>
      </c>
      <c r="E134" s="41"/>
      <c r="F134" s="227" t="s">
        <v>286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224</v>
      </c>
      <c r="AU134" s="18" t="s">
        <v>82</v>
      </c>
    </row>
    <row r="135" s="2" customFormat="1" ht="16.5" customHeight="1">
      <c r="A135" s="39"/>
      <c r="B135" s="40"/>
      <c r="C135" s="243" t="s">
        <v>288</v>
      </c>
      <c r="D135" s="243" t="s">
        <v>254</v>
      </c>
      <c r="E135" s="244" t="s">
        <v>289</v>
      </c>
      <c r="F135" s="245" t="s">
        <v>290</v>
      </c>
      <c r="G135" s="246" t="s">
        <v>277</v>
      </c>
      <c r="H135" s="247">
        <v>4</v>
      </c>
      <c r="I135" s="248"/>
      <c r="J135" s="249">
        <f>ROUND(I135*H135,2)</f>
        <v>0</v>
      </c>
      <c r="K135" s="245" t="s">
        <v>19</v>
      </c>
      <c r="L135" s="250"/>
      <c r="M135" s="251" t="s">
        <v>19</v>
      </c>
      <c r="N135" s="252" t="s">
        <v>44</v>
      </c>
      <c r="O135" s="85"/>
      <c r="P135" s="222">
        <f>O135*H135</f>
        <v>0</v>
      </c>
      <c r="Q135" s="222">
        <v>0.0040299999999999997</v>
      </c>
      <c r="R135" s="222">
        <f>Q135*H135</f>
        <v>0.016119999999999999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257</v>
      </c>
      <c r="AT135" s="224" t="s">
        <v>254</v>
      </c>
      <c r="AU135" s="224" t="s">
        <v>82</v>
      </c>
      <c r="AY135" s="18" t="s">
        <v>214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250</v>
      </c>
      <c r="BM135" s="224" t="s">
        <v>291</v>
      </c>
    </row>
    <row r="136" s="2" customFormat="1">
      <c r="A136" s="39"/>
      <c r="B136" s="40"/>
      <c r="C136" s="41"/>
      <c r="D136" s="226" t="s">
        <v>224</v>
      </c>
      <c r="E136" s="41"/>
      <c r="F136" s="227" t="s">
        <v>290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224</v>
      </c>
      <c r="AU136" s="18" t="s">
        <v>82</v>
      </c>
    </row>
    <row r="137" s="2" customFormat="1" ht="16.5" customHeight="1">
      <c r="A137" s="39"/>
      <c r="B137" s="40"/>
      <c r="C137" s="243" t="s">
        <v>292</v>
      </c>
      <c r="D137" s="243" t="s">
        <v>254</v>
      </c>
      <c r="E137" s="244" t="s">
        <v>293</v>
      </c>
      <c r="F137" s="245" t="s">
        <v>294</v>
      </c>
      <c r="G137" s="246" t="s">
        <v>277</v>
      </c>
      <c r="H137" s="247">
        <v>2</v>
      </c>
      <c r="I137" s="248"/>
      <c r="J137" s="249">
        <f>ROUND(I137*H137,2)</f>
        <v>0</v>
      </c>
      <c r="K137" s="245" t="s">
        <v>19</v>
      </c>
      <c r="L137" s="250"/>
      <c r="M137" s="251" t="s">
        <v>19</v>
      </c>
      <c r="N137" s="252" t="s">
        <v>44</v>
      </c>
      <c r="O137" s="85"/>
      <c r="P137" s="222">
        <f>O137*H137</f>
        <v>0</v>
      </c>
      <c r="Q137" s="222">
        <v>0.00131</v>
      </c>
      <c r="R137" s="222">
        <f>Q137*H137</f>
        <v>0.0026199999999999999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257</v>
      </c>
      <c r="AT137" s="224" t="s">
        <v>254</v>
      </c>
      <c r="AU137" s="224" t="s">
        <v>82</v>
      </c>
      <c r="AY137" s="18" t="s">
        <v>214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250</v>
      </c>
      <c r="BM137" s="224" t="s">
        <v>295</v>
      </c>
    </row>
    <row r="138" s="2" customFormat="1">
      <c r="A138" s="39"/>
      <c r="B138" s="40"/>
      <c r="C138" s="41"/>
      <c r="D138" s="226" t="s">
        <v>224</v>
      </c>
      <c r="E138" s="41"/>
      <c r="F138" s="227" t="s">
        <v>294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224</v>
      </c>
      <c r="AU138" s="18" t="s">
        <v>82</v>
      </c>
    </row>
    <row r="139" s="2" customFormat="1" ht="16.5" customHeight="1">
      <c r="A139" s="39"/>
      <c r="B139" s="40"/>
      <c r="C139" s="243" t="s">
        <v>296</v>
      </c>
      <c r="D139" s="243" t="s">
        <v>254</v>
      </c>
      <c r="E139" s="244" t="s">
        <v>297</v>
      </c>
      <c r="F139" s="245" t="s">
        <v>298</v>
      </c>
      <c r="G139" s="246" t="s">
        <v>277</v>
      </c>
      <c r="H139" s="247">
        <v>4</v>
      </c>
      <c r="I139" s="248"/>
      <c r="J139" s="249">
        <f>ROUND(I139*H139,2)</f>
        <v>0</v>
      </c>
      <c r="K139" s="245" t="s">
        <v>19</v>
      </c>
      <c r="L139" s="250"/>
      <c r="M139" s="251" t="s">
        <v>19</v>
      </c>
      <c r="N139" s="252" t="s">
        <v>44</v>
      </c>
      <c r="O139" s="85"/>
      <c r="P139" s="222">
        <f>O139*H139</f>
        <v>0</v>
      </c>
      <c r="Q139" s="222">
        <v>0.00072999999999999996</v>
      </c>
      <c r="R139" s="222">
        <f>Q139*H139</f>
        <v>0.0029199999999999999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257</v>
      </c>
      <c r="AT139" s="224" t="s">
        <v>254</v>
      </c>
      <c r="AU139" s="224" t="s">
        <v>82</v>
      </c>
      <c r="AY139" s="18" t="s">
        <v>214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250</v>
      </c>
      <c r="BM139" s="224" t="s">
        <v>299</v>
      </c>
    </row>
    <row r="140" s="2" customFormat="1">
      <c r="A140" s="39"/>
      <c r="B140" s="40"/>
      <c r="C140" s="41"/>
      <c r="D140" s="226" t="s">
        <v>224</v>
      </c>
      <c r="E140" s="41"/>
      <c r="F140" s="227" t="s">
        <v>298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82</v>
      </c>
    </row>
    <row r="141" s="2" customFormat="1" ht="16.5" customHeight="1">
      <c r="A141" s="39"/>
      <c r="B141" s="40"/>
      <c r="C141" s="243" t="s">
        <v>250</v>
      </c>
      <c r="D141" s="243" t="s">
        <v>254</v>
      </c>
      <c r="E141" s="244" t="s">
        <v>300</v>
      </c>
      <c r="F141" s="245" t="s">
        <v>301</v>
      </c>
      <c r="G141" s="246" t="s">
        <v>277</v>
      </c>
      <c r="H141" s="247">
        <v>2</v>
      </c>
      <c r="I141" s="248"/>
      <c r="J141" s="249">
        <f>ROUND(I141*H141,2)</f>
        <v>0</v>
      </c>
      <c r="K141" s="245" t="s">
        <v>19</v>
      </c>
      <c r="L141" s="250"/>
      <c r="M141" s="251" t="s">
        <v>19</v>
      </c>
      <c r="N141" s="252" t="s">
        <v>44</v>
      </c>
      <c r="O141" s="85"/>
      <c r="P141" s="222">
        <f>O141*H141</f>
        <v>0</v>
      </c>
      <c r="Q141" s="222">
        <v>0.0011800000000000001</v>
      </c>
      <c r="R141" s="222">
        <f>Q141*H141</f>
        <v>0.0023600000000000001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257</v>
      </c>
      <c r="AT141" s="224" t="s">
        <v>254</v>
      </c>
      <c r="AU141" s="224" t="s">
        <v>82</v>
      </c>
      <c r="AY141" s="18" t="s">
        <v>214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250</v>
      </c>
      <c r="BM141" s="224" t="s">
        <v>302</v>
      </c>
    </row>
    <row r="142" s="2" customFormat="1">
      <c r="A142" s="39"/>
      <c r="B142" s="40"/>
      <c r="C142" s="41"/>
      <c r="D142" s="226" t="s">
        <v>224</v>
      </c>
      <c r="E142" s="41"/>
      <c r="F142" s="227" t="s">
        <v>301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82</v>
      </c>
    </row>
    <row r="143" s="2" customFormat="1" ht="16.5" customHeight="1">
      <c r="A143" s="39"/>
      <c r="B143" s="40"/>
      <c r="C143" s="243" t="s">
        <v>303</v>
      </c>
      <c r="D143" s="243" t="s">
        <v>254</v>
      </c>
      <c r="E143" s="244" t="s">
        <v>304</v>
      </c>
      <c r="F143" s="245" t="s">
        <v>305</v>
      </c>
      <c r="G143" s="246" t="s">
        <v>277</v>
      </c>
      <c r="H143" s="247">
        <v>2</v>
      </c>
      <c r="I143" s="248"/>
      <c r="J143" s="249">
        <f>ROUND(I143*H143,2)</f>
        <v>0</v>
      </c>
      <c r="K143" s="245" t="s">
        <v>19</v>
      </c>
      <c r="L143" s="250"/>
      <c r="M143" s="251" t="s">
        <v>19</v>
      </c>
      <c r="N143" s="252" t="s">
        <v>44</v>
      </c>
      <c r="O143" s="85"/>
      <c r="P143" s="222">
        <f>O143*H143</f>
        <v>0</v>
      </c>
      <c r="Q143" s="222">
        <v>0.0011800000000000001</v>
      </c>
      <c r="R143" s="222">
        <f>Q143*H143</f>
        <v>0.0023600000000000001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257</v>
      </c>
      <c r="AT143" s="224" t="s">
        <v>254</v>
      </c>
      <c r="AU143" s="224" t="s">
        <v>82</v>
      </c>
      <c r="AY143" s="18" t="s">
        <v>214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250</v>
      </c>
      <c r="BM143" s="224" t="s">
        <v>306</v>
      </c>
    </row>
    <row r="144" s="2" customFormat="1">
      <c r="A144" s="39"/>
      <c r="B144" s="40"/>
      <c r="C144" s="41"/>
      <c r="D144" s="226" t="s">
        <v>224</v>
      </c>
      <c r="E144" s="41"/>
      <c r="F144" s="227" t="s">
        <v>305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82</v>
      </c>
    </row>
    <row r="145" s="2" customFormat="1" ht="16.5" customHeight="1">
      <c r="A145" s="39"/>
      <c r="B145" s="40"/>
      <c r="C145" s="243" t="s">
        <v>307</v>
      </c>
      <c r="D145" s="243" t="s">
        <v>254</v>
      </c>
      <c r="E145" s="244" t="s">
        <v>308</v>
      </c>
      <c r="F145" s="245" t="s">
        <v>309</v>
      </c>
      <c r="G145" s="246" t="s">
        <v>277</v>
      </c>
      <c r="H145" s="247">
        <v>4</v>
      </c>
      <c r="I145" s="248"/>
      <c r="J145" s="249">
        <f>ROUND(I145*H145,2)</f>
        <v>0</v>
      </c>
      <c r="K145" s="245" t="s">
        <v>19</v>
      </c>
      <c r="L145" s="250"/>
      <c r="M145" s="251" t="s">
        <v>19</v>
      </c>
      <c r="N145" s="252" t="s">
        <v>44</v>
      </c>
      <c r="O145" s="85"/>
      <c r="P145" s="222">
        <f>O145*H145</f>
        <v>0</v>
      </c>
      <c r="Q145" s="222">
        <v>0.0010300000000000001</v>
      </c>
      <c r="R145" s="222">
        <f>Q145*H145</f>
        <v>0.0041200000000000004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257</v>
      </c>
      <c r="AT145" s="224" t="s">
        <v>254</v>
      </c>
      <c r="AU145" s="224" t="s">
        <v>82</v>
      </c>
      <c r="AY145" s="18" t="s">
        <v>214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250</v>
      </c>
      <c r="BM145" s="224" t="s">
        <v>310</v>
      </c>
    </row>
    <row r="146" s="2" customFormat="1">
      <c r="A146" s="39"/>
      <c r="B146" s="40"/>
      <c r="C146" s="41"/>
      <c r="D146" s="226" t="s">
        <v>224</v>
      </c>
      <c r="E146" s="41"/>
      <c r="F146" s="227" t="s">
        <v>309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82</v>
      </c>
    </row>
    <row r="147" s="2" customFormat="1" ht="16.5" customHeight="1">
      <c r="A147" s="39"/>
      <c r="B147" s="40"/>
      <c r="C147" s="243" t="s">
        <v>311</v>
      </c>
      <c r="D147" s="243" t="s">
        <v>254</v>
      </c>
      <c r="E147" s="244" t="s">
        <v>312</v>
      </c>
      <c r="F147" s="245" t="s">
        <v>313</v>
      </c>
      <c r="G147" s="246" t="s">
        <v>277</v>
      </c>
      <c r="H147" s="247">
        <v>2</v>
      </c>
      <c r="I147" s="248"/>
      <c r="J147" s="249">
        <f>ROUND(I147*H147,2)</f>
        <v>0</v>
      </c>
      <c r="K147" s="245" t="s">
        <v>19</v>
      </c>
      <c r="L147" s="250"/>
      <c r="M147" s="251" t="s">
        <v>19</v>
      </c>
      <c r="N147" s="252" t="s">
        <v>44</v>
      </c>
      <c r="O147" s="85"/>
      <c r="P147" s="222">
        <f>O147*H147</f>
        <v>0</v>
      </c>
      <c r="Q147" s="222">
        <v>0.00051999999999999995</v>
      </c>
      <c r="R147" s="222">
        <f>Q147*H147</f>
        <v>0.0010399999999999999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257</v>
      </c>
      <c r="AT147" s="224" t="s">
        <v>254</v>
      </c>
      <c r="AU147" s="224" t="s">
        <v>82</v>
      </c>
      <c r="AY147" s="18" t="s">
        <v>214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250</v>
      </c>
      <c r="BM147" s="224" t="s">
        <v>314</v>
      </c>
    </row>
    <row r="148" s="2" customFormat="1">
      <c r="A148" s="39"/>
      <c r="B148" s="40"/>
      <c r="C148" s="41"/>
      <c r="D148" s="226" t="s">
        <v>224</v>
      </c>
      <c r="E148" s="41"/>
      <c r="F148" s="227" t="s">
        <v>313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224</v>
      </c>
      <c r="AU148" s="18" t="s">
        <v>82</v>
      </c>
    </row>
    <row r="149" s="2" customFormat="1" ht="16.5" customHeight="1">
      <c r="A149" s="39"/>
      <c r="B149" s="40"/>
      <c r="C149" s="243" t="s">
        <v>315</v>
      </c>
      <c r="D149" s="243" t="s">
        <v>254</v>
      </c>
      <c r="E149" s="244" t="s">
        <v>316</v>
      </c>
      <c r="F149" s="245" t="s">
        <v>317</v>
      </c>
      <c r="G149" s="246" t="s">
        <v>277</v>
      </c>
      <c r="H149" s="247">
        <v>4</v>
      </c>
      <c r="I149" s="248"/>
      <c r="J149" s="249">
        <f>ROUND(I149*H149,2)</f>
        <v>0</v>
      </c>
      <c r="K149" s="245" t="s">
        <v>19</v>
      </c>
      <c r="L149" s="250"/>
      <c r="M149" s="251" t="s">
        <v>19</v>
      </c>
      <c r="N149" s="252" t="s">
        <v>44</v>
      </c>
      <c r="O149" s="85"/>
      <c r="P149" s="222">
        <f>O149*H149</f>
        <v>0</v>
      </c>
      <c r="Q149" s="222">
        <v>0.00035</v>
      </c>
      <c r="R149" s="222">
        <f>Q149*H149</f>
        <v>0.0014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257</v>
      </c>
      <c r="AT149" s="224" t="s">
        <v>254</v>
      </c>
      <c r="AU149" s="224" t="s">
        <v>82</v>
      </c>
      <c r="AY149" s="18" t="s">
        <v>214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250</v>
      </c>
      <c r="BM149" s="224" t="s">
        <v>318</v>
      </c>
    </row>
    <row r="150" s="2" customFormat="1">
      <c r="A150" s="39"/>
      <c r="B150" s="40"/>
      <c r="C150" s="41"/>
      <c r="D150" s="226" t="s">
        <v>224</v>
      </c>
      <c r="E150" s="41"/>
      <c r="F150" s="227" t="s">
        <v>317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82</v>
      </c>
    </row>
    <row r="151" s="2" customFormat="1" ht="16.5" customHeight="1">
      <c r="A151" s="39"/>
      <c r="B151" s="40"/>
      <c r="C151" s="213" t="s">
        <v>7</v>
      </c>
      <c r="D151" s="213" t="s">
        <v>217</v>
      </c>
      <c r="E151" s="214" t="s">
        <v>319</v>
      </c>
      <c r="F151" s="215" t="s">
        <v>320</v>
      </c>
      <c r="G151" s="216" t="s">
        <v>321</v>
      </c>
      <c r="H151" s="217">
        <v>510</v>
      </c>
      <c r="I151" s="218"/>
      <c r="J151" s="219">
        <f>ROUND(I151*H151,2)</f>
        <v>0</v>
      </c>
      <c r="K151" s="215" t="s">
        <v>221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0.0046899999999999997</v>
      </c>
      <c r="T151" s="223">
        <f>S151*H151</f>
        <v>2.3918999999999997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250</v>
      </c>
      <c r="AT151" s="224" t="s">
        <v>217</v>
      </c>
      <c r="AU151" s="224" t="s">
        <v>82</v>
      </c>
      <c r="AY151" s="18" t="s">
        <v>214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250</v>
      </c>
      <c r="BM151" s="224" t="s">
        <v>322</v>
      </c>
    </row>
    <row r="152" s="2" customFormat="1">
      <c r="A152" s="39"/>
      <c r="B152" s="40"/>
      <c r="C152" s="41"/>
      <c r="D152" s="226" t="s">
        <v>224</v>
      </c>
      <c r="E152" s="41"/>
      <c r="F152" s="227" t="s">
        <v>323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224</v>
      </c>
      <c r="AU152" s="18" t="s">
        <v>82</v>
      </c>
    </row>
    <row r="153" s="2" customFormat="1">
      <c r="A153" s="39"/>
      <c r="B153" s="40"/>
      <c r="C153" s="41"/>
      <c r="D153" s="231" t="s">
        <v>226</v>
      </c>
      <c r="E153" s="41"/>
      <c r="F153" s="232" t="s">
        <v>324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226</v>
      </c>
      <c r="AU153" s="18" t="s">
        <v>82</v>
      </c>
    </row>
    <row r="154" s="2" customFormat="1" ht="16.5" customHeight="1">
      <c r="A154" s="39"/>
      <c r="B154" s="40"/>
      <c r="C154" s="213" t="s">
        <v>325</v>
      </c>
      <c r="D154" s="213" t="s">
        <v>217</v>
      </c>
      <c r="E154" s="214" t="s">
        <v>326</v>
      </c>
      <c r="F154" s="215" t="s">
        <v>327</v>
      </c>
      <c r="G154" s="216" t="s">
        <v>321</v>
      </c>
      <c r="H154" s="217">
        <v>18384</v>
      </c>
      <c r="I154" s="218"/>
      <c r="J154" s="219">
        <f>ROUND(I154*H154,2)</f>
        <v>0</v>
      </c>
      <c r="K154" s="215" t="s">
        <v>221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0.004725</v>
      </c>
      <c r="T154" s="223">
        <f>S154*H154</f>
        <v>86.864400000000003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250</v>
      </c>
      <c r="AT154" s="224" t="s">
        <v>217</v>
      </c>
      <c r="AU154" s="224" t="s">
        <v>82</v>
      </c>
      <c r="AY154" s="18" t="s">
        <v>214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250</v>
      </c>
      <c r="BM154" s="224" t="s">
        <v>328</v>
      </c>
    </row>
    <row r="155" s="2" customFormat="1">
      <c r="A155" s="39"/>
      <c r="B155" s="40"/>
      <c r="C155" s="41"/>
      <c r="D155" s="226" t="s">
        <v>224</v>
      </c>
      <c r="E155" s="41"/>
      <c r="F155" s="227" t="s">
        <v>329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224</v>
      </c>
      <c r="AU155" s="18" t="s">
        <v>82</v>
      </c>
    </row>
    <row r="156" s="2" customFormat="1">
      <c r="A156" s="39"/>
      <c r="B156" s="40"/>
      <c r="C156" s="41"/>
      <c r="D156" s="231" t="s">
        <v>226</v>
      </c>
      <c r="E156" s="41"/>
      <c r="F156" s="232" t="s">
        <v>330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226</v>
      </c>
      <c r="AU156" s="18" t="s">
        <v>82</v>
      </c>
    </row>
    <row r="157" s="2" customFormat="1" ht="21.75" customHeight="1">
      <c r="A157" s="39"/>
      <c r="B157" s="40"/>
      <c r="C157" s="213" t="s">
        <v>331</v>
      </c>
      <c r="D157" s="213" t="s">
        <v>217</v>
      </c>
      <c r="E157" s="214" t="s">
        <v>332</v>
      </c>
      <c r="F157" s="215" t="s">
        <v>333</v>
      </c>
      <c r="G157" s="216" t="s">
        <v>232</v>
      </c>
      <c r="H157" s="217">
        <v>89.256</v>
      </c>
      <c r="I157" s="218"/>
      <c r="J157" s="219">
        <f>ROUND(I157*H157,2)</f>
        <v>0</v>
      </c>
      <c r="K157" s="215" t="s">
        <v>221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334</v>
      </c>
      <c r="AT157" s="224" t="s">
        <v>217</v>
      </c>
      <c r="AU157" s="224" t="s">
        <v>82</v>
      </c>
      <c r="AY157" s="18" t="s">
        <v>214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334</v>
      </c>
      <c r="BM157" s="224" t="s">
        <v>335</v>
      </c>
    </row>
    <row r="158" s="2" customFormat="1">
      <c r="A158" s="39"/>
      <c r="B158" s="40"/>
      <c r="C158" s="41"/>
      <c r="D158" s="226" t="s">
        <v>224</v>
      </c>
      <c r="E158" s="41"/>
      <c r="F158" s="227" t="s">
        <v>336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82</v>
      </c>
    </row>
    <row r="159" s="2" customFormat="1">
      <c r="A159" s="39"/>
      <c r="B159" s="40"/>
      <c r="C159" s="41"/>
      <c r="D159" s="231" t="s">
        <v>226</v>
      </c>
      <c r="E159" s="41"/>
      <c r="F159" s="232" t="s">
        <v>337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226</v>
      </c>
      <c r="AU159" s="18" t="s">
        <v>82</v>
      </c>
    </row>
    <row r="160" s="2" customFormat="1" ht="16.5" customHeight="1">
      <c r="A160" s="39"/>
      <c r="B160" s="40"/>
      <c r="C160" s="213" t="s">
        <v>338</v>
      </c>
      <c r="D160" s="213" t="s">
        <v>217</v>
      </c>
      <c r="E160" s="214" t="s">
        <v>339</v>
      </c>
      <c r="F160" s="215" t="s">
        <v>340</v>
      </c>
      <c r="G160" s="216" t="s">
        <v>232</v>
      </c>
      <c r="H160" s="217">
        <v>0.056000000000000001</v>
      </c>
      <c r="I160" s="218"/>
      <c r="J160" s="219">
        <f>ROUND(I160*H160,2)</f>
        <v>0</v>
      </c>
      <c r="K160" s="215" t="s">
        <v>221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250</v>
      </c>
      <c r="AT160" s="224" t="s">
        <v>217</v>
      </c>
      <c r="AU160" s="224" t="s">
        <v>82</v>
      </c>
      <c r="AY160" s="18" t="s">
        <v>214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250</v>
      </c>
      <c r="BM160" s="224" t="s">
        <v>341</v>
      </c>
    </row>
    <row r="161" s="2" customFormat="1">
      <c r="A161" s="39"/>
      <c r="B161" s="40"/>
      <c r="C161" s="41"/>
      <c r="D161" s="226" t="s">
        <v>224</v>
      </c>
      <c r="E161" s="41"/>
      <c r="F161" s="227" t="s">
        <v>342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224</v>
      </c>
      <c r="AU161" s="18" t="s">
        <v>82</v>
      </c>
    </row>
    <row r="162" s="2" customFormat="1">
      <c r="A162" s="39"/>
      <c r="B162" s="40"/>
      <c r="C162" s="41"/>
      <c r="D162" s="231" t="s">
        <v>226</v>
      </c>
      <c r="E162" s="41"/>
      <c r="F162" s="232" t="s">
        <v>343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226</v>
      </c>
      <c r="AU162" s="18" t="s">
        <v>82</v>
      </c>
    </row>
    <row r="163" s="12" customFormat="1" ht="22.8" customHeight="1">
      <c r="A163" s="12"/>
      <c r="B163" s="197"/>
      <c r="C163" s="198"/>
      <c r="D163" s="199" t="s">
        <v>72</v>
      </c>
      <c r="E163" s="211" t="s">
        <v>344</v>
      </c>
      <c r="F163" s="211" t="s">
        <v>345</v>
      </c>
      <c r="G163" s="198"/>
      <c r="H163" s="198"/>
      <c r="I163" s="201"/>
      <c r="J163" s="212">
        <f>BK163</f>
        <v>0</v>
      </c>
      <c r="K163" s="198"/>
      <c r="L163" s="203"/>
      <c r="M163" s="204"/>
      <c r="N163" s="205"/>
      <c r="O163" s="205"/>
      <c r="P163" s="206">
        <f>SUM(P164:P181)</f>
        <v>0</v>
      </c>
      <c r="Q163" s="205"/>
      <c r="R163" s="206">
        <f>SUM(R164:R181)</f>
        <v>0.32716000000000001</v>
      </c>
      <c r="S163" s="205"/>
      <c r="T163" s="207">
        <f>SUM(T164:T181)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8" t="s">
        <v>82</v>
      </c>
      <c r="AT163" s="209" t="s">
        <v>72</v>
      </c>
      <c r="AU163" s="209" t="s">
        <v>80</v>
      </c>
      <c r="AY163" s="208" t="s">
        <v>214</v>
      </c>
      <c r="BK163" s="210">
        <f>SUM(BK164:BK181)</f>
        <v>0</v>
      </c>
    </row>
    <row r="164" s="2" customFormat="1" ht="24.15" customHeight="1">
      <c r="A164" s="39"/>
      <c r="B164" s="40"/>
      <c r="C164" s="213" t="s">
        <v>346</v>
      </c>
      <c r="D164" s="213" t="s">
        <v>217</v>
      </c>
      <c r="E164" s="214" t="s">
        <v>347</v>
      </c>
      <c r="F164" s="215" t="s">
        <v>348</v>
      </c>
      <c r="G164" s="216" t="s">
        <v>277</v>
      </c>
      <c r="H164" s="217">
        <v>2</v>
      </c>
      <c r="I164" s="218"/>
      <c r="J164" s="219">
        <f>ROUND(I164*H164,2)</f>
        <v>0</v>
      </c>
      <c r="K164" s="215" t="s">
        <v>221</v>
      </c>
      <c r="L164" s="45"/>
      <c r="M164" s="220" t="s">
        <v>19</v>
      </c>
      <c r="N164" s="221" t="s">
        <v>44</v>
      </c>
      <c r="O164" s="85"/>
      <c r="P164" s="222">
        <f>O164*H164</f>
        <v>0</v>
      </c>
      <c r="Q164" s="222">
        <v>0.0011999999999999999</v>
      </c>
      <c r="R164" s="222">
        <f>Q164*H164</f>
        <v>0.0023999999999999998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250</v>
      </c>
      <c r="AT164" s="224" t="s">
        <v>217</v>
      </c>
      <c r="AU164" s="224" t="s">
        <v>82</v>
      </c>
      <c r="AY164" s="18" t="s">
        <v>214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250</v>
      </c>
      <c r="BM164" s="224" t="s">
        <v>349</v>
      </c>
    </row>
    <row r="165" s="2" customFormat="1">
      <c r="A165" s="39"/>
      <c r="B165" s="40"/>
      <c r="C165" s="41"/>
      <c r="D165" s="226" t="s">
        <v>224</v>
      </c>
      <c r="E165" s="41"/>
      <c r="F165" s="227" t="s">
        <v>350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224</v>
      </c>
      <c r="AU165" s="18" t="s">
        <v>82</v>
      </c>
    </row>
    <row r="166" s="2" customFormat="1">
      <c r="A166" s="39"/>
      <c r="B166" s="40"/>
      <c r="C166" s="41"/>
      <c r="D166" s="231" t="s">
        <v>226</v>
      </c>
      <c r="E166" s="41"/>
      <c r="F166" s="232" t="s">
        <v>351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226</v>
      </c>
      <c r="AU166" s="18" t="s">
        <v>82</v>
      </c>
    </row>
    <row r="167" s="2" customFormat="1" ht="24.15" customHeight="1">
      <c r="A167" s="39"/>
      <c r="B167" s="40"/>
      <c r="C167" s="213" t="s">
        <v>352</v>
      </c>
      <c r="D167" s="213" t="s">
        <v>217</v>
      </c>
      <c r="E167" s="214" t="s">
        <v>353</v>
      </c>
      <c r="F167" s="215" t="s">
        <v>354</v>
      </c>
      <c r="G167" s="216" t="s">
        <v>277</v>
      </c>
      <c r="H167" s="217">
        <v>2</v>
      </c>
      <c r="I167" s="218"/>
      <c r="J167" s="219">
        <f>ROUND(I167*H167,2)</f>
        <v>0</v>
      </c>
      <c r="K167" s="215" t="s">
        <v>221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0.0014</v>
      </c>
      <c r="R167" s="222">
        <f>Q167*H167</f>
        <v>0.0028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250</v>
      </c>
      <c r="AT167" s="224" t="s">
        <v>217</v>
      </c>
      <c r="AU167" s="224" t="s">
        <v>82</v>
      </c>
      <c r="AY167" s="18" t="s">
        <v>214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250</v>
      </c>
      <c r="BM167" s="224" t="s">
        <v>355</v>
      </c>
    </row>
    <row r="168" s="2" customFormat="1">
      <c r="A168" s="39"/>
      <c r="B168" s="40"/>
      <c r="C168" s="41"/>
      <c r="D168" s="226" t="s">
        <v>224</v>
      </c>
      <c r="E168" s="41"/>
      <c r="F168" s="227" t="s">
        <v>356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224</v>
      </c>
      <c r="AU168" s="18" t="s">
        <v>82</v>
      </c>
    </row>
    <row r="169" s="2" customFormat="1">
      <c r="A169" s="39"/>
      <c r="B169" s="40"/>
      <c r="C169" s="41"/>
      <c r="D169" s="231" t="s">
        <v>226</v>
      </c>
      <c r="E169" s="41"/>
      <c r="F169" s="232" t="s">
        <v>357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226</v>
      </c>
      <c r="AU169" s="18" t="s">
        <v>82</v>
      </c>
    </row>
    <row r="170" s="2" customFormat="1" ht="24.15" customHeight="1">
      <c r="A170" s="39"/>
      <c r="B170" s="40"/>
      <c r="C170" s="213" t="s">
        <v>358</v>
      </c>
      <c r="D170" s="213" t="s">
        <v>217</v>
      </c>
      <c r="E170" s="214" t="s">
        <v>359</v>
      </c>
      <c r="F170" s="215" t="s">
        <v>360</v>
      </c>
      <c r="G170" s="216" t="s">
        <v>277</v>
      </c>
      <c r="H170" s="217">
        <v>2</v>
      </c>
      <c r="I170" s="218"/>
      <c r="J170" s="219">
        <f>ROUND(I170*H170,2)</f>
        <v>0</v>
      </c>
      <c r="K170" s="215" t="s">
        <v>221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0.0016000000000000001</v>
      </c>
      <c r="R170" s="222">
        <f>Q170*H170</f>
        <v>0.0032000000000000002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250</v>
      </c>
      <c r="AT170" s="224" t="s">
        <v>217</v>
      </c>
      <c r="AU170" s="224" t="s">
        <v>82</v>
      </c>
      <c r="AY170" s="18" t="s">
        <v>214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250</v>
      </c>
      <c r="BM170" s="224" t="s">
        <v>361</v>
      </c>
    </row>
    <row r="171" s="2" customFormat="1">
      <c r="A171" s="39"/>
      <c r="B171" s="40"/>
      <c r="C171" s="41"/>
      <c r="D171" s="226" t="s">
        <v>224</v>
      </c>
      <c r="E171" s="41"/>
      <c r="F171" s="227" t="s">
        <v>362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224</v>
      </c>
      <c r="AU171" s="18" t="s">
        <v>82</v>
      </c>
    </row>
    <row r="172" s="2" customFormat="1">
      <c r="A172" s="39"/>
      <c r="B172" s="40"/>
      <c r="C172" s="41"/>
      <c r="D172" s="231" t="s">
        <v>226</v>
      </c>
      <c r="E172" s="41"/>
      <c r="F172" s="232" t="s">
        <v>363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226</v>
      </c>
      <c r="AU172" s="18" t="s">
        <v>82</v>
      </c>
    </row>
    <row r="173" s="2" customFormat="1" ht="24.15" customHeight="1">
      <c r="A173" s="39"/>
      <c r="B173" s="40"/>
      <c r="C173" s="213" t="s">
        <v>364</v>
      </c>
      <c r="D173" s="213" t="s">
        <v>217</v>
      </c>
      <c r="E173" s="214" t="s">
        <v>365</v>
      </c>
      <c r="F173" s="215" t="s">
        <v>366</v>
      </c>
      <c r="G173" s="216" t="s">
        <v>277</v>
      </c>
      <c r="H173" s="217">
        <v>2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44</v>
      </c>
      <c r="O173" s="85"/>
      <c r="P173" s="222">
        <f>O173*H173</f>
        <v>0</v>
      </c>
      <c r="Q173" s="222">
        <v>0.0018</v>
      </c>
      <c r="R173" s="222">
        <f>Q173*H173</f>
        <v>0.0035999999999999999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250</v>
      </c>
      <c r="AT173" s="224" t="s">
        <v>217</v>
      </c>
      <c r="AU173" s="224" t="s">
        <v>82</v>
      </c>
      <c r="AY173" s="18" t="s">
        <v>214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250</v>
      </c>
      <c r="BM173" s="224" t="s">
        <v>367</v>
      </c>
    </row>
    <row r="174" s="2" customFormat="1">
      <c r="A174" s="39"/>
      <c r="B174" s="40"/>
      <c r="C174" s="41"/>
      <c r="D174" s="226" t="s">
        <v>224</v>
      </c>
      <c r="E174" s="41"/>
      <c r="F174" s="227" t="s">
        <v>366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224</v>
      </c>
      <c r="AU174" s="18" t="s">
        <v>82</v>
      </c>
    </row>
    <row r="175" s="2" customFormat="1" ht="24.15" customHeight="1">
      <c r="A175" s="39"/>
      <c r="B175" s="40"/>
      <c r="C175" s="213" t="s">
        <v>368</v>
      </c>
      <c r="D175" s="213" t="s">
        <v>217</v>
      </c>
      <c r="E175" s="214" t="s">
        <v>369</v>
      </c>
      <c r="F175" s="215" t="s">
        <v>370</v>
      </c>
      <c r="G175" s="216" t="s">
        <v>277</v>
      </c>
      <c r="H175" s="217">
        <v>2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44</v>
      </c>
      <c r="O175" s="85"/>
      <c r="P175" s="222">
        <f>O175*H175</f>
        <v>0</v>
      </c>
      <c r="Q175" s="222">
        <v>0.0016000000000000001</v>
      </c>
      <c r="R175" s="222">
        <f>Q175*H175</f>
        <v>0.0032000000000000002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250</v>
      </c>
      <c r="AT175" s="224" t="s">
        <v>217</v>
      </c>
      <c r="AU175" s="224" t="s">
        <v>82</v>
      </c>
      <c r="AY175" s="18" t="s">
        <v>214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250</v>
      </c>
      <c r="BM175" s="224" t="s">
        <v>371</v>
      </c>
    </row>
    <row r="176" s="2" customFormat="1">
      <c r="A176" s="39"/>
      <c r="B176" s="40"/>
      <c r="C176" s="41"/>
      <c r="D176" s="226" t="s">
        <v>224</v>
      </c>
      <c r="E176" s="41"/>
      <c r="F176" s="227" t="s">
        <v>370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224</v>
      </c>
      <c r="AU176" s="18" t="s">
        <v>82</v>
      </c>
    </row>
    <row r="177" s="2" customFormat="1" ht="24.15" customHeight="1">
      <c r="A177" s="39"/>
      <c r="B177" s="40"/>
      <c r="C177" s="213" t="s">
        <v>372</v>
      </c>
      <c r="D177" s="213" t="s">
        <v>217</v>
      </c>
      <c r="E177" s="214" t="s">
        <v>373</v>
      </c>
      <c r="F177" s="215" t="s">
        <v>374</v>
      </c>
      <c r="G177" s="216" t="s">
        <v>277</v>
      </c>
      <c r="H177" s="217">
        <v>22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0.01418</v>
      </c>
      <c r="R177" s="222">
        <f>Q177*H177</f>
        <v>0.31196000000000002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250</v>
      </c>
      <c r="AT177" s="224" t="s">
        <v>217</v>
      </c>
      <c r="AU177" s="224" t="s">
        <v>82</v>
      </c>
      <c r="AY177" s="18" t="s">
        <v>214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250</v>
      </c>
      <c r="BM177" s="224" t="s">
        <v>375</v>
      </c>
    </row>
    <row r="178" s="2" customFormat="1">
      <c r="A178" s="39"/>
      <c r="B178" s="40"/>
      <c r="C178" s="41"/>
      <c r="D178" s="226" t="s">
        <v>224</v>
      </c>
      <c r="E178" s="41"/>
      <c r="F178" s="227" t="s">
        <v>374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224</v>
      </c>
      <c r="AU178" s="18" t="s">
        <v>82</v>
      </c>
    </row>
    <row r="179" s="2" customFormat="1" ht="16.5" customHeight="1">
      <c r="A179" s="39"/>
      <c r="B179" s="40"/>
      <c r="C179" s="213" t="s">
        <v>376</v>
      </c>
      <c r="D179" s="213" t="s">
        <v>217</v>
      </c>
      <c r="E179" s="214" t="s">
        <v>377</v>
      </c>
      <c r="F179" s="215" t="s">
        <v>378</v>
      </c>
      <c r="G179" s="216" t="s">
        <v>232</v>
      </c>
      <c r="H179" s="217">
        <v>0.32700000000000001</v>
      </c>
      <c r="I179" s="218"/>
      <c r="J179" s="219">
        <f>ROUND(I179*H179,2)</f>
        <v>0</v>
      </c>
      <c r="K179" s="215" t="s">
        <v>221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250</v>
      </c>
      <c r="AT179" s="224" t="s">
        <v>217</v>
      </c>
      <c r="AU179" s="224" t="s">
        <v>82</v>
      </c>
      <c r="AY179" s="18" t="s">
        <v>214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250</v>
      </c>
      <c r="BM179" s="224" t="s">
        <v>379</v>
      </c>
    </row>
    <row r="180" s="2" customFormat="1">
      <c r="A180" s="39"/>
      <c r="B180" s="40"/>
      <c r="C180" s="41"/>
      <c r="D180" s="226" t="s">
        <v>224</v>
      </c>
      <c r="E180" s="41"/>
      <c r="F180" s="227" t="s">
        <v>380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224</v>
      </c>
      <c r="AU180" s="18" t="s">
        <v>82</v>
      </c>
    </row>
    <row r="181" s="2" customFormat="1">
      <c r="A181" s="39"/>
      <c r="B181" s="40"/>
      <c r="C181" s="41"/>
      <c r="D181" s="231" t="s">
        <v>226</v>
      </c>
      <c r="E181" s="41"/>
      <c r="F181" s="232" t="s">
        <v>381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226</v>
      </c>
      <c r="AU181" s="18" t="s">
        <v>82</v>
      </c>
    </row>
    <row r="182" s="12" customFormat="1" ht="22.8" customHeight="1">
      <c r="A182" s="12"/>
      <c r="B182" s="197"/>
      <c r="C182" s="198"/>
      <c r="D182" s="199" t="s">
        <v>72</v>
      </c>
      <c r="E182" s="211" t="s">
        <v>382</v>
      </c>
      <c r="F182" s="211" t="s">
        <v>383</v>
      </c>
      <c r="G182" s="198"/>
      <c r="H182" s="198"/>
      <c r="I182" s="201"/>
      <c r="J182" s="212">
        <f>BK182</f>
        <v>0</v>
      </c>
      <c r="K182" s="198"/>
      <c r="L182" s="203"/>
      <c r="M182" s="204"/>
      <c r="N182" s="205"/>
      <c r="O182" s="205"/>
      <c r="P182" s="206">
        <f>SUM(P183:P200)</f>
        <v>0</v>
      </c>
      <c r="Q182" s="205"/>
      <c r="R182" s="206">
        <f>SUM(R183:R200)</f>
        <v>0.52712000000000003</v>
      </c>
      <c r="S182" s="205"/>
      <c r="T182" s="207">
        <f>SUM(T183:T200)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8" t="s">
        <v>82</v>
      </c>
      <c r="AT182" s="209" t="s">
        <v>72</v>
      </c>
      <c r="AU182" s="209" t="s">
        <v>80</v>
      </c>
      <c r="AY182" s="208" t="s">
        <v>214</v>
      </c>
      <c r="BK182" s="210">
        <f>SUM(BK183:BK200)</f>
        <v>0</v>
      </c>
    </row>
    <row r="183" s="2" customFormat="1" ht="16.5" customHeight="1">
      <c r="A183" s="39"/>
      <c r="B183" s="40"/>
      <c r="C183" s="213" t="s">
        <v>257</v>
      </c>
      <c r="D183" s="213" t="s">
        <v>217</v>
      </c>
      <c r="E183" s="214" t="s">
        <v>384</v>
      </c>
      <c r="F183" s="215" t="s">
        <v>385</v>
      </c>
      <c r="G183" s="216" t="s">
        <v>220</v>
      </c>
      <c r="H183" s="217">
        <v>4</v>
      </c>
      <c r="I183" s="218"/>
      <c r="J183" s="219">
        <f>ROUND(I183*H183,2)</f>
        <v>0</v>
      </c>
      <c r="K183" s="215" t="s">
        <v>221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0.0048599999999999997</v>
      </c>
      <c r="R183" s="222">
        <f>Q183*H183</f>
        <v>0.019439999999999999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250</v>
      </c>
      <c r="AT183" s="224" t="s">
        <v>217</v>
      </c>
      <c r="AU183" s="224" t="s">
        <v>82</v>
      </c>
      <c r="AY183" s="18" t="s">
        <v>214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250</v>
      </c>
      <c r="BM183" s="224" t="s">
        <v>386</v>
      </c>
    </row>
    <row r="184" s="2" customFormat="1">
      <c r="A184" s="39"/>
      <c r="B184" s="40"/>
      <c r="C184" s="41"/>
      <c r="D184" s="226" t="s">
        <v>224</v>
      </c>
      <c r="E184" s="41"/>
      <c r="F184" s="227" t="s">
        <v>387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224</v>
      </c>
      <c r="AU184" s="18" t="s">
        <v>82</v>
      </c>
    </row>
    <row r="185" s="2" customFormat="1">
      <c r="A185" s="39"/>
      <c r="B185" s="40"/>
      <c r="C185" s="41"/>
      <c r="D185" s="231" t="s">
        <v>226</v>
      </c>
      <c r="E185" s="41"/>
      <c r="F185" s="232" t="s">
        <v>388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226</v>
      </c>
      <c r="AU185" s="18" t="s">
        <v>82</v>
      </c>
    </row>
    <row r="186" s="2" customFormat="1" ht="16.5" customHeight="1">
      <c r="A186" s="39"/>
      <c r="B186" s="40"/>
      <c r="C186" s="213" t="s">
        <v>389</v>
      </c>
      <c r="D186" s="213" t="s">
        <v>217</v>
      </c>
      <c r="E186" s="214" t="s">
        <v>390</v>
      </c>
      <c r="F186" s="215" t="s">
        <v>391</v>
      </c>
      <c r="G186" s="216" t="s">
        <v>220</v>
      </c>
      <c r="H186" s="217">
        <v>2</v>
      </c>
      <c r="I186" s="218"/>
      <c r="J186" s="219">
        <f>ROUND(I186*H186,2)</f>
        <v>0</v>
      </c>
      <c r="K186" s="215" t="s">
        <v>221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0.0074700000000000001</v>
      </c>
      <c r="R186" s="222">
        <f>Q186*H186</f>
        <v>0.01494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250</v>
      </c>
      <c r="AT186" s="224" t="s">
        <v>217</v>
      </c>
      <c r="AU186" s="224" t="s">
        <v>82</v>
      </c>
      <c r="AY186" s="18" t="s">
        <v>214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250</v>
      </c>
      <c r="BM186" s="224" t="s">
        <v>392</v>
      </c>
    </row>
    <row r="187" s="2" customFormat="1">
      <c r="A187" s="39"/>
      <c r="B187" s="40"/>
      <c r="C187" s="41"/>
      <c r="D187" s="226" t="s">
        <v>224</v>
      </c>
      <c r="E187" s="41"/>
      <c r="F187" s="227" t="s">
        <v>393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224</v>
      </c>
      <c r="AU187" s="18" t="s">
        <v>82</v>
      </c>
    </row>
    <row r="188" s="2" customFormat="1">
      <c r="A188" s="39"/>
      <c r="B188" s="40"/>
      <c r="C188" s="41"/>
      <c r="D188" s="231" t="s">
        <v>226</v>
      </c>
      <c r="E188" s="41"/>
      <c r="F188" s="232" t="s">
        <v>394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226</v>
      </c>
      <c r="AU188" s="18" t="s">
        <v>82</v>
      </c>
    </row>
    <row r="189" s="2" customFormat="1" ht="16.5" customHeight="1">
      <c r="A189" s="39"/>
      <c r="B189" s="40"/>
      <c r="C189" s="213" t="s">
        <v>395</v>
      </c>
      <c r="D189" s="213" t="s">
        <v>217</v>
      </c>
      <c r="E189" s="214" t="s">
        <v>396</v>
      </c>
      <c r="F189" s="215" t="s">
        <v>397</v>
      </c>
      <c r="G189" s="216" t="s">
        <v>220</v>
      </c>
      <c r="H189" s="217">
        <v>4</v>
      </c>
      <c r="I189" s="218"/>
      <c r="J189" s="219">
        <f>ROUND(I189*H189,2)</f>
        <v>0</v>
      </c>
      <c r="K189" s="215" t="s">
        <v>221</v>
      </c>
      <c r="L189" s="45"/>
      <c r="M189" s="220" t="s">
        <v>19</v>
      </c>
      <c r="N189" s="221" t="s">
        <v>44</v>
      </c>
      <c r="O189" s="85"/>
      <c r="P189" s="222">
        <f>O189*H189</f>
        <v>0</v>
      </c>
      <c r="Q189" s="222">
        <v>0.052670000000000002</v>
      </c>
      <c r="R189" s="222">
        <f>Q189*H189</f>
        <v>0.21068000000000001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250</v>
      </c>
      <c r="AT189" s="224" t="s">
        <v>217</v>
      </c>
      <c r="AU189" s="224" t="s">
        <v>82</v>
      </c>
      <c r="AY189" s="18" t="s">
        <v>214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80</v>
      </c>
      <c r="BK189" s="225">
        <f>ROUND(I189*H189,2)</f>
        <v>0</v>
      </c>
      <c r="BL189" s="18" t="s">
        <v>250</v>
      </c>
      <c r="BM189" s="224" t="s">
        <v>398</v>
      </c>
    </row>
    <row r="190" s="2" customFormat="1">
      <c r="A190" s="39"/>
      <c r="B190" s="40"/>
      <c r="C190" s="41"/>
      <c r="D190" s="226" t="s">
        <v>224</v>
      </c>
      <c r="E190" s="41"/>
      <c r="F190" s="227" t="s">
        <v>399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224</v>
      </c>
      <c r="AU190" s="18" t="s">
        <v>82</v>
      </c>
    </row>
    <row r="191" s="2" customFormat="1">
      <c r="A191" s="39"/>
      <c r="B191" s="40"/>
      <c r="C191" s="41"/>
      <c r="D191" s="231" t="s">
        <v>226</v>
      </c>
      <c r="E191" s="41"/>
      <c r="F191" s="232" t="s">
        <v>400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226</v>
      </c>
      <c r="AU191" s="18" t="s">
        <v>82</v>
      </c>
    </row>
    <row r="192" s="2" customFormat="1" ht="21.75" customHeight="1">
      <c r="A192" s="39"/>
      <c r="B192" s="40"/>
      <c r="C192" s="213" t="s">
        <v>401</v>
      </c>
      <c r="D192" s="213" t="s">
        <v>217</v>
      </c>
      <c r="E192" s="214" t="s">
        <v>402</v>
      </c>
      <c r="F192" s="215" t="s">
        <v>403</v>
      </c>
      <c r="G192" s="216" t="s">
        <v>220</v>
      </c>
      <c r="H192" s="217">
        <v>2</v>
      </c>
      <c r="I192" s="218"/>
      <c r="J192" s="219">
        <f>ROUND(I192*H192,2)</f>
        <v>0</v>
      </c>
      <c r="K192" s="215" t="s">
        <v>221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0.06608</v>
      </c>
      <c r="R192" s="222">
        <f>Q192*H192</f>
        <v>0.13216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250</v>
      </c>
      <c r="AT192" s="224" t="s">
        <v>217</v>
      </c>
      <c r="AU192" s="224" t="s">
        <v>82</v>
      </c>
      <c r="AY192" s="18" t="s">
        <v>214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250</v>
      </c>
      <c r="BM192" s="224" t="s">
        <v>404</v>
      </c>
    </row>
    <row r="193" s="2" customFormat="1">
      <c r="A193" s="39"/>
      <c r="B193" s="40"/>
      <c r="C193" s="41"/>
      <c r="D193" s="226" t="s">
        <v>224</v>
      </c>
      <c r="E193" s="41"/>
      <c r="F193" s="227" t="s">
        <v>405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224</v>
      </c>
      <c r="AU193" s="18" t="s">
        <v>82</v>
      </c>
    </row>
    <row r="194" s="2" customFormat="1">
      <c r="A194" s="39"/>
      <c r="B194" s="40"/>
      <c r="C194" s="41"/>
      <c r="D194" s="231" t="s">
        <v>226</v>
      </c>
      <c r="E194" s="41"/>
      <c r="F194" s="232" t="s">
        <v>406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226</v>
      </c>
      <c r="AU194" s="18" t="s">
        <v>82</v>
      </c>
    </row>
    <row r="195" s="2" customFormat="1" ht="21.75" customHeight="1">
      <c r="A195" s="39"/>
      <c r="B195" s="40"/>
      <c r="C195" s="213" t="s">
        <v>407</v>
      </c>
      <c r="D195" s="213" t="s">
        <v>217</v>
      </c>
      <c r="E195" s="214" t="s">
        <v>408</v>
      </c>
      <c r="F195" s="215" t="s">
        <v>409</v>
      </c>
      <c r="G195" s="216" t="s">
        <v>220</v>
      </c>
      <c r="H195" s="217">
        <v>2</v>
      </c>
      <c r="I195" s="218"/>
      <c r="J195" s="219">
        <f>ROUND(I195*H195,2)</f>
        <v>0</v>
      </c>
      <c r="K195" s="215" t="s">
        <v>221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0.074950000000000003</v>
      </c>
      <c r="R195" s="222">
        <f>Q195*H195</f>
        <v>0.14990000000000001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250</v>
      </c>
      <c r="AT195" s="224" t="s">
        <v>217</v>
      </c>
      <c r="AU195" s="224" t="s">
        <v>82</v>
      </c>
      <c r="AY195" s="18" t="s">
        <v>214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250</v>
      </c>
      <c r="BM195" s="224" t="s">
        <v>410</v>
      </c>
    </row>
    <row r="196" s="2" customFormat="1">
      <c r="A196" s="39"/>
      <c r="B196" s="40"/>
      <c r="C196" s="41"/>
      <c r="D196" s="226" t="s">
        <v>224</v>
      </c>
      <c r="E196" s="41"/>
      <c r="F196" s="227" t="s">
        <v>411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224</v>
      </c>
      <c r="AU196" s="18" t="s">
        <v>82</v>
      </c>
    </row>
    <row r="197" s="2" customFormat="1">
      <c r="A197" s="39"/>
      <c r="B197" s="40"/>
      <c r="C197" s="41"/>
      <c r="D197" s="231" t="s">
        <v>226</v>
      </c>
      <c r="E197" s="41"/>
      <c r="F197" s="232" t="s">
        <v>412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226</v>
      </c>
      <c r="AU197" s="18" t="s">
        <v>82</v>
      </c>
    </row>
    <row r="198" s="2" customFormat="1" ht="16.5" customHeight="1">
      <c r="A198" s="39"/>
      <c r="B198" s="40"/>
      <c r="C198" s="213" t="s">
        <v>413</v>
      </c>
      <c r="D198" s="213" t="s">
        <v>217</v>
      </c>
      <c r="E198" s="214" t="s">
        <v>414</v>
      </c>
      <c r="F198" s="215" t="s">
        <v>415</v>
      </c>
      <c r="G198" s="216" t="s">
        <v>232</v>
      </c>
      <c r="H198" s="217">
        <v>0.52700000000000002</v>
      </c>
      <c r="I198" s="218"/>
      <c r="J198" s="219">
        <f>ROUND(I198*H198,2)</f>
        <v>0</v>
      </c>
      <c r="K198" s="215" t="s">
        <v>221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250</v>
      </c>
      <c r="AT198" s="224" t="s">
        <v>217</v>
      </c>
      <c r="AU198" s="224" t="s">
        <v>82</v>
      </c>
      <c r="AY198" s="18" t="s">
        <v>214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250</v>
      </c>
      <c r="BM198" s="224" t="s">
        <v>416</v>
      </c>
    </row>
    <row r="199" s="2" customFormat="1">
      <c r="A199" s="39"/>
      <c r="B199" s="40"/>
      <c r="C199" s="41"/>
      <c r="D199" s="226" t="s">
        <v>224</v>
      </c>
      <c r="E199" s="41"/>
      <c r="F199" s="227" t="s">
        <v>417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224</v>
      </c>
      <c r="AU199" s="18" t="s">
        <v>82</v>
      </c>
    </row>
    <row r="200" s="2" customFormat="1">
      <c r="A200" s="39"/>
      <c r="B200" s="40"/>
      <c r="C200" s="41"/>
      <c r="D200" s="231" t="s">
        <v>226</v>
      </c>
      <c r="E200" s="41"/>
      <c r="F200" s="232" t="s">
        <v>418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226</v>
      </c>
      <c r="AU200" s="18" t="s">
        <v>82</v>
      </c>
    </row>
    <row r="201" s="12" customFormat="1" ht="22.8" customHeight="1">
      <c r="A201" s="12"/>
      <c r="B201" s="197"/>
      <c r="C201" s="198"/>
      <c r="D201" s="199" t="s">
        <v>72</v>
      </c>
      <c r="E201" s="211" t="s">
        <v>419</v>
      </c>
      <c r="F201" s="211" t="s">
        <v>420</v>
      </c>
      <c r="G201" s="198"/>
      <c r="H201" s="198"/>
      <c r="I201" s="201"/>
      <c r="J201" s="212">
        <f>BK201</f>
        <v>0</v>
      </c>
      <c r="K201" s="198"/>
      <c r="L201" s="203"/>
      <c r="M201" s="204"/>
      <c r="N201" s="205"/>
      <c r="O201" s="205"/>
      <c r="P201" s="206">
        <f>SUM(P202:P238)</f>
        <v>0</v>
      </c>
      <c r="Q201" s="205"/>
      <c r="R201" s="206">
        <f>SUM(R202:R238)</f>
        <v>1.0926199999999999</v>
      </c>
      <c r="S201" s="205"/>
      <c r="T201" s="207">
        <f>SUM(T202:T238)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8" t="s">
        <v>82</v>
      </c>
      <c r="AT201" s="209" t="s">
        <v>72</v>
      </c>
      <c r="AU201" s="209" t="s">
        <v>80</v>
      </c>
      <c r="AY201" s="208" t="s">
        <v>214</v>
      </c>
      <c r="BK201" s="210">
        <f>SUM(BK202:BK238)</f>
        <v>0</v>
      </c>
    </row>
    <row r="202" s="2" customFormat="1" ht="16.5" customHeight="1">
      <c r="A202" s="39"/>
      <c r="B202" s="40"/>
      <c r="C202" s="213" t="s">
        <v>421</v>
      </c>
      <c r="D202" s="213" t="s">
        <v>217</v>
      </c>
      <c r="E202" s="214" t="s">
        <v>422</v>
      </c>
      <c r="F202" s="215" t="s">
        <v>423</v>
      </c>
      <c r="G202" s="216" t="s">
        <v>424</v>
      </c>
      <c r="H202" s="217">
        <v>2</v>
      </c>
      <c r="I202" s="218"/>
      <c r="J202" s="219">
        <f>ROUND(I202*H202,2)</f>
        <v>0</v>
      </c>
      <c r="K202" s="215" t="s">
        <v>221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0.0093900000000000008</v>
      </c>
      <c r="R202" s="222">
        <f>Q202*H202</f>
        <v>0.018780000000000002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250</v>
      </c>
      <c r="AT202" s="224" t="s">
        <v>217</v>
      </c>
      <c r="AU202" s="224" t="s">
        <v>82</v>
      </c>
      <c r="AY202" s="18" t="s">
        <v>214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250</v>
      </c>
      <c r="BM202" s="224" t="s">
        <v>425</v>
      </c>
    </row>
    <row r="203" s="2" customFormat="1">
      <c r="A203" s="39"/>
      <c r="B203" s="40"/>
      <c r="C203" s="41"/>
      <c r="D203" s="226" t="s">
        <v>224</v>
      </c>
      <c r="E203" s="41"/>
      <c r="F203" s="227" t="s">
        <v>426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224</v>
      </c>
      <c r="AU203" s="18" t="s">
        <v>82</v>
      </c>
    </row>
    <row r="204" s="2" customFormat="1">
      <c r="A204" s="39"/>
      <c r="B204" s="40"/>
      <c r="C204" s="41"/>
      <c r="D204" s="231" t="s">
        <v>226</v>
      </c>
      <c r="E204" s="41"/>
      <c r="F204" s="232" t="s">
        <v>427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226</v>
      </c>
      <c r="AU204" s="18" t="s">
        <v>82</v>
      </c>
    </row>
    <row r="205" s="2" customFormat="1" ht="16.5" customHeight="1">
      <c r="A205" s="39"/>
      <c r="B205" s="40"/>
      <c r="C205" s="243" t="s">
        <v>428</v>
      </c>
      <c r="D205" s="243" t="s">
        <v>254</v>
      </c>
      <c r="E205" s="244" t="s">
        <v>429</v>
      </c>
      <c r="F205" s="245" t="s">
        <v>430</v>
      </c>
      <c r="G205" s="246" t="s">
        <v>277</v>
      </c>
      <c r="H205" s="247">
        <v>2</v>
      </c>
      <c r="I205" s="248"/>
      <c r="J205" s="249">
        <f>ROUND(I205*H205,2)</f>
        <v>0</v>
      </c>
      <c r="K205" s="245" t="s">
        <v>19</v>
      </c>
      <c r="L205" s="250"/>
      <c r="M205" s="251" t="s">
        <v>19</v>
      </c>
      <c r="N205" s="252" t="s">
        <v>44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257</v>
      </c>
      <c r="AT205" s="224" t="s">
        <v>254</v>
      </c>
      <c r="AU205" s="224" t="s">
        <v>82</v>
      </c>
      <c r="AY205" s="18" t="s">
        <v>214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80</v>
      </c>
      <c r="BK205" s="225">
        <f>ROUND(I205*H205,2)</f>
        <v>0</v>
      </c>
      <c r="BL205" s="18" t="s">
        <v>250</v>
      </c>
      <c r="BM205" s="224" t="s">
        <v>431</v>
      </c>
    </row>
    <row r="206" s="2" customFormat="1">
      <c r="A206" s="39"/>
      <c r="B206" s="40"/>
      <c r="C206" s="41"/>
      <c r="D206" s="226" t="s">
        <v>224</v>
      </c>
      <c r="E206" s="41"/>
      <c r="F206" s="227" t="s">
        <v>432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224</v>
      </c>
      <c r="AU206" s="18" t="s">
        <v>82</v>
      </c>
    </row>
    <row r="207" s="2" customFormat="1" ht="16.5" customHeight="1">
      <c r="A207" s="39"/>
      <c r="B207" s="40"/>
      <c r="C207" s="213" t="s">
        <v>433</v>
      </c>
      <c r="D207" s="213" t="s">
        <v>217</v>
      </c>
      <c r="E207" s="214" t="s">
        <v>434</v>
      </c>
      <c r="F207" s="215" t="s">
        <v>435</v>
      </c>
      <c r="G207" s="216" t="s">
        <v>424</v>
      </c>
      <c r="H207" s="217">
        <v>2</v>
      </c>
      <c r="I207" s="218"/>
      <c r="J207" s="219">
        <f>ROUND(I207*H207,2)</f>
        <v>0</v>
      </c>
      <c r="K207" s="215" t="s">
        <v>221</v>
      </c>
      <c r="L207" s="45"/>
      <c r="M207" s="220" t="s">
        <v>19</v>
      </c>
      <c r="N207" s="221" t="s">
        <v>44</v>
      </c>
      <c r="O207" s="85"/>
      <c r="P207" s="222">
        <f>O207*H207</f>
        <v>0</v>
      </c>
      <c r="Q207" s="222">
        <v>0.02605</v>
      </c>
      <c r="R207" s="222">
        <f>Q207*H207</f>
        <v>0.0521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250</v>
      </c>
      <c r="AT207" s="224" t="s">
        <v>217</v>
      </c>
      <c r="AU207" s="224" t="s">
        <v>82</v>
      </c>
      <c r="AY207" s="18" t="s">
        <v>214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80</v>
      </c>
      <c r="BK207" s="225">
        <f>ROUND(I207*H207,2)</f>
        <v>0</v>
      </c>
      <c r="BL207" s="18" t="s">
        <v>250</v>
      </c>
      <c r="BM207" s="224" t="s">
        <v>436</v>
      </c>
    </row>
    <row r="208" s="2" customFormat="1">
      <c r="A208" s="39"/>
      <c r="B208" s="40"/>
      <c r="C208" s="41"/>
      <c r="D208" s="226" t="s">
        <v>224</v>
      </c>
      <c r="E208" s="41"/>
      <c r="F208" s="227" t="s">
        <v>437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224</v>
      </c>
      <c r="AU208" s="18" t="s">
        <v>82</v>
      </c>
    </row>
    <row r="209" s="2" customFormat="1">
      <c r="A209" s="39"/>
      <c r="B209" s="40"/>
      <c r="C209" s="41"/>
      <c r="D209" s="231" t="s">
        <v>226</v>
      </c>
      <c r="E209" s="41"/>
      <c r="F209" s="232" t="s">
        <v>438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226</v>
      </c>
      <c r="AU209" s="18" t="s">
        <v>82</v>
      </c>
    </row>
    <row r="210" s="2" customFormat="1" ht="24.15" customHeight="1">
      <c r="A210" s="39"/>
      <c r="B210" s="40"/>
      <c r="C210" s="243" t="s">
        <v>439</v>
      </c>
      <c r="D210" s="243" t="s">
        <v>254</v>
      </c>
      <c r="E210" s="244" t="s">
        <v>440</v>
      </c>
      <c r="F210" s="245" t="s">
        <v>441</v>
      </c>
      <c r="G210" s="246" t="s">
        <v>277</v>
      </c>
      <c r="H210" s="247">
        <v>2</v>
      </c>
      <c r="I210" s="248"/>
      <c r="J210" s="249">
        <f>ROUND(I210*H210,2)</f>
        <v>0</v>
      </c>
      <c r="K210" s="245" t="s">
        <v>19</v>
      </c>
      <c r="L210" s="250"/>
      <c r="M210" s="251" t="s">
        <v>19</v>
      </c>
      <c r="N210" s="252" t="s">
        <v>44</v>
      </c>
      <c r="O210" s="85"/>
      <c r="P210" s="222">
        <f>O210*H210</f>
        <v>0</v>
      </c>
      <c r="Q210" s="222">
        <v>0.085999999999999993</v>
      </c>
      <c r="R210" s="222">
        <f>Q210*H210</f>
        <v>0.17199999999999999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257</v>
      </c>
      <c r="AT210" s="224" t="s">
        <v>254</v>
      </c>
      <c r="AU210" s="224" t="s">
        <v>82</v>
      </c>
      <c r="AY210" s="18" t="s">
        <v>214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250</v>
      </c>
      <c r="BM210" s="224" t="s">
        <v>442</v>
      </c>
    </row>
    <row r="211" s="2" customFormat="1">
      <c r="A211" s="39"/>
      <c r="B211" s="40"/>
      <c r="C211" s="41"/>
      <c r="D211" s="226" t="s">
        <v>224</v>
      </c>
      <c r="E211" s="41"/>
      <c r="F211" s="227" t="s">
        <v>441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224</v>
      </c>
      <c r="AU211" s="18" t="s">
        <v>82</v>
      </c>
    </row>
    <row r="212" s="2" customFormat="1" ht="16.5" customHeight="1">
      <c r="A212" s="39"/>
      <c r="B212" s="40"/>
      <c r="C212" s="213" t="s">
        <v>443</v>
      </c>
      <c r="D212" s="213" t="s">
        <v>217</v>
      </c>
      <c r="E212" s="214" t="s">
        <v>444</v>
      </c>
      <c r="F212" s="215" t="s">
        <v>445</v>
      </c>
      <c r="G212" s="216" t="s">
        <v>424</v>
      </c>
      <c r="H212" s="217">
        <v>2</v>
      </c>
      <c r="I212" s="218"/>
      <c r="J212" s="219">
        <f>ROUND(I212*H212,2)</f>
        <v>0</v>
      </c>
      <c r="K212" s="215" t="s">
        <v>221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0.051990000000000001</v>
      </c>
      <c r="R212" s="222">
        <f>Q212*H212</f>
        <v>0.10398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250</v>
      </c>
      <c r="AT212" s="224" t="s">
        <v>217</v>
      </c>
      <c r="AU212" s="224" t="s">
        <v>82</v>
      </c>
      <c r="AY212" s="18" t="s">
        <v>214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250</v>
      </c>
      <c r="BM212" s="224" t="s">
        <v>446</v>
      </c>
    </row>
    <row r="213" s="2" customFormat="1">
      <c r="A213" s="39"/>
      <c r="B213" s="40"/>
      <c r="C213" s="41"/>
      <c r="D213" s="226" t="s">
        <v>224</v>
      </c>
      <c r="E213" s="41"/>
      <c r="F213" s="227" t="s">
        <v>447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224</v>
      </c>
      <c r="AU213" s="18" t="s">
        <v>82</v>
      </c>
    </row>
    <row r="214" s="2" customFormat="1">
      <c r="A214" s="39"/>
      <c r="B214" s="40"/>
      <c r="C214" s="41"/>
      <c r="D214" s="231" t="s">
        <v>226</v>
      </c>
      <c r="E214" s="41"/>
      <c r="F214" s="232" t="s">
        <v>448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226</v>
      </c>
      <c r="AU214" s="18" t="s">
        <v>82</v>
      </c>
    </row>
    <row r="215" s="2" customFormat="1" ht="16.5" customHeight="1">
      <c r="A215" s="39"/>
      <c r="B215" s="40"/>
      <c r="C215" s="213" t="s">
        <v>449</v>
      </c>
      <c r="D215" s="213" t="s">
        <v>217</v>
      </c>
      <c r="E215" s="214" t="s">
        <v>450</v>
      </c>
      <c r="F215" s="215" t="s">
        <v>451</v>
      </c>
      <c r="G215" s="216" t="s">
        <v>424</v>
      </c>
      <c r="H215" s="217">
        <v>2</v>
      </c>
      <c r="I215" s="218"/>
      <c r="J215" s="219">
        <f>ROUND(I215*H215,2)</f>
        <v>0</v>
      </c>
      <c r="K215" s="215" t="s">
        <v>221</v>
      </c>
      <c r="L215" s="45"/>
      <c r="M215" s="220" t="s">
        <v>19</v>
      </c>
      <c r="N215" s="221" t="s">
        <v>44</v>
      </c>
      <c r="O215" s="85"/>
      <c r="P215" s="222">
        <f>O215*H215</f>
        <v>0</v>
      </c>
      <c r="Q215" s="222">
        <v>0.0044600000000000004</v>
      </c>
      <c r="R215" s="222">
        <f>Q215*H215</f>
        <v>0.0089200000000000008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250</v>
      </c>
      <c r="AT215" s="224" t="s">
        <v>217</v>
      </c>
      <c r="AU215" s="224" t="s">
        <v>82</v>
      </c>
      <c r="AY215" s="18" t="s">
        <v>214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80</v>
      </c>
      <c r="BK215" s="225">
        <f>ROUND(I215*H215,2)</f>
        <v>0</v>
      </c>
      <c r="BL215" s="18" t="s">
        <v>250</v>
      </c>
      <c r="BM215" s="224" t="s">
        <v>452</v>
      </c>
    </row>
    <row r="216" s="2" customFormat="1">
      <c r="A216" s="39"/>
      <c r="B216" s="40"/>
      <c r="C216" s="41"/>
      <c r="D216" s="226" t="s">
        <v>224</v>
      </c>
      <c r="E216" s="41"/>
      <c r="F216" s="227" t="s">
        <v>453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224</v>
      </c>
      <c r="AU216" s="18" t="s">
        <v>82</v>
      </c>
    </row>
    <row r="217" s="2" customFormat="1">
      <c r="A217" s="39"/>
      <c r="B217" s="40"/>
      <c r="C217" s="41"/>
      <c r="D217" s="231" t="s">
        <v>226</v>
      </c>
      <c r="E217" s="41"/>
      <c r="F217" s="232" t="s">
        <v>454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226</v>
      </c>
      <c r="AU217" s="18" t="s">
        <v>82</v>
      </c>
    </row>
    <row r="218" s="2" customFormat="1" ht="16.5" customHeight="1">
      <c r="A218" s="39"/>
      <c r="B218" s="40"/>
      <c r="C218" s="243" t="s">
        <v>455</v>
      </c>
      <c r="D218" s="243" t="s">
        <v>254</v>
      </c>
      <c r="E218" s="244" t="s">
        <v>456</v>
      </c>
      <c r="F218" s="245" t="s">
        <v>457</v>
      </c>
      <c r="G218" s="246" t="s">
        <v>277</v>
      </c>
      <c r="H218" s="247">
        <v>2</v>
      </c>
      <c r="I218" s="248"/>
      <c r="J218" s="249">
        <f>ROUND(I218*H218,2)</f>
        <v>0</v>
      </c>
      <c r="K218" s="245" t="s">
        <v>19</v>
      </c>
      <c r="L218" s="250"/>
      <c r="M218" s="251" t="s">
        <v>19</v>
      </c>
      <c r="N218" s="252" t="s">
        <v>44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257</v>
      </c>
      <c r="AT218" s="224" t="s">
        <v>254</v>
      </c>
      <c r="AU218" s="224" t="s">
        <v>82</v>
      </c>
      <c r="AY218" s="18" t="s">
        <v>214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80</v>
      </c>
      <c r="BK218" s="225">
        <f>ROUND(I218*H218,2)</f>
        <v>0</v>
      </c>
      <c r="BL218" s="18" t="s">
        <v>250</v>
      </c>
      <c r="BM218" s="224" t="s">
        <v>458</v>
      </c>
    </row>
    <row r="219" s="2" customFormat="1">
      <c r="A219" s="39"/>
      <c r="B219" s="40"/>
      <c r="C219" s="41"/>
      <c r="D219" s="226" t="s">
        <v>224</v>
      </c>
      <c r="E219" s="41"/>
      <c r="F219" s="227" t="s">
        <v>457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224</v>
      </c>
      <c r="AU219" s="18" t="s">
        <v>82</v>
      </c>
    </row>
    <row r="220" s="2" customFormat="1" ht="24.15" customHeight="1">
      <c r="A220" s="39"/>
      <c r="B220" s="40"/>
      <c r="C220" s="243" t="s">
        <v>459</v>
      </c>
      <c r="D220" s="243" t="s">
        <v>254</v>
      </c>
      <c r="E220" s="244" t="s">
        <v>460</v>
      </c>
      <c r="F220" s="245" t="s">
        <v>461</v>
      </c>
      <c r="G220" s="246" t="s">
        <v>277</v>
      </c>
      <c r="H220" s="247">
        <v>2</v>
      </c>
      <c r="I220" s="248"/>
      <c r="J220" s="249">
        <f>ROUND(I220*H220,2)</f>
        <v>0</v>
      </c>
      <c r="K220" s="245" t="s">
        <v>19</v>
      </c>
      <c r="L220" s="250"/>
      <c r="M220" s="251" t="s">
        <v>19</v>
      </c>
      <c r="N220" s="252" t="s">
        <v>44</v>
      </c>
      <c r="O220" s="85"/>
      <c r="P220" s="222">
        <f>O220*H220</f>
        <v>0</v>
      </c>
      <c r="Q220" s="222">
        <v>0.085999999999999993</v>
      </c>
      <c r="R220" s="222">
        <f>Q220*H220</f>
        <v>0.17199999999999999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257</v>
      </c>
      <c r="AT220" s="224" t="s">
        <v>254</v>
      </c>
      <c r="AU220" s="224" t="s">
        <v>82</v>
      </c>
      <c r="AY220" s="18" t="s">
        <v>214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80</v>
      </c>
      <c r="BK220" s="225">
        <f>ROUND(I220*H220,2)</f>
        <v>0</v>
      </c>
      <c r="BL220" s="18" t="s">
        <v>250</v>
      </c>
      <c r="BM220" s="224" t="s">
        <v>462</v>
      </c>
    </row>
    <row r="221" s="2" customFormat="1">
      <c r="A221" s="39"/>
      <c r="B221" s="40"/>
      <c r="C221" s="41"/>
      <c r="D221" s="226" t="s">
        <v>224</v>
      </c>
      <c r="E221" s="41"/>
      <c r="F221" s="227" t="s">
        <v>463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224</v>
      </c>
      <c r="AU221" s="18" t="s">
        <v>82</v>
      </c>
    </row>
    <row r="222" s="2" customFormat="1" ht="16.5" customHeight="1">
      <c r="A222" s="39"/>
      <c r="B222" s="40"/>
      <c r="C222" s="213" t="s">
        <v>464</v>
      </c>
      <c r="D222" s="213" t="s">
        <v>217</v>
      </c>
      <c r="E222" s="214" t="s">
        <v>465</v>
      </c>
      <c r="F222" s="215" t="s">
        <v>466</v>
      </c>
      <c r="G222" s="216" t="s">
        <v>424</v>
      </c>
      <c r="H222" s="217">
        <v>8</v>
      </c>
      <c r="I222" s="218"/>
      <c r="J222" s="219">
        <f>ROUND(I222*H222,2)</f>
        <v>0</v>
      </c>
      <c r="K222" s="215" t="s">
        <v>221</v>
      </c>
      <c r="L222" s="45"/>
      <c r="M222" s="220" t="s">
        <v>19</v>
      </c>
      <c r="N222" s="221" t="s">
        <v>44</v>
      </c>
      <c r="O222" s="85"/>
      <c r="P222" s="222">
        <f>O222*H222</f>
        <v>0</v>
      </c>
      <c r="Q222" s="222">
        <v>0.0084499999999999992</v>
      </c>
      <c r="R222" s="222">
        <f>Q222*H222</f>
        <v>0.067599999999999993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250</v>
      </c>
      <c r="AT222" s="224" t="s">
        <v>217</v>
      </c>
      <c r="AU222" s="224" t="s">
        <v>82</v>
      </c>
      <c r="AY222" s="18" t="s">
        <v>214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250</v>
      </c>
      <c r="BM222" s="224" t="s">
        <v>467</v>
      </c>
    </row>
    <row r="223" s="2" customFormat="1">
      <c r="A223" s="39"/>
      <c r="B223" s="40"/>
      <c r="C223" s="41"/>
      <c r="D223" s="226" t="s">
        <v>224</v>
      </c>
      <c r="E223" s="41"/>
      <c r="F223" s="227" t="s">
        <v>468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224</v>
      </c>
      <c r="AU223" s="18" t="s">
        <v>82</v>
      </c>
    </row>
    <row r="224" s="2" customFormat="1">
      <c r="A224" s="39"/>
      <c r="B224" s="40"/>
      <c r="C224" s="41"/>
      <c r="D224" s="231" t="s">
        <v>226</v>
      </c>
      <c r="E224" s="41"/>
      <c r="F224" s="232" t="s">
        <v>469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226</v>
      </c>
      <c r="AU224" s="18" t="s">
        <v>82</v>
      </c>
    </row>
    <row r="225" s="2" customFormat="1" ht="16.5" customHeight="1">
      <c r="A225" s="39"/>
      <c r="B225" s="40"/>
      <c r="C225" s="213" t="s">
        <v>470</v>
      </c>
      <c r="D225" s="213" t="s">
        <v>217</v>
      </c>
      <c r="E225" s="214" t="s">
        <v>471</v>
      </c>
      <c r="F225" s="215" t="s">
        <v>472</v>
      </c>
      <c r="G225" s="216" t="s">
        <v>424</v>
      </c>
      <c r="H225" s="217">
        <v>8</v>
      </c>
      <c r="I225" s="218"/>
      <c r="J225" s="219">
        <f>ROUND(I225*H225,2)</f>
        <v>0</v>
      </c>
      <c r="K225" s="215" t="s">
        <v>221</v>
      </c>
      <c r="L225" s="45"/>
      <c r="M225" s="220" t="s">
        <v>19</v>
      </c>
      <c r="N225" s="221" t="s">
        <v>44</v>
      </c>
      <c r="O225" s="85"/>
      <c r="P225" s="222">
        <f>O225*H225</f>
        <v>0</v>
      </c>
      <c r="Q225" s="222">
        <v>0.020930000000000001</v>
      </c>
      <c r="R225" s="222">
        <f>Q225*H225</f>
        <v>0.16744000000000001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250</v>
      </c>
      <c r="AT225" s="224" t="s">
        <v>217</v>
      </c>
      <c r="AU225" s="224" t="s">
        <v>82</v>
      </c>
      <c r="AY225" s="18" t="s">
        <v>214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80</v>
      </c>
      <c r="BK225" s="225">
        <f>ROUND(I225*H225,2)</f>
        <v>0</v>
      </c>
      <c r="BL225" s="18" t="s">
        <v>250</v>
      </c>
      <c r="BM225" s="224" t="s">
        <v>473</v>
      </c>
    </row>
    <row r="226" s="2" customFormat="1">
      <c r="A226" s="39"/>
      <c r="B226" s="40"/>
      <c r="C226" s="41"/>
      <c r="D226" s="226" t="s">
        <v>224</v>
      </c>
      <c r="E226" s="41"/>
      <c r="F226" s="227" t="s">
        <v>474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224</v>
      </c>
      <c r="AU226" s="18" t="s">
        <v>82</v>
      </c>
    </row>
    <row r="227" s="2" customFormat="1">
      <c r="A227" s="39"/>
      <c r="B227" s="40"/>
      <c r="C227" s="41"/>
      <c r="D227" s="231" t="s">
        <v>226</v>
      </c>
      <c r="E227" s="41"/>
      <c r="F227" s="232" t="s">
        <v>475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226</v>
      </c>
      <c r="AU227" s="18" t="s">
        <v>82</v>
      </c>
    </row>
    <row r="228" s="2" customFormat="1" ht="16.5" customHeight="1">
      <c r="A228" s="39"/>
      <c r="B228" s="40"/>
      <c r="C228" s="213" t="s">
        <v>476</v>
      </c>
      <c r="D228" s="213" t="s">
        <v>217</v>
      </c>
      <c r="E228" s="214" t="s">
        <v>477</v>
      </c>
      <c r="F228" s="215" t="s">
        <v>478</v>
      </c>
      <c r="G228" s="216" t="s">
        <v>424</v>
      </c>
      <c r="H228" s="217">
        <v>4</v>
      </c>
      <c r="I228" s="218"/>
      <c r="J228" s="219">
        <f>ROUND(I228*H228,2)</f>
        <v>0</v>
      </c>
      <c r="K228" s="215" t="s">
        <v>221</v>
      </c>
      <c r="L228" s="45"/>
      <c r="M228" s="220" t="s">
        <v>19</v>
      </c>
      <c r="N228" s="221" t="s">
        <v>44</v>
      </c>
      <c r="O228" s="85"/>
      <c r="P228" s="222">
        <f>O228*H228</f>
        <v>0</v>
      </c>
      <c r="Q228" s="222">
        <v>0.043529999999999999</v>
      </c>
      <c r="R228" s="222">
        <f>Q228*H228</f>
        <v>0.17412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250</v>
      </c>
      <c r="AT228" s="224" t="s">
        <v>217</v>
      </c>
      <c r="AU228" s="224" t="s">
        <v>82</v>
      </c>
      <c r="AY228" s="18" t="s">
        <v>214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250</v>
      </c>
      <c r="BM228" s="224" t="s">
        <v>479</v>
      </c>
    </row>
    <row r="229" s="2" customFormat="1">
      <c r="A229" s="39"/>
      <c r="B229" s="40"/>
      <c r="C229" s="41"/>
      <c r="D229" s="226" t="s">
        <v>224</v>
      </c>
      <c r="E229" s="41"/>
      <c r="F229" s="227" t="s">
        <v>480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224</v>
      </c>
      <c r="AU229" s="18" t="s">
        <v>82</v>
      </c>
    </row>
    <row r="230" s="2" customFormat="1">
      <c r="A230" s="39"/>
      <c r="B230" s="40"/>
      <c r="C230" s="41"/>
      <c r="D230" s="231" t="s">
        <v>226</v>
      </c>
      <c r="E230" s="41"/>
      <c r="F230" s="232" t="s">
        <v>481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226</v>
      </c>
      <c r="AU230" s="18" t="s">
        <v>82</v>
      </c>
    </row>
    <row r="231" s="2" customFormat="1" ht="16.5" customHeight="1">
      <c r="A231" s="39"/>
      <c r="B231" s="40"/>
      <c r="C231" s="213" t="s">
        <v>482</v>
      </c>
      <c r="D231" s="213" t="s">
        <v>217</v>
      </c>
      <c r="E231" s="214" t="s">
        <v>483</v>
      </c>
      <c r="F231" s="215" t="s">
        <v>484</v>
      </c>
      <c r="G231" s="216" t="s">
        <v>424</v>
      </c>
      <c r="H231" s="217">
        <v>4</v>
      </c>
      <c r="I231" s="218"/>
      <c r="J231" s="219">
        <f>ROUND(I231*H231,2)</f>
        <v>0</v>
      </c>
      <c r="K231" s="215" t="s">
        <v>221</v>
      </c>
      <c r="L231" s="45"/>
      <c r="M231" s="220" t="s">
        <v>19</v>
      </c>
      <c r="N231" s="221" t="s">
        <v>44</v>
      </c>
      <c r="O231" s="85"/>
      <c r="P231" s="222">
        <f>O231*H231</f>
        <v>0</v>
      </c>
      <c r="Q231" s="222">
        <v>0.024760000000000001</v>
      </c>
      <c r="R231" s="222">
        <f>Q231*H231</f>
        <v>0.099040000000000003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250</v>
      </c>
      <c r="AT231" s="224" t="s">
        <v>217</v>
      </c>
      <c r="AU231" s="224" t="s">
        <v>82</v>
      </c>
      <c r="AY231" s="18" t="s">
        <v>214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80</v>
      </c>
      <c r="BK231" s="225">
        <f>ROUND(I231*H231,2)</f>
        <v>0</v>
      </c>
      <c r="BL231" s="18" t="s">
        <v>250</v>
      </c>
      <c r="BM231" s="224" t="s">
        <v>485</v>
      </c>
    </row>
    <row r="232" s="2" customFormat="1">
      <c r="A232" s="39"/>
      <c r="B232" s="40"/>
      <c r="C232" s="41"/>
      <c r="D232" s="226" t="s">
        <v>224</v>
      </c>
      <c r="E232" s="41"/>
      <c r="F232" s="227" t="s">
        <v>486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224</v>
      </c>
      <c r="AU232" s="18" t="s">
        <v>82</v>
      </c>
    </row>
    <row r="233" s="2" customFormat="1">
      <c r="A233" s="39"/>
      <c r="B233" s="40"/>
      <c r="C233" s="41"/>
      <c r="D233" s="231" t="s">
        <v>226</v>
      </c>
      <c r="E233" s="41"/>
      <c r="F233" s="232" t="s">
        <v>487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226</v>
      </c>
      <c r="AU233" s="18" t="s">
        <v>82</v>
      </c>
    </row>
    <row r="234" s="2" customFormat="1" ht="16.5" customHeight="1">
      <c r="A234" s="39"/>
      <c r="B234" s="40"/>
      <c r="C234" s="213" t="s">
        <v>488</v>
      </c>
      <c r="D234" s="213" t="s">
        <v>217</v>
      </c>
      <c r="E234" s="214" t="s">
        <v>489</v>
      </c>
      <c r="F234" s="215" t="s">
        <v>490</v>
      </c>
      <c r="G234" s="216" t="s">
        <v>424</v>
      </c>
      <c r="H234" s="217">
        <v>12</v>
      </c>
      <c r="I234" s="218"/>
      <c r="J234" s="219">
        <f>ROUND(I234*H234,2)</f>
        <v>0</v>
      </c>
      <c r="K234" s="215" t="s">
        <v>19</v>
      </c>
      <c r="L234" s="45"/>
      <c r="M234" s="220" t="s">
        <v>19</v>
      </c>
      <c r="N234" s="221" t="s">
        <v>44</v>
      </c>
      <c r="O234" s="85"/>
      <c r="P234" s="222">
        <f>O234*H234</f>
        <v>0</v>
      </c>
      <c r="Q234" s="222">
        <v>0.0047200000000000002</v>
      </c>
      <c r="R234" s="222">
        <f>Q234*H234</f>
        <v>0.056640000000000003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250</v>
      </c>
      <c r="AT234" s="224" t="s">
        <v>217</v>
      </c>
      <c r="AU234" s="224" t="s">
        <v>82</v>
      </c>
      <c r="AY234" s="18" t="s">
        <v>214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80</v>
      </c>
      <c r="BK234" s="225">
        <f>ROUND(I234*H234,2)</f>
        <v>0</v>
      </c>
      <c r="BL234" s="18" t="s">
        <v>250</v>
      </c>
      <c r="BM234" s="224" t="s">
        <v>491</v>
      </c>
    </row>
    <row r="235" s="2" customFormat="1">
      <c r="A235" s="39"/>
      <c r="B235" s="40"/>
      <c r="C235" s="41"/>
      <c r="D235" s="226" t="s">
        <v>224</v>
      </c>
      <c r="E235" s="41"/>
      <c r="F235" s="227" t="s">
        <v>492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224</v>
      </c>
      <c r="AU235" s="18" t="s">
        <v>82</v>
      </c>
    </row>
    <row r="236" s="2" customFormat="1" ht="16.5" customHeight="1">
      <c r="A236" s="39"/>
      <c r="B236" s="40"/>
      <c r="C236" s="213" t="s">
        <v>493</v>
      </c>
      <c r="D236" s="213" t="s">
        <v>217</v>
      </c>
      <c r="E236" s="214" t="s">
        <v>494</v>
      </c>
      <c r="F236" s="215" t="s">
        <v>495</v>
      </c>
      <c r="G236" s="216" t="s">
        <v>232</v>
      </c>
      <c r="H236" s="217">
        <v>1.093</v>
      </c>
      <c r="I236" s="218"/>
      <c r="J236" s="219">
        <f>ROUND(I236*H236,2)</f>
        <v>0</v>
      </c>
      <c r="K236" s="215" t="s">
        <v>221</v>
      </c>
      <c r="L236" s="45"/>
      <c r="M236" s="220" t="s">
        <v>19</v>
      </c>
      <c r="N236" s="221" t="s">
        <v>44</v>
      </c>
      <c r="O236" s="85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250</v>
      </c>
      <c r="AT236" s="224" t="s">
        <v>217</v>
      </c>
      <c r="AU236" s="224" t="s">
        <v>82</v>
      </c>
      <c r="AY236" s="18" t="s">
        <v>214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80</v>
      </c>
      <c r="BK236" s="225">
        <f>ROUND(I236*H236,2)</f>
        <v>0</v>
      </c>
      <c r="BL236" s="18" t="s">
        <v>250</v>
      </c>
      <c r="BM236" s="224" t="s">
        <v>496</v>
      </c>
    </row>
    <row r="237" s="2" customFormat="1">
      <c r="A237" s="39"/>
      <c r="B237" s="40"/>
      <c r="C237" s="41"/>
      <c r="D237" s="226" t="s">
        <v>224</v>
      </c>
      <c r="E237" s="41"/>
      <c r="F237" s="227" t="s">
        <v>497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224</v>
      </c>
      <c r="AU237" s="18" t="s">
        <v>82</v>
      </c>
    </row>
    <row r="238" s="2" customFormat="1">
      <c r="A238" s="39"/>
      <c r="B238" s="40"/>
      <c r="C238" s="41"/>
      <c r="D238" s="231" t="s">
        <v>226</v>
      </c>
      <c r="E238" s="41"/>
      <c r="F238" s="232" t="s">
        <v>498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226</v>
      </c>
      <c r="AU238" s="18" t="s">
        <v>82</v>
      </c>
    </row>
    <row r="239" s="12" customFormat="1" ht="22.8" customHeight="1">
      <c r="A239" s="12"/>
      <c r="B239" s="197"/>
      <c r="C239" s="198"/>
      <c r="D239" s="199" t="s">
        <v>72</v>
      </c>
      <c r="E239" s="211" t="s">
        <v>499</v>
      </c>
      <c r="F239" s="211" t="s">
        <v>500</v>
      </c>
      <c r="G239" s="198"/>
      <c r="H239" s="198"/>
      <c r="I239" s="201"/>
      <c r="J239" s="212">
        <f>BK239</f>
        <v>0</v>
      </c>
      <c r="K239" s="198"/>
      <c r="L239" s="203"/>
      <c r="M239" s="204"/>
      <c r="N239" s="205"/>
      <c r="O239" s="205"/>
      <c r="P239" s="206">
        <f>SUM(P240:P259)</f>
        <v>0</v>
      </c>
      <c r="Q239" s="205"/>
      <c r="R239" s="206">
        <f>SUM(R240:R259)</f>
        <v>0.064240000000000005</v>
      </c>
      <c r="S239" s="205"/>
      <c r="T239" s="207">
        <f>SUM(T240:T259)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8" t="s">
        <v>82</v>
      </c>
      <c r="AT239" s="209" t="s">
        <v>72</v>
      </c>
      <c r="AU239" s="209" t="s">
        <v>80</v>
      </c>
      <c r="AY239" s="208" t="s">
        <v>214</v>
      </c>
      <c r="BK239" s="210">
        <f>SUM(BK240:BK259)</f>
        <v>0</v>
      </c>
    </row>
    <row r="240" s="2" customFormat="1" ht="16.5" customHeight="1">
      <c r="A240" s="39"/>
      <c r="B240" s="40"/>
      <c r="C240" s="213" t="s">
        <v>501</v>
      </c>
      <c r="D240" s="213" t="s">
        <v>217</v>
      </c>
      <c r="E240" s="214" t="s">
        <v>502</v>
      </c>
      <c r="F240" s="215" t="s">
        <v>503</v>
      </c>
      <c r="G240" s="216" t="s">
        <v>277</v>
      </c>
      <c r="H240" s="217">
        <v>1200</v>
      </c>
      <c r="I240" s="218"/>
      <c r="J240" s="219">
        <f>ROUND(I240*H240,2)</f>
        <v>0</v>
      </c>
      <c r="K240" s="215" t="s">
        <v>221</v>
      </c>
      <c r="L240" s="45"/>
      <c r="M240" s="220" t="s">
        <v>19</v>
      </c>
      <c r="N240" s="221" t="s">
        <v>44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250</v>
      </c>
      <c r="AT240" s="224" t="s">
        <v>217</v>
      </c>
      <c r="AU240" s="224" t="s">
        <v>82</v>
      </c>
      <c r="AY240" s="18" t="s">
        <v>214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80</v>
      </c>
      <c r="BK240" s="225">
        <f>ROUND(I240*H240,2)</f>
        <v>0</v>
      </c>
      <c r="BL240" s="18" t="s">
        <v>250</v>
      </c>
      <c r="BM240" s="224" t="s">
        <v>504</v>
      </c>
    </row>
    <row r="241" s="2" customFormat="1">
      <c r="A241" s="39"/>
      <c r="B241" s="40"/>
      <c r="C241" s="41"/>
      <c r="D241" s="226" t="s">
        <v>224</v>
      </c>
      <c r="E241" s="41"/>
      <c r="F241" s="227" t="s">
        <v>505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224</v>
      </c>
      <c r="AU241" s="18" t="s">
        <v>82</v>
      </c>
    </row>
    <row r="242" s="2" customFormat="1">
      <c r="A242" s="39"/>
      <c r="B242" s="40"/>
      <c r="C242" s="41"/>
      <c r="D242" s="231" t="s">
        <v>226</v>
      </c>
      <c r="E242" s="41"/>
      <c r="F242" s="232" t="s">
        <v>506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226</v>
      </c>
      <c r="AU242" s="18" t="s">
        <v>82</v>
      </c>
    </row>
    <row r="243" s="2" customFormat="1">
      <c r="A243" s="39"/>
      <c r="B243" s="40"/>
      <c r="C243" s="41"/>
      <c r="D243" s="226" t="s">
        <v>507</v>
      </c>
      <c r="E243" s="41"/>
      <c r="F243" s="253" t="s">
        <v>508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507</v>
      </c>
      <c r="AU243" s="18" t="s">
        <v>82</v>
      </c>
    </row>
    <row r="244" s="13" customFormat="1">
      <c r="A244" s="13"/>
      <c r="B244" s="233"/>
      <c r="C244" s="234"/>
      <c r="D244" s="226" t="s">
        <v>242</v>
      </c>
      <c r="E244" s="234"/>
      <c r="F244" s="235" t="s">
        <v>509</v>
      </c>
      <c r="G244" s="234"/>
      <c r="H244" s="236">
        <v>1200</v>
      </c>
      <c r="I244" s="237"/>
      <c r="J244" s="234"/>
      <c r="K244" s="234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242</v>
      </c>
      <c r="AU244" s="242" t="s">
        <v>82</v>
      </c>
      <c r="AV244" s="13" t="s">
        <v>82</v>
      </c>
      <c r="AW244" s="13" t="s">
        <v>4</v>
      </c>
      <c r="AX244" s="13" t="s">
        <v>80</v>
      </c>
      <c r="AY244" s="242" t="s">
        <v>214</v>
      </c>
    </row>
    <row r="245" s="2" customFormat="1" ht="16.5" customHeight="1">
      <c r="A245" s="39"/>
      <c r="B245" s="40"/>
      <c r="C245" s="213" t="s">
        <v>510</v>
      </c>
      <c r="D245" s="213" t="s">
        <v>217</v>
      </c>
      <c r="E245" s="214" t="s">
        <v>511</v>
      </c>
      <c r="F245" s="215" t="s">
        <v>512</v>
      </c>
      <c r="G245" s="216" t="s">
        <v>277</v>
      </c>
      <c r="H245" s="217">
        <v>10</v>
      </c>
      <c r="I245" s="218"/>
      <c r="J245" s="219">
        <f>ROUND(I245*H245,2)</f>
        <v>0</v>
      </c>
      <c r="K245" s="215" t="s">
        <v>19</v>
      </c>
      <c r="L245" s="45"/>
      <c r="M245" s="220" t="s">
        <v>19</v>
      </c>
      <c r="N245" s="221" t="s">
        <v>44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250</v>
      </c>
      <c r="AT245" s="224" t="s">
        <v>217</v>
      </c>
      <c r="AU245" s="224" t="s">
        <v>82</v>
      </c>
      <c r="AY245" s="18" t="s">
        <v>214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80</v>
      </c>
      <c r="BK245" s="225">
        <f>ROUND(I245*H245,2)</f>
        <v>0</v>
      </c>
      <c r="BL245" s="18" t="s">
        <v>250</v>
      </c>
      <c r="BM245" s="224" t="s">
        <v>513</v>
      </c>
    </row>
    <row r="246" s="2" customFormat="1">
      <c r="A246" s="39"/>
      <c r="B246" s="40"/>
      <c r="C246" s="41"/>
      <c r="D246" s="226" t="s">
        <v>224</v>
      </c>
      <c r="E246" s="41"/>
      <c r="F246" s="227" t="s">
        <v>512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224</v>
      </c>
      <c r="AU246" s="18" t="s">
        <v>82</v>
      </c>
    </row>
    <row r="247" s="2" customFormat="1" ht="16.5" customHeight="1">
      <c r="A247" s="39"/>
      <c r="B247" s="40"/>
      <c r="C247" s="243" t="s">
        <v>514</v>
      </c>
      <c r="D247" s="243" t="s">
        <v>254</v>
      </c>
      <c r="E247" s="244" t="s">
        <v>515</v>
      </c>
      <c r="F247" s="245" t="s">
        <v>516</v>
      </c>
      <c r="G247" s="246" t="s">
        <v>220</v>
      </c>
      <c r="H247" s="247">
        <v>636</v>
      </c>
      <c r="I247" s="248"/>
      <c r="J247" s="249">
        <f>ROUND(I247*H247,2)</f>
        <v>0</v>
      </c>
      <c r="K247" s="245" t="s">
        <v>19</v>
      </c>
      <c r="L247" s="250"/>
      <c r="M247" s="251" t="s">
        <v>19</v>
      </c>
      <c r="N247" s="252" t="s">
        <v>44</v>
      </c>
      <c r="O247" s="85"/>
      <c r="P247" s="222">
        <f>O247*H247</f>
        <v>0</v>
      </c>
      <c r="Q247" s="222">
        <v>9.0000000000000006E-05</v>
      </c>
      <c r="R247" s="222">
        <f>Q247*H247</f>
        <v>0.057240000000000006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257</v>
      </c>
      <c r="AT247" s="224" t="s">
        <v>254</v>
      </c>
      <c r="AU247" s="224" t="s">
        <v>82</v>
      </c>
      <c r="AY247" s="18" t="s">
        <v>214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80</v>
      </c>
      <c r="BK247" s="225">
        <f>ROUND(I247*H247,2)</f>
        <v>0</v>
      </c>
      <c r="BL247" s="18" t="s">
        <v>250</v>
      </c>
      <c r="BM247" s="224" t="s">
        <v>517</v>
      </c>
    </row>
    <row r="248" s="2" customFormat="1">
      <c r="A248" s="39"/>
      <c r="B248" s="40"/>
      <c r="C248" s="41"/>
      <c r="D248" s="226" t="s">
        <v>224</v>
      </c>
      <c r="E248" s="41"/>
      <c r="F248" s="227" t="s">
        <v>516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224</v>
      </c>
      <c r="AU248" s="18" t="s">
        <v>82</v>
      </c>
    </row>
    <row r="249" s="13" customFormat="1">
      <c r="A249" s="13"/>
      <c r="B249" s="233"/>
      <c r="C249" s="234"/>
      <c r="D249" s="226" t="s">
        <v>242</v>
      </c>
      <c r="E249" s="254" t="s">
        <v>19</v>
      </c>
      <c r="F249" s="235" t="s">
        <v>518</v>
      </c>
      <c r="G249" s="234"/>
      <c r="H249" s="236">
        <v>600</v>
      </c>
      <c r="I249" s="237"/>
      <c r="J249" s="234"/>
      <c r="K249" s="234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242</v>
      </c>
      <c r="AU249" s="242" t="s">
        <v>82</v>
      </c>
      <c r="AV249" s="13" t="s">
        <v>82</v>
      </c>
      <c r="AW249" s="13" t="s">
        <v>35</v>
      </c>
      <c r="AX249" s="13" t="s">
        <v>80</v>
      </c>
      <c r="AY249" s="242" t="s">
        <v>214</v>
      </c>
    </row>
    <row r="250" s="13" customFormat="1">
      <c r="A250" s="13"/>
      <c r="B250" s="233"/>
      <c r="C250" s="234"/>
      <c r="D250" s="226" t="s">
        <v>242</v>
      </c>
      <c r="E250" s="234"/>
      <c r="F250" s="235" t="s">
        <v>519</v>
      </c>
      <c r="G250" s="234"/>
      <c r="H250" s="236">
        <v>636</v>
      </c>
      <c r="I250" s="237"/>
      <c r="J250" s="234"/>
      <c r="K250" s="234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242</v>
      </c>
      <c r="AU250" s="242" t="s">
        <v>82</v>
      </c>
      <c r="AV250" s="13" t="s">
        <v>82</v>
      </c>
      <c r="AW250" s="13" t="s">
        <v>4</v>
      </c>
      <c r="AX250" s="13" t="s">
        <v>80</v>
      </c>
      <c r="AY250" s="242" t="s">
        <v>214</v>
      </c>
    </row>
    <row r="251" s="2" customFormat="1" ht="16.5" customHeight="1">
      <c r="A251" s="39"/>
      <c r="B251" s="40"/>
      <c r="C251" s="243" t="s">
        <v>520</v>
      </c>
      <c r="D251" s="243" t="s">
        <v>254</v>
      </c>
      <c r="E251" s="244" t="s">
        <v>521</v>
      </c>
      <c r="F251" s="245" t="s">
        <v>522</v>
      </c>
      <c r="G251" s="246" t="s">
        <v>523</v>
      </c>
      <c r="H251" s="247">
        <v>10</v>
      </c>
      <c r="I251" s="248"/>
      <c r="J251" s="249">
        <f>ROUND(I251*H251,2)</f>
        <v>0</v>
      </c>
      <c r="K251" s="245" t="s">
        <v>19</v>
      </c>
      <c r="L251" s="250"/>
      <c r="M251" s="251" t="s">
        <v>19</v>
      </c>
      <c r="N251" s="252" t="s">
        <v>44</v>
      </c>
      <c r="O251" s="85"/>
      <c r="P251" s="222">
        <f>O251*H251</f>
        <v>0</v>
      </c>
      <c r="Q251" s="222">
        <v>0.00050000000000000001</v>
      </c>
      <c r="R251" s="222">
        <f>Q251*H251</f>
        <v>0.0050000000000000001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257</v>
      </c>
      <c r="AT251" s="224" t="s">
        <v>254</v>
      </c>
      <c r="AU251" s="224" t="s">
        <v>82</v>
      </c>
      <c r="AY251" s="18" t="s">
        <v>214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80</v>
      </c>
      <c r="BK251" s="225">
        <f>ROUND(I251*H251,2)</f>
        <v>0</v>
      </c>
      <c r="BL251" s="18" t="s">
        <v>250</v>
      </c>
      <c r="BM251" s="224" t="s">
        <v>524</v>
      </c>
    </row>
    <row r="252" s="2" customFormat="1">
      <c r="A252" s="39"/>
      <c r="B252" s="40"/>
      <c r="C252" s="41"/>
      <c r="D252" s="226" t="s">
        <v>224</v>
      </c>
      <c r="E252" s="41"/>
      <c r="F252" s="227" t="s">
        <v>522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224</v>
      </c>
      <c r="AU252" s="18" t="s">
        <v>82</v>
      </c>
    </row>
    <row r="253" s="2" customFormat="1">
      <c r="A253" s="39"/>
      <c r="B253" s="40"/>
      <c r="C253" s="41"/>
      <c r="D253" s="226" t="s">
        <v>507</v>
      </c>
      <c r="E253" s="41"/>
      <c r="F253" s="253" t="s">
        <v>525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507</v>
      </c>
      <c r="AU253" s="18" t="s">
        <v>82</v>
      </c>
    </row>
    <row r="254" s="2" customFormat="1" ht="16.5" customHeight="1">
      <c r="A254" s="39"/>
      <c r="B254" s="40"/>
      <c r="C254" s="243" t="s">
        <v>526</v>
      </c>
      <c r="D254" s="243" t="s">
        <v>254</v>
      </c>
      <c r="E254" s="244" t="s">
        <v>527</v>
      </c>
      <c r="F254" s="245" t="s">
        <v>528</v>
      </c>
      <c r="G254" s="246" t="s">
        <v>523</v>
      </c>
      <c r="H254" s="247">
        <v>1</v>
      </c>
      <c r="I254" s="248"/>
      <c r="J254" s="249">
        <f>ROUND(I254*H254,2)</f>
        <v>0</v>
      </c>
      <c r="K254" s="245" t="s">
        <v>19</v>
      </c>
      <c r="L254" s="250"/>
      <c r="M254" s="251" t="s">
        <v>19</v>
      </c>
      <c r="N254" s="252" t="s">
        <v>44</v>
      </c>
      <c r="O254" s="85"/>
      <c r="P254" s="222">
        <f>O254*H254</f>
        <v>0</v>
      </c>
      <c r="Q254" s="222">
        <v>0.002</v>
      </c>
      <c r="R254" s="222">
        <f>Q254*H254</f>
        <v>0.002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257</v>
      </c>
      <c r="AT254" s="224" t="s">
        <v>254</v>
      </c>
      <c r="AU254" s="224" t="s">
        <v>82</v>
      </c>
      <c r="AY254" s="18" t="s">
        <v>214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80</v>
      </c>
      <c r="BK254" s="225">
        <f>ROUND(I254*H254,2)</f>
        <v>0</v>
      </c>
      <c r="BL254" s="18" t="s">
        <v>250</v>
      </c>
      <c r="BM254" s="224" t="s">
        <v>529</v>
      </c>
    </row>
    <row r="255" s="2" customFormat="1">
      <c r="A255" s="39"/>
      <c r="B255" s="40"/>
      <c r="C255" s="41"/>
      <c r="D255" s="226" t="s">
        <v>224</v>
      </c>
      <c r="E255" s="41"/>
      <c r="F255" s="227" t="s">
        <v>528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224</v>
      </c>
      <c r="AU255" s="18" t="s">
        <v>82</v>
      </c>
    </row>
    <row r="256" s="2" customFormat="1">
      <c r="A256" s="39"/>
      <c r="B256" s="40"/>
      <c r="C256" s="41"/>
      <c r="D256" s="226" t="s">
        <v>507</v>
      </c>
      <c r="E256" s="41"/>
      <c r="F256" s="253" t="s">
        <v>530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507</v>
      </c>
      <c r="AU256" s="18" t="s">
        <v>82</v>
      </c>
    </row>
    <row r="257" s="2" customFormat="1" ht="16.5" customHeight="1">
      <c r="A257" s="39"/>
      <c r="B257" s="40"/>
      <c r="C257" s="213" t="s">
        <v>531</v>
      </c>
      <c r="D257" s="213" t="s">
        <v>217</v>
      </c>
      <c r="E257" s="214" t="s">
        <v>532</v>
      </c>
      <c r="F257" s="215" t="s">
        <v>533</v>
      </c>
      <c r="G257" s="216" t="s">
        <v>232</v>
      </c>
      <c r="H257" s="217">
        <v>0.064000000000000001</v>
      </c>
      <c r="I257" s="218"/>
      <c r="J257" s="219">
        <f>ROUND(I257*H257,2)</f>
        <v>0</v>
      </c>
      <c r="K257" s="215" t="s">
        <v>221</v>
      </c>
      <c r="L257" s="45"/>
      <c r="M257" s="220" t="s">
        <v>19</v>
      </c>
      <c r="N257" s="221" t="s">
        <v>44</v>
      </c>
      <c r="O257" s="85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250</v>
      </c>
      <c r="AT257" s="224" t="s">
        <v>217</v>
      </c>
      <c r="AU257" s="224" t="s">
        <v>82</v>
      </c>
      <c r="AY257" s="18" t="s">
        <v>214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80</v>
      </c>
      <c r="BK257" s="225">
        <f>ROUND(I257*H257,2)</f>
        <v>0</v>
      </c>
      <c r="BL257" s="18" t="s">
        <v>250</v>
      </c>
      <c r="BM257" s="224" t="s">
        <v>534</v>
      </c>
    </row>
    <row r="258" s="2" customFormat="1">
      <c r="A258" s="39"/>
      <c r="B258" s="40"/>
      <c r="C258" s="41"/>
      <c r="D258" s="226" t="s">
        <v>224</v>
      </c>
      <c r="E258" s="41"/>
      <c r="F258" s="227" t="s">
        <v>535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224</v>
      </c>
      <c r="AU258" s="18" t="s">
        <v>82</v>
      </c>
    </row>
    <row r="259" s="2" customFormat="1">
      <c r="A259" s="39"/>
      <c r="B259" s="40"/>
      <c r="C259" s="41"/>
      <c r="D259" s="231" t="s">
        <v>226</v>
      </c>
      <c r="E259" s="41"/>
      <c r="F259" s="232" t="s">
        <v>536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226</v>
      </c>
      <c r="AU259" s="18" t="s">
        <v>82</v>
      </c>
    </row>
    <row r="260" s="12" customFormat="1" ht="22.8" customHeight="1">
      <c r="A260" s="12"/>
      <c r="B260" s="197"/>
      <c r="C260" s="198"/>
      <c r="D260" s="199" t="s">
        <v>72</v>
      </c>
      <c r="E260" s="211" t="s">
        <v>537</v>
      </c>
      <c r="F260" s="211" t="s">
        <v>538</v>
      </c>
      <c r="G260" s="198"/>
      <c r="H260" s="198"/>
      <c r="I260" s="201"/>
      <c r="J260" s="212">
        <f>BK260</f>
        <v>0</v>
      </c>
      <c r="K260" s="198"/>
      <c r="L260" s="203"/>
      <c r="M260" s="204"/>
      <c r="N260" s="205"/>
      <c r="O260" s="205"/>
      <c r="P260" s="206">
        <f>SUM(P261:P270)</f>
        <v>0</v>
      </c>
      <c r="Q260" s="205"/>
      <c r="R260" s="206">
        <f>SUM(R261:R270)</f>
        <v>0.81600000000000006</v>
      </c>
      <c r="S260" s="205"/>
      <c r="T260" s="207">
        <f>SUM(T261:T270)</f>
        <v>200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8" t="s">
        <v>82</v>
      </c>
      <c r="AT260" s="209" t="s">
        <v>72</v>
      </c>
      <c r="AU260" s="209" t="s">
        <v>80</v>
      </c>
      <c r="AY260" s="208" t="s">
        <v>214</v>
      </c>
      <c r="BK260" s="210">
        <f>SUM(BK261:BK270)</f>
        <v>0</v>
      </c>
    </row>
    <row r="261" s="2" customFormat="1" ht="16.5" customHeight="1">
      <c r="A261" s="39"/>
      <c r="B261" s="40"/>
      <c r="C261" s="213" t="s">
        <v>539</v>
      </c>
      <c r="D261" s="213" t="s">
        <v>217</v>
      </c>
      <c r="E261" s="214" t="s">
        <v>540</v>
      </c>
      <c r="F261" s="215" t="s">
        <v>541</v>
      </c>
      <c r="G261" s="216" t="s">
        <v>220</v>
      </c>
      <c r="H261" s="217">
        <v>850</v>
      </c>
      <c r="I261" s="218"/>
      <c r="J261" s="219">
        <f>ROUND(I261*H261,2)</f>
        <v>0</v>
      </c>
      <c r="K261" s="215" t="s">
        <v>19</v>
      </c>
      <c r="L261" s="45"/>
      <c r="M261" s="220" t="s">
        <v>19</v>
      </c>
      <c r="N261" s="221" t="s">
        <v>44</v>
      </c>
      <c r="O261" s="85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250</v>
      </c>
      <c r="AT261" s="224" t="s">
        <v>217</v>
      </c>
      <c r="AU261" s="224" t="s">
        <v>82</v>
      </c>
      <c r="AY261" s="18" t="s">
        <v>214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80</v>
      </c>
      <c r="BK261" s="225">
        <f>ROUND(I261*H261,2)</f>
        <v>0</v>
      </c>
      <c r="BL261" s="18" t="s">
        <v>250</v>
      </c>
      <c r="BM261" s="224" t="s">
        <v>542</v>
      </c>
    </row>
    <row r="262" s="2" customFormat="1">
      <c r="A262" s="39"/>
      <c r="B262" s="40"/>
      <c r="C262" s="41"/>
      <c r="D262" s="226" t="s">
        <v>224</v>
      </c>
      <c r="E262" s="41"/>
      <c r="F262" s="227" t="s">
        <v>543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224</v>
      </c>
      <c r="AU262" s="18" t="s">
        <v>82</v>
      </c>
    </row>
    <row r="263" s="2" customFormat="1" ht="16.5" customHeight="1">
      <c r="A263" s="39"/>
      <c r="B263" s="40"/>
      <c r="C263" s="243" t="s">
        <v>544</v>
      </c>
      <c r="D263" s="243" t="s">
        <v>254</v>
      </c>
      <c r="E263" s="244" t="s">
        <v>545</v>
      </c>
      <c r="F263" s="245" t="s">
        <v>546</v>
      </c>
      <c r="G263" s="246" t="s">
        <v>220</v>
      </c>
      <c r="H263" s="247">
        <v>850</v>
      </c>
      <c r="I263" s="248"/>
      <c r="J263" s="249">
        <f>ROUND(I263*H263,2)</f>
        <v>0</v>
      </c>
      <c r="K263" s="245" t="s">
        <v>19</v>
      </c>
      <c r="L263" s="250"/>
      <c r="M263" s="251" t="s">
        <v>19</v>
      </c>
      <c r="N263" s="252" t="s">
        <v>44</v>
      </c>
      <c r="O263" s="85"/>
      <c r="P263" s="222">
        <f>O263*H263</f>
        <v>0</v>
      </c>
      <c r="Q263" s="222">
        <v>0.00096000000000000002</v>
      </c>
      <c r="R263" s="222">
        <f>Q263*H263</f>
        <v>0.81600000000000006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257</v>
      </c>
      <c r="AT263" s="224" t="s">
        <v>254</v>
      </c>
      <c r="AU263" s="224" t="s">
        <v>82</v>
      </c>
      <c r="AY263" s="18" t="s">
        <v>214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80</v>
      </c>
      <c r="BK263" s="225">
        <f>ROUND(I263*H263,2)</f>
        <v>0</v>
      </c>
      <c r="BL263" s="18" t="s">
        <v>250</v>
      </c>
      <c r="BM263" s="224" t="s">
        <v>547</v>
      </c>
    </row>
    <row r="264" s="2" customFormat="1">
      <c r="A264" s="39"/>
      <c r="B264" s="40"/>
      <c r="C264" s="41"/>
      <c r="D264" s="226" t="s">
        <v>224</v>
      </c>
      <c r="E264" s="41"/>
      <c r="F264" s="227" t="s">
        <v>546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224</v>
      </c>
      <c r="AU264" s="18" t="s">
        <v>82</v>
      </c>
    </row>
    <row r="265" s="2" customFormat="1" ht="16.5" customHeight="1">
      <c r="A265" s="39"/>
      <c r="B265" s="40"/>
      <c r="C265" s="213" t="s">
        <v>548</v>
      </c>
      <c r="D265" s="213" t="s">
        <v>217</v>
      </c>
      <c r="E265" s="214" t="s">
        <v>549</v>
      </c>
      <c r="F265" s="215" t="s">
        <v>550</v>
      </c>
      <c r="G265" s="216" t="s">
        <v>551</v>
      </c>
      <c r="H265" s="217">
        <v>200000</v>
      </c>
      <c r="I265" s="218"/>
      <c r="J265" s="219">
        <f>ROUND(I265*H265,2)</f>
        <v>0</v>
      </c>
      <c r="K265" s="215" t="s">
        <v>221</v>
      </c>
      <c r="L265" s="45"/>
      <c r="M265" s="220" t="s">
        <v>19</v>
      </c>
      <c r="N265" s="221" t="s">
        <v>44</v>
      </c>
      <c r="O265" s="85"/>
      <c r="P265" s="222">
        <f>O265*H265</f>
        <v>0</v>
      </c>
      <c r="Q265" s="222">
        <v>0</v>
      </c>
      <c r="R265" s="222">
        <f>Q265*H265</f>
        <v>0</v>
      </c>
      <c r="S265" s="222">
        <v>0.001</v>
      </c>
      <c r="T265" s="223">
        <f>S265*H265</f>
        <v>200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250</v>
      </c>
      <c r="AT265" s="224" t="s">
        <v>217</v>
      </c>
      <c r="AU265" s="224" t="s">
        <v>82</v>
      </c>
      <c r="AY265" s="18" t="s">
        <v>214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80</v>
      </c>
      <c r="BK265" s="225">
        <f>ROUND(I265*H265,2)</f>
        <v>0</v>
      </c>
      <c r="BL265" s="18" t="s">
        <v>250</v>
      </c>
      <c r="BM265" s="224" t="s">
        <v>552</v>
      </c>
    </row>
    <row r="266" s="2" customFormat="1">
      <c r="A266" s="39"/>
      <c r="B266" s="40"/>
      <c r="C266" s="41"/>
      <c r="D266" s="226" t="s">
        <v>224</v>
      </c>
      <c r="E266" s="41"/>
      <c r="F266" s="227" t="s">
        <v>553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224</v>
      </c>
      <c r="AU266" s="18" t="s">
        <v>82</v>
      </c>
    </row>
    <row r="267" s="2" customFormat="1">
      <c r="A267" s="39"/>
      <c r="B267" s="40"/>
      <c r="C267" s="41"/>
      <c r="D267" s="231" t="s">
        <v>226</v>
      </c>
      <c r="E267" s="41"/>
      <c r="F267" s="232" t="s">
        <v>554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226</v>
      </c>
      <c r="AU267" s="18" t="s">
        <v>82</v>
      </c>
    </row>
    <row r="268" s="2" customFormat="1" ht="16.5" customHeight="1">
      <c r="A268" s="39"/>
      <c r="B268" s="40"/>
      <c r="C268" s="213" t="s">
        <v>555</v>
      </c>
      <c r="D268" s="213" t="s">
        <v>217</v>
      </c>
      <c r="E268" s="214" t="s">
        <v>556</v>
      </c>
      <c r="F268" s="215" t="s">
        <v>557</v>
      </c>
      <c r="G268" s="216" t="s">
        <v>232</v>
      </c>
      <c r="H268" s="217">
        <v>200</v>
      </c>
      <c r="I268" s="218"/>
      <c r="J268" s="219">
        <f>ROUND(I268*H268,2)</f>
        <v>0</v>
      </c>
      <c r="K268" s="215" t="s">
        <v>221</v>
      </c>
      <c r="L268" s="45"/>
      <c r="M268" s="220" t="s">
        <v>19</v>
      </c>
      <c r="N268" s="221" t="s">
        <v>44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250</v>
      </c>
      <c r="AT268" s="224" t="s">
        <v>217</v>
      </c>
      <c r="AU268" s="224" t="s">
        <v>82</v>
      </c>
      <c r="AY268" s="18" t="s">
        <v>214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80</v>
      </c>
      <c r="BK268" s="225">
        <f>ROUND(I268*H268,2)</f>
        <v>0</v>
      </c>
      <c r="BL268" s="18" t="s">
        <v>250</v>
      </c>
      <c r="BM268" s="224" t="s">
        <v>558</v>
      </c>
    </row>
    <row r="269" s="2" customFormat="1">
      <c r="A269" s="39"/>
      <c r="B269" s="40"/>
      <c r="C269" s="41"/>
      <c r="D269" s="226" t="s">
        <v>224</v>
      </c>
      <c r="E269" s="41"/>
      <c r="F269" s="227" t="s">
        <v>559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224</v>
      </c>
      <c r="AU269" s="18" t="s">
        <v>82</v>
      </c>
    </row>
    <row r="270" s="2" customFormat="1">
      <c r="A270" s="39"/>
      <c r="B270" s="40"/>
      <c r="C270" s="41"/>
      <c r="D270" s="231" t="s">
        <v>226</v>
      </c>
      <c r="E270" s="41"/>
      <c r="F270" s="232" t="s">
        <v>560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226</v>
      </c>
      <c r="AU270" s="18" t="s">
        <v>82</v>
      </c>
    </row>
    <row r="271" s="12" customFormat="1" ht="22.8" customHeight="1">
      <c r="A271" s="12"/>
      <c r="B271" s="197"/>
      <c r="C271" s="198"/>
      <c r="D271" s="199" t="s">
        <v>72</v>
      </c>
      <c r="E271" s="211" t="s">
        <v>561</v>
      </c>
      <c r="F271" s="211" t="s">
        <v>562</v>
      </c>
      <c r="G271" s="198"/>
      <c r="H271" s="198"/>
      <c r="I271" s="201"/>
      <c r="J271" s="212">
        <f>BK271</f>
        <v>0</v>
      </c>
      <c r="K271" s="198"/>
      <c r="L271" s="203"/>
      <c r="M271" s="204"/>
      <c r="N271" s="205"/>
      <c r="O271" s="205"/>
      <c r="P271" s="206">
        <f>SUM(P272:P289)</f>
        <v>0</v>
      </c>
      <c r="Q271" s="205"/>
      <c r="R271" s="206">
        <f>SUM(R272:R289)</f>
        <v>0.0051719999999999995</v>
      </c>
      <c r="S271" s="205"/>
      <c r="T271" s="207">
        <f>SUM(T272:T289)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8" t="s">
        <v>82</v>
      </c>
      <c r="AT271" s="209" t="s">
        <v>72</v>
      </c>
      <c r="AU271" s="209" t="s">
        <v>80</v>
      </c>
      <c r="AY271" s="208" t="s">
        <v>214</v>
      </c>
      <c r="BK271" s="210">
        <f>SUM(BK272:BK289)</f>
        <v>0</v>
      </c>
    </row>
    <row r="272" s="2" customFormat="1" ht="16.5" customHeight="1">
      <c r="A272" s="39"/>
      <c r="B272" s="40"/>
      <c r="C272" s="213" t="s">
        <v>563</v>
      </c>
      <c r="D272" s="213" t="s">
        <v>217</v>
      </c>
      <c r="E272" s="214" t="s">
        <v>564</v>
      </c>
      <c r="F272" s="215" t="s">
        <v>565</v>
      </c>
      <c r="G272" s="216" t="s">
        <v>220</v>
      </c>
      <c r="H272" s="217">
        <v>8</v>
      </c>
      <c r="I272" s="218"/>
      <c r="J272" s="219">
        <f>ROUND(I272*H272,2)</f>
        <v>0</v>
      </c>
      <c r="K272" s="215" t="s">
        <v>221</v>
      </c>
      <c r="L272" s="45"/>
      <c r="M272" s="220" t="s">
        <v>19</v>
      </c>
      <c r="N272" s="221" t="s">
        <v>44</v>
      </c>
      <c r="O272" s="85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250</v>
      </c>
      <c r="AT272" s="224" t="s">
        <v>217</v>
      </c>
      <c r="AU272" s="224" t="s">
        <v>82</v>
      </c>
      <c r="AY272" s="18" t="s">
        <v>214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80</v>
      </c>
      <c r="BK272" s="225">
        <f>ROUND(I272*H272,2)</f>
        <v>0</v>
      </c>
      <c r="BL272" s="18" t="s">
        <v>250</v>
      </c>
      <c r="BM272" s="224" t="s">
        <v>566</v>
      </c>
    </row>
    <row r="273" s="2" customFormat="1">
      <c r="A273" s="39"/>
      <c r="B273" s="40"/>
      <c r="C273" s="41"/>
      <c r="D273" s="226" t="s">
        <v>224</v>
      </c>
      <c r="E273" s="41"/>
      <c r="F273" s="227" t="s">
        <v>567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224</v>
      </c>
      <c r="AU273" s="18" t="s">
        <v>82</v>
      </c>
    </row>
    <row r="274" s="2" customFormat="1">
      <c r="A274" s="39"/>
      <c r="B274" s="40"/>
      <c r="C274" s="41"/>
      <c r="D274" s="231" t="s">
        <v>226</v>
      </c>
      <c r="E274" s="41"/>
      <c r="F274" s="232" t="s">
        <v>568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226</v>
      </c>
      <c r="AU274" s="18" t="s">
        <v>82</v>
      </c>
    </row>
    <row r="275" s="2" customFormat="1" ht="16.5" customHeight="1">
      <c r="A275" s="39"/>
      <c r="B275" s="40"/>
      <c r="C275" s="243" t="s">
        <v>569</v>
      </c>
      <c r="D275" s="243" t="s">
        <v>254</v>
      </c>
      <c r="E275" s="244" t="s">
        <v>570</v>
      </c>
      <c r="F275" s="245" t="s">
        <v>571</v>
      </c>
      <c r="G275" s="246" t="s">
        <v>551</v>
      </c>
      <c r="H275" s="247">
        <v>0.035999999999999997</v>
      </c>
      <c r="I275" s="248"/>
      <c r="J275" s="249">
        <f>ROUND(I275*H275,2)</f>
        <v>0</v>
      </c>
      <c r="K275" s="245" t="s">
        <v>221</v>
      </c>
      <c r="L275" s="250"/>
      <c r="M275" s="251" t="s">
        <v>19</v>
      </c>
      <c r="N275" s="252" t="s">
        <v>44</v>
      </c>
      <c r="O275" s="85"/>
      <c r="P275" s="222">
        <f>O275*H275</f>
        <v>0</v>
      </c>
      <c r="Q275" s="222">
        <v>0.001</v>
      </c>
      <c r="R275" s="222">
        <f>Q275*H275</f>
        <v>3.6000000000000001E-05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257</v>
      </c>
      <c r="AT275" s="224" t="s">
        <v>254</v>
      </c>
      <c r="AU275" s="224" t="s">
        <v>82</v>
      </c>
      <c r="AY275" s="18" t="s">
        <v>214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80</v>
      </c>
      <c r="BK275" s="225">
        <f>ROUND(I275*H275,2)</f>
        <v>0</v>
      </c>
      <c r="BL275" s="18" t="s">
        <v>250</v>
      </c>
      <c r="BM275" s="224" t="s">
        <v>572</v>
      </c>
    </row>
    <row r="276" s="2" customFormat="1">
      <c r="A276" s="39"/>
      <c r="B276" s="40"/>
      <c r="C276" s="41"/>
      <c r="D276" s="226" t="s">
        <v>224</v>
      </c>
      <c r="E276" s="41"/>
      <c r="F276" s="227" t="s">
        <v>571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224</v>
      </c>
      <c r="AU276" s="18" t="s">
        <v>82</v>
      </c>
    </row>
    <row r="277" s="13" customFormat="1">
      <c r="A277" s="13"/>
      <c r="B277" s="233"/>
      <c r="C277" s="234"/>
      <c r="D277" s="226" t="s">
        <v>242</v>
      </c>
      <c r="E277" s="234"/>
      <c r="F277" s="235" t="s">
        <v>573</v>
      </c>
      <c r="G277" s="234"/>
      <c r="H277" s="236">
        <v>0.035999999999999997</v>
      </c>
      <c r="I277" s="237"/>
      <c r="J277" s="234"/>
      <c r="K277" s="234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242</v>
      </c>
      <c r="AU277" s="242" t="s">
        <v>82</v>
      </c>
      <c r="AV277" s="13" t="s">
        <v>82</v>
      </c>
      <c r="AW277" s="13" t="s">
        <v>4</v>
      </c>
      <c r="AX277" s="13" t="s">
        <v>80</v>
      </c>
      <c r="AY277" s="242" t="s">
        <v>214</v>
      </c>
    </row>
    <row r="278" s="2" customFormat="1" ht="16.5" customHeight="1">
      <c r="A278" s="39"/>
      <c r="B278" s="40"/>
      <c r="C278" s="213" t="s">
        <v>334</v>
      </c>
      <c r="D278" s="213" t="s">
        <v>217</v>
      </c>
      <c r="E278" s="214" t="s">
        <v>574</v>
      </c>
      <c r="F278" s="215" t="s">
        <v>575</v>
      </c>
      <c r="G278" s="216" t="s">
        <v>220</v>
      </c>
      <c r="H278" s="217">
        <v>4</v>
      </c>
      <c r="I278" s="218"/>
      <c r="J278" s="219">
        <f>ROUND(I278*H278,2)</f>
        <v>0</v>
      </c>
      <c r="K278" s="215" t="s">
        <v>221</v>
      </c>
      <c r="L278" s="45"/>
      <c r="M278" s="220" t="s">
        <v>19</v>
      </c>
      <c r="N278" s="221" t="s">
        <v>44</v>
      </c>
      <c r="O278" s="85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250</v>
      </c>
      <c r="AT278" s="224" t="s">
        <v>217</v>
      </c>
      <c r="AU278" s="224" t="s">
        <v>82</v>
      </c>
      <c r="AY278" s="18" t="s">
        <v>214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80</v>
      </c>
      <c r="BK278" s="225">
        <f>ROUND(I278*H278,2)</f>
        <v>0</v>
      </c>
      <c r="BL278" s="18" t="s">
        <v>250</v>
      </c>
      <c r="BM278" s="224" t="s">
        <v>576</v>
      </c>
    </row>
    <row r="279" s="2" customFormat="1">
      <c r="A279" s="39"/>
      <c r="B279" s="40"/>
      <c r="C279" s="41"/>
      <c r="D279" s="226" t="s">
        <v>224</v>
      </c>
      <c r="E279" s="41"/>
      <c r="F279" s="227" t="s">
        <v>577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224</v>
      </c>
      <c r="AU279" s="18" t="s">
        <v>82</v>
      </c>
    </row>
    <row r="280" s="2" customFormat="1">
      <c r="A280" s="39"/>
      <c r="B280" s="40"/>
      <c r="C280" s="41"/>
      <c r="D280" s="231" t="s">
        <v>226</v>
      </c>
      <c r="E280" s="41"/>
      <c r="F280" s="232" t="s">
        <v>578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226</v>
      </c>
      <c r="AU280" s="18" t="s">
        <v>82</v>
      </c>
    </row>
    <row r="281" s="2" customFormat="1" ht="16.5" customHeight="1">
      <c r="A281" s="39"/>
      <c r="B281" s="40"/>
      <c r="C281" s="243" t="s">
        <v>579</v>
      </c>
      <c r="D281" s="243" t="s">
        <v>254</v>
      </c>
      <c r="E281" s="244" t="s">
        <v>570</v>
      </c>
      <c r="F281" s="245" t="s">
        <v>571</v>
      </c>
      <c r="G281" s="246" t="s">
        <v>551</v>
      </c>
      <c r="H281" s="247">
        <v>0.13600000000000001</v>
      </c>
      <c r="I281" s="248"/>
      <c r="J281" s="249">
        <f>ROUND(I281*H281,2)</f>
        <v>0</v>
      </c>
      <c r="K281" s="245" t="s">
        <v>221</v>
      </c>
      <c r="L281" s="250"/>
      <c r="M281" s="251" t="s">
        <v>19</v>
      </c>
      <c r="N281" s="252" t="s">
        <v>44</v>
      </c>
      <c r="O281" s="85"/>
      <c r="P281" s="222">
        <f>O281*H281</f>
        <v>0</v>
      </c>
      <c r="Q281" s="222">
        <v>0.001</v>
      </c>
      <c r="R281" s="222">
        <f>Q281*H281</f>
        <v>0.00013600000000000003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257</v>
      </c>
      <c r="AT281" s="224" t="s">
        <v>254</v>
      </c>
      <c r="AU281" s="224" t="s">
        <v>82</v>
      </c>
      <c r="AY281" s="18" t="s">
        <v>214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80</v>
      </c>
      <c r="BK281" s="225">
        <f>ROUND(I281*H281,2)</f>
        <v>0</v>
      </c>
      <c r="BL281" s="18" t="s">
        <v>250</v>
      </c>
      <c r="BM281" s="224" t="s">
        <v>580</v>
      </c>
    </row>
    <row r="282" s="2" customFormat="1">
      <c r="A282" s="39"/>
      <c r="B282" s="40"/>
      <c r="C282" s="41"/>
      <c r="D282" s="226" t="s">
        <v>224</v>
      </c>
      <c r="E282" s="41"/>
      <c r="F282" s="227" t="s">
        <v>571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224</v>
      </c>
      <c r="AU282" s="18" t="s">
        <v>82</v>
      </c>
    </row>
    <row r="283" s="13" customFormat="1">
      <c r="A283" s="13"/>
      <c r="B283" s="233"/>
      <c r="C283" s="234"/>
      <c r="D283" s="226" t="s">
        <v>242</v>
      </c>
      <c r="E283" s="234"/>
      <c r="F283" s="235" t="s">
        <v>581</v>
      </c>
      <c r="G283" s="234"/>
      <c r="H283" s="236">
        <v>0.13600000000000001</v>
      </c>
      <c r="I283" s="237"/>
      <c r="J283" s="234"/>
      <c r="K283" s="234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242</v>
      </c>
      <c r="AU283" s="242" t="s">
        <v>82</v>
      </c>
      <c r="AV283" s="13" t="s">
        <v>82</v>
      </c>
      <c r="AW283" s="13" t="s">
        <v>4</v>
      </c>
      <c r="AX283" s="13" t="s">
        <v>80</v>
      </c>
      <c r="AY283" s="242" t="s">
        <v>214</v>
      </c>
    </row>
    <row r="284" s="2" customFormat="1" ht="16.5" customHeight="1">
      <c r="A284" s="39"/>
      <c r="B284" s="40"/>
      <c r="C284" s="213" t="s">
        <v>582</v>
      </c>
      <c r="D284" s="213" t="s">
        <v>217</v>
      </c>
      <c r="E284" s="214" t="s">
        <v>583</v>
      </c>
      <c r="F284" s="215" t="s">
        <v>584</v>
      </c>
      <c r="G284" s="216" t="s">
        <v>321</v>
      </c>
      <c r="H284" s="217">
        <v>50</v>
      </c>
      <c r="I284" s="218"/>
      <c r="J284" s="219">
        <f>ROUND(I284*H284,2)</f>
        <v>0</v>
      </c>
      <c r="K284" s="215" t="s">
        <v>221</v>
      </c>
      <c r="L284" s="45"/>
      <c r="M284" s="220" t="s">
        <v>19</v>
      </c>
      <c r="N284" s="221" t="s">
        <v>44</v>
      </c>
      <c r="O284" s="85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250</v>
      </c>
      <c r="AT284" s="224" t="s">
        <v>217</v>
      </c>
      <c r="AU284" s="224" t="s">
        <v>82</v>
      </c>
      <c r="AY284" s="18" t="s">
        <v>214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80</v>
      </c>
      <c r="BK284" s="225">
        <f>ROUND(I284*H284,2)</f>
        <v>0</v>
      </c>
      <c r="BL284" s="18" t="s">
        <v>250</v>
      </c>
      <c r="BM284" s="224" t="s">
        <v>585</v>
      </c>
    </row>
    <row r="285" s="2" customFormat="1">
      <c r="A285" s="39"/>
      <c r="B285" s="40"/>
      <c r="C285" s="41"/>
      <c r="D285" s="226" t="s">
        <v>224</v>
      </c>
      <c r="E285" s="41"/>
      <c r="F285" s="227" t="s">
        <v>586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224</v>
      </c>
      <c r="AU285" s="18" t="s">
        <v>82</v>
      </c>
    </row>
    <row r="286" s="2" customFormat="1">
      <c r="A286" s="39"/>
      <c r="B286" s="40"/>
      <c r="C286" s="41"/>
      <c r="D286" s="231" t="s">
        <v>226</v>
      </c>
      <c r="E286" s="41"/>
      <c r="F286" s="232" t="s">
        <v>587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226</v>
      </c>
      <c r="AU286" s="18" t="s">
        <v>82</v>
      </c>
    </row>
    <row r="287" s="2" customFormat="1" ht="16.5" customHeight="1">
      <c r="A287" s="39"/>
      <c r="B287" s="40"/>
      <c r="C287" s="243" t="s">
        <v>588</v>
      </c>
      <c r="D287" s="243" t="s">
        <v>254</v>
      </c>
      <c r="E287" s="244" t="s">
        <v>570</v>
      </c>
      <c r="F287" s="245" t="s">
        <v>571</v>
      </c>
      <c r="G287" s="246" t="s">
        <v>551</v>
      </c>
      <c r="H287" s="247">
        <v>5</v>
      </c>
      <c r="I287" s="248"/>
      <c r="J287" s="249">
        <f>ROUND(I287*H287,2)</f>
        <v>0</v>
      </c>
      <c r="K287" s="245" t="s">
        <v>221</v>
      </c>
      <c r="L287" s="250"/>
      <c r="M287" s="251" t="s">
        <v>19</v>
      </c>
      <c r="N287" s="252" t="s">
        <v>44</v>
      </c>
      <c r="O287" s="85"/>
      <c r="P287" s="222">
        <f>O287*H287</f>
        <v>0</v>
      </c>
      <c r="Q287" s="222">
        <v>0.001</v>
      </c>
      <c r="R287" s="222">
        <f>Q287*H287</f>
        <v>0.0050000000000000001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257</v>
      </c>
      <c r="AT287" s="224" t="s">
        <v>254</v>
      </c>
      <c r="AU287" s="224" t="s">
        <v>82</v>
      </c>
      <c r="AY287" s="18" t="s">
        <v>214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80</v>
      </c>
      <c r="BK287" s="225">
        <f>ROUND(I287*H287,2)</f>
        <v>0</v>
      </c>
      <c r="BL287" s="18" t="s">
        <v>250</v>
      </c>
      <c r="BM287" s="224" t="s">
        <v>589</v>
      </c>
    </row>
    <row r="288" s="2" customFormat="1">
      <c r="A288" s="39"/>
      <c r="B288" s="40"/>
      <c r="C288" s="41"/>
      <c r="D288" s="226" t="s">
        <v>224</v>
      </c>
      <c r="E288" s="41"/>
      <c r="F288" s="227" t="s">
        <v>571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224</v>
      </c>
      <c r="AU288" s="18" t="s">
        <v>82</v>
      </c>
    </row>
    <row r="289" s="13" customFormat="1">
      <c r="A289" s="13"/>
      <c r="B289" s="233"/>
      <c r="C289" s="234"/>
      <c r="D289" s="226" t="s">
        <v>242</v>
      </c>
      <c r="E289" s="234"/>
      <c r="F289" s="235" t="s">
        <v>590</v>
      </c>
      <c r="G289" s="234"/>
      <c r="H289" s="236">
        <v>5</v>
      </c>
      <c r="I289" s="237"/>
      <c r="J289" s="234"/>
      <c r="K289" s="234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242</v>
      </c>
      <c r="AU289" s="242" t="s">
        <v>82</v>
      </c>
      <c r="AV289" s="13" t="s">
        <v>82</v>
      </c>
      <c r="AW289" s="13" t="s">
        <v>4</v>
      </c>
      <c r="AX289" s="13" t="s">
        <v>80</v>
      </c>
      <c r="AY289" s="242" t="s">
        <v>214</v>
      </c>
    </row>
    <row r="290" s="12" customFormat="1" ht="25.92" customHeight="1">
      <c r="A290" s="12"/>
      <c r="B290" s="197"/>
      <c r="C290" s="198"/>
      <c r="D290" s="199" t="s">
        <v>72</v>
      </c>
      <c r="E290" s="200" t="s">
        <v>254</v>
      </c>
      <c r="F290" s="200" t="s">
        <v>591</v>
      </c>
      <c r="G290" s="198"/>
      <c r="H290" s="198"/>
      <c r="I290" s="201"/>
      <c r="J290" s="202">
        <f>BK290</f>
        <v>0</v>
      </c>
      <c r="K290" s="198"/>
      <c r="L290" s="203"/>
      <c r="M290" s="204"/>
      <c r="N290" s="205"/>
      <c r="O290" s="205"/>
      <c r="P290" s="206">
        <f>P291+P793</f>
        <v>0</v>
      </c>
      <c r="Q290" s="205"/>
      <c r="R290" s="206">
        <f>R291+R793</f>
        <v>414.47542524000011</v>
      </c>
      <c r="S290" s="205"/>
      <c r="T290" s="207">
        <f>T291+T793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8" t="s">
        <v>236</v>
      </c>
      <c r="AT290" s="209" t="s">
        <v>72</v>
      </c>
      <c r="AU290" s="209" t="s">
        <v>73</v>
      </c>
      <c r="AY290" s="208" t="s">
        <v>214</v>
      </c>
      <c r="BK290" s="210">
        <f>BK291+BK793</f>
        <v>0</v>
      </c>
    </row>
    <row r="291" s="12" customFormat="1" ht="22.8" customHeight="1">
      <c r="A291" s="12"/>
      <c r="B291" s="197"/>
      <c r="C291" s="198"/>
      <c r="D291" s="199" t="s">
        <v>72</v>
      </c>
      <c r="E291" s="211" t="s">
        <v>592</v>
      </c>
      <c r="F291" s="211" t="s">
        <v>593</v>
      </c>
      <c r="G291" s="198"/>
      <c r="H291" s="198"/>
      <c r="I291" s="201"/>
      <c r="J291" s="212">
        <f>BK291</f>
        <v>0</v>
      </c>
      <c r="K291" s="198"/>
      <c r="L291" s="203"/>
      <c r="M291" s="204"/>
      <c r="N291" s="205"/>
      <c r="O291" s="205"/>
      <c r="P291" s="206">
        <f>SUM(P292:P792)</f>
        <v>0</v>
      </c>
      <c r="Q291" s="205"/>
      <c r="R291" s="206">
        <f>SUM(R292:R792)</f>
        <v>411.82142524000011</v>
      </c>
      <c r="S291" s="205"/>
      <c r="T291" s="207">
        <f>SUM(T292:T792)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8" t="s">
        <v>236</v>
      </c>
      <c r="AT291" s="209" t="s">
        <v>72</v>
      </c>
      <c r="AU291" s="209" t="s">
        <v>80</v>
      </c>
      <c r="AY291" s="208" t="s">
        <v>214</v>
      </c>
      <c r="BK291" s="210">
        <f>SUM(BK292:BK792)</f>
        <v>0</v>
      </c>
    </row>
    <row r="292" s="2" customFormat="1" ht="16.5" customHeight="1">
      <c r="A292" s="39"/>
      <c r="B292" s="40"/>
      <c r="C292" s="213" t="s">
        <v>594</v>
      </c>
      <c r="D292" s="213" t="s">
        <v>217</v>
      </c>
      <c r="E292" s="214" t="s">
        <v>595</v>
      </c>
      <c r="F292" s="215" t="s">
        <v>596</v>
      </c>
      <c r="G292" s="216" t="s">
        <v>277</v>
      </c>
      <c r="H292" s="217">
        <v>8</v>
      </c>
      <c r="I292" s="218"/>
      <c r="J292" s="219">
        <f>ROUND(I292*H292,2)</f>
        <v>0</v>
      </c>
      <c r="K292" s="215" t="s">
        <v>221</v>
      </c>
      <c r="L292" s="45"/>
      <c r="M292" s="220" t="s">
        <v>19</v>
      </c>
      <c r="N292" s="221" t="s">
        <v>44</v>
      </c>
      <c r="O292" s="85"/>
      <c r="P292" s="222">
        <f>O292*H292</f>
        <v>0</v>
      </c>
      <c r="Q292" s="222">
        <v>2.0000000000000002E-05</v>
      </c>
      <c r="R292" s="222">
        <f>Q292*H292</f>
        <v>0.00016000000000000001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334</v>
      </c>
      <c r="AT292" s="224" t="s">
        <v>217</v>
      </c>
      <c r="AU292" s="224" t="s">
        <v>82</v>
      </c>
      <c r="AY292" s="18" t="s">
        <v>214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80</v>
      </c>
      <c r="BK292" s="225">
        <f>ROUND(I292*H292,2)</f>
        <v>0</v>
      </c>
      <c r="BL292" s="18" t="s">
        <v>334</v>
      </c>
      <c r="BM292" s="224" t="s">
        <v>597</v>
      </c>
    </row>
    <row r="293" s="2" customFormat="1">
      <c r="A293" s="39"/>
      <c r="B293" s="40"/>
      <c r="C293" s="41"/>
      <c r="D293" s="226" t="s">
        <v>224</v>
      </c>
      <c r="E293" s="41"/>
      <c r="F293" s="227" t="s">
        <v>598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224</v>
      </c>
      <c r="AU293" s="18" t="s">
        <v>82</v>
      </c>
    </row>
    <row r="294" s="2" customFormat="1">
      <c r="A294" s="39"/>
      <c r="B294" s="40"/>
      <c r="C294" s="41"/>
      <c r="D294" s="231" t="s">
        <v>226</v>
      </c>
      <c r="E294" s="41"/>
      <c r="F294" s="232" t="s">
        <v>599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226</v>
      </c>
      <c r="AU294" s="18" t="s">
        <v>82</v>
      </c>
    </row>
    <row r="295" s="2" customFormat="1" ht="16.5" customHeight="1">
      <c r="A295" s="39"/>
      <c r="B295" s="40"/>
      <c r="C295" s="243" t="s">
        <v>600</v>
      </c>
      <c r="D295" s="243" t="s">
        <v>254</v>
      </c>
      <c r="E295" s="244" t="s">
        <v>601</v>
      </c>
      <c r="F295" s="245" t="s">
        <v>602</v>
      </c>
      <c r="G295" s="246" t="s">
        <v>603</v>
      </c>
      <c r="H295" s="247">
        <v>8</v>
      </c>
      <c r="I295" s="248"/>
      <c r="J295" s="249">
        <f>ROUND(I295*H295,2)</f>
        <v>0</v>
      </c>
      <c r="K295" s="245" t="s">
        <v>19</v>
      </c>
      <c r="L295" s="250"/>
      <c r="M295" s="251" t="s">
        <v>19</v>
      </c>
      <c r="N295" s="252" t="s">
        <v>44</v>
      </c>
      <c r="O295" s="85"/>
      <c r="P295" s="222">
        <f>O295*H295</f>
        <v>0</v>
      </c>
      <c r="Q295" s="222">
        <v>0.0019</v>
      </c>
      <c r="R295" s="222">
        <f>Q295*H295</f>
        <v>0.0152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604</v>
      </c>
      <c r="AT295" s="224" t="s">
        <v>254</v>
      </c>
      <c r="AU295" s="224" t="s">
        <v>82</v>
      </c>
      <c r="AY295" s="18" t="s">
        <v>214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80</v>
      </c>
      <c r="BK295" s="225">
        <f>ROUND(I295*H295,2)</f>
        <v>0</v>
      </c>
      <c r="BL295" s="18" t="s">
        <v>334</v>
      </c>
      <c r="BM295" s="224" t="s">
        <v>605</v>
      </c>
    </row>
    <row r="296" s="2" customFormat="1">
      <c r="A296" s="39"/>
      <c r="B296" s="40"/>
      <c r="C296" s="41"/>
      <c r="D296" s="226" t="s">
        <v>224</v>
      </c>
      <c r="E296" s="41"/>
      <c r="F296" s="227" t="s">
        <v>602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224</v>
      </c>
      <c r="AU296" s="18" t="s">
        <v>82</v>
      </c>
    </row>
    <row r="297" s="2" customFormat="1" ht="16.5" customHeight="1">
      <c r="A297" s="39"/>
      <c r="B297" s="40"/>
      <c r="C297" s="213" t="s">
        <v>606</v>
      </c>
      <c r="D297" s="213" t="s">
        <v>217</v>
      </c>
      <c r="E297" s="214" t="s">
        <v>607</v>
      </c>
      <c r="F297" s="215" t="s">
        <v>608</v>
      </c>
      <c r="G297" s="216" t="s">
        <v>277</v>
      </c>
      <c r="H297" s="217">
        <v>2</v>
      </c>
      <c r="I297" s="218"/>
      <c r="J297" s="219">
        <f>ROUND(I297*H297,2)</f>
        <v>0</v>
      </c>
      <c r="K297" s="215" t="s">
        <v>221</v>
      </c>
      <c r="L297" s="45"/>
      <c r="M297" s="220" t="s">
        <v>19</v>
      </c>
      <c r="N297" s="221" t="s">
        <v>44</v>
      </c>
      <c r="O297" s="85"/>
      <c r="P297" s="222">
        <f>O297*H297</f>
        <v>0</v>
      </c>
      <c r="Q297" s="222">
        <v>0.00139</v>
      </c>
      <c r="R297" s="222">
        <f>Q297*H297</f>
        <v>0.0027799999999999999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334</v>
      </c>
      <c r="AT297" s="224" t="s">
        <v>217</v>
      </c>
      <c r="AU297" s="224" t="s">
        <v>82</v>
      </c>
      <c r="AY297" s="18" t="s">
        <v>214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80</v>
      </c>
      <c r="BK297" s="225">
        <f>ROUND(I297*H297,2)</f>
        <v>0</v>
      </c>
      <c r="BL297" s="18" t="s">
        <v>334</v>
      </c>
      <c r="BM297" s="224" t="s">
        <v>609</v>
      </c>
    </row>
    <row r="298" s="2" customFormat="1">
      <c r="A298" s="39"/>
      <c r="B298" s="40"/>
      <c r="C298" s="41"/>
      <c r="D298" s="226" t="s">
        <v>224</v>
      </c>
      <c r="E298" s="41"/>
      <c r="F298" s="227" t="s">
        <v>610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224</v>
      </c>
      <c r="AU298" s="18" t="s">
        <v>82</v>
      </c>
    </row>
    <row r="299" s="2" customFormat="1">
      <c r="A299" s="39"/>
      <c r="B299" s="40"/>
      <c r="C299" s="41"/>
      <c r="D299" s="231" t="s">
        <v>226</v>
      </c>
      <c r="E299" s="41"/>
      <c r="F299" s="232" t="s">
        <v>611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226</v>
      </c>
      <c r="AU299" s="18" t="s">
        <v>82</v>
      </c>
    </row>
    <row r="300" s="2" customFormat="1" ht="16.5" customHeight="1">
      <c r="A300" s="39"/>
      <c r="B300" s="40"/>
      <c r="C300" s="243" t="s">
        <v>612</v>
      </c>
      <c r="D300" s="243" t="s">
        <v>254</v>
      </c>
      <c r="E300" s="244" t="s">
        <v>613</v>
      </c>
      <c r="F300" s="245" t="s">
        <v>614</v>
      </c>
      <c r="G300" s="246" t="s">
        <v>603</v>
      </c>
      <c r="H300" s="247">
        <v>2</v>
      </c>
      <c r="I300" s="248"/>
      <c r="J300" s="249">
        <f>ROUND(I300*H300,2)</f>
        <v>0</v>
      </c>
      <c r="K300" s="245" t="s">
        <v>19</v>
      </c>
      <c r="L300" s="250"/>
      <c r="M300" s="251" t="s">
        <v>19</v>
      </c>
      <c r="N300" s="252" t="s">
        <v>44</v>
      </c>
      <c r="O300" s="85"/>
      <c r="P300" s="222">
        <f>O300*H300</f>
        <v>0</v>
      </c>
      <c r="Q300" s="222">
        <v>0.34200000000000003</v>
      </c>
      <c r="R300" s="222">
        <f>Q300*H300</f>
        <v>0.68400000000000005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604</v>
      </c>
      <c r="AT300" s="224" t="s">
        <v>254</v>
      </c>
      <c r="AU300" s="224" t="s">
        <v>82</v>
      </c>
      <c r="AY300" s="18" t="s">
        <v>214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80</v>
      </c>
      <c r="BK300" s="225">
        <f>ROUND(I300*H300,2)</f>
        <v>0</v>
      </c>
      <c r="BL300" s="18" t="s">
        <v>334</v>
      </c>
      <c r="BM300" s="224" t="s">
        <v>615</v>
      </c>
    </row>
    <row r="301" s="2" customFormat="1">
      <c r="A301" s="39"/>
      <c r="B301" s="40"/>
      <c r="C301" s="41"/>
      <c r="D301" s="226" t="s">
        <v>224</v>
      </c>
      <c r="E301" s="41"/>
      <c r="F301" s="227" t="s">
        <v>614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224</v>
      </c>
      <c r="AU301" s="18" t="s">
        <v>82</v>
      </c>
    </row>
    <row r="302" s="2" customFormat="1" ht="16.5" customHeight="1">
      <c r="A302" s="39"/>
      <c r="B302" s="40"/>
      <c r="C302" s="213" t="s">
        <v>616</v>
      </c>
      <c r="D302" s="213" t="s">
        <v>217</v>
      </c>
      <c r="E302" s="214" t="s">
        <v>617</v>
      </c>
      <c r="F302" s="215" t="s">
        <v>618</v>
      </c>
      <c r="G302" s="216" t="s">
        <v>277</v>
      </c>
      <c r="H302" s="217">
        <v>36</v>
      </c>
      <c r="I302" s="218"/>
      <c r="J302" s="219">
        <f>ROUND(I302*H302,2)</f>
        <v>0</v>
      </c>
      <c r="K302" s="215" t="s">
        <v>221</v>
      </c>
      <c r="L302" s="45"/>
      <c r="M302" s="220" t="s">
        <v>19</v>
      </c>
      <c r="N302" s="221" t="s">
        <v>44</v>
      </c>
      <c r="O302" s="85"/>
      <c r="P302" s="222">
        <f>O302*H302</f>
        <v>0</v>
      </c>
      <c r="Q302" s="222">
        <v>0.00010000000000000001</v>
      </c>
      <c r="R302" s="222">
        <f>Q302*H302</f>
        <v>0.0036000000000000003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334</v>
      </c>
      <c r="AT302" s="224" t="s">
        <v>217</v>
      </c>
      <c r="AU302" s="224" t="s">
        <v>82</v>
      </c>
      <c r="AY302" s="18" t="s">
        <v>214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80</v>
      </c>
      <c r="BK302" s="225">
        <f>ROUND(I302*H302,2)</f>
        <v>0</v>
      </c>
      <c r="BL302" s="18" t="s">
        <v>334</v>
      </c>
      <c r="BM302" s="224" t="s">
        <v>619</v>
      </c>
    </row>
    <row r="303" s="2" customFormat="1">
      <c r="A303" s="39"/>
      <c r="B303" s="40"/>
      <c r="C303" s="41"/>
      <c r="D303" s="226" t="s">
        <v>224</v>
      </c>
      <c r="E303" s="41"/>
      <c r="F303" s="227" t="s">
        <v>620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224</v>
      </c>
      <c r="AU303" s="18" t="s">
        <v>82</v>
      </c>
    </row>
    <row r="304" s="2" customFormat="1">
      <c r="A304" s="39"/>
      <c r="B304" s="40"/>
      <c r="C304" s="41"/>
      <c r="D304" s="231" t="s">
        <v>226</v>
      </c>
      <c r="E304" s="41"/>
      <c r="F304" s="232" t="s">
        <v>621</v>
      </c>
      <c r="G304" s="41"/>
      <c r="H304" s="41"/>
      <c r="I304" s="228"/>
      <c r="J304" s="41"/>
      <c r="K304" s="41"/>
      <c r="L304" s="45"/>
      <c r="M304" s="229"/>
      <c r="N304" s="230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226</v>
      </c>
      <c r="AU304" s="18" t="s">
        <v>82</v>
      </c>
    </row>
    <row r="305" s="2" customFormat="1" ht="16.5" customHeight="1">
      <c r="A305" s="39"/>
      <c r="B305" s="40"/>
      <c r="C305" s="213" t="s">
        <v>622</v>
      </c>
      <c r="D305" s="213" t="s">
        <v>217</v>
      </c>
      <c r="E305" s="214" t="s">
        <v>623</v>
      </c>
      <c r="F305" s="215" t="s">
        <v>624</v>
      </c>
      <c r="G305" s="216" t="s">
        <v>277</v>
      </c>
      <c r="H305" s="217">
        <v>14</v>
      </c>
      <c r="I305" s="218"/>
      <c r="J305" s="219">
        <f>ROUND(I305*H305,2)</f>
        <v>0</v>
      </c>
      <c r="K305" s="215" t="s">
        <v>221</v>
      </c>
      <c r="L305" s="45"/>
      <c r="M305" s="220" t="s">
        <v>19</v>
      </c>
      <c r="N305" s="221" t="s">
        <v>44</v>
      </c>
      <c r="O305" s="85"/>
      <c r="P305" s="222">
        <f>O305*H305</f>
        <v>0</v>
      </c>
      <c r="Q305" s="222">
        <v>0.00011</v>
      </c>
      <c r="R305" s="222">
        <f>Q305*H305</f>
        <v>0.0015400000000000001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334</v>
      </c>
      <c r="AT305" s="224" t="s">
        <v>217</v>
      </c>
      <c r="AU305" s="224" t="s">
        <v>82</v>
      </c>
      <c r="AY305" s="18" t="s">
        <v>214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80</v>
      </c>
      <c r="BK305" s="225">
        <f>ROUND(I305*H305,2)</f>
        <v>0</v>
      </c>
      <c r="BL305" s="18" t="s">
        <v>334</v>
      </c>
      <c r="BM305" s="224" t="s">
        <v>625</v>
      </c>
    </row>
    <row r="306" s="2" customFormat="1">
      <c r="A306" s="39"/>
      <c r="B306" s="40"/>
      <c r="C306" s="41"/>
      <c r="D306" s="226" t="s">
        <v>224</v>
      </c>
      <c r="E306" s="41"/>
      <c r="F306" s="227" t="s">
        <v>626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224</v>
      </c>
      <c r="AU306" s="18" t="s">
        <v>82</v>
      </c>
    </row>
    <row r="307" s="2" customFormat="1">
      <c r="A307" s="39"/>
      <c r="B307" s="40"/>
      <c r="C307" s="41"/>
      <c r="D307" s="231" t="s">
        <v>226</v>
      </c>
      <c r="E307" s="41"/>
      <c r="F307" s="232" t="s">
        <v>627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226</v>
      </c>
      <c r="AU307" s="18" t="s">
        <v>82</v>
      </c>
    </row>
    <row r="308" s="2" customFormat="1" ht="16.5" customHeight="1">
      <c r="A308" s="39"/>
      <c r="B308" s="40"/>
      <c r="C308" s="213" t="s">
        <v>628</v>
      </c>
      <c r="D308" s="213" t="s">
        <v>217</v>
      </c>
      <c r="E308" s="214" t="s">
        <v>629</v>
      </c>
      <c r="F308" s="215" t="s">
        <v>630</v>
      </c>
      <c r="G308" s="216" t="s">
        <v>277</v>
      </c>
      <c r="H308" s="217">
        <v>3</v>
      </c>
      <c r="I308" s="218"/>
      <c r="J308" s="219">
        <f>ROUND(I308*H308,2)</f>
        <v>0</v>
      </c>
      <c r="K308" s="215" t="s">
        <v>221</v>
      </c>
      <c r="L308" s="45"/>
      <c r="M308" s="220" t="s">
        <v>19</v>
      </c>
      <c r="N308" s="221" t="s">
        <v>44</v>
      </c>
      <c r="O308" s="85"/>
      <c r="P308" s="222">
        <f>O308*H308</f>
        <v>0</v>
      </c>
      <c r="Q308" s="222">
        <v>0.00010000000000000001</v>
      </c>
      <c r="R308" s="222">
        <f>Q308*H308</f>
        <v>0.00030000000000000003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334</v>
      </c>
      <c r="AT308" s="224" t="s">
        <v>217</v>
      </c>
      <c r="AU308" s="224" t="s">
        <v>82</v>
      </c>
      <c r="AY308" s="18" t="s">
        <v>214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80</v>
      </c>
      <c r="BK308" s="225">
        <f>ROUND(I308*H308,2)</f>
        <v>0</v>
      </c>
      <c r="BL308" s="18" t="s">
        <v>334</v>
      </c>
      <c r="BM308" s="224" t="s">
        <v>631</v>
      </c>
    </row>
    <row r="309" s="2" customFormat="1">
      <c r="A309" s="39"/>
      <c r="B309" s="40"/>
      <c r="C309" s="41"/>
      <c r="D309" s="226" t="s">
        <v>224</v>
      </c>
      <c r="E309" s="41"/>
      <c r="F309" s="227" t="s">
        <v>632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224</v>
      </c>
      <c r="AU309" s="18" t="s">
        <v>82</v>
      </c>
    </row>
    <row r="310" s="2" customFormat="1">
      <c r="A310" s="39"/>
      <c r="B310" s="40"/>
      <c r="C310" s="41"/>
      <c r="D310" s="231" t="s">
        <v>226</v>
      </c>
      <c r="E310" s="41"/>
      <c r="F310" s="232" t="s">
        <v>633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226</v>
      </c>
      <c r="AU310" s="18" t="s">
        <v>82</v>
      </c>
    </row>
    <row r="311" s="2" customFormat="1" ht="16.5" customHeight="1">
      <c r="A311" s="39"/>
      <c r="B311" s="40"/>
      <c r="C311" s="213" t="s">
        <v>634</v>
      </c>
      <c r="D311" s="213" t="s">
        <v>217</v>
      </c>
      <c r="E311" s="214" t="s">
        <v>635</v>
      </c>
      <c r="F311" s="215" t="s">
        <v>636</v>
      </c>
      <c r="G311" s="216" t="s">
        <v>277</v>
      </c>
      <c r="H311" s="217">
        <v>155</v>
      </c>
      <c r="I311" s="218"/>
      <c r="J311" s="219">
        <f>ROUND(I311*H311,2)</f>
        <v>0</v>
      </c>
      <c r="K311" s="215" t="s">
        <v>221</v>
      </c>
      <c r="L311" s="45"/>
      <c r="M311" s="220" t="s">
        <v>19</v>
      </c>
      <c r="N311" s="221" t="s">
        <v>44</v>
      </c>
      <c r="O311" s="85"/>
      <c r="P311" s="222">
        <f>O311*H311</f>
        <v>0</v>
      </c>
      <c r="Q311" s="222">
        <v>0.00011</v>
      </c>
      <c r="R311" s="222">
        <f>Q311*H311</f>
        <v>0.017049999999999999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334</v>
      </c>
      <c r="AT311" s="224" t="s">
        <v>217</v>
      </c>
      <c r="AU311" s="224" t="s">
        <v>82</v>
      </c>
      <c r="AY311" s="18" t="s">
        <v>214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80</v>
      </c>
      <c r="BK311" s="225">
        <f>ROUND(I311*H311,2)</f>
        <v>0</v>
      </c>
      <c r="BL311" s="18" t="s">
        <v>334</v>
      </c>
      <c r="BM311" s="224" t="s">
        <v>637</v>
      </c>
    </row>
    <row r="312" s="2" customFormat="1">
      <c r="A312" s="39"/>
      <c r="B312" s="40"/>
      <c r="C312" s="41"/>
      <c r="D312" s="226" t="s">
        <v>224</v>
      </c>
      <c r="E312" s="41"/>
      <c r="F312" s="227" t="s">
        <v>638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224</v>
      </c>
      <c r="AU312" s="18" t="s">
        <v>82</v>
      </c>
    </row>
    <row r="313" s="2" customFormat="1">
      <c r="A313" s="39"/>
      <c r="B313" s="40"/>
      <c r="C313" s="41"/>
      <c r="D313" s="231" t="s">
        <v>226</v>
      </c>
      <c r="E313" s="41"/>
      <c r="F313" s="232" t="s">
        <v>639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226</v>
      </c>
      <c r="AU313" s="18" t="s">
        <v>82</v>
      </c>
    </row>
    <row r="314" s="2" customFormat="1" ht="16.5" customHeight="1">
      <c r="A314" s="39"/>
      <c r="B314" s="40"/>
      <c r="C314" s="213" t="s">
        <v>640</v>
      </c>
      <c r="D314" s="213" t="s">
        <v>217</v>
      </c>
      <c r="E314" s="214" t="s">
        <v>641</v>
      </c>
      <c r="F314" s="215" t="s">
        <v>642</v>
      </c>
      <c r="G314" s="216" t="s">
        <v>277</v>
      </c>
      <c r="H314" s="217">
        <v>103</v>
      </c>
      <c r="I314" s="218"/>
      <c r="J314" s="219">
        <f>ROUND(I314*H314,2)</f>
        <v>0</v>
      </c>
      <c r="K314" s="215" t="s">
        <v>221</v>
      </c>
      <c r="L314" s="45"/>
      <c r="M314" s="220" t="s">
        <v>19</v>
      </c>
      <c r="N314" s="221" t="s">
        <v>44</v>
      </c>
      <c r="O314" s="85"/>
      <c r="P314" s="222">
        <f>O314*H314</f>
        <v>0</v>
      </c>
      <c r="Q314" s="222">
        <v>0.00014999999999999999</v>
      </c>
      <c r="R314" s="222">
        <f>Q314*H314</f>
        <v>0.015449999999999999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334</v>
      </c>
      <c r="AT314" s="224" t="s">
        <v>217</v>
      </c>
      <c r="AU314" s="224" t="s">
        <v>82</v>
      </c>
      <c r="AY314" s="18" t="s">
        <v>214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80</v>
      </c>
      <c r="BK314" s="225">
        <f>ROUND(I314*H314,2)</f>
        <v>0</v>
      </c>
      <c r="BL314" s="18" t="s">
        <v>334</v>
      </c>
      <c r="BM314" s="224" t="s">
        <v>643</v>
      </c>
    </row>
    <row r="315" s="2" customFormat="1">
      <c r="A315" s="39"/>
      <c r="B315" s="40"/>
      <c r="C315" s="41"/>
      <c r="D315" s="226" t="s">
        <v>224</v>
      </c>
      <c r="E315" s="41"/>
      <c r="F315" s="227" t="s">
        <v>644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224</v>
      </c>
      <c r="AU315" s="18" t="s">
        <v>82</v>
      </c>
    </row>
    <row r="316" s="2" customFormat="1">
      <c r="A316" s="39"/>
      <c r="B316" s="40"/>
      <c r="C316" s="41"/>
      <c r="D316" s="231" t="s">
        <v>226</v>
      </c>
      <c r="E316" s="41"/>
      <c r="F316" s="232" t="s">
        <v>645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226</v>
      </c>
      <c r="AU316" s="18" t="s">
        <v>82</v>
      </c>
    </row>
    <row r="317" s="2" customFormat="1" ht="16.5" customHeight="1">
      <c r="A317" s="39"/>
      <c r="B317" s="40"/>
      <c r="C317" s="213" t="s">
        <v>646</v>
      </c>
      <c r="D317" s="213" t="s">
        <v>217</v>
      </c>
      <c r="E317" s="214" t="s">
        <v>647</v>
      </c>
      <c r="F317" s="215" t="s">
        <v>648</v>
      </c>
      <c r="G317" s="216" t="s">
        <v>277</v>
      </c>
      <c r="H317" s="217">
        <v>750</v>
      </c>
      <c r="I317" s="218"/>
      <c r="J317" s="219">
        <f>ROUND(I317*H317,2)</f>
        <v>0</v>
      </c>
      <c r="K317" s="215" t="s">
        <v>221</v>
      </c>
      <c r="L317" s="45"/>
      <c r="M317" s="220" t="s">
        <v>19</v>
      </c>
      <c r="N317" s="221" t="s">
        <v>44</v>
      </c>
      <c r="O317" s="85"/>
      <c r="P317" s="222">
        <f>O317*H317</f>
        <v>0</v>
      </c>
      <c r="Q317" s="222">
        <v>0.00016000000000000001</v>
      </c>
      <c r="R317" s="222">
        <f>Q317*H317</f>
        <v>0.12000000000000001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334</v>
      </c>
      <c r="AT317" s="224" t="s">
        <v>217</v>
      </c>
      <c r="AU317" s="224" t="s">
        <v>82</v>
      </c>
      <c r="AY317" s="18" t="s">
        <v>214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80</v>
      </c>
      <c r="BK317" s="225">
        <f>ROUND(I317*H317,2)</f>
        <v>0</v>
      </c>
      <c r="BL317" s="18" t="s">
        <v>334</v>
      </c>
      <c r="BM317" s="224" t="s">
        <v>649</v>
      </c>
    </row>
    <row r="318" s="2" customFormat="1">
      <c r="A318" s="39"/>
      <c r="B318" s="40"/>
      <c r="C318" s="41"/>
      <c r="D318" s="226" t="s">
        <v>224</v>
      </c>
      <c r="E318" s="41"/>
      <c r="F318" s="227" t="s">
        <v>650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224</v>
      </c>
      <c r="AU318" s="18" t="s">
        <v>82</v>
      </c>
    </row>
    <row r="319" s="2" customFormat="1">
      <c r="A319" s="39"/>
      <c r="B319" s="40"/>
      <c r="C319" s="41"/>
      <c r="D319" s="231" t="s">
        <v>226</v>
      </c>
      <c r="E319" s="41"/>
      <c r="F319" s="232" t="s">
        <v>651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226</v>
      </c>
      <c r="AU319" s="18" t="s">
        <v>82</v>
      </c>
    </row>
    <row r="320" s="2" customFormat="1" ht="16.5" customHeight="1">
      <c r="A320" s="39"/>
      <c r="B320" s="40"/>
      <c r="C320" s="213" t="s">
        <v>652</v>
      </c>
      <c r="D320" s="213" t="s">
        <v>217</v>
      </c>
      <c r="E320" s="214" t="s">
        <v>653</v>
      </c>
      <c r="F320" s="215" t="s">
        <v>654</v>
      </c>
      <c r="G320" s="216" t="s">
        <v>277</v>
      </c>
      <c r="H320" s="217">
        <v>3</v>
      </c>
      <c r="I320" s="218"/>
      <c r="J320" s="219">
        <f>ROUND(I320*H320,2)</f>
        <v>0</v>
      </c>
      <c r="K320" s="215" t="s">
        <v>221</v>
      </c>
      <c r="L320" s="45"/>
      <c r="M320" s="220" t="s">
        <v>19</v>
      </c>
      <c r="N320" s="221" t="s">
        <v>44</v>
      </c>
      <c r="O320" s="85"/>
      <c r="P320" s="222">
        <f>O320*H320</f>
        <v>0</v>
      </c>
      <c r="Q320" s="222">
        <v>0.00031</v>
      </c>
      <c r="R320" s="222">
        <f>Q320*H320</f>
        <v>0.00093000000000000005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334</v>
      </c>
      <c r="AT320" s="224" t="s">
        <v>217</v>
      </c>
      <c r="AU320" s="224" t="s">
        <v>82</v>
      </c>
      <c r="AY320" s="18" t="s">
        <v>214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80</v>
      </c>
      <c r="BK320" s="225">
        <f>ROUND(I320*H320,2)</f>
        <v>0</v>
      </c>
      <c r="BL320" s="18" t="s">
        <v>334</v>
      </c>
      <c r="BM320" s="224" t="s">
        <v>655</v>
      </c>
    </row>
    <row r="321" s="2" customFormat="1">
      <c r="A321" s="39"/>
      <c r="B321" s="40"/>
      <c r="C321" s="41"/>
      <c r="D321" s="226" t="s">
        <v>224</v>
      </c>
      <c r="E321" s="41"/>
      <c r="F321" s="227" t="s">
        <v>656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224</v>
      </c>
      <c r="AU321" s="18" t="s">
        <v>82</v>
      </c>
    </row>
    <row r="322" s="2" customFormat="1">
      <c r="A322" s="39"/>
      <c r="B322" s="40"/>
      <c r="C322" s="41"/>
      <c r="D322" s="231" t="s">
        <v>226</v>
      </c>
      <c r="E322" s="41"/>
      <c r="F322" s="232" t="s">
        <v>657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226</v>
      </c>
      <c r="AU322" s="18" t="s">
        <v>82</v>
      </c>
    </row>
    <row r="323" s="2" customFormat="1" ht="16.5" customHeight="1">
      <c r="A323" s="39"/>
      <c r="B323" s="40"/>
      <c r="C323" s="213" t="s">
        <v>658</v>
      </c>
      <c r="D323" s="213" t="s">
        <v>217</v>
      </c>
      <c r="E323" s="214" t="s">
        <v>659</v>
      </c>
      <c r="F323" s="215" t="s">
        <v>660</v>
      </c>
      <c r="G323" s="216" t="s">
        <v>277</v>
      </c>
      <c r="H323" s="217">
        <v>1225</v>
      </c>
      <c r="I323" s="218"/>
      <c r="J323" s="219">
        <f>ROUND(I323*H323,2)</f>
        <v>0</v>
      </c>
      <c r="K323" s="215" t="s">
        <v>221</v>
      </c>
      <c r="L323" s="45"/>
      <c r="M323" s="220" t="s">
        <v>19</v>
      </c>
      <c r="N323" s="221" t="s">
        <v>44</v>
      </c>
      <c r="O323" s="85"/>
      <c r="P323" s="222">
        <f>O323*H323</f>
        <v>0</v>
      </c>
      <c r="Q323" s="222">
        <v>0.00038000000000000002</v>
      </c>
      <c r="R323" s="222">
        <f>Q323*H323</f>
        <v>0.46550000000000002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334</v>
      </c>
      <c r="AT323" s="224" t="s">
        <v>217</v>
      </c>
      <c r="AU323" s="224" t="s">
        <v>82</v>
      </c>
      <c r="AY323" s="18" t="s">
        <v>214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80</v>
      </c>
      <c r="BK323" s="225">
        <f>ROUND(I323*H323,2)</f>
        <v>0</v>
      </c>
      <c r="BL323" s="18" t="s">
        <v>334</v>
      </c>
      <c r="BM323" s="224" t="s">
        <v>661</v>
      </c>
    </row>
    <row r="324" s="2" customFormat="1">
      <c r="A324" s="39"/>
      <c r="B324" s="40"/>
      <c r="C324" s="41"/>
      <c r="D324" s="226" t="s">
        <v>224</v>
      </c>
      <c r="E324" s="41"/>
      <c r="F324" s="227" t="s">
        <v>662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224</v>
      </c>
      <c r="AU324" s="18" t="s">
        <v>82</v>
      </c>
    </row>
    <row r="325" s="2" customFormat="1">
      <c r="A325" s="39"/>
      <c r="B325" s="40"/>
      <c r="C325" s="41"/>
      <c r="D325" s="231" t="s">
        <v>226</v>
      </c>
      <c r="E325" s="41"/>
      <c r="F325" s="232" t="s">
        <v>663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226</v>
      </c>
      <c r="AU325" s="18" t="s">
        <v>82</v>
      </c>
    </row>
    <row r="326" s="2" customFormat="1" ht="16.5" customHeight="1">
      <c r="A326" s="39"/>
      <c r="B326" s="40"/>
      <c r="C326" s="213" t="s">
        <v>664</v>
      </c>
      <c r="D326" s="213" t="s">
        <v>217</v>
      </c>
      <c r="E326" s="214" t="s">
        <v>665</v>
      </c>
      <c r="F326" s="215" t="s">
        <v>666</v>
      </c>
      <c r="G326" s="216" t="s">
        <v>277</v>
      </c>
      <c r="H326" s="217">
        <v>750</v>
      </c>
      <c r="I326" s="218"/>
      <c r="J326" s="219">
        <f>ROUND(I326*H326,2)</f>
        <v>0</v>
      </c>
      <c r="K326" s="215" t="s">
        <v>221</v>
      </c>
      <c r="L326" s="45"/>
      <c r="M326" s="220" t="s">
        <v>19</v>
      </c>
      <c r="N326" s="221" t="s">
        <v>44</v>
      </c>
      <c r="O326" s="85"/>
      <c r="P326" s="222">
        <f>O326*H326</f>
        <v>0</v>
      </c>
      <c r="Q326" s="222">
        <v>0.00058</v>
      </c>
      <c r="R326" s="222">
        <f>Q326*H326</f>
        <v>0.435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334</v>
      </c>
      <c r="AT326" s="224" t="s">
        <v>217</v>
      </c>
      <c r="AU326" s="224" t="s">
        <v>82</v>
      </c>
      <c r="AY326" s="18" t="s">
        <v>214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80</v>
      </c>
      <c r="BK326" s="225">
        <f>ROUND(I326*H326,2)</f>
        <v>0</v>
      </c>
      <c r="BL326" s="18" t="s">
        <v>334</v>
      </c>
      <c r="BM326" s="224" t="s">
        <v>667</v>
      </c>
    </row>
    <row r="327" s="2" customFormat="1">
      <c r="A327" s="39"/>
      <c r="B327" s="40"/>
      <c r="C327" s="41"/>
      <c r="D327" s="226" t="s">
        <v>224</v>
      </c>
      <c r="E327" s="41"/>
      <c r="F327" s="227" t="s">
        <v>668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224</v>
      </c>
      <c r="AU327" s="18" t="s">
        <v>82</v>
      </c>
    </row>
    <row r="328" s="2" customFormat="1">
      <c r="A328" s="39"/>
      <c r="B328" s="40"/>
      <c r="C328" s="41"/>
      <c r="D328" s="231" t="s">
        <v>226</v>
      </c>
      <c r="E328" s="41"/>
      <c r="F328" s="232" t="s">
        <v>669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226</v>
      </c>
      <c r="AU328" s="18" t="s">
        <v>82</v>
      </c>
    </row>
    <row r="329" s="2" customFormat="1" ht="16.5" customHeight="1">
      <c r="A329" s="39"/>
      <c r="B329" s="40"/>
      <c r="C329" s="213" t="s">
        <v>670</v>
      </c>
      <c r="D329" s="213" t="s">
        <v>217</v>
      </c>
      <c r="E329" s="214" t="s">
        <v>671</v>
      </c>
      <c r="F329" s="215" t="s">
        <v>672</v>
      </c>
      <c r="G329" s="216" t="s">
        <v>277</v>
      </c>
      <c r="H329" s="217">
        <v>973</v>
      </c>
      <c r="I329" s="218"/>
      <c r="J329" s="219">
        <f>ROUND(I329*H329,2)</f>
        <v>0</v>
      </c>
      <c r="K329" s="215" t="s">
        <v>221</v>
      </c>
      <c r="L329" s="45"/>
      <c r="M329" s="220" t="s">
        <v>19</v>
      </c>
      <c r="N329" s="221" t="s">
        <v>44</v>
      </c>
      <c r="O329" s="85"/>
      <c r="P329" s="222">
        <f>O329*H329</f>
        <v>0</v>
      </c>
      <c r="Q329" s="222">
        <v>0.0010399999999999999</v>
      </c>
      <c r="R329" s="222">
        <f>Q329*H329</f>
        <v>1.0119199999999999</v>
      </c>
      <c r="S329" s="222">
        <v>0</v>
      </c>
      <c r="T329" s="22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334</v>
      </c>
      <c r="AT329" s="224" t="s">
        <v>217</v>
      </c>
      <c r="AU329" s="224" t="s">
        <v>82</v>
      </c>
      <c r="AY329" s="18" t="s">
        <v>214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80</v>
      </c>
      <c r="BK329" s="225">
        <f>ROUND(I329*H329,2)</f>
        <v>0</v>
      </c>
      <c r="BL329" s="18" t="s">
        <v>334</v>
      </c>
      <c r="BM329" s="224" t="s">
        <v>673</v>
      </c>
    </row>
    <row r="330" s="2" customFormat="1">
      <c r="A330" s="39"/>
      <c r="B330" s="40"/>
      <c r="C330" s="41"/>
      <c r="D330" s="226" t="s">
        <v>224</v>
      </c>
      <c r="E330" s="41"/>
      <c r="F330" s="227" t="s">
        <v>674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224</v>
      </c>
      <c r="AU330" s="18" t="s">
        <v>82</v>
      </c>
    </row>
    <row r="331" s="2" customFormat="1">
      <c r="A331" s="39"/>
      <c r="B331" s="40"/>
      <c r="C331" s="41"/>
      <c r="D331" s="231" t="s">
        <v>226</v>
      </c>
      <c r="E331" s="41"/>
      <c r="F331" s="232" t="s">
        <v>675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226</v>
      </c>
      <c r="AU331" s="18" t="s">
        <v>82</v>
      </c>
    </row>
    <row r="332" s="2" customFormat="1">
      <c r="A332" s="39"/>
      <c r="B332" s="40"/>
      <c r="C332" s="41"/>
      <c r="D332" s="226" t="s">
        <v>507</v>
      </c>
      <c r="E332" s="41"/>
      <c r="F332" s="253" t="s">
        <v>676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507</v>
      </c>
      <c r="AU332" s="18" t="s">
        <v>82</v>
      </c>
    </row>
    <row r="333" s="2" customFormat="1" ht="16.5" customHeight="1">
      <c r="A333" s="39"/>
      <c r="B333" s="40"/>
      <c r="C333" s="213" t="s">
        <v>677</v>
      </c>
      <c r="D333" s="213" t="s">
        <v>217</v>
      </c>
      <c r="E333" s="214" t="s">
        <v>678</v>
      </c>
      <c r="F333" s="215" t="s">
        <v>679</v>
      </c>
      <c r="G333" s="216" t="s">
        <v>220</v>
      </c>
      <c r="H333" s="217">
        <v>168</v>
      </c>
      <c r="I333" s="218"/>
      <c r="J333" s="219">
        <f>ROUND(I333*H333,2)</f>
        <v>0</v>
      </c>
      <c r="K333" s="215" t="s">
        <v>221</v>
      </c>
      <c r="L333" s="45"/>
      <c r="M333" s="220" t="s">
        <v>19</v>
      </c>
      <c r="N333" s="221" t="s">
        <v>44</v>
      </c>
      <c r="O333" s="85"/>
      <c r="P333" s="222">
        <f>O333*H333</f>
        <v>0</v>
      </c>
      <c r="Q333" s="222">
        <v>2.0000000000000002E-05</v>
      </c>
      <c r="R333" s="222">
        <f>Q333*H333</f>
        <v>0.0033600000000000001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334</v>
      </c>
      <c r="AT333" s="224" t="s">
        <v>217</v>
      </c>
      <c r="AU333" s="224" t="s">
        <v>82</v>
      </c>
      <c r="AY333" s="18" t="s">
        <v>214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80</v>
      </c>
      <c r="BK333" s="225">
        <f>ROUND(I333*H333,2)</f>
        <v>0</v>
      </c>
      <c r="BL333" s="18" t="s">
        <v>334</v>
      </c>
      <c r="BM333" s="224" t="s">
        <v>680</v>
      </c>
    </row>
    <row r="334" s="2" customFormat="1">
      <c r="A334" s="39"/>
      <c r="B334" s="40"/>
      <c r="C334" s="41"/>
      <c r="D334" s="226" t="s">
        <v>224</v>
      </c>
      <c r="E334" s="41"/>
      <c r="F334" s="227" t="s">
        <v>681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224</v>
      </c>
      <c r="AU334" s="18" t="s">
        <v>82</v>
      </c>
    </row>
    <row r="335" s="2" customFormat="1">
      <c r="A335" s="39"/>
      <c r="B335" s="40"/>
      <c r="C335" s="41"/>
      <c r="D335" s="231" t="s">
        <v>226</v>
      </c>
      <c r="E335" s="41"/>
      <c r="F335" s="232" t="s">
        <v>682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226</v>
      </c>
      <c r="AU335" s="18" t="s">
        <v>82</v>
      </c>
    </row>
    <row r="336" s="2" customFormat="1" ht="16.5" customHeight="1">
      <c r="A336" s="39"/>
      <c r="B336" s="40"/>
      <c r="C336" s="243" t="s">
        <v>683</v>
      </c>
      <c r="D336" s="243" t="s">
        <v>254</v>
      </c>
      <c r="E336" s="244" t="s">
        <v>684</v>
      </c>
      <c r="F336" s="245" t="s">
        <v>685</v>
      </c>
      <c r="G336" s="246" t="s">
        <v>220</v>
      </c>
      <c r="H336" s="247">
        <v>89.040000000000006</v>
      </c>
      <c r="I336" s="248"/>
      <c r="J336" s="249">
        <f>ROUND(I336*H336,2)</f>
        <v>0</v>
      </c>
      <c r="K336" s="245" t="s">
        <v>19</v>
      </c>
      <c r="L336" s="250"/>
      <c r="M336" s="251" t="s">
        <v>19</v>
      </c>
      <c r="N336" s="252" t="s">
        <v>44</v>
      </c>
      <c r="O336" s="85"/>
      <c r="P336" s="222">
        <f>O336*H336</f>
        <v>0</v>
      </c>
      <c r="Q336" s="222">
        <v>0.0050200000000000002</v>
      </c>
      <c r="R336" s="222">
        <f>Q336*H336</f>
        <v>0.44698080000000007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686</v>
      </c>
      <c r="AT336" s="224" t="s">
        <v>254</v>
      </c>
      <c r="AU336" s="224" t="s">
        <v>82</v>
      </c>
      <c r="AY336" s="18" t="s">
        <v>214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80</v>
      </c>
      <c r="BK336" s="225">
        <f>ROUND(I336*H336,2)</f>
        <v>0</v>
      </c>
      <c r="BL336" s="18" t="s">
        <v>686</v>
      </c>
      <c r="BM336" s="224" t="s">
        <v>687</v>
      </c>
    </row>
    <row r="337" s="2" customFormat="1">
      <c r="A337" s="39"/>
      <c r="B337" s="40"/>
      <c r="C337" s="41"/>
      <c r="D337" s="226" t="s">
        <v>224</v>
      </c>
      <c r="E337" s="41"/>
      <c r="F337" s="227" t="s">
        <v>685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224</v>
      </c>
      <c r="AU337" s="18" t="s">
        <v>82</v>
      </c>
    </row>
    <row r="338" s="13" customFormat="1">
      <c r="A338" s="13"/>
      <c r="B338" s="233"/>
      <c r="C338" s="234"/>
      <c r="D338" s="226" t="s">
        <v>242</v>
      </c>
      <c r="E338" s="254" t="s">
        <v>19</v>
      </c>
      <c r="F338" s="235" t="s">
        <v>688</v>
      </c>
      <c r="G338" s="234"/>
      <c r="H338" s="236">
        <v>84</v>
      </c>
      <c r="I338" s="237"/>
      <c r="J338" s="234"/>
      <c r="K338" s="234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242</v>
      </c>
      <c r="AU338" s="242" t="s">
        <v>82</v>
      </c>
      <c r="AV338" s="13" t="s">
        <v>82</v>
      </c>
      <c r="AW338" s="13" t="s">
        <v>35</v>
      </c>
      <c r="AX338" s="13" t="s">
        <v>80</v>
      </c>
      <c r="AY338" s="242" t="s">
        <v>214</v>
      </c>
    </row>
    <row r="339" s="13" customFormat="1">
      <c r="A339" s="13"/>
      <c r="B339" s="233"/>
      <c r="C339" s="234"/>
      <c r="D339" s="226" t="s">
        <v>242</v>
      </c>
      <c r="E339" s="234"/>
      <c r="F339" s="235" t="s">
        <v>689</v>
      </c>
      <c r="G339" s="234"/>
      <c r="H339" s="236">
        <v>89.040000000000006</v>
      </c>
      <c r="I339" s="237"/>
      <c r="J339" s="234"/>
      <c r="K339" s="234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242</v>
      </c>
      <c r="AU339" s="242" t="s">
        <v>82</v>
      </c>
      <c r="AV339" s="13" t="s">
        <v>82</v>
      </c>
      <c r="AW339" s="13" t="s">
        <v>4</v>
      </c>
      <c r="AX339" s="13" t="s">
        <v>80</v>
      </c>
      <c r="AY339" s="242" t="s">
        <v>214</v>
      </c>
    </row>
    <row r="340" s="2" customFormat="1" ht="16.5" customHeight="1">
      <c r="A340" s="39"/>
      <c r="B340" s="40"/>
      <c r="C340" s="243" t="s">
        <v>690</v>
      </c>
      <c r="D340" s="243" t="s">
        <v>254</v>
      </c>
      <c r="E340" s="244" t="s">
        <v>691</v>
      </c>
      <c r="F340" s="245" t="s">
        <v>692</v>
      </c>
      <c r="G340" s="246" t="s">
        <v>220</v>
      </c>
      <c r="H340" s="247">
        <v>89.040000000000006</v>
      </c>
      <c r="I340" s="248"/>
      <c r="J340" s="249">
        <f>ROUND(I340*H340,2)</f>
        <v>0</v>
      </c>
      <c r="K340" s="245" t="s">
        <v>19</v>
      </c>
      <c r="L340" s="250"/>
      <c r="M340" s="251" t="s">
        <v>19</v>
      </c>
      <c r="N340" s="252" t="s">
        <v>44</v>
      </c>
      <c r="O340" s="85"/>
      <c r="P340" s="222">
        <f>O340*H340</f>
        <v>0</v>
      </c>
      <c r="Q340" s="222">
        <v>0.0044900000000000001</v>
      </c>
      <c r="R340" s="222">
        <f>Q340*H340</f>
        <v>0.39978960000000002</v>
      </c>
      <c r="S340" s="222">
        <v>0</v>
      </c>
      <c r="T340" s="223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4" t="s">
        <v>686</v>
      </c>
      <c r="AT340" s="224" t="s">
        <v>254</v>
      </c>
      <c r="AU340" s="224" t="s">
        <v>82</v>
      </c>
      <c r="AY340" s="18" t="s">
        <v>214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8" t="s">
        <v>80</v>
      </c>
      <c r="BK340" s="225">
        <f>ROUND(I340*H340,2)</f>
        <v>0</v>
      </c>
      <c r="BL340" s="18" t="s">
        <v>686</v>
      </c>
      <c r="BM340" s="224" t="s">
        <v>693</v>
      </c>
    </row>
    <row r="341" s="2" customFormat="1">
      <c r="A341" s="39"/>
      <c r="B341" s="40"/>
      <c r="C341" s="41"/>
      <c r="D341" s="226" t="s">
        <v>224</v>
      </c>
      <c r="E341" s="41"/>
      <c r="F341" s="227" t="s">
        <v>692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224</v>
      </c>
      <c r="AU341" s="18" t="s">
        <v>82</v>
      </c>
    </row>
    <row r="342" s="13" customFormat="1">
      <c r="A342" s="13"/>
      <c r="B342" s="233"/>
      <c r="C342" s="234"/>
      <c r="D342" s="226" t="s">
        <v>242</v>
      </c>
      <c r="E342" s="254" t="s">
        <v>19</v>
      </c>
      <c r="F342" s="235" t="s">
        <v>688</v>
      </c>
      <c r="G342" s="234"/>
      <c r="H342" s="236">
        <v>84</v>
      </c>
      <c r="I342" s="237"/>
      <c r="J342" s="234"/>
      <c r="K342" s="234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242</v>
      </c>
      <c r="AU342" s="242" t="s">
        <v>82</v>
      </c>
      <c r="AV342" s="13" t="s">
        <v>82</v>
      </c>
      <c r="AW342" s="13" t="s">
        <v>35</v>
      </c>
      <c r="AX342" s="13" t="s">
        <v>80</v>
      </c>
      <c r="AY342" s="242" t="s">
        <v>214</v>
      </c>
    </row>
    <row r="343" s="13" customFormat="1">
      <c r="A343" s="13"/>
      <c r="B343" s="233"/>
      <c r="C343" s="234"/>
      <c r="D343" s="226" t="s">
        <v>242</v>
      </c>
      <c r="E343" s="234"/>
      <c r="F343" s="235" t="s">
        <v>689</v>
      </c>
      <c r="G343" s="234"/>
      <c r="H343" s="236">
        <v>89.040000000000006</v>
      </c>
      <c r="I343" s="237"/>
      <c r="J343" s="234"/>
      <c r="K343" s="234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242</v>
      </c>
      <c r="AU343" s="242" t="s">
        <v>82</v>
      </c>
      <c r="AV343" s="13" t="s">
        <v>82</v>
      </c>
      <c r="AW343" s="13" t="s">
        <v>4</v>
      </c>
      <c r="AX343" s="13" t="s">
        <v>80</v>
      </c>
      <c r="AY343" s="242" t="s">
        <v>214</v>
      </c>
    </row>
    <row r="344" s="2" customFormat="1" ht="16.5" customHeight="1">
      <c r="A344" s="39"/>
      <c r="B344" s="40"/>
      <c r="C344" s="213" t="s">
        <v>694</v>
      </c>
      <c r="D344" s="213" t="s">
        <v>217</v>
      </c>
      <c r="E344" s="214" t="s">
        <v>695</v>
      </c>
      <c r="F344" s="215" t="s">
        <v>696</v>
      </c>
      <c r="G344" s="216" t="s">
        <v>220</v>
      </c>
      <c r="H344" s="217">
        <v>24</v>
      </c>
      <c r="I344" s="218"/>
      <c r="J344" s="219">
        <f>ROUND(I344*H344,2)</f>
        <v>0</v>
      </c>
      <c r="K344" s="215" t="s">
        <v>221</v>
      </c>
      <c r="L344" s="45"/>
      <c r="M344" s="220" t="s">
        <v>19</v>
      </c>
      <c r="N344" s="221" t="s">
        <v>44</v>
      </c>
      <c r="O344" s="85"/>
      <c r="P344" s="222">
        <f>O344*H344</f>
        <v>0</v>
      </c>
      <c r="Q344" s="222">
        <v>2.0000000000000002E-05</v>
      </c>
      <c r="R344" s="222">
        <f>Q344*H344</f>
        <v>0.00048000000000000007</v>
      </c>
      <c r="S344" s="222">
        <v>0</v>
      </c>
      <c r="T344" s="223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4" t="s">
        <v>334</v>
      </c>
      <c r="AT344" s="224" t="s">
        <v>217</v>
      </c>
      <c r="AU344" s="224" t="s">
        <v>82</v>
      </c>
      <c r="AY344" s="18" t="s">
        <v>214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80</v>
      </c>
      <c r="BK344" s="225">
        <f>ROUND(I344*H344,2)</f>
        <v>0</v>
      </c>
      <c r="BL344" s="18" t="s">
        <v>334</v>
      </c>
      <c r="BM344" s="224" t="s">
        <v>697</v>
      </c>
    </row>
    <row r="345" s="2" customFormat="1">
      <c r="A345" s="39"/>
      <c r="B345" s="40"/>
      <c r="C345" s="41"/>
      <c r="D345" s="226" t="s">
        <v>224</v>
      </c>
      <c r="E345" s="41"/>
      <c r="F345" s="227" t="s">
        <v>698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224</v>
      </c>
      <c r="AU345" s="18" t="s">
        <v>82</v>
      </c>
    </row>
    <row r="346" s="2" customFormat="1">
      <c r="A346" s="39"/>
      <c r="B346" s="40"/>
      <c r="C346" s="41"/>
      <c r="D346" s="231" t="s">
        <v>226</v>
      </c>
      <c r="E346" s="41"/>
      <c r="F346" s="232" t="s">
        <v>699</v>
      </c>
      <c r="G346" s="41"/>
      <c r="H346" s="41"/>
      <c r="I346" s="228"/>
      <c r="J346" s="41"/>
      <c r="K346" s="41"/>
      <c r="L346" s="45"/>
      <c r="M346" s="229"/>
      <c r="N346" s="230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226</v>
      </c>
      <c r="AU346" s="18" t="s">
        <v>82</v>
      </c>
    </row>
    <row r="347" s="2" customFormat="1" ht="16.5" customHeight="1">
      <c r="A347" s="39"/>
      <c r="B347" s="40"/>
      <c r="C347" s="243" t="s">
        <v>700</v>
      </c>
      <c r="D347" s="243" t="s">
        <v>254</v>
      </c>
      <c r="E347" s="244" t="s">
        <v>701</v>
      </c>
      <c r="F347" s="245" t="s">
        <v>702</v>
      </c>
      <c r="G347" s="246" t="s">
        <v>220</v>
      </c>
      <c r="H347" s="247">
        <v>12.720000000000001</v>
      </c>
      <c r="I347" s="248"/>
      <c r="J347" s="249">
        <f>ROUND(I347*H347,2)</f>
        <v>0</v>
      </c>
      <c r="K347" s="245" t="s">
        <v>19</v>
      </c>
      <c r="L347" s="250"/>
      <c r="M347" s="251" t="s">
        <v>19</v>
      </c>
      <c r="N347" s="252" t="s">
        <v>44</v>
      </c>
      <c r="O347" s="85"/>
      <c r="P347" s="222">
        <f>O347*H347</f>
        <v>0</v>
      </c>
      <c r="Q347" s="222">
        <v>0.0087899999999999992</v>
      </c>
      <c r="R347" s="222">
        <f>Q347*H347</f>
        <v>0.1118088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686</v>
      </c>
      <c r="AT347" s="224" t="s">
        <v>254</v>
      </c>
      <c r="AU347" s="224" t="s">
        <v>82</v>
      </c>
      <c r="AY347" s="18" t="s">
        <v>214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80</v>
      </c>
      <c r="BK347" s="225">
        <f>ROUND(I347*H347,2)</f>
        <v>0</v>
      </c>
      <c r="BL347" s="18" t="s">
        <v>686</v>
      </c>
      <c r="BM347" s="224" t="s">
        <v>703</v>
      </c>
    </row>
    <row r="348" s="2" customFormat="1">
      <c r="A348" s="39"/>
      <c r="B348" s="40"/>
      <c r="C348" s="41"/>
      <c r="D348" s="226" t="s">
        <v>224</v>
      </c>
      <c r="E348" s="41"/>
      <c r="F348" s="227" t="s">
        <v>702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224</v>
      </c>
      <c r="AU348" s="18" t="s">
        <v>82</v>
      </c>
    </row>
    <row r="349" s="13" customFormat="1">
      <c r="A349" s="13"/>
      <c r="B349" s="233"/>
      <c r="C349" s="234"/>
      <c r="D349" s="226" t="s">
        <v>242</v>
      </c>
      <c r="E349" s="254" t="s">
        <v>19</v>
      </c>
      <c r="F349" s="235" t="s">
        <v>8</v>
      </c>
      <c r="G349" s="234"/>
      <c r="H349" s="236">
        <v>12</v>
      </c>
      <c r="I349" s="237"/>
      <c r="J349" s="234"/>
      <c r="K349" s="234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242</v>
      </c>
      <c r="AU349" s="242" t="s">
        <v>82</v>
      </c>
      <c r="AV349" s="13" t="s">
        <v>82</v>
      </c>
      <c r="AW349" s="13" t="s">
        <v>35</v>
      </c>
      <c r="AX349" s="13" t="s">
        <v>80</v>
      </c>
      <c r="AY349" s="242" t="s">
        <v>214</v>
      </c>
    </row>
    <row r="350" s="13" customFormat="1">
      <c r="A350" s="13"/>
      <c r="B350" s="233"/>
      <c r="C350" s="234"/>
      <c r="D350" s="226" t="s">
        <v>242</v>
      </c>
      <c r="E350" s="234"/>
      <c r="F350" s="235" t="s">
        <v>704</v>
      </c>
      <c r="G350" s="234"/>
      <c r="H350" s="236">
        <v>12.720000000000001</v>
      </c>
      <c r="I350" s="237"/>
      <c r="J350" s="234"/>
      <c r="K350" s="234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242</v>
      </c>
      <c r="AU350" s="242" t="s">
        <v>82</v>
      </c>
      <c r="AV350" s="13" t="s">
        <v>82</v>
      </c>
      <c r="AW350" s="13" t="s">
        <v>4</v>
      </c>
      <c r="AX350" s="13" t="s">
        <v>80</v>
      </c>
      <c r="AY350" s="242" t="s">
        <v>214</v>
      </c>
    </row>
    <row r="351" s="2" customFormat="1" ht="16.5" customHeight="1">
      <c r="A351" s="39"/>
      <c r="B351" s="40"/>
      <c r="C351" s="243" t="s">
        <v>705</v>
      </c>
      <c r="D351" s="243" t="s">
        <v>254</v>
      </c>
      <c r="E351" s="244" t="s">
        <v>706</v>
      </c>
      <c r="F351" s="245" t="s">
        <v>707</v>
      </c>
      <c r="G351" s="246" t="s">
        <v>220</v>
      </c>
      <c r="H351" s="247">
        <v>12.720000000000001</v>
      </c>
      <c r="I351" s="248"/>
      <c r="J351" s="249">
        <f>ROUND(I351*H351,2)</f>
        <v>0</v>
      </c>
      <c r="K351" s="245" t="s">
        <v>19</v>
      </c>
      <c r="L351" s="250"/>
      <c r="M351" s="251" t="s">
        <v>19</v>
      </c>
      <c r="N351" s="252" t="s">
        <v>44</v>
      </c>
      <c r="O351" s="85"/>
      <c r="P351" s="222">
        <f>O351*H351</f>
        <v>0</v>
      </c>
      <c r="Q351" s="222">
        <v>0.0082199999999999999</v>
      </c>
      <c r="R351" s="222">
        <f>Q351*H351</f>
        <v>0.10455840000000001</v>
      </c>
      <c r="S351" s="222">
        <v>0</v>
      </c>
      <c r="T351" s="22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4" t="s">
        <v>686</v>
      </c>
      <c r="AT351" s="224" t="s">
        <v>254</v>
      </c>
      <c r="AU351" s="224" t="s">
        <v>82</v>
      </c>
      <c r="AY351" s="18" t="s">
        <v>214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8" t="s">
        <v>80</v>
      </c>
      <c r="BK351" s="225">
        <f>ROUND(I351*H351,2)</f>
        <v>0</v>
      </c>
      <c r="BL351" s="18" t="s">
        <v>686</v>
      </c>
      <c r="BM351" s="224" t="s">
        <v>708</v>
      </c>
    </row>
    <row r="352" s="2" customFormat="1">
      <c r="A352" s="39"/>
      <c r="B352" s="40"/>
      <c r="C352" s="41"/>
      <c r="D352" s="226" t="s">
        <v>224</v>
      </c>
      <c r="E352" s="41"/>
      <c r="F352" s="227" t="s">
        <v>707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224</v>
      </c>
      <c r="AU352" s="18" t="s">
        <v>82</v>
      </c>
    </row>
    <row r="353" s="13" customFormat="1">
      <c r="A353" s="13"/>
      <c r="B353" s="233"/>
      <c r="C353" s="234"/>
      <c r="D353" s="226" t="s">
        <v>242</v>
      </c>
      <c r="E353" s="254" t="s">
        <v>19</v>
      </c>
      <c r="F353" s="235" t="s">
        <v>8</v>
      </c>
      <c r="G353" s="234"/>
      <c r="H353" s="236">
        <v>12</v>
      </c>
      <c r="I353" s="237"/>
      <c r="J353" s="234"/>
      <c r="K353" s="234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242</v>
      </c>
      <c r="AU353" s="242" t="s">
        <v>82</v>
      </c>
      <c r="AV353" s="13" t="s">
        <v>82</v>
      </c>
      <c r="AW353" s="13" t="s">
        <v>35</v>
      </c>
      <c r="AX353" s="13" t="s">
        <v>80</v>
      </c>
      <c r="AY353" s="242" t="s">
        <v>214</v>
      </c>
    </row>
    <row r="354" s="13" customFormat="1">
      <c r="A354" s="13"/>
      <c r="B354" s="233"/>
      <c r="C354" s="234"/>
      <c r="D354" s="226" t="s">
        <v>242</v>
      </c>
      <c r="E354" s="234"/>
      <c r="F354" s="235" t="s">
        <v>704</v>
      </c>
      <c r="G354" s="234"/>
      <c r="H354" s="236">
        <v>12.720000000000001</v>
      </c>
      <c r="I354" s="237"/>
      <c r="J354" s="234"/>
      <c r="K354" s="234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242</v>
      </c>
      <c r="AU354" s="242" t="s">
        <v>82</v>
      </c>
      <c r="AV354" s="13" t="s">
        <v>82</v>
      </c>
      <c r="AW354" s="13" t="s">
        <v>4</v>
      </c>
      <c r="AX354" s="13" t="s">
        <v>80</v>
      </c>
      <c r="AY354" s="242" t="s">
        <v>214</v>
      </c>
    </row>
    <row r="355" s="2" customFormat="1" ht="16.5" customHeight="1">
      <c r="A355" s="39"/>
      <c r="B355" s="40"/>
      <c r="C355" s="213" t="s">
        <v>709</v>
      </c>
      <c r="D355" s="213" t="s">
        <v>217</v>
      </c>
      <c r="E355" s="214" t="s">
        <v>710</v>
      </c>
      <c r="F355" s="215" t="s">
        <v>711</v>
      </c>
      <c r="G355" s="216" t="s">
        <v>220</v>
      </c>
      <c r="H355" s="217">
        <v>444</v>
      </c>
      <c r="I355" s="218"/>
      <c r="J355" s="219">
        <f>ROUND(I355*H355,2)</f>
        <v>0</v>
      </c>
      <c r="K355" s="215" t="s">
        <v>221</v>
      </c>
      <c r="L355" s="45"/>
      <c r="M355" s="220" t="s">
        <v>19</v>
      </c>
      <c r="N355" s="221" t="s">
        <v>44</v>
      </c>
      <c r="O355" s="85"/>
      <c r="P355" s="222">
        <f>O355*H355</f>
        <v>0</v>
      </c>
      <c r="Q355" s="222">
        <v>3.0000000000000001E-05</v>
      </c>
      <c r="R355" s="222">
        <f>Q355*H355</f>
        <v>0.01332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334</v>
      </c>
      <c r="AT355" s="224" t="s">
        <v>217</v>
      </c>
      <c r="AU355" s="224" t="s">
        <v>82</v>
      </c>
      <c r="AY355" s="18" t="s">
        <v>214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80</v>
      </c>
      <c r="BK355" s="225">
        <f>ROUND(I355*H355,2)</f>
        <v>0</v>
      </c>
      <c r="BL355" s="18" t="s">
        <v>334</v>
      </c>
      <c r="BM355" s="224" t="s">
        <v>712</v>
      </c>
    </row>
    <row r="356" s="2" customFormat="1">
      <c r="A356" s="39"/>
      <c r="B356" s="40"/>
      <c r="C356" s="41"/>
      <c r="D356" s="226" t="s">
        <v>224</v>
      </c>
      <c r="E356" s="41"/>
      <c r="F356" s="227" t="s">
        <v>713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224</v>
      </c>
      <c r="AU356" s="18" t="s">
        <v>82</v>
      </c>
    </row>
    <row r="357" s="2" customFormat="1">
      <c r="A357" s="39"/>
      <c r="B357" s="40"/>
      <c r="C357" s="41"/>
      <c r="D357" s="231" t="s">
        <v>226</v>
      </c>
      <c r="E357" s="41"/>
      <c r="F357" s="232" t="s">
        <v>714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226</v>
      </c>
      <c r="AU357" s="18" t="s">
        <v>82</v>
      </c>
    </row>
    <row r="358" s="2" customFormat="1" ht="16.5" customHeight="1">
      <c r="A358" s="39"/>
      <c r="B358" s="40"/>
      <c r="C358" s="243" t="s">
        <v>715</v>
      </c>
      <c r="D358" s="243" t="s">
        <v>254</v>
      </c>
      <c r="E358" s="244" t="s">
        <v>716</v>
      </c>
      <c r="F358" s="245" t="s">
        <v>717</v>
      </c>
      <c r="G358" s="246" t="s">
        <v>220</v>
      </c>
      <c r="H358" s="247">
        <v>235.31999999999999</v>
      </c>
      <c r="I358" s="248"/>
      <c r="J358" s="249">
        <f>ROUND(I358*H358,2)</f>
        <v>0</v>
      </c>
      <c r="K358" s="245" t="s">
        <v>19</v>
      </c>
      <c r="L358" s="250"/>
      <c r="M358" s="251" t="s">
        <v>19</v>
      </c>
      <c r="N358" s="252" t="s">
        <v>44</v>
      </c>
      <c r="O358" s="85"/>
      <c r="P358" s="222">
        <f>O358*H358</f>
        <v>0</v>
      </c>
      <c r="Q358" s="222">
        <v>0.010489999999999999</v>
      </c>
      <c r="R358" s="222">
        <f>Q358*H358</f>
        <v>2.4685067999999997</v>
      </c>
      <c r="S358" s="222">
        <v>0</v>
      </c>
      <c r="T358" s="22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686</v>
      </c>
      <c r="AT358" s="224" t="s">
        <v>254</v>
      </c>
      <c r="AU358" s="224" t="s">
        <v>82</v>
      </c>
      <c r="AY358" s="18" t="s">
        <v>214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80</v>
      </c>
      <c r="BK358" s="225">
        <f>ROUND(I358*H358,2)</f>
        <v>0</v>
      </c>
      <c r="BL358" s="18" t="s">
        <v>686</v>
      </c>
      <c r="BM358" s="224" t="s">
        <v>718</v>
      </c>
    </row>
    <row r="359" s="2" customFormat="1">
      <c r="A359" s="39"/>
      <c r="B359" s="40"/>
      <c r="C359" s="41"/>
      <c r="D359" s="226" t="s">
        <v>224</v>
      </c>
      <c r="E359" s="41"/>
      <c r="F359" s="227" t="s">
        <v>719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224</v>
      </c>
      <c r="AU359" s="18" t="s">
        <v>82</v>
      </c>
    </row>
    <row r="360" s="13" customFormat="1">
      <c r="A360" s="13"/>
      <c r="B360" s="233"/>
      <c r="C360" s="234"/>
      <c r="D360" s="226" t="s">
        <v>242</v>
      </c>
      <c r="E360" s="254" t="s">
        <v>19</v>
      </c>
      <c r="F360" s="235" t="s">
        <v>720</v>
      </c>
      <c r="G360" s="234"/>
      <c r="H360" s="236">
        <v>222</v>
      </c>
      <c r="I360" s="237"/>
      <c r="J360" s="234"/>
      <c r="K360" s="234"/>
      <c r="L360" s="238"/>
      <c r="M360" s="239"/>
      <c r="N360" s="240"/>
      <c r="O360" s="240"/>
      <c r="P360" s="240"/>
      <c r="Q360" s="240"/>
      <c r="R360" s="240"/>
      <c r="S360" s="240"/>
      <c r="T360" s="24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2" t="s">
        <v>242</v>
      </c>
      <c r="AU360" s="242" t="s">
        <v>82</v>
      </c>
      <c r="AV360" s="13" t="s">
        <v>82</v>
      </c>
      <c r="AW360" s="13" t="s">
        <v>35</v>
      </c>
      <c r="AX360" s="13" t="s">
        <v>80</v>
      </c>
      <c r="AY360" s="242" t="s">
        <v>214</v>
      </c>
    </row>
    <row r="361" s="13" customFormat="1">
      <c r="A361" s="13"/>
      <c r="B361" s="233"/>
      <c r="C361" s="234"/>
      <c r="D361" s="226" t="s">
        <v>242</v>
      </c>
      <c r="E361" s="234"/>
      <c r="F361" s="235" t="s">
        <v>721</v>
      </c>
      <c r="G361" s="234"/>
      <c r="H361" s="236">
        <v>235.31999999999999</v>
      </c>
      <c r="I361" s="237"/>
      <c r="J361" s="234"/>
      <c r="K361" s="234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242</v>
      </c>
      <c r="AU361" s="242" t="s">
        <v>82</v>
      </c>
      <c r="AV361" s="13" t="s">
        <v>82</v>
      </c>
      <c r="AW361" s="13" t="s">
        <v>4</v>
      </c>
      <c r="AX361" s="13" t="s">
        <v>80</v>
      </c>
      <c r="AY361" s="242" t="s">
        <v>214</v>
      </c>
    </row>
    <row r="362" s="2" customFormat="1" ht="16.5" customHeight="1">
      <c r="A362" s="39"/>
      <c r="B362" s="40"/>
      <c r="C362" s="243" t="s">
        <v>722</v>
      </c>
      <c r="D362" s="243" t="s">
        <v>254</v>
      </c>
      <c r="E362" s="244" t="s">
        <v>723</v>
      </c>
      <c r="F362" s="245" t="s">
        <v>724</v>
      </c>
      <c r="G362" s="246" t="s">
        <v>220</v>
      </c>
      <c r="H362" s="247">
        <v>235.31999999999999</v>
      </c>
      <c r="I362" s="248"/>
      <c r="J362" s="249">
        <f>ROUND(I362*H362,2)</f>
        <v>0</v>
      </c>
      <c r="K362" s="245" t="s">
        <v>19</v>
      </c>
      <c r="L362" s="250"/>
      <c r="M362" s="251" t="s">
        <v>19</v>
      </c>
      <c r="N362" s="252" t="s">
        <v>44</v>
      </c>
      <c r="O362" s="85"/>
      <c r="P362" s="222">
        <f>O362*H362</f>
        <v>0</v>
      </c>
      <c r="Q362" s="222">
        <v>0.011220000000000001</v>
      </c>
      <c r="R362" s="222">
        <f>Q362*H362</f>
        <v>2.6402904</v>
      </c>
      <c r="S362" s="222">
        <v>0</v>
      </c>
      <c r="T362" s="22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4" t="s">
        <v>686</v>
      </c>
      <c r="AT362" s="224" t="s">
        <v>254</v>
      </c>
      <c r="AU362" s="224" t="s">
        <v>82</v>
      </c>
      <c r="AY362" s="18" t="s">
        <v>214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80</v>
      </c>
      <c r="BK362" s="225">
        <f>ROUND(I362*H362,2)</f>
        <v>0</v>
      </c>
      <c r="BL362" s="18" t="s">
        <v>686</v>
      </c>
      <c r="BM362" s="224" t="s">
        <v>725</v>
      </c>
    </row>
    <row r="363" s="2" customFormat="1">
      <c r="A363" s="39"/>
      <c r="B363" s="40"/>
      <c r="C363" s="41"/>
      <c r="D363" s="226" t="s">
        <v>224</v>
      </c>
      <c r="E363" s="41"/>
      <c r="F363" s="227" t="s">
        <v>724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224</v>
      </c>
      <c r="AU363" s="18" t="s">
        <v>82</v>
      </c>
    </row>
    <row r="364" s="13" customFormat="1">
      <c r="A364" s="13"/>
      <c r="B364" s="233"/>
      <c r="C364" s="234"/>
      <c r="D364" s="226" t="s">
        <v>242</v>
      </c>
      <c r="E364" s="254" t="s">
        <v>19</v>
      </c>
      <c r="F364" s="235" t="s">
        <v>720</v>
      </c>
      <c r="G364" s="234"/>
      <c r="H364" s="236">
        <v>222</v>
      </c>
      <c r="I364" s="237"/>
      <c r="J364" s="234"/>
      <c r="K364" s="234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242</v>
      </c>
      <c r="AU364" s="242" t="s">
        <v>82</v>
      </c>
      <c r="AV364" s="13" t="s">
        <v>82</v>
      </c>
      <c r="AW364" s="13" t="s">
        <v>35</v>
      </c>
      <c r="AX364" s="13" t="s">
        <v>80</v>
      </c>
      <c r="AY364" s="242" t="s">
        <v>214</v>
      </c>
    </row>
    <row r="365" s="13" customFormat="1">
      <c r="A365" s="13"/>
      <c r="B365" s="233"/>
      <c r="C365" s="234"/>
      <c r="D365" s="226" t="s">
        <v>242</v>
      </c>
      <c r="E365" s="234"/>
      <c r="F365" s="235" t="s">
        <v>721</v>
      </c>
      <c r="G365" s="234"/>
      <c r="H365" s="236">
        <v>235.31999999999999</v>
      </c>
      <c r="I365" s="237"/>
      <c r="J365" s="234"/>
      <c r="K365" s="234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242</v>
      </c>
      <c r="AU365" s="242" t="s">
        <v>82</v>
      </c>
      <c r="AV365" s="13" t="s">
        <v>82</v>
      </c>
      <c r="AW365" s="13" t="s">
        <v>4</v>
      </c>
      <c r="AX365" s="13" t="s">
        <v>80</v>
      </c>
      <c r="AY365" s="242" t="s">
        <v>214</v>
      </c>
    </row>
    <row r="366" s="2" customFormat="1" ht="16.5" customHeight="1">
      <c r="A366" s="39"/>
      <c r="B366" s="40"/>
      <c r="C366" s="213" t="s">
        <v>726</v>
      </c>
      <c r="D366" s="213" t="s">
        <v>217</v>
      </c>
      <c r="E366" s="214" t="s">
        <v>727</v>
      </c>
      <c r="F366" s="215" t="s">
        <v>728</v>
      </c>
      <c r="G366" s="216" t="s">
        <v>220</v>
      </c>
      <c r="H366" s="217">
        <v>396</v>
      </c>
      <c r="I366" s="218"/>
      <c r="J366" s="219">
        <f>ROUND(I366*H366,2)</f>
        <v>0</v>
      </c>
      <c r="K366" s="215" t="s">
        <v>221</v>
      </c>
      <c r="L366" s="45"/>
      <c r="M366" s="220" t="s">
        <v>19</v>
      </c>
      <c r="N366" s="221" t="s">
        <v>44</v>
      </c>
      <c r="O366" s="85"/>
      <c r="P366" s="222">
        <f>O366*H366</f>
        <v>0</v>
      </c>
      <c r="Q366" s="222">
        <v>4.0000000000000003E-05</v>
      </c>
      <c r="R366" s="222">
        <f>Q366*H366</f>
        <v>0.01584</v>
      </c>
      <c r="S366" s="222">
        <v>0</v>
      </c>
      <c r="T366" s="223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334</v>
      </c>
      <c r="AT366" s="224" t="s">
        <v>217</v>
      </c>
      <c r="AU366" s="224" t="s">
        <v>82</v>
      </c>
      <c r="AY366" s="18" t="s">
        <v>214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80</v>
      </c>
      <c r="BK366" s="225">
        <f>ROUND(I366*H366,2)</f>
        <v>0</v>
      </c>
      <c r="BL366" s="18" t="s">
        <v>334</v>
      </c>
      <c r="BM366" s="224" t="s">
        <v>729</v>
      </c>
    </row>
    <row r="367" s="2" customFormat="1">
      <c r="A367" s="39"/>
      <c r="B367" s="40"/>
      <c r="C367" s="41"/>
      <c r="D367" s="226" t="s">
        <v>224</v>
      </c>
      <c r="E367" s="41"/>
      <c r="F367" s="227" t="s">
        <v>730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224</v>
      </c>
      <c r="AU367" s="18" t="s">
        <v>82</v>
      </c>
    </row>
    <row r="368" s="2" customFormat="1">
      <c r="A368" s="39"/>
      <c r="B368" s="40"/>
      <c r="C368" s="41"/>
      <c r="D368" s="231" t="s">
        <v>226</v>
      </c>
      <c r="E368" s="41"/>
      <c r="F368" s="232" t="s">
        <v>731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226</v>
      </c>
      <c r="AU368" s="18" t="s">
        <v>82</v>
      </c>
    </row>
    <row r="369" s="2" customFormat="1" ht="16.5" customHeight="1">
      <c r="A369" s="39"/>
      <c r="B369" s="40"/>
      <c r="C369" s="243" t="s">
        <v>732</v>
      </c>
      <c r="D369" s="243" t="s">
        <v>254</v>
      </c>
      <c r="E369" s="244" t="s">
        <v>733</v>
      </c>
      <c r="F369" s="245" t="s">
        <v>734</v>
      </c>
      <c r="G369" s="246" t="s">
        <v>220</v>
      </c>
      <c r="H369" s="247">
        <v>209.88</v>
      </c>
      <c r="I369" s="248"/>
      <c r="J369" s="249">
        <f>ROUND(I369*H369,2)</f>
        <v>0</v>
      </c>
      <c r="K369" s="245" t="s">
        <v>19</v>
      </c>
      <c r="L369" s="250"/>
      <c r="M369" s="251" t="s">
        <v>19</v>
      </c>
      <c r="N369" s="252" t="s">
        <v>44</v>
      </c>
      <c r="O369" s="85"/>
      <c r="P369" s="222">
        <f>O369*H369</f>
        <v>0</v>
      </c>
      <c r="Q369" s="222">
        <v>0.015910000000000001</v>
      </c>
      <c r="R369" s="222">
        <f>Q369*H369</f>
        <v>3.3391907999999999</v>
      </c>
      <c r="S369" s="222">
        <v>0</v>
      </c>
      <c r="T369" s="22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686</v>
      </c>
      <c r="AT369" s="224" t="s">
        <v>254</v>
      </c>
      <c r="AU369" s="224" t="s">
        <v>82</v>
      </c>
      <c r="AY369" s="18" t="s">
        <v>214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80</v>
      </c>
      <c r="BK369" s="225">
        <f>ROUND(I369*H369,2)</f>
        <v>0</v>
      </c>
      <c r="BL369" s="18" t="s">
        <v>686</v>
      </c>
      <c r="BM369" s="224" t="s">
        <v>735</v>
      </c>
    </row>
    <row r="370" s="2" customFormat="1">
      <c r="A370" s="39"/>
      <c r="B370" s="40"/>
      <c r="C370" s="41"/>
      <c r="D370" s="226" t="s">
        <v>224</v>
      </c>
      <c r="E370" s="41"/>
      <c r="F370" s="227" t="s">
        <v>734</v>
      </c>
      <c r="G370" s="41"/>
      <c r="H370" s="41"/>
      <c r="I370" s="228"/>
      <c r="J370" s="41"/>
      <c r="K370" s="41"/>
      <c r="L370" s="45"/>
      <c r="M370" s="229"/>
      <c r="N370" s="230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224</v>
      </c>
      <c r="AU370" s="18" t="s">
        <v>82</v>
      </c>
    </row>
    <row r="371" s="13" customFormat="1">
      <c r="A371" s="13"/>
      <c r="B371" s="233"/>
      <c r="C371" s="234"/>
      <c r="D371" s="226" t="s">
        <v>242</v>
      </c>
      <c r="E371" s="254" t="s">
        <v>19</v>
      </c>
      <c r="F371" s="235" t="s">
        <v>736</v>
      </c>
      <c r="G371" s="234"/>
      <c r="H371" s="236">
        <v>198</v>
      </c>
      <c r="I371" s="237"/>
      <c r="J371" s="234"/>
      <c r="K371" s="234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242</v>
      </c>
      <c r="AU371" s="242" t="s">
        <v>82</v>
      </c>
      <c r="AV371" s="13" t="s">
        <v>82</v>
      </c>
      <c r="AW371" s="13" t="s">
        <v>35</v>
      </c>
      <c r="AX371" s="13" t="s">
        <v>80</v>
      </c>
      <c r="AY371" s="242" t="s">
        <v>214</v>
      </c>
    </row>
    <row r="372" s="13" customFormat="1">
      <c r="A372" s="13"/>
      <c r="B372" s="233"/>
      <c r="C372" s="234"/>
      <c r="D372" s="226" t="s">
        <v>242</v>
      </c>
      <c r="E372" s="234"/>
      <c r="F372" s="235" t="s">
        <v>737</v>
      </c>
      <c r="G372" s="234"/>
      <c r="H372" s="236">
        <v>209.88</v>
      </c>
      <c r="I372" s="237"/>
      <c r="J372" s="234"/>
      <c r="K372" s="234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242</v>
      </c>
      <c r="AU372" s="242" t="s">
        <v>82</v>
      </c>
      <c r="AV372" s="13" t="s">
        <v>82</v>
      </c>
      <c r="AW372" s="13" t="s">
        <v>4</v>
      </c>
      <c r="AX372" s="13" t="s">
        <v>80</v>
      </c>
      <c r="AY372" s="242" t="s">
        <v>214</v>
      </c>
    </row>
    <row r="373" s="2" customFormat="1" ht="16.5" customHeight="1">
      <c r="A373" s="39"/>
      <c r="B373" s="40"/>
      <c r="C373" s="243" t="s">
        <v>738</v>
      </c>
      <c r="D373" s="243" t="s">
        <v>254</v>
      </c>
      <c r="E373" s="244" t="s">
        <v>739</v>
      </c>
      <c r="F373" s="245" t="s">
        <v>740</v>
      </c>
      <c r="G373" s="246" t="s">
        <v>220</v>
      </c>
      <c r="H373" s="247">
        <v>209.88</v>
      </c>
      <c r="I373" s="248"/>
      <c r="J373" s="249">
        <f>ROUND(I373*H373,2)</f>
        <v>0</v>
      </c>
      <c r="K373" s="245" t="s">
        <v>19</v>
      </c>
      <c r="L373" s="250"/>
      <c r="M373" s="251" t="s">
        <v>19</v>
      </c>
      <c r="N373" s="252" t="s">
        <v>44</v>
      </c>
      <c r="O373" s="85"/>
      <c r="P373" s="222">
        <f>O373*H373</f>
        <v>0</v>
      </c>
      <c r="Q373" s="222">
        <v>0.014710000000000001</v>
      </c>
      <c r="R373" s="222">
        <f>Q373*H373</f>
        <v>3.0873348000000003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686</v>
      </c>
      <c r="AT373" s="224" t="s">
        <v>254</v>
      </c>
      <c r="AU373" s="224" t="s">
        <v>82</v>
      </c>
      <c r="AY373" s="18" t="s">
        <v>214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80</v>
      </c>
      <c r="BK373" s="225">
        <f>ROUND(I373*H373,2)</f>
        <v>0</v>
      </c>
      <c r="BL373" s="18" t="s">
        <v>686</v>
      </c>
      <c r="BM373" s="224" t="s">
        <v>741</v>
      </c>
    </row>
    <row r="374" s="2" customFormat="1">
      <c r="A374" s="39"/>
      <c r="B374" s="40"/>
      <c r="C374" s="41"/>
      <c r="D374" s="226" t="s">
        <v>224</v>
      </c>
      <c r="E374" s="41"/>
      <c r="F374" s="227" t="s">
        <v>740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224</v>
      </c>
      <c r="AU374" s="18" t="s">
        <v>82</v>
      </c>
    </row>
    <row r="375" s="13" customFormat="1">
      <c r="A375" s="13"/>
      <c r="B375" s="233"/>
      <c r="C375" s="234"/>
      <c r="D375" s="226" t="s">
        <v>242</v>
      </c>
      <c r="E375" s="254" t="s">
        <v>19</v>
      </c>
      <c r="F375" s="235" t="s">
        <v>736</v>
      </c>
      <c r="G375" s="234"/>
      <c r="H375" s="236">
        <v>198</v>
      </c>
      <c r="I375" s="237"/>
      <c r="J375" s="234"/>
      <c r="K375" s="234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242</v>
      </c>
      <c r="AU375" s="242" t="s">
        <v>82</v>
      </c>
      <c r="AV375" s="13" t="s">
        <v>82</v>
      </c>
      <c r="AW375" s="13" t="s">
        <v>35</v>
      </c>
      <c r="AX375" s="13" t="s">
        <v>80</v>
      </c>
      <c r="AY375" s="242" t="s">
        <v>214</v>
      </c>
    </row>
    <row r="376" s="13" customFormat="1">
      <c r="A376" s="13"/>
      <c r="B376" s="233"/>
      <c r="C376" s="234"/>
      <c r="D376" s="226" t="s">
        <v>242</v>
      </c>
      <c r="E376" s="234"/>
      <c r="F376" s="235" t="s">
        <v>737</v>
      </c>
      <c r="G376" s="234"/>
      <c r="H376" s="236">
        <v>209.88</v>
      </c>
      <c r="I376" s="237"/>
      <c r="J376" s="234"/>
      <c r="K376" s="234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242</v>
      </c>
      <c r="AU376" s="242" t="s">
        <v>82</v>
      </c>
      <c r="AV376" s="13" t="s">
        <v>82</v>
      </c>
      <c r="AW376" s="13" t="s">
        <v>4</v>
      </c>
      <c r="AX376" s="13" t="s">
        <v>80</v>
      </c>
      <c r="AY376" s="242" t="s">
        <v>214</v>
      </c>
    </row>
    <row r="377" s="2" customFormat="1" ht="16.5" customHeight="1">
      <c r="A377" s="39"/>
      <c r="B377" s="40"/>
      <c r="C377" s="213" t="s">
        <v>742</v>
      </c>
      <c r="D377" s="213" t="s">
        <v>217</v>
      </c>
      <c r="E377" s="214" t="s">
        <v>743</v>
      </c>
      <c r="F377" s="215" t="s">
        <v>744</v>
      </c>
      <c r="G377" s="216" t="s">
        <v>220</v>
      </c>
      <c r="H377" s="217">
        <v>1464</v>
      </c>
      <c r="I377" s="218"/>
      <c r="J377" s="219">
        <f>ROUND(I377*H377,2)</f>
        <v>0</v>
      </c>
      <c r="K377" s="215" t="s">
        <v>221</v>
      </c>
      <c r="L377" s="45"/>
      <c r="M377" s="220" t="s">
        <v>19</v>
      </c>
      <c r="N377" s="221" t="s">
        <v>44</v>
      </c>
      <c r="O377" s="85"/>
      <c r="P377" s="222">
        <f>O377*H377</f>
        <v>0</v>
      </c>
      <c r="Q377" s="222">
        <v>0.00014999999999999999</v>
      </c>
      <c r="R377" s="222">
        <f>Q377*H377</f>
        <v>0.21959999999999999</v>
      </c>
      <c r="S377" s="222">
        <v>0</v>
      </c>
      <c r="T377" s="223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4" t="s">
        <v>334</v>
      </c>
      <c r="AT377" s="224" t="s">
        <v>217</v>
      </c>
      <c r="AU377" s="224" t="s">
        <v>82</v>
      </c>
      <c r="AY377" s="18" t="s">
        <v>214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8" t="s">
        <v>80</v>
      </c>
      <c r="BK377" s="225">
        <f>ROUND(I377*H377,2)</f>
        <v>0</v>
      </c>
      <c r="BL377" s="18" t="s">
        <v>334</v>
      </c>
      <c r="BM377" s="224" t="s">
        <v>745</v>
      </c>
    </row>
    <row r="378" s="2" customFormat="1">
      <c r="A378" s="39"/>
      <c r="B378" s="40"/>
      <c r="C378" s="41"/>
      <c r="D378" s="226" t="s">
        <v>224</v>
      </c>
      <c r="E378" s="41"/>
      <c r="F378" s="227" t="s">
        <v>746</v>
      </c>
      <c r="G378" s="41"/>
      <c r="H378" s="41"/>
      <c r="I378" s="228"/>
      <c r="J378" s="41"/>
      <c r="K378" s="41"/>
      <c r="L378" s="45"/>
      <c r="M378" s="229"/>
      <c r="N378" s="230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224</v>
      </c>
      <c r="AU378" s="18" t="s">
        <v>82</v>
      </c>
    </row>
    <row r="379" s="2" customFormat="1">
      <c r="A379" s="39"/>
      <c r="B379" s="40"/>
      <c r="C379" s="41"/>
      <c r="D379" s="231" t="s">
        <v>226</v>
      </c>
      <c r="E379" s="41"/>
      <c r="F379" s="232" t="s">
        <v>747</v>
      </c>
      <c r="G379" s="41"/>
      <c r="H379" s="41"/>
      <c r="I379" s="228"/>
      <c r="J379" s="41"/>
      <c r="K379" s="41"/>
      <c r="L379" s="45"/>
      <c r="M379" s="229"/>
      <c r="N379" s="230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226</v>
      </c>
      <c r="AU379" s="18" t="s">
        <v>82</v>
      </c>
    </row>
    <row r="380" s="2" customFormat="1" ht="16.5" customHeight="1">
      <c r="A380" s="39"/>
      <c r="B380" s="40"/>
      <c r="C380" s="243" t="s">
        <v>748</v>
      </c>
      <c r="D380" s="243" t="s">
        <v>254</v>
      </c>
      <c r="E380" s="244" t="s">
        <v>749</v>
      </c>
      <c r="F380" s="245" t="s">
        <v>750</v>
      </c>
      <c r="G380" s="246" t="s">
        <v>220</v>
      </c>
      <c r="H380" s="247">
        <v>699.60000000000002</v>
      </c>
      <c r="I380" s="248"/>
      <c r="J380" s="249">
        <f>ROUND(I380*H380,2)</f>
        <v>0</v>
      </c>
      <c r="K380" s="245" t="s">
        <v>19</v>
      </c>
      <c r="L380" s="250"/>
      <c r="M380" s="251" t="s">
        <v>19</v>
      </c>
      <c r="N380" s="252" t="s">
        <v>44</v>
      </c>
      <c r="O380" s="85"/>
      <c r="P380" s="222">
        <f>O380*H380</f>
        <v>0</v>
      </c>
      <c r="Q380" s="222">
        <v>0.046539999999999998</v>
      </c>
      <c r="R380" s="222">
        <f>Q380*H380</f>
        <v>32.559384000000001</v>
      </c>
      <c r="S380" s="222">
        <v>0</v>
      </c>
      <c r="T380" s="223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4" t="s">
        <v>686</v>
      </c>
      <c r="AT380" s="224" t="s">
        <v>254</v>
      </c>
      <c r="AU380" s="224" t="s">
        <v>82</v>
      </c>
      <c r="AY380" s="18" t="s">
        <v>214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8" t="s">
        <v>80</v>
      </c>
      <c r="BK380" s="225">
        <f>ROUND(I380*H380,2)</f>
        <v>0</v>
      </c>
      <c r="BL380" s="18" t="s">
        <v>686</v>
      </c>
      <c r="BM380" s="224" t="s">
        <v>751</v>
      </c>
    </row>
    <row r="381" s="2" customFormat="1">
      <c r="A381" s="39"/>
      <c r="B381" s="40"/>
      <c r="C381" s="41"/>
      <c r="D381" s="226" t="s">
        <v>224</v>
      </c>
      <c r="E381" s="41"/>
      <c r="F381" s="227" t="s">
        <v>750</v>
      </c>
      <c r="G381" s="41"/>
      <c r="H381" s="41"/>
      <c r="I381" s="228"/>
      <c r="J381" s="41"/>
      <c r="K381" s="41"/>
      <c r="L381" s="45"/>
      <c r="M381" s="229"/>
      <c r="N381" s="230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224</v>
      </c>
      <c r="AU381" s="18" t="s">
        <v>82</v>
      </c>
    </row>
    <row r="382" s="13" customFormat="1">
      <c r="A382" s="13"/>
      <c r="B382" s="233"/>
      <c r="C382" s="234"/>
      <c r="D382" s="226" t="s">
        <v>242</v>
      </c>
      <c r="E382" s="254" t="s">
        <v>19</v>
      </c>
      <c r="F382" s="235" t="s">
        <v>752</v>
      </c>
      <c r="G382" s="234"/>
      <c r="H382" s="236">
        <v>660</v>
      </c>
      <c r="I382" s="237"/>
      <c r="J382" s="234"/>
      <c r="K382" s="234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242</v>
      </c>
      <c r="AU382" s="242" t="s">
        <v>82</v>
      </c>
      <c r="AV382" s="13" t="s">
        <v>82</v>
      </c>
      <c r="AW382" s="13" t="s">
        <v>35</v>
      </c>
      <c r="AX382" s="13" t="s">
        <v>80</v>
      </c>
      <c r="AY382" s="242" t="s">
        <v>214</v>
      </c>
    </row>
    <row r="383" s="13" customFormat="1">
      <c r="A383" s="13"/>
      <c r="B383" s="233"/>
      <c r="C383" s="234"/>
      <c r="D383" s="226" t="s">
        <v>242</v>
      </c>
      <c r="E383" s="234"/>
      <c r="F383" s="235" t="s">
        <v>753</v>
      </c>
      <c r="G383" s="234"/>
      <c r="H383" s="236">
        <v>699.60000000000002</v>
      </c>
      <c r="I383" s="237"/>
      <c r="J383" s="234"/>
      <c r="K383" s="234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242</v>
      </c>
      <c r="AU383" s="242" t="s">
        <v>82</v>
      </c>
      <c r="AV383" s="13" t="s">
        <v>82</v>
      </c>
      <c r="AW383" s="13" t="s">
        <v>4</v>
      </c>
      <c r="AX383" s="13" t="s">
        <v>80</v>
      </c>
      <c r="AY383" s="242" t="s">
        <v>214</v>
      </c>
    </row>
    <row r="384" s="2" customFormat="1" ht="16.5" customHeight="1">
      <c r="A384" s="39"/>
      <c r="B384" s="40"/>
      <c r="C384" s="243" t="s">
        <v>754</v>
      </c>
      <c r="D384" s="243" t="s">
        <v>254</v>
      </c>
      <c r="E384" s="244" t="s">
        <v>755</v>
      </c>
      <c r="F384" s="245" t="s">
        <v>756</v>
      </c>
      <c r="G384" s="246" t="s">
        <v>220</v>
      </c>
      <c r="H384" s="247">
        <v>699.60000000000002</v>
      </c>
      <c r="I384" s="248"/>
      <c r="J384" s="249">
        <f>ROUND(I384*H384,2)</f>
        <v>0</v>
      </c>
      <c r="K384" s="245" t="s">
        <v>19</v>
      </c>
      <c r="L384" s="250"/>
      <c r="M384" s="251" t="s">
        <v>19</v>
      </c>
      <c r="N384" s="252" t="s">
        <v>44</v>
      </c>
      <c r="O384" s="85"/>
      <c r="P384" s="222">
        <f>O384*H384</f>
        <v>0</v>
      </c>
      <c r="Q384" s="222">
        <v>0.043090000000000003</v>
      </c>
      <c r="R384" s="222">
        <f>Q384*H384</f>
        <v>30.145764000000003</v>
      </c>
      <c r="S384" s="222">
        <v>0</v>
      </c>
      <c r="T384" s="223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4" t="s">
        <v>686</v>
      </c>
      <c r="AT384" s="224" t="s">
        <v>254</v>
      </c>
      <c r="AU384" s="224" t="s">
        <v>82</v>
      </c>
      <c r="AY384" s="18" t="s">
        <v>214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8" t="s">
        <v>80</v>
      </c>
      <c r="BK384" s="225">
        <f>ROUND(I384*H384,2)</f>
        <v>0</v>
      </c>
      <c r="BL384" s="18" t="s">
        <v>686</v>
      </c>
      <c r="BM384" s="224" t="s">
        <v>757</v>
      </c>
    </row>
    <row r="385" s="2" customFormat="1">
      <c r="A385" s="39"/>
      <c r="B385" s="40"/>
      <c r="C385" s="41"/>
      <c r="D385" s="226" t="s">
        <v>224</v>
      </c>
      <c r="E385" s="41"/>
      <c r="F385" s="227" t="s">
        <v>756</v>
      </c>
      <c r="G385" s="41"/>
      <c r="H385" s="41"/>
      <c r="I385" s="228"/>
      <c r="J385" s="41"/>
      <c r="K385" s="41"/>
      <c r="L385" s="45"/>
      <c r="M385" s="229"/>
      <c r="N385" s="230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224</v>
      </c>
      <c r="AU385" s="18" t="s">
        <v>82</v>
      </c>
    </row>
    <row r="386" s="13" customFormat="1">
      <c r="A386" s="13"/>
      <c r="B386" s="233"/>
      <c r="C386" s="234"/>
      <c r="D386" s="226" t="s">
        <v>242</v>
      </c>
      <c r="E386" s="254" t="s">
        <v>19</v>
      </c>
      <c r="F386" s="235" t="s">
        <v>752</v>
      </c>
      <c r="G386" s="234"/>
      <c r="H386" s="236">
        <v>660</v>
      </c>
      <c r="I386" s="237"/>
      <c r="J386" s="234"/>
      <c r="K386" s="234"/>
      <c r="L386" s="238"/>
      <c r="M386" s="239"/>
      <c r="N386" s="240"/>
      <c r="O386" s="240"/>
      <c r="P386" s="240"/>
      <c r="Q386" s="240"/>
      <c r="R386" s="240"/>
      <c r="S386" s="240"/>
      <c r="T386" s="24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2" t="s">
        <v>242</v>
      </c>
      <c r="AU386" s="242" t="s">
        <v>82</v>
      </c>
      <c r="AV386" s="13" t="s">
        <v>82</v>
      </c>
      <c r="AW386" s="13" t="s">
        <v>35</v>
      </c>
      <c r="AX386" s="13" t="s">
        <v>80</v>
      </c>
      <c r="AY386" s="242" t="s">
        <v>214</v>
      </c>
    </row>
    <row r="387" s="13" customFormat="1">
      <c r="A387" s="13"/>
      <c r="B387" s="233"/>
      <c r="C387" s="234"/>
      <c r="D387" s="226" t="s">
        <v>242</v>
      </c>
      <c r="E387" s="234"/>
      <c r="F387" s="235" t="s">
        <v>753</v>
      </c>
      <c r="G387" s="234"/>
      <c r="H387" s="236">
        <v>699.60000000000002</v>
      </c>
      <c r="I387" s="237"/>
      <c r="J387" s="234"/>
      <c r="K387" s="234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242</v>
      </c>
      <c r="AU387" s="242" t="s">
        <v>82</v>
      </c>
      <c r="AV387" s="13" t="s">
        <v>82</v>
      </c>
      <c r="AW387" s="13" t="s">
        <v>4</v>
      </c>
      <c r="AX387" s="13" t="s">
        <v>80</v>
      </c>
      <c r="AY387" s="242" t="s">
        <v>214</v>
      </c>
    </row>
    <row r="388" s="2" customFormat="1" ht="24.15" customHeight="1">
      <c r="A388" s="39"/>
      <c r="B388" s="40"/>
      <c r="C388" s="243" t="s">
        <v>758</v>
      </c>
      <c r="D388" s="243" t="s">
        <v>254</v>
      </c>
      <c r="E388" s="244" t="s">
        <v>759</v>
      </c>
      <c r="F388" s="245" t="s">
        <v>760</v>
      </c>
      <c r="G388" s="246" t="s">
        <v>220</v>
      </c>
      <c r="H388" s="247">
        <v>12.720000000000001</v>
      </c>
      <c r="I388" s="248"/>
      <c r="J388" s="249">
        <f>ROUND(I388*H388,2)</f>
        <v>0</v>
      </c>
      <c r="K388" s="245" t="s">
        <v>19</v>
      </c>
      <c r="L388" s="250"/>
      <c r="M388" s="251" t="s">
        <v>19</v>
      </c>
      <c r="N388" s="252" t="s">
        <v>44</v>
      </c>
      <c r="O388" s="85"/>
      <c r="P388" s="222">
        <f>O388*H388</f>
        <v>0</v>
      </c>
      <c r="Q388" s="222">
        <v>0.046539999999999998</v>
      </c>
      <c r="R388" s="222">
        <f>Q388*H388</f>
        <v>0.59198879999999998</v>
      </c>
      <c r="S388" s="222">
        <v>0</v>
      </c>
      <c r="T388" s="223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4" t="s">
        <v>686</v>
      </c>
      <c r="AT388" s="224" t="s">
        <v>254</v>
      </c>
      <c r="AU388" s="224" t="s">
        <v>82</v>
      </c>
      <c r="AY388" s="18" t="s">
        <v>214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8" t="s">
        <v>80</v>
      </c>
      <c r="BK388" s="225">
        <f>ROUND(I388*H388,2)</f>
        <v>0</v>
      </c>
      <c r="BL388" s="18" t="s">
        <v>686</v>
      </c>
      <c r="BM388" s="224" t="s">
        <v>761</v>
      </c>
    </row>
    <row r="389" s="2" customFormat="1">
      <c r="A389" s="39"/>
      <c r="B389" s="40"/>
      <c r="C389" s="41"/>
      <c r="D389" s="226" t="s">
        <v>224</v>
      </c>
      <c r="E389" s="41"/>
      <c r="F389" s="227" t="s">
        <v>760</v>
      </c>
      <c r="G389" s="41"/>
      <c r="H389" s="41"/>
      <c r="I389" s="228"/>
      <c r="J389" s="41"/>
      <c r="K389" s="41"/>
      <c r="L389" s="45"/>
      <c r="M389" s="229"/>
      <c r="N389" s="230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224</v>
      </c>
      <c r="AU389" s="18" t="s">
        <v>82</v>
      </c>
    </row>
    <row r="390" s="13" customFormat="1">
      <c r="A390" s="13"/>
      <c r="B390" s="233"/>
      <c r="C390" s="234"/>
      <c r="D390" s="226" t="s">
        <v>242</v>
      </c>
      <c r="E390" s="254" t="s">
        <v>19</v>
      </c>
      <c r="F390" s="235" t="s">
        <v>8</v>
      </c>
      <c r="G390" s="234"/>
      <c r="H390" s="236">
        <v>12</v>
      </c>
      <c r="I390" s="237"/>
      <c r="J390" s="234"/>
      <c r="K390" s="234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242</v>
      </c>
      <c r="AU390" s="242" t="s">
        <v>82</v>
      </c>
      <c r="AV390" s="13" t="s">
        <v>82</v>
      </c>
      <c r="AW390" s="13" t="s">
        <v>35</v>
      </c>
      <c r="AX390" s="13" t="s">
        <v>80</v>
      </c>
      <c r="AY390" s="242" t="s">
        <v>214</v>
      </c>
    </row>
    <row r="391" s="13" customFormat="1">
      <c r="A391" s="13"/>
      <c r="B391" s="233"/>
      <c r="C391" s="234"/>
      <c r="D391" s="226" t="s">
        <v>242</v>
      </c>
      <c r="E391" s="234"/>
      <c r="F391" s="235" t="s">
        <v>704</v>
      </c>
      <c r="G391" s="234"/>
      <c r="H391" s="236">
        <v>12.720000000000001</v>
      </c>
      <c r="I391" s="237"/>
      <c r="J391" s="234"/>
      <c r="K391" s="234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242</v>
      </c>
      <c r="AU391" s="242" t="s">
        <v>82</v>
      </c>
      <c r="AV391" s="13" t="s">
        <v>82</v>
      </c>
      <c r="AW391" s="13" t="s">
        <v>4</v>
      </c>
      <c r="AX391" s="13" t="s">
        <v>80</v>
      </c>
      <c r="AY391" s="242" t="s">
        <v>214</v>
      </c>
    </row>
    <row r="392" s="2" customFormat="1" ht="24.15" customHeight="1">
      <c r="A392" s="39"/>
      <c r="B392" s="40"/>
      <c r="C392" s="243" t="s">
        <v>762</v>
      </c>
      <c r="D392" s="243" t="s">
        <v>254</v>
      </c>
      <c r="E392" s="244" t="s">
        <v>763</v>
      </c>
      <c r="F392" s="245" t="s">
        <v>764</v>
      </c>
      <c r="G392" s="246" t="s">
        <v>220</v>
      </c>
      <c r="H392" s="247">
        <v>50.880000000000003</v>
      </c>
      <c r="I392" s="248"/>
      <c r="J392" s="249">
        <f>ROUND(I392*H392,2)</f>
        <v>0</v>
      </c>
      <c r="K392" s="245" t="s">
        <v>19</v>
      </c>
      <c r="L392" s="250"/>
      <c r="M392" s="251" t="s">
        <v>19</v>
      </c>
      <c r="N392" s="252" t="s">
        <v>44</v>
      </c>
      <c r="O392" s="85"/>
      <c r="P392" s="222">
        <f>O392*H392</f>
        <v>0</v>
      </c>
      <c r="Q392" s="222">
        <v>0.046539999999999998</v>
      </c>
      <c r="R392" s="222">
        <f>Q392*H392</f>
        <v>2.3679551999999999</v>
      </c>
      <c r="S392" s="222">
        <v>0</v>
      </c>
      <c r="T392" s="22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4" t="s">
        <v>686</v>
      </c>
      <c r="AT392" s="224" t="s">
        <v>254</v>
      </c>
      <c r="AU392" s="224" t="s">
        <v>82</v>
      </c>
      <c r="AY392" s="18" t="s">
        <v>214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80</v>
      </c>
      <c r="BK392" s="225">
        <f>ROUND(I392*H392,2)</f>
        <v>0</v>
      </c>
      <c r="BL392" s="18" t="s">
        <v>686</v>
      </c>
      <c r="BM392" s="224" t="s">
        <v>765</v>
      </c>
    </row>
    <row r="393" s="2" customFormat="1">
      <c r="A393" s="39"/>
      <c r="B393" s="40"/>
      <c r="C393" s="41"/>
      <c r="D393" s="226" t="s">
        <v>224</v>
      </c>
      <c r="E393" s="41"/>
      <c r="F393" s="227" t="s">
        <v>764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224</v>
      </c>
      <c r="AU393" s="18" t="s">
        <v>82</v>
      </c>
    </row>
    <row r="394" s="13" customFormat="1">
      <c r="A394" s="13"/>
      <c r="B394" s="233"/>
      <c r="C394" s="234"/>
      <c r="D394" s="226" t="s">
        <v>242</v>
      </c>
      <c r="E394" s="254" t="s">
        <v>19</v>
      </c>
      <c r="F394" s="235" t="s">
        <v>766</v>
      </c>
      <c r="G394" s="234"/>
      <c r="H394" s="236">
        <v>48</v>
      </c>
      <c r="I394" s="237"/>
      <c r="J394" s="234"/>
      <c r="K394" s="234"/>
      <c r="L394" s="238"/>
      <c r="M394" s="239"/>
      <c r="N394" s="240"/>
      <c r="O394" s="240"/>
      <c r="P394" s="240"/>
      <c r="Q394" s="240"/>
      <c r="R394" s="240"/>
      <c r="S394" s="240"/>
      <c r="T394" s="24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2" t="s">
        <v>242</v>
      </c>
      <c r="AU394" s="242" t="s">
        <v>82</v>
      </c>
      <c r="AV394" s="13" t="s">
        <v>82</v>
      </c>
      <c r="AW394" s="13" t="s">
        <v>35</v>
      </c>
      <c r="AX394" s="13" t="s">
        <v>80</v>
      </c>
      <c r="AY394" s="242" t="s">
        <v>214</v>
      </c>
    </row>
    <row r="395" s="13" customFormat="1">
      <c r="A395" s="13"/>
      <c r="B395" s="233"/>
      <c r="C395" s="234"/>
      <c r="D395" s="226" t="s">
        <v>242</v>
      </c>
      <c r="E395" s="234"/>
      <c r="F395" s="235" t="s">
        <v>767</v>
      </c>
      <c r="G395" s="234"/>
      <c r="H395" s="236">
        <v>50.880000000000003</v>
      </c>
      <c r="I395" s="237"/>
      <c r="J395" s="234"/>
      <c r="K395" s="234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242</v>
      </c>
      <c r="AU395" s="242" t="s">
        <v>82</v>
      </c>
      <c r="AV395" s="13" t="s">
        <v>82</v>
      </c>
      <c r="AW395" s="13" t="s">
        <v>4</v>
      </c>
      <c r="AX395" s="13" t="s">
        <v>80</v>
      </c>
      <c r="AY395" s="242" t="s">
        <v>214</v>
      </c>
    </row>
    <row r="396" s="2" customFormat="1" ht="16.5" customHeight="1">
      <c r="A396" s="39"/>
      <c r="B396" s="40"/>
      <c r="C396" s="243" t="s">
        <v>768</v>
      </c>
      <c r="D396" s="243" t="s">
        <v>254</v>
      </c>
      <c r="E396" s="244" t="s">
        <v>769</v>
      </c>
      <c r="F396" s="245" t="s">
        <v>770</v>
      </c>
      <c r="G396" s="246" t="s">
        <v>220</v>
      </c>
      <c r="H396" s="247">
        <v>12.720000000000001</v>
      </c>
      <c r="I396" s="248"/>
      <c r="J396" s="249">
        <f>ROUND(I396*H396,2)</f>
        <v>0</v>
      </c>
      <c r="K396" s="245" t="s">
        <v>19</v>
      </c>
      <c r="L396" s="250"/>
      <c r="M396" s="251" t="s">
        <v>19</v>
      </c>
      <c r="N396" s="252" t="s">
        <v>44</v>
      </c>
      <c r="O396" s="85"/>
      <c r="P396" s="222">
        <f>O396*H396</f>
        <v>0</v>
      </c>
      <c r="Q396" s="222">
        <v>0.046539999999999998</v>
      </c>
      <c r="R396" s="222">
        <f>Q396*H396</f>
        <v>0.59198879999999998</v>
      </c>
      <c r="S396" s="222">
        <v>0</v>
      </c>
      <c r="T396" s="223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4" t="s">
        <v>686</v>
      </c>
      <c r="AT396" s="224" t="s">
        <v>254</v>
      </c>
      <c r="AU396" s="224" t="s">
        <v>82</v>
      </c>
      <c r="AY396" s="18" t="s">
        <v>214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8" t="s">
        <v>80</v>
      </c>
      <c r="BK396" s="225">
        <f>ROUND(I396*H396,2)</f>
        <v>0</v>
      </c>
      <c r="BL396" s="18" t="s">
        <v>686</v>
      </c>
      <c r="BM396" s="224" t="s">
        <v>771</v>
      </c>
    </row>
    <row r="397" s="2" customFormat="1">
      <c r="A397" s="39"/>
      <c r="B397" s="40"/>
      <c r="C397" s="41"/>
      <c r="D397" s="226" t="s">
        <v>224</v>
      </c>
      <c r="E397" s="41"/>
      <c r="F397" s="227" t="s">
        <v>770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224</v>
      </c>
      <c r="AU397" s="18" t="s">
        <v>82</v>
      </c>
    </row>
    <row r="398" s="13" customFormat="1">
      <c r="A398" s="13"/>
      <c r="B398" s="233"/>
      <c r="C398" s="234"/>
      <c r="D398" s="226" t="s">
        <v>242</v>
      </c>
      <c r="E398" s="254" t="s">
        <v>19</v>
      </c>
      <c r="F398" s="235" t="s">
        <v>8</v>
      </c>
      <c r="G398" s="234"/>
      <c r="H398" s="236">
        <v>12</v>
      </c>
      <c r="I398" s="237"/>
      <c r="J398" s="234"/>
      <c r="K398" s="234"/>
      <c r="L398" s="238"/>
      <c r="M398" s="239"/>
      <c r="N398" s="240"/>
      <c r="O398" s="240"/>
      <c r="P398" s="240"/>
      <c r="Q398" s="240"/>
      <c r="R398" s="240"/>
      <c r="S398" s="240"/>
      <c r="T398" s="24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2" t="s">
        <v>242</v>
      </c>
      <c r="AU398" s="242" t="s">
        <v>82</v>
      </c>
      <c r="AV398" s="13" t="s">
        <v>82</v>
      </c>
      <c r="AW398" s="13" t="s">
        <v>35</v>
      </c>
      <c r="AX398" s="13" t="s">
        <v>80</v>
      </c>
      <c r="AY398" s="242" t="s">
        <v>214</v>
      </c>
    </row>
    <row r="399" s="13" customFormat="1">
      <c r="A399" s="13"/>
      <c r="B399" s="233"/>
      <c r="C399" s="234"/>
      <c r="D399" s="226" t="s">
        <v>242</v>
      </c>
      <c r="E399" s="234"/>
      <c r="F399" s="235" t="s">
        <v>704</v>
      </c>
      <c r="G399" s="234"/>
      <c r="H399" s="236">
        <v>12.720000000000001</v>
      </c>
      <c r="I399" s="237"/>
      <c r="J399" s="234"/>
      <c r="K399" s="234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242</v>
      </c>
      <c r="AU399" s="242" t="s">
        <v>82</v>
      </c>
      <c r="AV399" s="13" t="s">
        <v>82</v>
      </c>
      <c r="AW399" s="13" t="s">
        <v>4</v>
      </c>
      <c r="AX399" s="13" t="s">
        <v>80</v>
      </c>
      <c r="AY399" s="242" t="s">
        <v>214</v>
      </c>
    </row>
    <row r="400" s="2" customFormat="1" ht="24.15" customHeight="1">
      <c r="A400" s="39"/>
      <c r="B400" s="40"/>
      <c r="C400" s="243" t="s">
        <v>772</v>
      </c>
      <c r="D400" s="243" t="s">
        <v>254</v>
      </c>
      <c r="E400" s="244" t="s">
        <v>773</v>
      </c>
      <c r="F400" s="245" t="s">
        <v>774</v>
      </c>
      <c r="G400" s="246" t="s">
        <v>220</v>
      </c>
      <c r="H400" s="247">
        <v>12.720000000000001</v>
      </c>
      <c r="I400" s="248"/>
      <c r="J400" s="249">
        <f>ROUND(I400*H400,2)</f>
        <v>0</v>
      </c>
      <c r="K400" s="245" t="s">
        <v>19</v>
      </c>
      <c r="L400" s="250"/>
      <c r="M400" s="251" t="s">
        <v>19</v>
      </c>
      <c r="N400" s="252" t="s">
        <v>44</v>
      </c>
      <c r="O400" s="85"/>
      <c r="P400" s="222">
        <f>O400*H400</f>
        <v>0</v>
      </c>
      <c r="Q400" s="222">
        <v>0.043090000000000003</v>
      </c>
      <c r="R400" s="222">
        <f>Q400*H400</f>
        <v>0.54810480000000006</v>
      </c>
      <c r="S400" s="222">
        <v>0</v>
      </c>
      <c r="T400" s="223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4" t="s">
        <v>686</v>
      </c>
      <c r="AT400" s="224" t="s">
        <v>254</v>
      </c>
      <c r="AU400" s="224" t="s">
        <v>82</v>
      </c>
      <c r="AY400" s="18" t="s">
        <v>214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8" t="s">
        <v>80</v>
      </c>
      <c r="BK400" s="225">
        <f>ROUND(I400*H400,2)</f>
        <v>0</v>
      </c>
      <c r="BL400" s="18" t="s">
        <v>686</v>
      </c>
      <c r="BM400" s="224" t="s">
        <v>775</v>
      </c>
    </row>
    <row r="401" s="2" customFormat="1">
      <c r="A401" s="39"/>
      <c r="B401" s="40"/>
      <c r="C401" s="41"/>
      <c r="D401" s="226" t="s">
        <v>224</v>
      </c>
      <c r="E401" s="41"/>
      <c r="F401" s="227" t="s">
        <v>774</v>
      </c>
      <c r="G401" s="41"/>
      <c r="H401" s="41"/>
      <c r="I401" s="228"/>
      <c r="J401" s="41"/>
      <c r="K401" s="41"/>
      <c r="L401" s="45"/>
      <c r="M401" s="229"/>
      <c r="N401" s="230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224</v>
      </c>
      <c r="AU401" s="18" t="s">
        <v>82</v>
      </c>
    </row>
    <row r="402" s="13" customFormat="1">
      <c r="A402" s="13"/>
      <c r="B402" s="233"/>
      <c r="C402" s="234"/>
      <c r="D402" s="226" t="s">
        <v>242</v>
      </c>
      <c r="E402" s="254" t="s">
        <v>19</v>
      </c>
      <c r="F402" s="235" t="s">
        <v>8</v>
      </c>
      <c r="G402" s="234"/>
      <c r="H402" s="236">
        <v>12</v>
      </c>
      <c r="I402" s="237"/>
      <c r="J402" s="234"/>
      <c r="K402" s="234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242</v>
      </c>
      <c r="AU402" s="242" t="s">
        <v>82</v>
      </c>
      <c r="AV402" s="13" t="s">
        <v>82</v>
      </c>
      <c r="AW402" s="13" t="s">
        <v>35</v>
      </c>
      <c r="AX402" s="13" t="s">
        <v>80</v>
      </c>
      <c r="AY402" s="242" t="s">
        <v>214</v>
      </c>
    </row>
    <row r="403" s="13" customFormat="1">
      <c r="A403" s="13"/>
      <c r="B403" s="233"/>
      <c r="C403" s="234"/>
      <c r="D403" s="226" t="s">
        <v>242</v>
      </c>
      <c r="E403" s="234"/>
      <c r="F403" s="235" t="s">
        <v>704</v>
      </c>
      <c r="G403" s="234"/>
      <c r="H403" s="236">
        <v>12.720000000000001</v>
      </c>
      <c r="I403" s="237"/>
      <c r="J403" s="234"/>
      <c r="K403" s="234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242</v>
      </c>
      <c r="AU403" s="242" t="s">
        <v>82</v>
      </c>
      <c r="AV403" s="13" t="s">
        <v>82</v>
      </c>
      <c r="AW403" s="13" t="s">
        <v>4</v>
      </c>
      <c r="AX403" s="13" t="s">
        <v>80</v>
      </c>
      <c r="AY403" s="242" t="s">
        <v>214</v>
      </c>
    </row>
    <row r="404" s="2" customFormat="1" ht="24.15" customHeight="1">
      <c r="A404" s="39"/>
      <c r="B404" s="40"/>
      <c r="C404" s="243" t="s">
        <v>776</v>
      </c>
      <c r="D404" s="243" t="s">
        <v>254</v>
      </c>
      <c r="E404" s="244" t="s">
        <v>777</v>
      </c>
      <c r="F404" s="245" t="s">
        <v>778</v>
      </c>
      <c r="G404" s="246" t="s">
        <v>220</v>
      </c>
      <c r="H404" s="247">
        <v>50.880000000000003</v>
      </c>
      <c r="I404" s="248"/>
      <c r="J404" s="249">
        <f>ROUND(I404*H404,2)</f>
        <v>0</v>
      </c>
      <c r="K404" s="245" t="s">
        <v>19</v>
      </c>
      <c r="L404" s="250"/>
      <c r="M404" s="251" t="s">
        <v>19</v>
      </c>
      <c r="N404" s="252" t="s">
        <v>44</v>
      </c>
      <c r="O404" s="85"/>
      <c r="P404" s="222">
        <f>O404*H404</f>
        <v>0</v>
      </c>
      <c r="Q404" s="222">
        <v>0.043090000000000003</v>
      </c>
      <c r="R404" s="222">
        <f>Q404*H404</f>
        <v>2.1924192000000002</v>
      </c>
      <c r="S404" s="222">
        <v>0</v>
      </c>
      <c r="T404" s="223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4" t="s">
        <v>686</v>
      </c>
      <c r="AT404" s="224" t="s">
        <v>254</v>
      </c>
      <c r="AU404" s="224" t="s">
        <v>82</v>
      </c>
      <c r="AY404" s="18" t="s">
        <v>214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8" t="s">
        <v>80</v>
      </c>
      <c r="BK404" s="225">
        <f>ROUND(I404*H404,2)</f>
        <v>0</v>
      </c>
      <c r="BL404" s="18" t="s">
        <v>686</v>
      </c>
      <c r="BM404" s="224" t="s">
        <v>779</v>
      </c>
    </row>
    <row r="405" s="2" customFormat="1">
      <c r="A405" s="39"/>
      <c r="B405" s="40"/>
      <c r="C405" s="41"/>
      <c r="D405" s="226" t="s">
        <v>224</v>
      </c>
      <c r="E405" s="41"/>
      <c r="F405" s="227" t="s">
        <v>778</v>
      </c>
      <c r="G405" s="41"/>
      <c r="H405" s="41"/>
      <c r="I405" s="228"/>
      <c r="J405" s="41"/>
      <c r="K405" s="41"/>
      <c r="L405" s="45"/>
      <c r="M405" s="229"/>
      <c r="N405" s="230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224</v>
      </c>
      <c r="AU405" s="18" t="s">
        <v>82</v>
      </c>
    </row>
    <row r="406" s="13" customFormat="1">
      <c r="A406" s="13"/>
      <c r="B406" s="233"/>
      <c r="C406" s="234"/>
      <c r="D406" s="226" t="s">
        <v>242</v>
      </c>
      <c r="E406" s="254" t="s">
        <v>19</v>
      </c>
      <c r="F406" s="235" t="s">
        <v>766</v>
      </c>
      <c r="G406" s="234"/>
      <c r="H406" s="236">
        <v>48</v>
      </c>
      <c r="I406" s="237"/>
      <c r="J406" s="234"/>
      <c r="K406" s="234"/>
      <c r="L406" s="238"/>
      <c r="M406" s="239"/>
      <c r="N406" s="240"/>
      <c r="O406" s="240"/>
      <c r="P406" s="240"/>
      <c r="Q406" s="240"/>
      <c r="R406" s="240"/>
      <c r="S406" s="240"/>
      <c r="T406" s="24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2" t="s">
        <v>242</v>
      </c>
      <c r="AU406" s="242" t="s">
        <v>82</v>
      </c>
      <c r="AV406" s="13" t="s">
        <v>82</v>
      </c>
      <c r="AW406" s="13" t="s">
        <v>35</v>
      </c>
      <c r="AX406" s="13" t="s">
        <v>80</v>
      </c>
      <c r="AY406" s="242" t="s">
        <v>214</v>
      </c>
    </row>
    <row r="407" s="13" customFormat="1">
      <c r="A407" s="13"/>
      <c r="B407" s="233"/>
      <c r="C407" s="234"/>
      <c r="D407" s="226" t="s">
        <v>242</v>
      </c>
      <c r="E407" s="234"/>
      <c r="F407" s="235" t="s">
        <v>767</v>
      </c>
      <c r="G407" s="234"/>
      <c r="H407" s="236">
        <v>50.880000000000003</v>
      </c>
      <c r="I407" s="237"/>
      <c r="J407" s="234"/>
      <c r="K407" s="234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242</v>
      </c>
      <c r="AU407" s="242" t="s">
        <v>82</v>
      </c>
      <c r="AV407" s="13" t="s">
        <v>82</v>
      </c>
      <c r="AW407" s="13" t="s">
        <v>4</v>
      </c>
      <c r="AX407" s="13" t="s">
        <v>80</v>
      </c>
      <c r="AY407" s="242" t="s">
        <v>214</v>
      </c>
    </row>
    <row r="408" s="2" customFormat="1" ht="16.5" customHeight="1">
      <c r="A408" s="39"/>
      <c r="B408" s="40"/>
      <c r="C408" s="243" t="s">
        <v>780</v>
      </c>
      <c r="D408" s="243" t="s">
        <v>254</v>
      </c>
      <c r="E408" s="244" t="s">
        <v>781</v>
      </c>
      <c r="F408" s="245" t="s">
        <v>782</v>
      </c>
      <c r="G408" s="246" t="s">
        <v>220</v>
      </c>
      <c r="H408" s="247">
        <v>12.720000000000001</v>
      </c>
      <c r="I408" s="248"/>
      <c r="J408" s="249">
        <f>ROUND(I408*H408,2)</f>
        <v>0</v>
      </c>
      <c r="K408" s="245" t="s">
        <v>19</v>
      </c>
      <c r="L408" s="250"/>
      <c r="M408" s="251" t="s">
        <v>19</v>
      </c>
      <c r="N408" s="252" t="s">
        <v>44</v>
      </c>
      <c r="O408" s="85"/>
      <c r="P408" s="222">
        <f>O408*H408</f>
        <v>0</v>
      </c>
      <c r="Q408" s="222">
        <v>0.043090000000000003</v>
      </c>
      <c r="R408" s="222">
        <f>Q408*H408</f>
        <v>0.54810480000000006</v>
      </c>
      <c r="S408" s="222">
        <v>0</v>
      </c>
      <c r="T408" s="223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4" t="s">
        <v>686</v>
      </c>
      <c r="AT408" s="224" t="s">
        <v>254</v>
      </c>
      <c r="AU408" s="224" t="s">
        <v>82</v>
      </c>
      <c r="AY408" s="18" t="s">
        <v>214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8" t="s">
        <v>80</v>
      </c>
      <c r="BK408" s="225">
        <f>ROUND(I408*H408,2)</f>
        <v>0</v>
      </c>
      <c r="BL408" s="18" t="s">
        <v>686</v>
      </c>
      <c r="BM408" s="224" t="s">
        <v>783</v>
      </c>
    </row>
    <row r="409" s="2" customFormat="1">
      <c r="A409" s="39"/>
      <c r="B409" s="40"/>
      <c r="C409" s="41"/>
      <c r="D409" s="226" t="s">
        <v>224</v>
      </c>
      <c r="E409" s="41"/>
      <c r="F409" s="227" t="s">
        <v>782</v>
      </c>
      <c r="G409" s="41"/>
      <c r="H409" s="41"/>
      <c r="I409" s="228"/>
      <c r="J409" s="41"/>
      <c r="K409" s="41"/>
      <c r="L409" s="45"/>
      <c r="M409" s="229"/>
      <c r="N409" s="230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224</v>
      </c>
      <c r="AU409" s="18" t="s">
        <v>82</v>
      </c>
    </row>
    <row r="410" s="13" customFormat="1">
      <c r="A410" s="13"/>
      <c r="B410" s="233"/>
      <c r="C410" s="234"/>
      <c r="D410" s="226" t="s">
        <v>242</v>
      </c>
      <c r="E410" s="254" t="s">
        <v>19</v>
      </c>
      <c r="F410" s="235" t="s">
        <v>8</v>
      </c>
      <c r="G410" s="234"/>
      <c r="H410" s="236">
        <v>12</v>
      </c>
      <c r="I410" s="237"/>
      <c r="J410" s="234"/>
      <c r="K410" s="234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242</v>
      </c>
      <c r="AU410" s="242" t="s">
        <v>82</v>
      </c>
      <c r="AV410" s="13" t="s">
        <v>82</v>
      </c>
      <c r="AW410" s="13" t="s">
        <v>35</v>
      </c>
      <c r="AX410" s="13" t="s">
        <v>80</v>
      </c>
      <c r="AY410" s="242" t="s">
        <v>214</v>
      </c>
    </row>
    <row r="411" s="13" customFormat="1">
      <c r="A411" s="13"/>
      <c r="B411" s="233"/>
      <c r="C411" s="234"/>
      <c r="D411" s="226" t="s">
        <v>242</v>
      </c>
      <c r="E411" s="234"/>
      <c r="F411" s="235" t="s">
        <v>704</v>
      </c>
      <c r="G411" s="234"/>
      <c r="H411" s="236">
        <v>12.720000000000001</v>
      </c>
      <c r="I411" s="237"/>
      <c r="J411" s="234"/>
      <c r="K411" s="234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242</v>
      </c>
      <c r="AU411" s="242" t="s">
        <v>82</v>
      </c>
      <c r="AV411" s="13" t="s">
        <v>82</v>
      </c>
      <c r="AW411" s="13" t="s">
        <v>4</v>
      </c>
      <c r="AX411" s="13" t="s">
        <v>80</v>
      </c>
      <c r="AY411" s="242" t="s">
        <v>214</v>
      </c>
    </row>
    <row r="412" s="2" customFormat="1" ht="16.5" customHeight="1">
      <c r="A412" s="39"/>
      <c r="B412" s="40"/>
      <c r="C412" s="213" t="s">
        <v>784</v>
      </c>
      <c r="D412" s="213" t="s">
        <v>217</v>
      </c>
      <c r="E412" s="214" t="s">
        <v>785</v>
      </c>
      <c r="F412" s="215" t="s">
        <v>786</v>
      </c>
      <c r="G412" s="216" t="s">
        <v>220</v>
      </c>
      <c r="H412" s="217">
        <v>1520</v>
      </c>
      <c r="I412" s="218"/>
      <c r="J412" s="219">
        <f>ROUND(I412*H412,2)</f>
        <v>0</v>
      </c>
      <c r="K412" s="215" t="s">
        <v>221</v>
      </c>
      <c r="L412" s="45"/>
      <c r="M412" s="220" t="s">
        <v>19</v>
      </c>
      <c r="N412" s="221" t="s">
        <v>44</v>
      </c>
      <c r="O412" s="85"/>
      <c r="P412" s="222">
        <f>O412*H412</f>
        <v>0</v>
      </c>
      <c r="Q412" s="222">
        <v>0.00019000000000000001</v>
      </c>
      <c r="R412" s="222">
        <f>Q412*H412</f>
        <v>0.2888</v>
      </c>
      <c r="S412" s="222">
        <v>0</v>
      </c>
      <c r="T412" s="223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4" t="s">
        <v>334</v>
      </c>
      <c r="AT412" s="224" t="s">
        <v>217</v>
      </c>
      <c r="AU412" s="224" t="s">
        <v>82</v>
      </c>
      <c r="AY412" s="18" t="s">
        <v>214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8" t="s">
        <v>80</v>
      </c>
      <c r="BK412" s="225">
        <f>ROUND(I412*H412,2)</f>
        <v>0</v>
      </c>
      <c r="BL412" s="18" t="s">
        <v>334</v>
      </c>
      <c r="BM412" s="224" t="s">
        <v>787</v>
      </c>
    </row>
    <row r="413" s="2" customFormat="1">
      <c r="A413" s="39"/>
      <c r="B413" s="40"/>
      <c r="C413" s="41"/>
      <c r="D413" s="226" t="s">
        <v>224</v>
      </c>
      <c r="E413" s="41"/>
      <c r="F413" s="227" t="s">
        <v>788</v>
      </c>
      <c r="G413" s="41"/>
      <c r="H413" s="41"/>
      <c r="I413" s="228"/>
      <c r="J413" s="41"/>
      <c r="K413" s="41"/>
      <c r="L413" s="45"/>
      <c r="M413" s="229"/>
      <c r="N413" s="230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224</v>
      </c>
      <c r="AU413" s="18" t="s">
        <v>82</v>
      </c>
    </row>
    <row r="414" s="2" customFormat="1">
      <c r="A414" s="39"/>
      <c r="B414" s="40"/>
      <c r="C414" s="41"/>
      <c r="D414" s="231" t="s">
        <v>226</v>
      </c>
      <c r="E414" s="41"/>
      <c r="F414" s="232" t="s">
        <v>789</v>
      </c>
      <c r="G414" s="41"/>
      <c r="H414" s="41"/>
      <c r="I414" s="228"/>
      <c r="J414" s="41"/>
      <c r="K414" s="41"/>
      <c r="L414" s="45"/>
      <c r="M414" s="229"/>
      <c r="N414" s="230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226</v>
      </c>
      <c r="AU414" s="18" t="s">
        <v>82</v>
      </c>
    </row>
    <row r="415" s="2" customFormat="1" ht="16.5" customHeight="1">
      <c r="A415" s="39"/>
      <c r="B415" s="40"/>
      <c r="C415" s="243" t="s">
        <v>790</v>
      </c>
      <c r="D415" s="243" t="s">
        <v>254</v>
      </c>
      <c r="E415" s="244" t="s">
        <v>791</v>
      </c>
      <c r="F415" s="245" t="s">
        <v>792</v>
      </c>
      <c r="G415" s="246" t="s">
        <v>220</v>
      </c>
      <c r="H415" s="247">
        <v>805.60000000000002</v>
      </c>
      <c r="I415" s="248"/>
      <c r="J415" s="249">
        <f>ROUND(I415*H415,2)</f>
        <v>0</v>
      </c>
      <c r="K415" s="245" t="s">
        <v>19</v>
      </c>
      <c r="L415" s="250"/>
      <c r="M415" s="251" t="s">
        <v>19</v>
      </c>
      <c r="N415" s="252" t="s">
        <v>44</v>
      </c>
      <c r="O415" s="85"/>
      <c r="P415" s="222">
        <f>O415*H415</f>
        <v>0</v>
      </c>
      <c r="Q415" s="222">
        <v>0.063060000000000005</v>
      </c>
      <c r="R415" s="222">
        <f>Q415*H415</f>
        <v>50.801136000000007</v>
      </c>
      <c r="S415" s="222">
        <v>0</v>
      </c>
      <c r="T415" s="223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4" t="s">
        <v>686</v>
      </c>
      <c r="AT415" s="224" t="s">
        <v>254</v>
      </c>
      <c r="AU415" s="224" t="s">
        <v>82</v>
      </c>
      <c r="AY415" s="18" t="s">
        <v>214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8" t="s">
        <v>80</v>
      </c>
      <c r="BK415" s="225">
        <f>ROUND(I415*H415,2)</f>
        <v>0</v>
      </c>
      <c r="BL415" s="18" t="s">
        <v>686</v>
      </c>
      <c r="BM415" s="224" t="s">
        <v>793</v>
      </c>
    </row>
    <row r="416" s="2" customFormat="1">
      <c r="A416" s="39"/>
      <c r="B416" s="40"/>
      <c r="C416" s="41"/>
      <c r="D416" s="226" t="s">
        <v>224</v>
      </c>
      <c r="E416" s="41"/>
      <c r="F416" s="227" t="s">
        <v>792</v>
      </c>
      <c r="G416" s="41"/>
      <c r="H416" s="41"/>
      <c r="I416" s="228"/>
      <c r="J416" s="41"/>
      <c r="K416" s="41"/>
      <c r="L416" s="45"/>
      <c r="M416" s="229"/>
      <c r="N416" s="230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224</v>
      </c>
      <c r="AU416" s="18" t="s">
        <v>82</v>
      </c>
    </row>
    <row r="417" s="2" customFormat="1">
      <c r="A417" s="39"/>
      <c r="B417" s="40"/>
      <c r="C417" s="41"/>
      <c r="D417" s="226" t="s">
        <v>507</v>
      </c>
      <c r="E417" s="41"/>
      <c r="F417" s="253" t="s">
        <v>794</v>
      </c>
      <c r="G417" s="41"/>
      <c r="H417" s="41"/>
      <c r="I417" s="228"/>
      <c r="J417" s="41"/>
      <c r="K417" s="41"/>
      <c r="L417" s="45"/>
      <c r="M417" s="229"/>
      <c r="N417" s="230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507</v>
      </c>
      <c r="AU417" s="18" t="s">
        <v>82</v>
      </c>
    </row>
    <row r="418" s="13" customFormat="1">
      <c r="A418" s="13"/>
      <c r="B418" s="233"/>
      <c r="C418" s="234"/>
      <c r="D418" s="226" t="s">
        <v>242</v>
      </c>
      <c r="E418" s="254" t="s">
        <v>19</v>
      </c>
      <c r="F418" s="235" t="s">
        <v>795</v>
      </c>
      <c r="G418" s="234"/>
      <c r="H418" s="236">
        <v>760</v>
      </c>
      <c r="I418" s="237"/>
      <c r="J418" s="234"/>
      <c r="K418" s="234"/>
      <c r="L418" s="238"/>
      <c r="M418" s="239"/>
      <c r="N418" s="240"/>
      <c r="O418" s="240"/>
      <c r="P418" s="240"/>
      <c r="Q418" s="240"/>
      <c r="R418" s="240"/>
      <c r="S418" s="240"/>
      <c r="T418" s="24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2" t="s">
        <v>242</v>
      </c>
      <c r="AU418" s="242" t="s">
        <v>82</v>
      </c>
      <c r="AV418" s="13" t="s">
        <v>82</v>
      </c>
      <c r="AW418" s="13" t="s">
        <v>35</v>
      </c>
      <c r="AX418" s="13" t="s">
        <v>80</v>
      </c>
      <c r="AY418" s="242" t="s">
        <v>214</v>
      </c>
    </row>
    <row r="419" s="13" customFormat="1">
      <c r="A419" s="13"/>
      <c r="B419" s="233"/>
      <c r="C419" s="234"/>
      <c r="D419" s="226" t="s">
        <v>242</v>
      </c>
      <c r="E419" s="234"/>
      <c r="F419" s="235" t="s">
        <v>796</v>
      </c>
      <c r="G419" s="234"/>
      <c r="H419" s="236">
        <v>805.60000000000002</v>
      </c>
      <c r="I419" s="237"/>
      <c r="J419" s="234"/>
      <c r="K419" s="234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242</v>
      </c>
      <c r="AU419" s="242" t="s">
        <v>82</v>
      </c>
      <c r="AV419" s="13" t="s">
        <v>82</v>
      </c>
      <c r="AW419" s="13" t="s">
        <v>4</v>
      </c>
      <c r="AX419" s="13" t="s">
        <v>80</v>
      </c>
      <c r="AY419" s="242" t="s">
        <v>214</v>
      </c>
    </row>
    <row r="420" s="2" customFormat="1" ht="16.5" customHeight="1">
      <c r="A420" s="39"/>
      <c r="B420" s="40"/>
      <c r="C420" s="243" t="s">
        <v>797</v>
      </c>
      <c r="D420" s="243" t="s">
        <v>254</v>
      </c>
      <c r="E420" s="244" t="s">
        <v>798</v>
      </c>
      <c r="F420" s="245" t="s">
        <v>799</v>
      </c>
      <c r="G420" s="246" t="s">
        <v>220</v>
      </c>
      <c r="H420" s="247">
        <v>805.60000000000002</v>
      </c>
      <c r="I420" s="248"/>
      <c r="J420" s="249">
        <f>ROUND(I420*H420,2)</f>
        <v>0</v>
      </c>
      <c r="K420" s="245" t="s">
        <v>19</v>
      </c>
      <c r="L420" s="250"/>
      <c r="M420" s="251" t="s">
        <v>19</v>
      </c>
      <c r="N420" s="252" t="s">
        <v>44</v>
      </c>
      <c r="O420" s="85"/>
      <c r="P420" s="222">
        <f>O420*H420</f>
        <v>0</v>
      </c>
      <c r="Q420" s="222">
        <v>0.067589999999999997</v>
      </c>
      <c r="R420" s="222">
        <f>Q420*H420</f>
        <v>54.450504000000002</v>
      </c>
      <c r="S420" s="222">
        <v>0</v>
      </c>
      <c r="T420" s="22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686</v>
      </c>
      <c r="AT420" s="224" t="s">
        <v>254</v>
      </c>
      <c r="AU420" s="224" t="s">
        <v>82</v>
      </c>
      <c r="AY420" s="18" t="s">
        <v>214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80</v>
      </c>
      <c r="BK420" s="225">
        <f>ROUND(I420*H420,2)</f>
        <v>0</v>
      </c>
      <c r="BL420" s="18" t="s">
        <v>686</v>
      </c>
      <c r="BM420" s="224" t="s">
        <v>800</v>
      </c>
    </row>
    <row r="421" s="2" customFormat="1">
      <c r="A421" s="39"/>
      <c r="B421" s="40"/>
      <c r="C421" s="41"/>
      <c r="D421" s="226" t="s">
        <v>224</v>
      </c>
      <c r="E421" s="41"/>
      <c r="F421" s="227" t="s">
        <v>799</v>
      </c>
      <c r="G421" s="41"/>
      <c r="H421" s="41"/>
      <c r="I421" s="228"/>
      <c r="J421" s="41"/>
      <c r="K421" s="41"/>
      <c r="L421" s="45"/>
      <c r="M421" s="229"/>
      <c r="N421" s="230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224</v>
      </c>
      <c r="AU421" s="18" t="s">
        <v>82</v>
      </c>
    </row>
    <row r="422" s="13" customFormat="1">
      <c r="A422" s="13"/>
      <c r="B422" s="233"/>
      <c r="C422" s="234"/>
      <c r="D422" s="226" t="s">
        <v>242</v>
      </c>
      <c r="E422" s="254" t="s">
        <v>19</v>
      </c>
      <c r="F422" s="235" t="s">
        <v>795</v>
      </c>
      <c r="G422" s="234"/>
      <c r="H422" s="236">
        <v>760</v>
      </c>
      <c r="I422" s="237"/>
      <c r="J422" s="234"/>
      <c r="K422" s="234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242</v>
      </c>
      <c r="AU422" s="242" t="s">
        <v>82</v>
      </c>
      <c r="AV422" s="13" t="s">
        <v>82</v>
      </c>
      <c r="AW422" s="13" t="s">
        <v>35</v>
      </c>
      <c r="AX422" s="13" t="s">
        <v>80</v>
      </c>
      <c r="AY422" s="242" t="s">
        <v>214</v>
      </c>
    </row>
    <row r="423" s="13" customFormat="1">
      <c r="A423" s="13"/>
      <c r="B423" s="233"/>
      <c r="C423" s="234"/>
      <c r="D423" s="226" t="s">
        <v>242</v>
      </c>
      <c r="E423" s="234"/>
      <c r="F423" s="235" t="s">
        <v>796</v>
      </c>
      <c r="G423" s="234"/>
      <c r="H423" s="236">
        <v>805.60000000000002</v>
      </c>
      <c r="I423" s="237"/>
      <c r="J423" s="234"/>
      <c r="K423" s="234"/>
      <c r="L423" s="238"/>
      <c r="M423" s="239"/>
      <c r="N423" s="240"/>
      <c r="O423" s="240"/>
      <c r="P423" s="240"/>
      <c r="Q423" s="240"/>
      <c r="R423" s="240"/>
      <c r="S423" s="240"/>
      <c r="T423" s="24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2" t="s">
        <v>242</v>
      </c>
      <c r="AU423" s="242" t="s">
        <v>82</v>
      </c>
      <c r="AV423" s="13" t="s">
        <v>82</v>
      </c>
      <c r="AW423" s="13" t="s">
        <v>4</v>
      </c>
      <c r="AX423" s="13" t="s">
        <v>80</v>
      </c>
      <c r="AY423" s="242" t="s">
        <v>214</v>
      </c>
    </row>
    <row r="424" s="2" customFormat="1" ht="16.5" customHeight="1">
      <c r="A424" s="39"/>
      <c r="B424" s="40"/>
      <c r="C424" s="213" t="s">
        <v>801</v>
      </c>
      <c r="D424" s="213" t="s">
        <v>217</v>
      </c>
      <c r="E424" s="214" t="s">
        <v>802</v>
      </c>
      <c r="F424" s="215" t="s">
        <v>803</v>
      </c>
      <c r="G424" s="216" t="s">
        <v>220</v>
      </c>
      <c r="H424" s="217">
        <v>2328</v>
      </c>
      <c r="I424" s="218"/>
      <c r="J424" s="219">
        <f>ROUND(I424*H424,2)</f>
        <v>0</v>
      </c>
      <c r="K424" s="215" t="s">
        <v>221</v>
      </c>
      <c r="L424" s="45"/>
      <c r="M424" s="220" t="s">
        <v>19</v>
      </c>
      <c r="N424" s="221" t="s">
        <v>44</v>
      </c>
      <c r="O424" s="85"/>
      <c r="P424" s="222">
        <f>O424*H424</f>
        <v>0</v>
      </c>
      <c r="Q424" s="222">
        <v>0.00019000000000000001</v>
      </c>
      <c r="R424" s="222">
        <f>Q424*H424</f>
        <v>0.44232000000000005</v>
      </c>
      <c r="S424" s="222">
        <v>0</v>
      </c>
      <c r="T424" s="223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4" t="s">
        <v>334</v>
      </c>
      <c r="AT424" s="224" t="s">
        <v>217</v>
      </c>
      <c r="AU424" s="224" t="s">
        <v>82</v>
      </c>
      <c r="AY424" s="18" t="s">
        <v>214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8" t="s">
        <v>80</v>
      </c>
      <c r="BK424" s="225">
        <f>ROUND(I424*H424,2)</f>
        <v>0</v>
      </c>
      <c r="BL424" s="18" t="s">
        <v>334</v>
      </c>
      <c r="BM424" s="224" t="s">
        <v>804</v>
      </c>
    </row>
    <row r="425" s="2" customFormat="1">
      <c r="A425" s="39"/>
      <c r="B425" s="40"/>
      <c r="C425" s="41"/>
      <c r="D425" s="226" t="s">
        <v>224</v>
      </c>
      <c r="E425" s="41"/>
      <c r="F425" s="227" t="s">
        <v>805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224</v>
      </c>
      <c r="AU425" s="18" t="s">
        <v>82</v>
      </c>
    </row>
    <row r="426" s="2" customFormat="1">
      <c r="A426" s="39"/>
      <c r="B426" s="40"/>
      <c r="C426" s="41"/>
      <c r="D426" s="231" t="s">
        <v>226</v>
      </c>
      <c r="E426" s="41"/>
      <c r="F426" s="232" t="s">
        <v>806</v>
      </c>
      <c r="G426" s="41"/>
      <c r="H426" s="41"/>
      <c r="I426" s="228"/>
      <c r="J426" s="41"/>
      <c r="K426" s="41"/>
      <c r="L426" s="45"/>
      <c r="M426" s="229"/>
      <c r="N426" s="230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226</v>
      </c>
      <c r="AU426" s="18" t="s">
        <v>82</v>
      </c>
    </row>
    <row r="427" s="2" customFormat="1" ht="16.5" customHeight="1">
      <c r="A427" s="39"/>
      <c r="B427" s="40"/>
      <c r="C427" s="243" t="s">
        <v>807</v>
      </c>
      <c r="D427" s="243" t="s">
        <v>254</v>
      </c>
      <c r="E427" s="244" t="s">
        <v>808</v>
      </c>
      <c r="F427" s="245" t="s">
        <v>809</v>
      </c>
      <c r="G427" s="246" t="s">
        <v>220</v>
      </c>
      <c r="H427" s="247">
        <v>1221.1199999999999</v>
      </c>
      <c r="I427" s="248"/>
      <c r="J427" s="249">
        <f>ROUND(I427*H427,2)</f>
        <v>0</v>
      </c>
      <c r="K427" s="245" t="s">
        <v>19</v>
      </c>
      <c r="L427" s="250"/>
      <c r="M427" s="251" t="s">
        <v>19</v>
      </c>
      <c r="N427" s="252" t="s">
        <v>44</v>
      </c>
      <c r="O427" s="85"/>
      <c r="P427" s="222">
        <f>O427*H427</f>
        <v>0</v>
      </c>
      <c r="Q427" s="222">
        <v>0.060999999999999999</v>
      </c>
      <c r="R427" s="222">
        <f>Q427*H427</f>
        <v>74.488319999999987</v>
      </c>
      <c r="S427" s="222">
        <v>0</v>
      </c>
      <c r="T427" s="223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4" t="s">
        <v>686</v>
      </c>
      <c r="AT427" s="224" t="s">
        <v>254</v>
      </c>
      <c r="AU427" s="224" t="s">
        <v>82</v>
      </c>
      <c r="AY427" s="18" t="s">
        <v>214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8" t="s">
        <v>80</v>
      </c>
      <c r="BK427" s="225">
        <f>ROUND(I427*H427,2)</f>
        <v>0</v>
      </c>
      <c r="BL427" s="18" t="s">
        <v>686</v>
      </c>
      <c r="BM427" s="224" t="s">
        <v>810</v>
      </c>
    </row>
    <row r="428" s="2" customFormat="1">
      <c r="A428" s="39"/>
      <c r="B428" s="40"/>
      <c r="C428" s="41"/>
      <c r="D428" s="226" t="s">
        <v>224</v>
      </c>
      <c r="E428" s="41"/>
      <c r="F428" s="227" t="s">
        <v>809</v>
      </c>
      <c r="G428" s="41"/>
      <c r="H428" s="41"/>
      <c r="I428" s="228"/>
      <c r="J428" s="41"/>
      <c r="K428" s="41"/>
      <c r="L428" s="45"/>
      <c r="M428" s="229"/>
      <c r="N428" s="230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224</v>
      </c>
      <c r="AU428" s="18" t="s">
        <v>82</v>
      </c>
    </row>
    <row r="429" s="13" customFormat="1">
      <c r="A429" s="13"/>
      <c r="B429" s="233"/>
      <c r="C429" s="234"/>
      <c r="D429" s="226" t="s">
        <v>242</v>
      </c>
      <c r="E429" s="254" t="s">
        <v>19</v>
      </c>
      <c r="F429" s="235" t="s">
        <v>811</v>
      </c>
      <c r="G429" s="234"/>
      <c r="H429" s="236">
        <v>1152</v>
      </c>
      <c r="I429" s="237"/>
      <c r="J429" s="234"/>
      <c r="K429" s="234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242</v>
      </c>
      <c r="AU429" s="242" t="s">
        <v>82</v>
      </c>
      <c r="AV429" s="13" t="s">
        <v>82</v>
      </c>
      <c r="AW429" s="13" t="s">
        <v>35</v>
      </c>
      <c r="AX429" s="13" t="s">
        <v>80</v>
      </c>
      <c r="AY429" s="242" t="s">
        <v>214</v>
      </c>
    </row>
    <row r="430" s="13" customFormat="1">
      <c r="A430" s="13"/>
      <c r="B430" s="233"/>
      <c r="C430" s="234"/>
      <c r="D430" s="226" t="s">
        <v>242</v>
      </c>
      <c r="E430" s="234"/>
      <c r="F430" s="235" t="s">
        <v>812</v>
      </c>
      <c r="G430" s="234"/>
      <c r="H430" s="236">
        <v>1221.1199999999999</v>
      </c>
      <c r="I430" s="237"/>
      <c r="J430" s="234"/>
      <c r="K430" s="234"/>
      <c r="L430" s="238"/>
      <c r="M430" s="239"/>
      <c r="N430" s="240"/>
      <c r="O430" s="240"/>
      <c r="P430" s="240"/>
      <c r="Q430" s="240"/>
      <c r="R430" s="240"/>
      <c r="S430" s="240"/>
      <c r="T430" s="24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2" t="s">
        <v>242</v>
      </c>
      <c r="AU430" s="242" t="s">
        <v>82</v>
      </c>
      <c r="AV430" s="13" t="s">
        <v>82</v>
      </c>
      <c r="AW430" s="13" t="s">
        <v>4</v>
      </c>
      <c r="AX430" s="13" t="s">
        <v>80</v>
      </c>
      <c r="AY430" s="242" t="s">
        <v>214</v>
      </c>
    </row>
    <row r="431" s="2" customFormat="1" ht="16.5" customHeight="1">
      <c r="A431" s="39"/>
      <c r="B431" s="40"/>
      <c r="C431" s="243" t="s">
        <v>813</v>
      </c>
      <c r="D431" s="243" t="s">
        <v>254</v>
      </c>
      <c r="E431" s="244" t="s">
        <v>814</v>
      </c>
      <c r="F431" s="245" t="s">
        <v>815</v>
      </c>
      <c r="G431" s="246" t="s">
        <v>220</v>
      </c>
      <c r="H431" s="247">
        <v>1221.1199999999999</v>
      </c>
      <c r="I431" s="248"/>
      <c r="J431" s="249">
        <f>ROUND(I431*H431,2)</f>
        <v>0</v>
      </c>
      <c r="K431" s="245" t="s">
        <v>19</v>
      </c>
      <c r="L431" s="250"/>
      <c r="M431" s="251" t="s">
        <v>19</v>
      </c>
      <c r="N431" s="252" t="s">
        <v>44</v>
      </c>
      <c r="O431" s="85"/>
      <c r="P431" s="222">
        <f>O431*H431</f>
        <v>0</v>
      </c>
      <c r="Q431" s="222">
        <v>0.066500000000000004</v>
      </c>
      <c r="R431" s="222">
        <f>Q431*H431</f>
        <v>81.204480000000004</v>
      </c>
      <c r="S431" s="222">
        <v>0</v>
      </c>
      <c r="T431" s="223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4" t="s">
        <v>686</v>
      </c>
      <c r="AT431" s="224" t="s">
        <v>254</v>
      </c>
      <c r="AU431" s="224" t="s">
        <v>82</v>
      </c>
      <c r="AY431" s="18" t="s">
        <v>214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8" t="s">
        <v>80</v>
      </c>
      <c r="BK431" s="225">
        <f>ROUND(I431*H431,2)</f>
        <v>0</v>
      </c>
      <c r="BL431" s="18" t="s">
        <v>686</v>
      </c>
      <c r="BM431" s="224" t="s">
        <v>816</v>
      </c>
    </row>
    <row r="432" s="2" customFormat="1">
      <c r="A432" s="39"/>
      <c r="B432" s="40"/>
      <c r="C432" s="41"/>
      <c r="D432" s="226" t="s">
        <v>224</v>
      </c>
      <c r="E432" s="41"/>
      <c r="F432" s="227" t="s">
        <v>815</v>
      </c>
      <c r="G432" s="41"/>
      <c r="H432" s="41"/>
      <c r="I432" s="228"/>
      <c r="J432" s="41"/>
      <c r="K432" s="41"/>
      <c r="L432" s="45"/>
      <c r="M432" s="229"/>
      <c r="N432" s="230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224</v>
      </c>
      <c r="AU432" s="18" t="s">
        <v>82</v>
      </c>
    </row>
    <row r="433" s="13" customFormat="1">
      <c r="A433" s="13"/>
      <c r="B433" s="233"/>
      <c r="C433" s="234"/>
      <c r="D433" s="226" t="s">
        <v>242</v>
      </c>
      <c r="E433" s="254" t="s">
        <v>19</v>
      </c>
      <c r="F433" s="235" t="s">
        <v>811</v>
      </c>
      <c r="G433" s="234"/>
      <c r="H433" s="236">
        <v>1152</v>
      </c>
      <c r="I433" s="237"/>
      <c r="J433" s="234"/>
      <c r="K433" s="234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242</v>
      </c>
      <c r="AU433" s="242" t="s">
        <v>82</v>
      </c>
      <c r="AV433" s="13" t="s">
        <v>82</v>
      </c>
      <c r="AW433" s="13" t="s">
        <v>35</v>
      </c>
      <c r="AX433" s="13" t="s">
        <v>80</v>
      </c>
      <c r="AY433" s="242" t="s">
        <v>214</v>
      </c>
    </row>
    <row r="434" s="13" customFormat="1">
      <c r="A434" s="13"/>
      <c r="B434" s="233"/>
      <c r="C434" s="234"/>
      <c r="D434" s="226" t="s">
        <v>242</v>
      </c>
      <c r="E434" s="234"/>
      <c r="F434" s="235" t="s">
        <v>812</v>
      </c>
      <c r="G434" s="234"/>
      <c r="H434" s="236">
        <v>1221.1199999999999</v>
      </c>
      <c r="I434" s="237"/>
      <c r="J434" s="234"/>
      <c r="K434" s="234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242</v>
      </c>
      <c r="AU434" s="242" t="s">
        <v>82</v>
      </c>
      <c r="AV434" s="13" t="s">
        <v>82</v>
      </c>
      <c r="AW434" s="13" t="s">
        <v>4</v>
      </c>
      <c r="AX434" s="13" t="s">
        <v>80</v>
      </c>
      <c r="AY434" s="242" t="s">
        <v>214</v>
      </c>
    </row>
    <row r="435" s="2" customFormat="1" ht="16.5" customHeight="1">
      <c r="A435" s="39"/>
      <c r="B435" s="40"/>
      <c r="C435" s="243" t="s">
        <v>817</v>
      </c>
      <c r="D435" s="243" t="s">
        <v>254</v>
      </c>
      <c r="E435" s="244" t="s">
        <v>818</v>
      </c>
      <c r="F435" s="245" t="s">
        <v>819</v>
      </c>
      <c r="G435" s="246" t="s">
        <v>220</v>
      </c>
      <c r="H435" s="247">
        <v>12.720000000000001</v>
      </c>
      <c r="I435" s="248"/>
      <c r="J435" s="249">
        <f>ROUND(I435*H435,2)</f>
        <v>0</v>
      </c>
      <c r="K435" s="245" t="s">
        <v>19</v>
      </c>
      <c r="L435" s="250"/>
      <c r="M435" s="251" t="s">
        <v>19</v>
      </c>
      <c r="N435" s="252" t="s">
        <v>44</v>
      </c>
      <c r="O435" s="85"/>
      <c r="P435" s="222">
        <f>O435*H435</f>
        <v>0</v>
      </c>
      <c r="Q435" s="222">
        <v>0.066500000000000004</v>
      </c>
      <c r="R435" s="222">
        <f>Q435*H435</f>
        <v>0.84588000000000008</v>
      </c>
      <c r="S435" s="222">
        <v>0</v>
      </c>
      <c r="T435" s="223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4" t="s">
        <v>686</v>
      </c>
      <c r="AT435" s="224" t="s">
        <v>254</v>
      </c>
      <c r="AU435" s="224" t="s">
        <v>82</v>
      </c>
      <c r="AY435" s="18" t="s">
        <v>214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8" t="s">
        <v>80</v>
      </c>
      <c r="BK435" s="225">
        <f>ROUND(I435*H435,2)</f>
        <v>0</v>
      </c>
      <c r="BL435" s="18" t="s">
        <v>686</v>
      </c>
      <c r="BM435" s="224" t="s">
        <v>820</v>
      </c>
    </row>
    <row r="436" s="2" customFormat="1">
      <c r="A436" s="39"/>
      <c r="B436" s="40"/>
      <c r="C436" s="41"/>
      <c r="D436" s="226" t="s">
        <v>224</v>
      </c>
      <c r="E436" s="41"/>
      <c r="F436" s="227" t="s">
        <v>819</v>
      </c>
      <c r="G436" s="41"/>
      <c r="H436" s="41"/>
      <c r="I436" s="228"/>
      <c r="J436" s="41"/>
      <c r="K436" s="41"/>
      <c r="L436" s="45"/>
      <c r="M436" s="229"/>
      <c r="N436" s="230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224</v>
      </c>
      <c r="AU436" s="18" t="s">
        <v>82</v>
      </c>
    </row>
    <row r="437" s="13" customFormat="1">
      <c r="A437" s="13"/>
      <c r="B437" s="233"/>
      <c r="C437" s="234"/>
      <c r="D437" s="226" t="s">
        <v>242</v>
      </c>
      <c r="E437" s="254" t="s">
        <v>19</v>
      </c>
      <c r="F437" s="235" t="s">
        <v>8</v>
      </c>
      <c r="G437" s="234"/>
      <c r="H437" s="236">
        <v>12</v>
      </c>
      <c r="I437" s="237"/>
      <c r="J437" s="234"/>
      <c r="K437" s="234"/>
      <c r="L437" s="238"/>
      <c r="M437" s="239"/>
      <c r="N437" s="240"/>
      <c r="O437" s="240"/>
      <c r="P437" s="240"/>
      <c r="Q437" s="240"/>
      <c r="R437" s="240"/>
      <c r="S437" s="240"/>
      <c r="T437" s="24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2" t="s">
        <v>242</v>
      </c>
      <c r="AU437" s="242" t="s">
        <v>82</v>
      </c>
      <c r="AV437" s="13" t="s">
        <v>82</v>
      </c>
      <c r="AW437" s="13" t="s">
        <v>35</v>
      </c>
      <c r="AX437" s="13" t="s">
        <v>80</v>
      </c>
      <c r="AY437" s="242" t="s">
        <v>214</v>
      </c>
    </row>
    <row r="438" s="13" customFormat="1">
      <c r="A438" s="13"/>
      <c r="B438" s="233"/>
      <c r="C438" s="234"/>
      <c r="D438" s="226" t="s">
        <v>242</v>
      </c>
      <c r="E438" s="234"/>
      <c r="F438" s="235" t="s">
        <v>704</v>
      </c>
      <c r="G438" s="234"/>
      <c r="H438" s="236">
        <v>12.720000000000001</v>
      </c>
      <c r="I438" s="237"/>
      <c r="J438" s="234"/>
      <c r="K438" s="234"/>
      <c r="L438" s="238"/>
      <c r="M438" s="239"/>
      <c r="N438" s="240"/>
      <c r="O438" s="240"/>
      <c r="P438" s="240"/>
      <c r="Q438" s="240"/>
      <c r="R438" s="240"/>
      <c r="S438" s="240"/>
      <c r="T438" s="24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2" t="s">
        <v>242</v>
      </c>
      <c r="AU438" s="242" t="s">
        <v>82</v>
      </c>
      <c r="AV438" s="13" t="s">
        <v>82</v>
      </c>
      <c r="AW438" s="13" t="s">
        <v>4</v>
      </c>
      <c r="AX438" s="13" t="s">
        <v>80</v>
      </c>
      <c r="AY438" s="242" t="s">
        <v>214</v>
      </c>
    </row>
    <row r="439" s="2" customFormat="1" ht="16.5" customHeight="1">
      <c r="A439" s="39"/>
      <c r="B439" s="40"/>
      <c r="C439" s="243" t="s">
        <v>821</v>
      </c>
      <c r="D439" s="243" t="s">
        <v>254</v>
      </c>
      <c r="E439" s="244" t="s">
        <v>822</v>
      </c>
      <c r="F439" s="245" t="s">
        <v>823</v>
      </c>
      <c r="G439" s="246" t="s">
        <v>220</v>
      </c>
      <c r="H439" s="247">
        <v>12.720000000000001</v>
      </c>
      <c r="I439" s="248"/>
      <c r="J439" s="249">
        <f>ROUND(I439*H439,2)</f>
        <v>0</v>
      </c>
      <c r="K439" s="245" t="s">
        <v>19</v>
      </c>
      <c r="L439" s="250"/>
      <c r="M439" s="251" t="s">
        <v>19</v>
      </c>
      <c r="N439" s="252" t="s">
        <v>44</v>
      </c>
      <c r="O439" s="85"/>
      <c r="P439" s="222">
        <f>O439*H439</f>
        <v>0</v>
      </c>
      <c r="Q439" s="222">
        <v>0.060999999999999999</v>
      </c>
      <c r="R439" s="222">
        <f>Q439*H439</f>
        <v>0.77592000000000005</v>
      </c>
      <c r="S439" s="222">
        <v>0</v>
      </c>
      <c r="T439" s="223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4" t="s">
        <v>686</v>
      </c>
      <c r="AT439" s="224" t="s">
        <v>254</v>
      </c>
      <c r="AU439" s="224" t="s">
        <v>82</v>
      </c>
      <c r="AY439" s="18" t="s">
        <v>214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8" t="s">
        <v>80</v>
      </c>
      <c r="BK439" s="225">
        <f>ROUND(I439*H439,2)</f>
        <v>0</v>
      </c>
      <c r="BL439" s="18" t="s">
        <v>686</v>
      </c>
      <c r="BM439" s="224" t="s">
        <v>824</v>
      </c>
    </row>
    <row r="440" s="2" customFormat="1">
      <c r="A440" s="39"/>
      <c r="B440" s="40"/>
      <c r="C440" s="41"/>
      <c r="D440" s="226" t="s">
        <v>224</v>
      </c>
      <c r="E440" s="41"/>
      <c r="F440" s="227" t="s">
        <v>823</v>
      </c>
      <c r="G440" s="41"/>
      <c r="H440" s="41"/>
      <c r="I440" s="228"/>
      <c r="J440" s="41"/>
      <c r="K440" s="41"/>
      <c r="L440" s="45"/>
      <c r="M440" s="229"/>
      <c r="N440" s="230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224</v>
      </c>
      <c r="AU440" s="18" t="s">
        <v>82</v>
      </c>
    </row>
    <row r="441" s="13" customFormat="1">
      <c r="A441" s="13"/>
      <c r="B441" s="233"/>
      <c r="C441" s="234"/>
      <c r="D441" s="226" t="s">
        <v>242</v>
      </c>
      <c r="E441" s="254" t="s">
        <v>19</v>
      </c>
      <c r="F441" s="235" t="s">
        <v>8</v>
      </c>
      <c r="G441" s="234"/>
      <c r="H441" s="236">
        <v>12</v>
      </c>
      <c r="I441" s="237"/>
      <c r="J441" s="234"/>
      <c r="K441" s="234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242</v>
      </c>
      <c r="AU441" s="242" t="s">
        <v>82</v>
      </c>
      <c r="AV441" s="13" t="s">
        <v>82</v>
      </c>
      <c r="AW441" s="13" t="s">
        <v>35</v>
      </c>
      <c r="AX441" s="13" t="s">
        <v>80</v>
      </c>
      <c r="AY441" s="242" t="s">
        <v>214</v>
      </c>
    </row>
    <row r="442" s="13" customFormat="1">
      <c r="A442" s="13"/>
      <c r="B442" s="233"/>
      <c r="C442" s="234"/>
      <c r="D442" s="226" t="s">
        <v>242</v>
      </c>
      <c r="E442" s="234"/>
      <c r="F442" s="235" t="s">
        <v>704</v>
      </c>
      <c r="G442" s="234"/>
      <c r="H442" s="236">
        <v>12.720000000000001</v>
      </c>
      <c r="I442" s="237"/>
      <c r="J442" s="234"/>
      <c r="K442" s="234"/>
      <c r="L442" s="238"/>
      <c r="M442" s="239"/>
      <c r="N442" s="240"/>
      <c r="O442" s="240"/>
      <c r="P442" s="240"/>
      <c r="Q442" s="240"/>
      <c r="R442" s="240"/>
      <c r="S442" s="240"/>
      <c r="T442" s="24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2" t="s">
        <v>242</v>
      </c>
      <c r="AU442" s="242" t="s">
        <v>82</v>
      </c>
      <c r="AV442" s="13" t="s">
        <v>82</v>
      </c>
      <c r="AW442" s="13" t="s">
        <v>4</v>
      </c>
      <c r="AX442" s="13" t="s">
        <v>80</v>
      </c>
      <c r="AY442" s="242" t="s">
        <v>214</v>
      </c>
    </row>
    <row r="443" s="2" customFormat="1" ht="16.5" customHeight="1">
      <c r="A443" s="39"/>
      <c r="B443" s="40"/>
      <c r="C443" s="213" t="s">
        <v>825</v>
      </c>
      <c r="D443" s="213" t="s">
        <v>217</v>
      </c>
      <c r="E443" s="214" t="s">
        <v>826</v>
      </c>
      <c r="F443" s="215" t="s">
        <v>827</v>
      </c>
      <c r="G443" s="216" t="s">
        <v>277</v>
      </c>
      <c r="H443" s="217">
        <v>22</v>
      </c>
      <c r="I443" s="218"/>
      <c r="J443" s="219">
        <f>ROUND(I443*H443,2)</f>
        <v>0</v>
      </c>
      <c r="K443" s="215" t="s">
        <v>221</v>
      </c>
      <c r="L443" s="45"/>
      <c r="M443" s="220" t="s">
        <v>19</v>
      </c>
      <c r="N443" s="221" t="s">
        <v>44</v>
      </c>
      <c r="O443" s="85"/>
      <c r="P443" s="222">
        <f>O443*H443</f>
        <v>0</v>
      </c>
      <c r="Q443" s="222">
        <v>6.9999999999999994E-05</v>
      </c>
      <c r="R443" s="222">
        <f>Q443*H443</f>
        <v>0.0015399999999999999</v>
      </c>
      <c r="S443" s="222">
        <v>0</v>
      </c>
      <c r="T443" s="223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4" t="s">
        <v>334</v>
      </c>
      <c r="AT443" s="224" t="s">
        <v>217</v>
      </c>
      <c r="AU443" s="224" t="s">
        <v>82</v>
      </c>
      <c r="AY443" s="18" t="s">
        <v>214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8" t="s">
        <v>80</v>
      </c>
      <c r="BK443" s="225">
        <f>ROUND(I443*H443,2)</f>
        <v>0</v>
      </c>
      <c r="BL443" s="18" t="s">
        <v>334</v>
      </c>
      <c r="BM443" s="224" t="s">
        <v>828</v>
      </c>
    </row>
    <row r="444" s="2" customFormat="1">
      <c r="A444" s="39"/>
      <c r="B444" s="40"/>
      <c r="C444" s="41"/>
      <c r="D444" s="226" t="s">
        <v>224</v>
      </c>
      <c r="E444" s="41"/>
      <c r="F444" s="227" t="s">
        <v>829</v>
      </c>
      <c r="G444" s="41"/>
      <c r="H444" s="41"/>
      <c r="I444" s="228"/>
      <c r="J444" s="41"/>
      <c r="K444" s="41"/>
      <c r="L444" s="45"/>
      <c r="M444" s="229"/>
      <c r="N444" s="230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224</v>
      </c>
      <c r="AU444" s="18" t="s">
        <v>82</v>
      </c>
    </row>
    <row r="445" s="2" customFormat="1">
      <c r="A445" s="39"/>
      <c r="B445" s="40"/>
      <c r="C445" s="41"/>
      <c r="D445" s="231" t="s">
        <v>226</v>
      </c>
      <c r="E445" s="41"/>
      <c r="F445" s="232" t="s">
        <v>830</v>
      </c>
      <c r="G445" s="41"/>
      <c r="H445" s="41"/>
      <c r="I445" s="228"/>
      <c r="J445" s="41"/>
      <c r="K445" s="41"/>
      <c r="L445" s="45"/>
      <c r="M445" s="229"/>
      <c r="N445" s="230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226</v>
      </c>
      <c r="AU445" s="18" t="s">
        <v>82</v>
      </c>
    </row>
    <row r="446" s="2" customFormat="1" ht="24.15" customHeight="1">
      <c r="A446" s="39"/>
      <c r="B446" s="40"/>
      <c r="C446" s="243" t="s">
        <v>831</v>
      </c>
      <c r="D446" s="243" t="s">
        <v>254</v>
      </c>
      <c r="E446" s="244" t="s">
        <v>832</v>
      </c>
      <c r="F446" s="245" t="s">
        <v>833</v>
      </c>
      <c r="G446" s="246" t="s">
        <v>277</v>
      </c>
      <c r="H446" s="247">
        <v>8</v>
      </c>
      <c r="I446" s="248"/>
      <c r="J446" s="249">
        <f>ROUND(I446*H446,2)</f>
        <v>0</v>
      </c>
      <c r="K446" s="245" t="s">
        <v>19</v>
      </c>
      <c r="L446" s="250"/>
      <c r="M446" s="251" t="s">
        <v>19</v>
      </c>
      <c r="N446" s="252" t="s">
        <v>44</v>
      </c>
      <c r="O446" s="85"/>
      <c r="P446" s="222">
        <f>O446*H446</f>
        <v>0</v>
      </c>
      <c r="Q446" s="222">
        <v>0.0095999999999999992</v>
      </c>
      <c r="R446" s="222">
        <f>Q446*H446</f>
        <v>0.076799999999999993</v>
      </c>
      <c r="S446" s="222">
        <v>0</v>
      </c>
      <c r="T446" s="223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4" t="s">
        <v>604</v>
      </c>
      <c r="AT446" s="224" t="s">
        <v>254</v>
      </c>
      <c r="AU446" s="224" t="s">
        <v>82</v>
      </c>
      <c r="AY446" s="18" t="s">
        <v>214</v>
      </c>
      <c r="BE446" s="225">
        <f>IF(N446="základní",J446,0)</f>
        <v>0</v>
      </c>
      <c r="BF446" s="225">
        <f>IF(N446="snížená",J446,0)</f>
        <v>0</v>
      </c>
      <c r="BG446" s="225">
        <f>IF(N446="zákl. přenesená",J446,0)</f>
        <v>0</v>
      </c>
      <c r="BH446" s="225">
        <f>IF(N446="sníž. přenesená",J446,0)</f>
        <v>0</v>
      </c>
      <c r="BI446" s="225">
        <f>IF(N446="nulová",J446,0)</f>
        <v>0</v>
      </c>
      <c r="BJ446" s="18" t="s">
        <v>80</v>
      </c>
      <c r="BK446" s="225">
        <f>ROUND(I446*H446,2)</f>
        <v>0</v>
      </c>
      <c r="BL446" s="18" t="s">
        <v>334</v>
      </c>
      <c r="BM446" s="224" t="s">
        <v>834</v>
      </c>
    </row>
    <row r="447" s="2" customFormat="1">
      <c r="A447" s="39"/>
      <c r="B447" s="40"/>
      <c r="C447" s="41"/>
      <c r="D447" s="226" t="s">
        <v>224</v>
      </c>
      <c r="E447" s="41"/>
      <c r="F447" s="227" t="s">
        <v>833</v>
      </c>
      <c r="G447" s="41"/>
      <c r="H447" s="41"/>
      <c r="I447" s="228"/>
      <c r="J447" s="41"/>
      <c r="K447" s="41"/>
      <c r="L447" s="45"/>
      <c r="M447" s="229"/>
      <c r="N447" s="230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224</v>
      </c>
      <c r="AU447" s="18" t="s">
        <v>82</v>
      </c>
    </row>
    <row r="448" s="2" customFormat="1" ht="24.15" customHeight="1">
      <c r="A448" s="39"/>
      <c r="B448" s="40"/>
      <c r="C448" s="243" t="s">
        <v>835</v>
      </c>
      <c r="D448" s="243" t="s">
        <v>254</v>
      </c>
      <c r="E448" s="244" t="s">
        <v>836</v>
      </c>
      <c r="F448" s="245" t="s">
        <v>837</v>
      </c>
      <c r="G448" s="246" t="s">
        <v>277</v>
      </c>
      <c r="H448" s="247">
        <v>8</v>
      </c>
      <c r="I448" s="248"/>
      <c r="J448" s="249">
        <f>ROUND(I448*H448,2)</f>
        <v>0</v>
      </c>
      <c r="K448" s="245" t="s">
        <v>19</v>
      </c>
      <c r="L448" s="250"/>
      <c r="M448" s="251" t="s">
        <v>19</v>
      </c>
      <c r="N448" s="252" t="s">
        <v>44</v>
      </c>
      <c r="O448" s="85"/>
      <c r="P448" s="222">
        <f>O448*H448</f>
        <v>0</v>
      </c>
      <c r="Q448" s="222">
        <v>0.0088000000000000005</v>
      </c>
      <c r="R448" s="222">
        <f>Q448*H448</f>
        <v>0.070400000000000004</v>
      </c>
      <c r="S448" s="222">
        <v>0</v>
      </c>
      <c r="T448" s="223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4" t="s">
        <v>604</v>
      </c>
      <c r="AT448" s="224" t="s">
        <v>254</v>
      </c>
      <c r="AU448" s="224" t="s">
        <v>82</v>
      </c>
      <c r="AY448" s="18" t="s">
        <v>214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18" t="s">
        <v>80</v>
      </c>
      <c r="BK448" s="225">
        <f>ROUND(I448*H448,2)</f>
        <v>0</v>
      </c>
      <c r="BL448" s="18" t="s">
        <v>334</v>
      </c>
      <c r="BM448" s="224" t="s">
        <v>838</v>
      </c>
    </row>
    <row r="449" s="2" customFormat="1">
      <c r="A449" s="39"/>
      <c r="B449" s="40"/>
      <c r="C449" s="41"/>
      <c r="D449" s="226" t="s">
        <v>224</v>
      </c>
      <c r="E449" s="41"/>
      <c r="F449" s="227" t="s">
        <v>837</v>
      </c>
      <c r="G449" s="41"/>
      <c r="H449" s="41"/>
      <c r="I449" s="228"/>
      <c r="J449" s="41"/>
      <c r="K449" s="41"/>
      <c r="L449" s="45"/>
      <c r="M449" s="229"/>
      <c r="N449" s="230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224</v>
      </c>
      <c r="AU449" s="18" t="s">
        <v>82</v>
      </c>
    </row>
    <row r="450" s="2" customFormat="1" ht="24.15" customHeight="1">
      <c r="A450" s="39"/>
      <c r="B450" s="40"/>
      <c r="C450" s="243" t="s">
        <v>839</v>
      </c>
      <c r="D450" s="243" t="s">
        <v>254</v>
      </c>
      <c r="E450" s="244" t="s">
        <v>840</v>
      </c>
      <c r="F450" s="245" t="s">
        <v>841</v>
      </c>
      <c r="G450" s="246" t="s">
        <v>277</v>
      </c>
      <c r="H450" s="247">
        <v>1</v>
      </c>
      <c r="I450" s="248"/>
      <c r="J450" s="249">
        <f>ROUND(I450*H450,2)</f>
        <v>0</v>
      </c>
      <c r="K450" s="245" t="s">
        <v>19</v>
      </c>
      <c r="L450" s="250"/>
      <c r="M450" s="251" t="s">
        <v>19</v>
      </c>
      <c r="N450" s="252" t="s">
        <v>44</v>
      </c>
      <c r="O450" s="85"/>
      <c r="P450" s="222">
        <f>O450*H450</f>
        <v>0</v>
      </c>
      <c r="Q450" s="222">
        <v>0.0097900000000000001</v>
      </c>
      <c r="R450" s="222">
        <f>Q450*H450</f>
        <v>0.0097900000000000001</v>
      </c>
      <c r="S450" s="222">
        <v>0</v>
      </c>
      <c r="T450" s="223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4" t="s">
        <v>604</v>
      </c>
      <c r="AT450" s="224" t="s">
        <v>254</v>
      </c>
      <c r="AU450" s="224" t="s">
        <v>82</v>
      </c>
      <c r="AY450" s="18" t="s">
        <v>214</v>
      </c>
      <c r="BE450" s="225">
        <f>IF(N450="základní",J450,0)</f>
        <v>0</v>
      </c>
      <c r="BF450" s="225">
        <f>IF(N450="snížená",J450,0)</f>
        <v>0</v>
      </c>
      <c r="BG450" s="225">
        <f>IF(N450="zákl. přenesená",J450,0)</f>
        <v>0</v>
      </c>
      <c r="BH450" s="225">
        <f>IF(N450="sníž. přenesená",J450,0)</f>
        <v>0</v>
      </c>
      <c r="BI450" s="225">
        <f>IF(N450="nulová",J450,0)</f>
        <v>0</v>
      </c>
      <c r="BJ450" s="18" t="s">
        <v>80</v>
      </c>
      <c r="BK450" s="225">
        <f>ROUND(I450*H450,2)</f>
        <v>0</v>
      </c>
      <c r="BL450" s="18" t="s">
        <v>334</v>
      </c>
      <c r="BM450" s="224" t="s">
        <v>842</v>
      </c>
    </row>
    <row r="451" s="2" customFormat="1">
      <c r="A451" s="39"/>
      <c r="B451" s="40"/>
      <c r="C451" s="41"/>
      <c r="D451" s="226" t="s">
        <v>224</v>
      </c>
      <c r="E451" s="41"/>
      <c r="F451" s="227" t="s">
        <v>841</v>
      </c>
      <c r="G451" s="41"/>
      <c r="H451" s="41"/>
      <c r="I451" s="228"/>
      <c r="J451" s="41"/>
      <c r="K451" s="41"/>
      <c r="L451" s="45"/>
      <c r="M451" s="229"/>
      <c r="N451" s="230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224</v>
      </c>
      <c r="AU451" s="18" t="s">
        <v>82</v>
      </c>
    </row>
    <row r="452" s="2" customFormat="1" ht="24.15" customHeight="1">
      <c r="A452" s="39"/>
      <c r="B452" s="40"/>
      <c r="C452" s="243" t="s">
        <v>843</v>
      </c>
      <c r="D452" s="243" t="s">
        <v>254</v>
      </c>
      <c r="E452" s="244" t="s">
        <v>844</v>
      </c>
      <c r="F452" s="245" t="s">
        <v>845</v>
      </c>
      <c r="G452" s="246" t="s">
        <v>277</v>
      </c>
      <c r="H452" s="247">
        <v>1</v>
      </c>
      <c r="I452" s="248"/>
      <c r="J452" s="249">
        <f>ROUND(I452*H452,2)</f>
        <v>0</v>
      </c>
      <c r="K452" s="245" t="s">
        <v>19</v>
      </c>
      <c r="L452" s="250"/>
      <c r="M452" s="251" t="s">
        <v>19</v>
      </c>
      <c r="N452" s="252" t="s">
        <v>44</v>
      </c>
      <c r="O452" s="85"/>
      <c r="P452" s="222">
        <f>O452*H452</f>
        <v>0</v>
      </c>
      <c r="Q452" s="222">
        <v>0.0089800000000000001</v>
      </c>
      <c r="R452" s="222">
        <f>Q452*H452</f>
        <v>0.0089800000000000001</v>
      </c>
      <c r="S452" s="222">
        <v>0</v>
      </c>
      <c r="T452" s="223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4" t="s">
        <v>604</v>
      </c>
      <c r="AT452" s="224" t="s">
        <v>254</v>
      </c>
      <c r="AU452" s="224" t="s">
        <v>82</v>
      </c>
      <c r="AY452" s="18" t="s">
        <v>214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18" t="s">
        <v>80</v>
      </c>
      <c r="BK452" s="225">
        <f>ROUND(I452*H452,2)</f>
        <v>0</v>
      </c>
      <c r="BL452" s="18" t="s">
        <v>334</v>
      </c>
      <c r="BM452" s="224" t="s">
        <v>846</v>
      </c>
    </row>
    <row r="453" s="2" customFormat="1">
      <c r="A453" s="39"/>
      <c r="B453" s="40"/>
      <c r="C453" s="41"/>
      <c r="D453" s="226" t="s">
        <v>224</v>
      </c>
      <c r="E453" s="41"/>
      <c r="F453" s="227" t="s">
        <v>845</v>
      </c>
      <c r="G453" s="41"/>
      <c r="H453" s="41"/>
      <c r="I453" s="228"/>
      <c r="J453" s="41"/>
      <c r="K453" s="41"/>
      <c r="L453" s="45"/>
      <c r="M453" s="229"/>
      <c r="N453" s="230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224</v>
      </c>
      <c r="AU453" s="18" t="s">
        <v>82</v>
      </c>
    </row>
    <row r="454" s="2" customFormat="1" ht="16.5" customHeight="1">
      <c r="A454" s="39"/>
      <c r="B454" s="40"/>
      <c r="C454" s="243" t="s">
        <v>847</v>
      </c>
      <c r="D454" s="243" t="s">
        <v>254</v>
      </c>
      <c r="E454" s="244" t="s">
        <v>848</v>
      </c>
      <c r="F454" s="245" t="s">
        <v>849</v>
      </c>
      <c r="G454" s="246" t="s">
        <v>277</v>
      </c>
      <c r="H454" s="247">
        <v>44</v>
      </c>
      <c r="I454" s="248"/>
      <c r="J454" s="249">
        <f>ROUND(I454*H454,2)</f>
        <v>0</v>
      </c>
      <c r="K454" s="245" t="s">
        <v>19</v>
      </c>
      <c r="L454" s="250"/>
      <c r="M454" s="251" t="s">
        <v>19</v>
      </c>
      <c r="N454" s="252" t="s">
        <v>44</v>
      </c>
      <c r="O454" s="85"/>
      <c r="P454" s="222">
        <f>O454*H454</f>
        <v>0</v>
      </c>
      <c r="Q454" s="222">
        <v>0</v>
      </c>
      <c r="R454" s="222">
        <f>Q454*H454</f>
        <v>0</v>
      </c>
      <c r="S454" s="222">
        <v>0</v>
      </c>
      <c r="T454" s="223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4" t="s">
        <v>257</v>
      </c>
      <c r="AT454" s="224" t="s">
        <v>254</v>
      </c>
      <c r="AU454" s="224" t="s">
        <v>82</v>
      </c>
      <c r="AY454" s="18" t="s">
        <v>214</v>
      </c>
      <c r="BE454" s="225">
        <f>IF(N454="základní",J454,0)</f>
        <v>0</v>
      </c>
      <c r="BF454" s="225">
        <f>IF(N454="snížená",J454,0)</f>
        <v>0</v>
      </c>
      <c r="BG454" s="225">
        <f>IF(N454="zákl. přenesená",J454,0)</f>
        <v>0</v>
      </c>
      <c r="BH454" s="225">
        <f>IF(N454="sníž. přenesená",J454,0)</f>
        <v>0</v>
      </c>
      <c r="BI454" s="225">
        <f>IF(N454="nulová",J454,0)</f>
        <v>0</v>
      </c>
      <c r="BJ454" s="18" t="s">
        <v>80</v>
      </c>
      <c r="BK454" s="225">
        <f>ROUND(I454*H454,2)</f>
        <v>0</v>
      </c>
      <c r="BL454" s="18" t="s">
        <v>250</v>
      </c>
      <c r="BM454" s="224" t="s">
        <v>850</v>
      </c>
    </row>
    <row r="455" s="2" customFormat="1">
      <c r="A455" s="39"/>
      <c r="B455" s="40"/>
      <c r="C455" s="41"/>
      <c r="D455" s="226" t="s">
        <v>224</v>
      </c>
      <c r="E455" s="41"/>
      <c r="F455" s="227" t="s">
        <v>849</v>
      </c>
      <c r="G455" s="41"/>
      <c r="H455" s="41"/>
      <c r="I455" s="228"/>
      <c r="J455" s="41"/>
      <c r="K455" s="41"/>
      <c r="L455" s="45"/>
      <c r="M455" s="229"/>
      <c r="N455" s="230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224</v>
      </c>
      <c r="AU455" s="18" t="s">
        <v>82</v>
      </c>
    </row>
    <row r="456" s="2" customFormat="1" ht="16.5" customHeight="1">
      <c r="A456" s="39"/>
      <c r="B456" s="40"/>
      <c r="C456" s="243" t="s">
        <v>851</v>
      </c>
      <c r="D456" s="243" t="s">
        <v>254</v>
      </c>
      <c r="E456" s="244" t="s">
        <v>852</v>
      </c>
      <c r="F456" s="245" t="s">
        <v>853</v>
      </c>
      <c r="G456" s="246" t="s">
        <v>603</v>
      </c>
      <c r="H456" s="247">
        <v>4</v>
      </c>
      <c r="I456" s="248"/>
      <c r="J456" s="249">
        <f>ROUND(I456*H456,2)</f>
        <v>0</v>
      </c>
      <c r="K456" s="245" t="s">
        <v>19</v>
      </c>
      <c r="L456" s="250"/>
      <c r="M456" s="251" t="s">
        <v>19</v>
      </c>
      <c r="N456" s="252" t="s">
        <v>44</v>
      </c>
      <c r="O456" s="85"/>
      <c r="P456" s="222">
        <f>O456*H456</f>
        <v>0</v>
      </c>
      <c r="Q456" s="222">
        <v>0.17199999999999999</v>
      </c>
      <c r="R456" s="222">
        <f>Q456*H456</f>
        <v>0.68799999999999994</v>
      </c>
      <c r="S456" s="222">
        <v>0</v>
      </c>
      <c r="T456" s="223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4" t="s">
        <v>604</v>
      </c>
      <c r="AT456" s="224" t="s">
        <v>254</v>
      </c>
      <c r="AU456" s="224" t="s">
        <v>82</v>
      </c>
      <c r="AY456" s="18" t="s">
        <v>214</v>
      </c>
      <c r="BE456" s="225">
        <f>IF(N456="základní",J456,0)</f>
        <v>0</v>
      </c>
      <c r="BF456" s="225">
        <f>IF(N456="snížená",J456,0)</f>
        <v>0</v>
      </c>
      <c r="BG456" s="225">
        <f>IF(N456="zákl. přenesená",J456,0)</f>
        <v>0</v>
      </c>
      <c r="BH456" s="225">
        <f>IF(N456="sníž. přenesená",J456,0)</f>
        <v>0</v>
      </c>
      <c r="BI456" s="225">
        <f>IF(N456="nulová",J456,0)</f>
        <v>0</v>
      </c>
      <c r="BJ456" s="18" t="s">
        <v>80</v>
      </c>
      <c r="BK456" s="225">
        <f>ROUND(I456*H456,2)</f>
        <v>0</v>
      </c>
      <c r="BL456" s="18" t="s">
        <v>334</v>
      </c>
      <c r="BM456" s="224" t="s">
        <v>854</v>
      </c>
    </row>
    <row r="457" s="2" customFormat="1">
      <c r="A457" s="39"/>
      <c r="B457" s="40"/>
      <c r="C457" s="41"/>
      <c r="D457" s="226" t="s">
        <v>224</v>
      </c>
      <c r="E457" s="41"/>
      <c r="F457" s="227" t="s">
        <v>853</v>
      </c>
      <c r="G457" s="41"/>
      <c r="H457" s="41"/>
      <c r="I457" s="228"/>
      <c r="J457" s="41"/>
      <c r="K457" s="41"/>
      <c r="L457" s="45"/>
      <c r="M457" s="229"/>
      <c r="N457" s="230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224</v>
      </c>
      <c r="AU457" s="18" t="s">
        <v>82</v>
      </c>
    </row>
    <row r="458" s="2" customFormat="1" ht="16.5" customHeight="1">
      <c r="A458" s="39"/>
      <c r="B458" s="40"/>
      <c r="C458" s="213" t="s">
        <v>855</v>
      </c>
      <c r="D458" s="213" t="s">
        <v>217</v>
      </c>
      <c r="E458" s="214" t="s">
        <v>856</v>
      </c>
      <c r="F458" s="215" t="s">
        <v>857</v>
      </c>
      <c r="G458" s="216" t="s">
        <v>277</v>
      </c>
      <c r="H458" s="217">
        <v>8</v>
      </c>
      <c r="I458" s="218"/>
      <c r="J458" s="219">
        <f>ROUND(I458*H458,2)</f>
        <v>0</v>
      </c>
      <c r="K458" s="215" t="s">
        <v>221</v>
      </c>
      <c r="L458" s="45"/>
      <c r="M458" s="220" t="s">
        <v>19</v>
      </c>
      <c r="N458" s="221" t="s">
        <v>44</v>
      </c>
      <c r="O458" s="85"/>
      <c r="P458" s="222">
        <f>O458*H458</f>
        <v>0</v>
      </c>
      <c r="Q458" s="222">
        <v>0.00020000000000000001</v>
      </c>
      <c r="R458" s="222">
        <f>Q458*H458</f>
        <v>0.0016000000000000001</v>
      </c>
      <c r="S458" s="222">
        <v>0</v>
      </c>
      <c r="T458" s="223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4" t="s">
        <v>334</v>
      </c>
      <c r="AT458" s="224" t="s">
        <v>217</v>
      </c>
      <c r="AU458" s="224" t="s">
        <v>82</v>
      </c>
      <c r="AY458" s="18" t="s">
        <v>214</v>
      </c>
      <c r="BE458" s="225">
        <f>IF(N458="základní",J458,0)</f>
        <v>0</v>
      </c>
      <c r="BF458" s="225">
        <f>IF(N458="snížená",J458,0)</f>
        <v>0</v>
      </c>
      <c r="BG458" s="225">
        <f>IF(N458="zákl. přenesená",J458,0)</f>
        <v>0</v>
      </c>
      <c r="BH458" s="225">
        <f>IF(N458="sníž. přenesená",J458,0)</f>
        <v>0</v>
      </c>
      <c r="BI458" s="225">
        <f>IF(N458="nulová",J458,0)</f>
        <v>0</v>
      </c>
      <c r="BJ458" s="18" t="s">
        <v>80</v>
      </c>
      <c r="BK458" s="225">
        <f>ROUND(I458*H458,2)</f>
        <v>0</v>
      </c>
      <c r="BL458" s="18" t="s">
        <v>334</v>
      </c>
      <c r="BM458" s="224" t="s">
        <v>858</v>
      </c>
    </row>
    <row r="459" s="2" customFormat="1">
      <c r="A459" s="39"/>
      <c r="B459" s="40"/>
      <c r="C459" s="41"/>
      <c r="D459" s="226" t="s">
        <v>224</v>
      </c>
      <c r="E459" s="41"/>
      <c r="F459" s="227" t="s">
        <v>859</v>
      </c>
      <c r="G459" s="41"/>
      <c r="H459" s="41"/>
      <c r="I459" s="228"/>
      <c r="J459" s="41"/>
      <c r="K459" s="41"/>
      <c r="L459" s="45"/>
      <c r="M459" s="229"/>
      <c r="N459" s="230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224</v>
      </c>
      <c r="AU459" s="18" t="s">
        <v>82</v>
      </c>
    </row>
    <row r="460" s="2" customFormat="1">
      <c r="A460" s="39"/>
      <c r="B460" s="40"/>
      <c r="C460" s="41"/>
      <c r="D460" s="231" t="s">
        <v>226</v>
      </c>
      <c r="E460" s="41"/>
      <c r="F460" s="232" t="s">
        <v>860</v>
      </c>
      <c r="G460" s="41"/>
      <c r="H460" s="41"/>
      <c r="I460" s="228"/>
      <c r="J460" s="41"/>
      <c r="K460" s="41"/>
      <c r="L460" s="45"/>
      <c r="M460" s="229"/>
      <c r="N460" s="230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226</v>
      </c>
      <c r="AU460" s="18" t="s">
        <v>82</v>
      </c>
    </row>
    <row r="461" s="2" customFormat="1" ht="24.15" customHeight="1">
      <c r="A461" s="39"/>
      <c r="B461" s="40"/>
      <c r="C461" s="243" t="s">
        <v>861</v>
      </c>
      <c r="D461" s="243" t="s">
        <v>254</v>
      </c>
      <c r="E461" s="244" t="s">
        <v>862</v>
      </c>
      <c r="F461" s="245" t="s">
        <v>863</v>
      </c>
      <c r="G461" s="246" t="s">
        <v>277</v>
      </c>
      <c r="H461" s="247">
        <v>8</v>
      </c>
      <c r="I461" s="248"/>
      <c r="J461" s="249">
        <f>ROUND(I461*H461,2)</f>
        <v>0</v>
      </c>
      <c r="K461" s="245" t="s">
        <v>19</v>
      </c>
      <c r="L461" s="250"/>
      <c r="M461" s="251" t="s">
        <v>19</v>
      </c>
      <c r="N461" s="252" t="s">
        <v>44</v>
      </c>
      <c r="O461" s="85"/>
      <c r="P461" s="222">
        <f>O461*H461</f>
        <v>0</v>
      </c>
      <c r="Q461" s="222">
        <v>0.023</v>
      </c>
      <c r="R461" s="222">
        <f>Q461*H461</f>
        <v>0.184</v>
      </c>
      <c r="S461" s="222">
        <v>0</v>
      </c>
      <c r="T461" s="223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4" t="s">
        <v>604</v>
      </c>
      <c r="AT461" s="224" t="s">
        <v>254</v>
      </c>
      <c r="AU461" s="224" t="s">
        <v>82</v>
      </c>
      <c r="AY461" s="18" t="s">
        <v>214</v>
      </c>
      <c r="BE461" s="225">
        <f>IF(N461="základní",J461,0)</f>
        <v>0</v>
      </c>
      <c r="BF461" s="225">
        <f>IF(N461="snížená",J461,0)</f>
        <v>0</v>
      </c>
      <c r="BG461" s="225">
        <f>IF(N461="zákl. přenesená",J461,0)</f>
        <v>0</v>
      </c>
      <c r="BH461" s="225">
        <f>IF(N461="sníž. přenesená",J461,0)</f>
        <v>0</v>
      </c>
      <c r="BI461" s="225">
        <f>IF(N461="nulová",J461,0)</f>
        <v>0</v>
      </c>
      <c r="BJ461" s="18" t="s">
        <v>80</v>
      </c>
      <c r="BK461" s="225">
        <f>ROUND(I461*H461,2)</f>
        <v>0</v>
      </c>
      <c r="BL461" s="18" t="s">
        <v>334</v>
      </c>
      <c r="BM461" s="224" t="s">
        <v>864</v>
      </c>
    </row>
    <row r="462" s="2" customFormat="1">
      <c r="A462" s="39"/>
      <c r="B462" s="40"/>
      <c r="C462" s="41"/>
      <c r="D462" s="226" t="s">
        <v>224</v>
      </c>
      <c r="E462" s="41"/>
      <c r="F462" s="227" t="s">
        <v>863</v>
      </c>
      <c r="G462" s="41"/>
      <c r="H462" s="41"/>
      <c r="I462" s="228"/>
      <c r="J462" s="41"/>
      <c r="K462" s="41"/>
      <c r="L462" s="45"/>
      <c r="M462" s="229"/>
      <c r="N462" s="230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224</v>
      </c>
      <c r="AU462" s="18" t="s">
        <v>82</v>
      </c>
    </row>
    <row r="463" s="2" customFormat="1" ht="16.5" customHeight="1">
      <c r="A463" s="39"/>
      <c r="B463" s="40"/>
      <c r="C463" s="213" t="s">
        <v>865</v>
      </c>
      <c r="D463" s="213" t="s">
        <v>217</v>
      </c>
      <c r="E463" s="214" t="s">
        <v>866</v>
      </c>
      <c r="F463" s="215" t="s">
        <v>867</v>
      </c>
      <c r="G463" s="216" t="s">
        <v>277</v>
      </c>
      <c r="H463" s="217">
        <v>6</v>
      </c>
      <c r="I463" s="218"/>
      <c r="J463" s="219">
        <f>ROUND(I463*H463,2)</f>
        <v>0</v>
      </c>
      <c r="K463" s="215" t="s">
        <v>221</v>
      </c>
      <c r="L463" s="45"/>
      <c r="M463" s="220" t="s">
        <v>19</v>
      </c>
      <c r="N463" s="221" t="s">
        <v>44</v>
      </c>
      <c r="O463" s="85"/>
      <c r="P463" s="222">
        <f>O463*H463</f>
        <v>0</v>
      </c>
      <c r="Q463" s="222">
        <v>0.00014999999999999999</v>
      </c>
      <c r="R463" s="222">
        <f>Q463*H463</f>
        <v>0.00089999999999999998</v>
      </c>
      <c r="S463" s="222">
        <v>0</v>
      </c>
      <c r="T463" s="223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4" t="s">
        <v>334</v>
      </c>
      <c r="AT463" s="224" t="s">
        <v>217</v>
      </c>
      <c r="AU463" s="224" t="s">
        <v>82</v>
      </c>
      <c r="AY463" s="18" t="s">
        <v>214</v>
      </c>
      <c r="BE463" s="225">
        <f>IF(N463="základní",J463,0)</f>
        <v>0</v>
      </c>
      <c r="BF463" s="225">
        <f>IF(N463="snížená",J463,0)</f>
        <v>0</v>
      </c>
      <c r="BG463" s="225">
        <f>IF(N463="zákl. přenesená",J463,0)</f>
        <v>0</v>
      </c>
      <c r="BH463" s="225">
        <f>IF(N463="sníž. přenesená",J463,0)</f>
        <v>0</v>
      </c>
      <c r="BI463" s="225">
        <f>IF(N463="nulová",J463,0)</f>
        <v>0</v>
      </c>
      <c r="BJ463" s="18" t="s">
        <v>80</v>
      </c>
      <c r="BK463" s="225">
        <f>ROUND(I463*H463,2)</f>
        <v>0</v>
      </c>
      <c r="BL463" s="18" t="s">
        <v>334</v>
      </c>
      <c r="BM463" s="224" t="s">
        <v>868</v>
      </c>
    </row>
    <row r="464" s="2" customFormat="1">
      <c r="A464" s="39"/>
      <c r="B464" s="40"/>
      <c r="C464" s="41"/>
      <c r="D464" s="226" t="s">
        <v>224</v>
      </c>
      <c r="E464" s="41"/>
      <c r="F464" s="227" t="s">
        <v>869</v>
      </c>
      <c r="G464" s="41"/>
      <c r="H464" s="41"/>
      <c r="I464" s="228"/>
      <c r="J464" s="41"/>
      <c r="K464" s="41"/>
      <c r="L464" s="45"/>
      <c r="M464" s="229"/>
      <c r="N464" s="230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224</v>
      </c>
      <c r="AU464" s="18" t="s">
        <v>82</v>
      </c>
    </row>
    <row r="465" s="2" customFormat="1">
      <c r="A465" s="39"/>
      <c r="B465" s="40"/>
      <c r="C465" s="41"/>
      <c r="D465" s="231" t="s">
        <v>226</v>
      </c>
      <c r="E465" s="41"/>
      <c r="F465" s="232" t="s">
        <v>870</v>
      </c>
      <c r="G465" s="41"/>
      <c r="H465" s="41"/>
      <c r="I465" s="228"/>
      <c r="J465" s="41"/>
      <c r="K465" s="41"/>
      <c r="L465" s="45"/>
      <c r="M465" s="229"/>
      <c r="N465" s="230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226</v>
      </c>
      <c r="AU465" s="18" t="s">
        <v>82</v>
      </c>
    </row>
    <row r="466" s="2" customFormat="1" ht="24.15" customHeight="1">
      <c r="A466" s="39"/>
      <c r="B466" s="40"/>
      <c r="C466" s="243" t="s">
        <v>871</v>
      </c>
      <c r="D466" s="243" t="s">
        <v>254</v>
      </c>
      <c r="E466" s="244" t="s">
        <v>872</v>
      </c>
      <c r="F466" s="245" t="s">
        <v>873</v>
      </c>
      <c r="G466" s="246" t="s">
        <v>277</v>
      </c>
      <c r="H466" s="247">
        <v>1</v>
      </c>
      <c r="I466" s="248"/>
      <c r="J466" s="249">
        <f>ROUND(I466*H466,2)</f>
        <v>0</v>
      </c>
      <c r="K466" s="245" t="s">
        <v>19</v>
      </c>
      <c r="L466" s="250"/>
      <c r="M466" s="251" t="s">
        <v>19</v>
      </c>
      <c r="N466" s="252" t="s">
        <v>44</v>
      </c>
      <c r="O466" s="85"/>
      <c r="P466" s="222">
        <f>O466*H466</f>
        <v>0</v>
      </c>
      <c r="Q466" s="222">
        <v>0.016</v>
      </c>
      <c r="R466" s="222">
        <f>Q466*H466</f>
        <v>0.016</v>
      </c>
      <c r="S466" s="222">
        <v>0</v>
      </c>
      <c r="T466" s="223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4" t="s">
        <v>604</v>
      </c>
      <c r="AT466" s="224" t="s">
        <v>254</v>
      </c>
      <c r="AU466" s="224" t="s">
        <v>82</v>
      </c>
      <c r="AY466" s="18" t="s">
        <v>214</v>
      </c>
      <c r="BE466" s="225">
        <f>IF(N466="základní",J466,0)</f>
        <v>0</v>
      </c>
      <c r="BF466" s="225">
        <f>IF(N466="snížená",J466,0)</f>
        <v>0</v>
      </c>
      <c r="BG466" s="225">
        <f>IF(N466="zákl. přenesená",J466,0)</f>
        <v>0</v>
      </c>
      <c r="BH466" s="225">
        <f>IF(N466="sníž. přenesená",J466,0)</f>
        <v>0</v>
      </c>
      <c r="BI466" s="225">
        <f>IF(N466="nulová",J466,0)</f>
        <v>0</v>
      </c>
      <c r="BJ466" s="18" t="s">
        <v>80</v>
      </c>
      <c r="BK466" s="225">
        <f>ROUND(I466*H466,2)</f>
        <v>0</v>
      </c>
      <c r="BL466" s="18" t="s">
        <v>334</v>
      </c>
      <c r="BM466" s="224" t="s">
        <v>874</v>
      </c>
    </row>
    <row r="467" s="2" customFormat="1">
      <c r="A467" s="39"/>
      <c r="B467" s="40"/>
      <c r="C467" s="41"/>
      <c r="D467" s="226" t="s">
        <v>224</v>
      </c>
      <c r="E467" s="41"/>
      <c r="F467" s="227" t="s">
        <v>873</v>
      </c>
      <c r="G467" s="41"/>
      <c r="H467" s="41"/>
      <c r="I467" s="228"/>
      <c r="J467" s="41"/>
      <c r="K467" s="41"/>
      <c r="L467" s="45"/>
      <c r="M467" s="229"/>
      <c r="N467" s="230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224</v>
      </c>
      <c r="AU467" s="18" t="s">
        <v>82</v>
      </c>
    </row>
    <row r="468" s="2" customFormat="1" ht="24.15" customHeight="1">
      <c r="A468" s="39"/>
      <c r="B468" s="40"/>
      <c r="C468" s="243" t="s">
        <v>875</v>
      </c>
      <c r="D468" s="243" t="s">
        <v>254</v>
      </c>
      <c r="E468" s="244" t="s">
        <v>876</v>
      </c>
      <c r="F468" s="245" t="s">
        <v>877</v>
      </c>
      <c r="G468" s="246" t="s">
        <v>277</v>
      </c>
      <c r="H468" s="247">
        <v>1</v>
      </c>
      <c r="I468" s="248"/>
      <c r="J468" s="249">
        <f>ROUND(I468*H468,2)</f>
        <v>0</v>
      </c>
      <c r="K468" s="245" t="s">
        <v>19</v>
      </c>
      <c r="L468" s="250"/>
      <c r="M468" s="251" t="s">
        <v>19</v>
      </c>
      <c r="N468" s="252" t="s">
        <v>44</v>
      </c>
      <c r="O468" s="85"/>
      <c r="P468" s="222">
        <f>O468*H468</f>
        <v>0</v>
      </c>
      <c r="Q468" s="222">
        <v>0.016799999999999999</v>
      </c>
      <c r="R468" s="222">
        <f>Q468*H468</f>
        <v>0.016799999999999999</v>
      </c>
      <c r="S468" s="222">
        <v>0</v>
      </c>
      <c r="T468" s="223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4" t="s">
        <v>604</v>
      </c>
      <c r="AT468" s="224" t="s">
        <v>254</v>
      </c>
      <c r="AU468" s="224" t="s">
        <v>82</v>
      </c>
      <c r="AY468" s="18" t="s">
        <v>214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80</v>
      </c>
      <c r="BK468" s="225">
        <f>ROUND(I468*H468,2)</f>
        <v>0</v>
      </c>
      <c r="BL468" s="18" t="s">
        <v>334</v>
      </c>
      <c r="BM468" s="224" t="s">
        <v>878</v>
      </c>
    </row>
    <row r="469" s="2" customFormat="1">
      <c r="A469" s="39"/>
      <c r="B469" s="40"/>
      <c r="C469" s="41"/>
      <c r="D469" s="226" t="s">
        <v>224</v>
      </c>
      <c r="E469" s="41"/>
      <c r="F469" s="227" t="s">
        <v>877</v>
      </c>
      <c r="G469" s="41"/>
      <c r="H469" s="41"/>
      <c r="I469" s="228"/>
      <c r="J469" s="41"/>
      <c r="K469" s="41"/>
      <c r="L469" s="45"/>
      <c r="M469" s="229"/>
      <c r="N469" s="230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224</v>
      </c>
      <c r="AU469" s="18" t="s">
        <v>82</v>
      </c>
    </row>
    <row r="470" s="2" customFormat="1" ht="16.5" customHeight="1">
      <c r="A470" s="39"/>
      <c r="B470" s="40"/>
      <c r="C470" s="243" t="s">
        <v>879</v>
      </c>
      <c r="D470" s="243" t="s">
        <v>254</v>
      </c>
      <c r="E470" s="244" t="s">
        <v>880</v>
      </c>
      <c r="F470" s="245" t="s">
        <v>881</v>
      </c>
      <c r="G470" s="246" t="s">
        <v>277</v>
      </c>
      <c r="H470" s="247">
        <v>2</v>
      </c>
      <c r="I470" s="248"/>
      <c r="J470" s="249">
        <f>ROUND(I470*H470,2)</f>
        <v>0</v>
      </c>
      <c r="K470" s="245" t="s">
        <v>19</v>
      </c>
      <c r="L470" s="250"/>
      <c r="M470" s="251" t="s">
        <v>19</v>
      </c>
      <c r="N470" s="252" t="s">
        <v>44</v>
      </c>
      <c r="O470" s="85"/>
      <c r="P470" s="222">
        <f>O470*H470</f>
        <v>0</v>
      </c>
      <c r="Q470" s="222">
        <v>0</v>
      </c>
      <c r="R470" s="222">
        <f>Q470*H470</f>
        <v>0</v>
      </c>
      <c r="S470" s="222">
        <v>0</v>
      </c>
      <c r="T470" s="223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4" t="s">
        <v>257</v>
      </c>
      <c r="AT470" s="224" t="s">
        <v>254</v>
      </c>
      <c r="AU470" s="224" t="s">
        <v>82</v>
      </c>
      <c r="AY470" s="18" t="s">
        <v>214</v>
      </c>
      <c r="BE470" s="225">
        <f>IF(N470="základní",J470,0)</f>
        <v>0</v>
      </c>
      <c r="BF470" s="225">
        <f>IF(N470="snížená",J470,0)</f>
        <v>0</v>
      </c>
      <c r="BG470" s="225">
        <f>IF(N470="zákl. přenesená",J470,0)</f>
        <v>0</v>
      </c>
      <c r="BH470" s="225">
        <f>IF(N470="sníž. přenesená",J470,0)</f>
        <v>0</v>
      </c>
      <c r="BI470" s="225">
        <f>IF(N470="nulová",J470,0)</f>
        <v>0</v>
      </c>
      <c r="BJ470" s="18" t="s">
        <v>80</v>
      </c>
      <c r="BK470" s="225">
        <f>ROUND(I470*H470,2)</f>
        <v>0</v>
      </c>
      <c r="BL470" s="18" t="s">
        <v>250</v>
      </c>
      <c r="BM470" s="224" t="s">
        <v>882</v>
      </c>
    </row>
    <row r="471" s="2" customFormat="1">
      <c r="A471" s="39"/>
      <c r="B471" s="40"/>
      <c r="C471" s="41"/>
      <c r="D471" s="226" t="s">
        <v>224</v>
      </c>
      <c r="E471" s="41"/>
      <c r="F471" s="227" t="s">
        <v>881</v>
      </c>
      <c r="G471" s="41"/>
      <c r="H471" s="41"/>
      <c r="I471" s="228"/>
      <c r="J471" s="41"/>
      <c r="K471" s="41"/>
      <c r="L471" s="45"/>
      <c r="M471" s="229"/>
      <c r="N471" s="230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224</v>
      </c>
      <c r="AU471" s="18" t="s">
        <v>82</v>
      </c>
    </row>
    <row r="472" s="2" customFormat="1" ht="16.5" customHeight="1">
      <c r="A472" s="39"/>
      <c r="B472" s="40"/>
      <c r="C472" s="243" t="s">
        <v>883</v>
      </c>
      <c r="D472" s="243" t="s">
        <v>254</v>
      </c>
      <c r="E472" s="244" t="s">
        <v>884</v>
      </c>
      <c r="F472" s="245" t="s">
        <v>885</v>
      </c>
      <c r="G472" s="246" t="s">
        <v>603</v>
      </c>
      <c r="H472" s="247">
        <v>2</v>
      </c>
      <c r="I472" s="248"/>
      <c r="J472" s="249">
        <f>ROUND(I472*H472,2)</f>
        <v>0</v>
      </c>
      <c r="K472" s="245" t="s">
        <v>19</v>
      </c>
      <c r="L472" s="250"/>
      <c r="M472" s="251" t="s">
        <v>19</v>
      </c>
      <c r="N472" s="252" t="s">
        <v>44</v>
      </c>
      <c r="O472" s="85"/>
      <c r="P472" s="222">
        <f>O472*H472</f>
        <v>0</v>
      </c>
      <c r="Q472" s="222">
        <v>0.17199999999999999</v>
      </c>
      <c r="R472" s="222">
        <f>Q472*H472</f>
        <v>0.34399999999999997</v>
      </c>
      <c r="S472" s="222">
        <v>0</v>
      </c>
      <c r="T472" s="223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4" t="s">
        <v>604</v>
      </c>
      <c r="AT472" s="224" t="s">
        <v>254</v>
      </c>
      <c r="AU472" s="224" t="s">
        <v>82</v>
      </c>
      <c r="AY472" s="18" t="s">
        <v>214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8" t="s">
        <v>80</v>
      </c>
      <c r="BK472" s="225">
        <f>ROUND(I472*H472,2)</f>
        <v>0</v>
      </c>
      <c r="BL472" s="18" t="s">
        <v>334</v>
      </c>
      <c r="BM472" s="224" t="s">
        <v>886</v>
      </c>
    </row>
    <row r="473" s="2" customFormat="1">
      <c r="A473" s="39"/>
      <c r="B473" s="40"/>
      <c r="C473" s="41"/>
      <c r="D473" s="226" t="s">
        <v>224</v>
      </c>
      <c r="E473" s="41"/>
      <c r="F473" s="227" t="s">
        <v>885</v>
      </c>
      <c r="G473" s="41"/>
      <c r="H473" s="41"/>
      <c r="I473" s="228"/>
      <c r="J473" s="41"/>
      <c r="K473" s="41"/>
      <c r="L473" s="45"/>
      <c r="M473" s="229"/>
      <c r="N473" s="230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224</v>
      </c>
      <c r="AU473" s="18" t="s">
        <v>82</v>
      </c>
    </row>
    <row r="474" s="2" customFormat="1" ht="16.5" customHeight="1">
      <c r="A474" s="39"/>
      <c r="B474" s="40"/>
      <c r="C474" s="213" t="s">
        <v>887</v>
      </c>
      <c r="D474" s="213" t="s">
        <v>217</v>
      </c>
      <c r="E474" s="214" t="s">
        <v>888</v>
      </c>
      <c r="F474" s="215" t="s">
        <v>889</v>
      </c>
      <c r="G474" s="216" t="s">
        <v>277</v>
      </c>
      <c r="H474" s="217">
        <v>32</v>
      </c>
      <c r="I474" s="218"/>
      <c r="J474" s="219">
        <f>ROUND(I474*H474,2)</f>
        <v>0</v>
      </c>
      <c r="K474" s="215" t="s">
        <v>221</v>
      </c>
      <c r="L474" s="45"/>
      <c r="M474" s="220" t="s">
        <v>19</v>
      </c>
      <c r="N474" s="221" t="s">
        <v>44</v>
      </c>
      <c r="O474" s="85"/>
      <c r="P474" s="222">
        <f>O474*H474</f>
        <v>0</v>
      </c>
      <c r="Q474" s="222">
        <v>0.00020000000000000001</v>
      </c>
      <c r="R474" s="222">
        <f>Q474*H474</f>
        <v>0.0064000000000000003</v>
      </c>
      <c r="S474" s="222">
        <v>0</v>
      </c>
      <c r="T474" s="223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24" t="s">
        <v>334</v>
      </c>
      <c r="AT474" s="224" t="s">
        <v>217</v>
      </c>
      <c r="AU474" s="224" t="s">
        <v>82</v>
      </c>
      <c r="AY474" s="18" t="s">
        <v>214</v>
      </c>
      <c r="BE474" s="225">
        <f>IF(N474="základní",J474,0)</f>
        <v>0</v>
      </c>
      <c r="BF474" s="225">
        <f>IF(N474="snížená",J474,0)</f>
        <v>0</v>
      </c>
      <c r="BG474" s="225">
        <f>IF(N474="zákl. přenesená",J474,0)</f>
        <v>0</v>
      </c>
      <c r="BH474" s="225">
        <f>IF(N474="sníž. přenesená",J474,0)</f>
        <v>0</v>
      </c>
      <c r="BI474" s="225">
        <f>IF(N474="nulová",J474,0)</f>
        <v>0</v>
      </c>
      <c r="BJ474" s="18" t="s">
        <v>80</v>
      </c>
      <c r="BK474" s="225">
        <f>ROUND(I474*H474,2)</f>
        <v>0</v>
      </c>
      <c r="BL474" s="18" t="s">
        <v>334</v>
      </c>
      <c r="BM474" s="224" t="s">
        <v>890</v>
      </c>
    </row>
    <row r="475" s="2" customFormat="1">
      <c r="A475" s="39"/>
      <c r="B475" s="40"/>
      <c r="C475" s="41"/>
      <c r="D475" s="226" t="s">
        <v>224</v>
      </c>
      <c r="E475" s="41"/>
      <c r="F475" s="227" t="s">
        <v>891</v>
      </c>
      <c r="G475" s="41"/>
      <c r="H475" s="41"/>
      <c r="I475" s="228"/>
      <c r="J475" s="41"/>
      <c r="K475" s="41"/>
      <c r="L475" s="45"/>
      <c r="M475" s="229"/>
      <c r="N475" s="230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224</v>
      </c>
      <c r="AU475" s="18" t="s">
        <v>82</v>
      </c>
    </row>
    <row r="476" s="2" customFormat="1">
      <c r="A476" s="39"/>
      <c r="B476" s="40"/>
      <c r="C476" s="41"/>
      <c r="D476" s="231" t="s">
        <v>226</v>
      </c>
      <c r="E476" s="41"/>
      <c r="F476" s="232" t="s">
        <v>892</v>
      </c>
      <c r="G476" s="41"/>
      <c r="H476" s="41"/>
      <c r="I476" s="228"/>
      <c r="J476" s="41"/>
      <c r="K476" s="41"/>
      <c r="L476" s="45"/>
      <c r="M476" s="229"/>
      <c r="N476" s="230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226</v>
      </c>
      <c r="AU476" s="18" t="s">
        <v>82</v>
      </c>
    </row>
    <row r="477" s="2" customFormat="1" ht="24.15" customHeight="1">
      <c r="A477" s="39"/>
      <c r="B477" s="40"/>
      <c r="C477" s="243" t="s">
        <v>893</v>
      </c>
      <c r="D477" s="243" t="s">
        <v>254</v>
      </c>
      <c r="E477" s="244" t="s">
        <v>894</v>
      </c>
      <c r="F477" s="245" t="s">
        <v>895</v>
      </c>
      <c r="G477" s="246" t="s">
        <v>277</v>
      </c>
      <c r="H477" s="247">
        <v>8</v>
      </c>
      <c r="I477" s="248"/>
      <c r="J477" s="249">
        <f>ROUND(I477*H477,2)</f>
        <v>0</v>
      </c>
      <c r="K477" s="245" t="s">
        <v>19</v>
      </c>
      <c r="L477" s="250"/>
      <c r="M477" s="251" t="s">
        <v>19</v>
      </c>
      <c r="N477" s="252" t="s">
        <v>44</v>
      </c>
      <c r="O477" s="85"/>
      <c r="P477" s="222">
        <f>O477*H477</f>
        <v>0</v>
      </c>
      <c r="Q477" s="222">
        <v>0.029999999999999999</v>
      </c>
      <c r="R477" s="222">
        <f>Q477*H477</f>
        <v>0.23999999999999999</v>
      </c>
      <c r="S477" s="222">
        <v>0</v>
      </c>
      <c r="T477" s="223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4" t="s">
        <v>604</v>
      </c>
      <c r="AT477" s="224" t="s">
        <v>254</v>
      </c>
      <c r="AU477" s="224" t="s">
        <v>82</v>
      </c>
      <c r="AY477" s="18" t="s">
        <v>214</v>
      </c>
      <c r="BE477" s="225">
        <f>IF(N477="základní",J477,0)</f>
        <v>0</v>
      </c>
      <c r="BF477" s="225">
        <f>IF(N477="snížená",J477,0)</f>
        <v>0</v>
      </c>
      <c r="BG477" s="225">
        <f>IF(N477="zákl. přenesená",J477,0)</f>
        <v>0</v>
      </c>
      <c r="BH477" s="225">
        <f>IF(N477="sníž. přenesená",J477,0)</f>
        <v>0</v>
      </c>
      <c r="BI477" s="225">
        <f>IF(N477="nulová",J477,0)</f>
        <v>0</v>
      </c>
      <c r="BJ477" s="18" t="s">
        <v>80</v>
      </c>
      <c r="BK477" s="225">
        <f>ROUND(I477*H477,2)</f>
        <v>0</v>
      </c>
      <c r="BL477" s="18" t="s">
        <v>334</v>
      </c>
      <c r="BM477" s="224" t="s">
        <v>896</v>
      </c>
    </row>
    <row r="478" s="2" customFormat="1">
      <c r="A478" s="39"/>
      <c r="B478" s="40"/>
      <c r="C478" s="41"/>
      <c r="D478" s="226" t="s">
        <v>224</v>
      </c>
      <c r="E478" s="41"/>
      <c r="F478" s="227" t="s">
        <v>895</v>
      </c>
      <c r="G478" s="41"/>
      <c r="H478" s="41"/>
      <c r="I478" s="228"/>
      <c r="J478" s="41"/>
      <c r="K478" s="41"/>
      <c r="L478" s="45"/>
      <c r="M478" s="229"/>
      <c r="N478" s="230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224</v>
      </c>
      <c r="AU478" s="18" t="s">
        <v>82</v>
      </c>
    </row>
    <row r="479" s="2" customFormat="1" ht="24.15" customHeight="1">
      <c r="A479" s="39"/>
      <c r="B479" s="40"/>
      <c r="C479" s="243" t="s">
        <v>897</v>
      </c>
      <c r="D479" s="243" t="s">
        <v>254</v>
      </c>
      <c r="E479" s="244" t="s">
        <v>898</v>
      </c>
      <c r="F479" s="245" t="s">
        <v>899</v>
      </c>
      <c r="G479" s="246" t="s">
        <v>277</v>
      </c>
      <c r="H479" s="247">
        <v>3</v>
      </c>
      <c r="I479" s="248"/>
      <c r="J479" s="249">
        <f>ROUND(I479*H479,2)</f>
        <v>0</v>
      </c>
      <c r="K479" s="245" t="s">
        <v>19</v>
      </c>
      <c r="L479" s="250"/>
      <c r="M479" s="251" t="s">
        <v>19</v>
      </c>
      <c r="N479" s="252" t="s">
        <v>44</v>
      </c>
      <c r="O479" s="85"/>
      <c r="P479" s="222">
        <f>O479*H479</f>
        <v>0</v>
      </c>
      <c r="Q479" s="222">
        <v>0.029999999999999999</v>
      </c>
      <c r="R479" s="222">
        <f>Q479*H479</f>
        <v>0.089999999999999997</v>
      </c>
      <c r="S479" s="222">
        <v>0</v>
      </c>
      <c r="T479" s="223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4" t="s">
        <v>604</v>
      </c>
      <c r="AT479" s="224" t="s">
        <v>254</v>
      </c>
      <c r="AU479" s="224" t="s">
        <v>82</v>
      </c>
      <c r="AY479" s="18" t="s">
        <v>214</v>
      </c>
      <c r="BE479" s="225">
        <f>IF(N479="základní",J479,0)</f>
        <v>0</v>
      </c>
      <c r="BF479" s="225">
        <f>IF(N479="snížená",J479,0)</f>
        <v>0</v>
      </c>
      <c r="BG479" s="225">
        <f>IF(N479="zákl. přenesená",J479,0)</f>
        <v>0</v>
      </c>
      <c r="BH479" s="225">
        <f>IF(N479="sníž. přenesená",J479,0)</f>
        <v>0</v>
      </c>
      <c r="BI479" s="225">
        <f>IF(N479="nulová",J479,0)</f>
        <v>0</v>
      </c>
      <c r="BJ479" s="18" t="s">
        <v>80</v>
      </c>
      <c r="BK479" s="225">
        <f>ROUND(I479*H479,2)</f>
        <v>0</v>
      </c>
      <c r="BL479" s="18" t="s">
        <v>334</v>
      </c>
      <c r="BM479" s="224" t="s">
        <v>900</v>
      </c>
    </row>
    <row r="480" s="2" customFormat="1">
      <c r="A480" s="39"/>
      <c r="B480" s="40"/>
      <c r="C480" s="41"/>
      <c r="D480" s="226" t="s">
        <v>224</v>
      </c>
      <c r="E480" s="41"/>
      <c r="F480" s="227" t="s">
        <v>899</v>
      </c>
      <c r="G480" s="41"/>
      <c r="H480" s="41"/>
      <c r="I480" s="228"/>
      <c r="J480" s="41"/>
      <c r="K480" s="41"/>
      <c r="L480" s="45"/>
      <c r="M480" s="229"/>
      <c r="N480" s="230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224</v>
      </c>
      <c r="AU480" s="18" t="s">
        <v>82</v>
      </c>
    </row>
    <row r="481" s="2" customFormat="1" ht="24.15" customHeight="1">
      <c r="A481" s="39"/>
      <c r="B481" s="40"/>
      <c r="C481" s="243" t="s">
        <v>686</v>
      </c>
      <c r="D481" s="243" t="s">
        <v>254</v>
      </c>
      <c r="E481" s="244" t="s">
        <v>901</v>
      </c>
      <c r="F481" s="245" t="s">
        <v>902</v>
      </c>
      <c r="G481" s="246" t="s">
        <v>277</v>
      </c>
      <c r="H481" s="247">
        <v>1</v>
      </c>
      <c r="I481" s="248"/>
      <c r="J481" s="249">
        <f>ROUND(I481*H481,2)</f>
        <v>0</v>
      </c>
      <c r="K481" s="245" t="s">
        <v>19</v>
      </c>
      <c r="L481" s="250"/>
      <c r="M481" s="251" t="s">
        <v>19</v>
      </c>
      <c r="N481" s="252" t="s">
        <v>44</v>
      </c>
      <c r="O481" s="85"/>
      <c r="P481" s="222">
        <f>O481*H481</f>
        <v>0</v>
      </c>
      <c r="Q481" s="222">
        <v>0.029999999999999999</v>
      </c>
      <c r="R481" s="222">
        <f>Q481*H481</f>
        <v>0.029999999999999999</v>
      </c>
      <c r="S481" s="222">
        <v>0</v>
      </c>
      <c r="T481" s="223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4" t="s">
        <v>604</v>
      </c>
      <c r="AT481" s="224" t="s">
        <v>254</v>
      </c>
      <c r="AU481" s="224" t="s">
        <v>82</v>
      </c>
      <c r="AY481" s="18" t="s">
        <v>214</v>
      </c>
      <c r="BE481" s="225">
        <f>IF(N481="základní",J481,0)</f>
        <v>0</v>
      </c>
      <c r="BF481" s="225">
        <f>IF(N481="snížená",J481,0)</f>
        <v>0</v>
      </c>
      <c r="BG481" s="225">
        <f>IF(N481="zákl. přenesená",J481,0)</f>
        <v>0</v>
      </c>
      <c r="BH481" s="225">
        <f>IF(N481="sníž. přenesená",J481,0)</f>
        <v>0</v>
      </c>
      <c r="BI481" s="225">
        <f>IF(N481="nulová",J481,0)</f>
        <v>0</v>
      </c>
      <c r="BJ481" s="18" t="s">
        <v>80</v>
      </c>
      <c r="BK481" s="225">
        <f>ROUND(I481*H481,2)</f>
        <v>0</v>
      </c>
      <c r="BL481" s="18" t="s">
        <v>334</v>
      </c>
      <c r="BM481" s="224" t="s">
        <v>903</v>
      </c>
    </row>
    <row r="482" s="2" customFormat="1">
      <c r="A482" s="39"/>
      <c r="B482" s="40"/>
      <c r="C482" s="41"/>
      <c r="D482" s="226" t="s">
        <v>224</v>
      </c>
      <c r="E482" s="41"/>
      <c r="F482" s="227" t="s">
        <v>902</v>
      </c>
      <c r="G482" s="41"/>
      <c r="H482" s="41"/>
      <c r="I482" s="228"/>
      <c r="J482" s="41"/>
      <c r="K482" s="41"/>
      <c r="L482" s="45"/>
      <c r="M482" s="229"/>
      <c r="N482" s="230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224</v>
      </c>
      <c r="AU482" s="18" t="s">
        <v>82</v>
      </c>
    </row>
    <row r="483" s="2" customFormat="1" ht="24.15" customHeight="1">
      <c r="A483" s="39"/>
      <c r="B483" s="40"/>
      <c r="C483" s="243" t="s">
        <v>904</v>
      </c>
      <c r="D483" s="243" t="s">
        <v>254</v>
      </c>
      <c r="E483" s="244" t="s">
        <v>905</v>
      </c>
      <c r="F483" s="245" t="s">
        <v>906</v>
      </c>
      <c r="G483" s="246" t="s">
        <v>277</v>
      </c>
      <c r="H483" s="247">
        <v>8</v>
      </c>
      <c r="I483" s="248"/>
      <c r="J483" s="249">
        <f>ROUND(I483*H483,2)</f>
        <v>0</v>
      </c>
      <c r="K483" s="245" t="s">
        <v>19</v>
      </c>
      <c r="L483" s="250"/>
      <c r="M483" s="251" t="s">
        <v>19</v>
      </c>
      <c r="N483" s="252" t="s">
        <v>44</v>
      </c>
      <c r="O483" s="85"/>
      <c r="P483" s="222">
        <f>O483*H483</f>
        <v>0</v>
      </c>
      <c r="Q483" s="222">
        <v>0.021000000000000001</v>
      </c>
      <c r="R483" s="222">
        <f>Q483*H483</f>
        <v>0.16800000000000001</v>
      </c>
      <c r="S483" s="222">
        <v>0</v>
      </c>
      <c r="T483" s="223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4" t="s">
        <v>604</v>
      </c>
      <c r="AT483" s="224" t="s">
        <v>254</v>
      </c>
      <c r="AU483" s="224" t="s">
        <v>82</v>
      </c>
      <c r="AY483" s="18" t="s">
        <v>214</v>
      </c>
      <c r="BE483" s="225">
        <f>IF(N483="základní",J483,0)</f>
        <v>0</v>
      </c>
      <c r="BF483" s="225">
        <f>IF(N483="snížená",J483,0)</f>
        <v>0</v>
      </c>
      <c r="BG483" s="225">
        <f>IF(N483="zákl. přenesená",J483,0)</f>
        <v>0</v>
      </c>
      <c r="BH483" s="225">
        <f>IF(N483="sníž. přenesená",J483,0)</f>
        <v>0</v>
      </c>
      <c r="BI483" s="225">
        <f>IF(N483="nulová",J483,0)</f>
        <v>0</v>
      </c>
      <c r="BJ483" s="18" t="s">
        <v>80</v>
      </c>
      <c r="BK483" s="225">
        <f>ROUND(I483*H483,2)</f>
        <v>0</v>
      </c>
      <c r="BL483" s="18" t="s">
        <v>334</v>
      </c>
      <c r="BM483" s="224" t="s">
        <v>907</v>
      </c>
    </row>
    <row r="484" s="2" customFormat="1">
      <c r="A484" s="39"/>
      <c r="B484" s="40"/>
      <c r="C484" s="41"/>
      <c r="D484" s="226" t="s">
        <v>224</v>
      </c>
      <c r="E484" s="41"/>
      <c r="F484" s="227" t="s">
        <v>906</v>
      </c>
      <c r="G484" s="41"/>
      <c r="H484" s="41"/>
      <c r="I484" s="228"/>
      <c r="J484" s="41"/>
      <c r="K484" s="41"/>
      <c r="L484" s="45"/>
      <c r="M484" s="229"/>
      <c r="N484" s="230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224</v>
      </c>
      <c r="AU484" s="18" t="s">
        <v>82</v>
      </c>
    </row>
    <row r="485" s="2" customFormat="1" ht="24.15" customHeight="1">
      <c r="A485" s="39"/>
      <c r="B485" s="40"/>
      <c r="C485" s="243" t="s">
        <v>908</v>
      </c>
      <c r="D485" s="243" t="s">
        <v>254</v>
      </c>
      <c r="E485" s="244" t="s">
        <v>909</v>
      </c>
      <c r="F485" s="245" t="s">
        <v>910</v>
      </c>
      <c r="G485" s="246" t="s">
        <v>277</v>
      </c>
      <c r="H485" s="247">
        <v>3</v>
      </c>
      <c r="I485" s="248"/>
      <c r="J485" s="249">
        <f>ROUND(I485*H485,2)</f>
        <v>0</v>
      </c>
      <c r="K485" s="245" t="s">
        <v>19</v>
      </c>
      <c r="L485" s="250"/>
      <c r="M485" s="251" t="s">
        <v>19</v>
      </c>
      <c r="N485" s="252" t="s">
        <v>44</v>
      </c>
      <c r="O485" s="85"/>
      <c r="P485" s="222">
        <f>O485*H485</f>
        <v>0</v>
      </c>
      <c r="Q485" s="222">
        <v>0.021000000000000001</v>
      </c>
      <c r="R485" s="222">
        <f>Q485*H485</f>
        <v>0.063</v>
      </c>
      <c r="S485" s="222">
        <v>0</v>
      </c>
      <c r="T485" s="223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4" t="s">
        <v>604</v>
      </c>
      <c r="AT485" s="224" t="s">
        <v>254</v>
      </c>
      <c r="AU485" s="224" t="s">
        <v>82</v>
      </c>
      <c r="AY485" s="18" t="s">
        <v>214</v>
      </c>
      <c r="BE485" s="225">
        <f>IF(N485="základní",J485,0)</f>
        <v>0</v>
      </c>
      <c r="BF485" s="225">
        <f>IF(N485="snížená",J485,0)</f>
        <v>0</v>
      </c>
      <c r="BG485" s="225">
        <f>IF(N485="zákl. přenesená",J485,0)</f>
        <v>0</v>
      </c>
      <c r="BH485" s="225">
        <f>IF(N485="sníž. přenesená",J485,0)</f>
        <v>0</v>
      </c>
      <c r="BI485" s="225">
        <f>IF(N485="nulová",J485,0)</f>
        <v>0</v>
      </c>
      <c r="BJ485" s="18" t="s">
        <v>80</v>
      </c>
      <c r="BK485" s="225">
        <f>ROUND(I485*H485,2)</f>
        <v>0</v>
      </c>
      <c r="BL485" s="18" t="s">
        <v>334</v>
      </c>
      <c r="BM485" s="224" t="s">
        <v>911</v>
      </c>
    </row>
    <row r="486" s="2" customFormat="1">
      <c r="A486" s="39"/>
      <c r="B486" s="40"/>
      <c r="C486" s="41"/>
      <c r="D486" s="226" t="s">
        <v>224</v>
      </c>
      <c r="E486" s="41"/>
      <c r="F486" s="227" t="s">
        <v>910</v>
      </c>
      <c r="G486" s="41"/>
      <c r="H486" s="41"/>
      <c r="I486" s="228"/>
      <c r="J486" s="41"/>
      <c r="K486" s="41"/>
      <c r="L486" s="45"/>
      <c r="M486" s="229"/>
      <c r="N486" s="230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224</v>
      </c>
      <c r="AU486" s="18" t="s">
        <v>82</v>
      </c>
    </row>
    <row r="487" s="2" customFormat="1" ht="24.15" customHeight="1">
      <c r="A487" s="39"/>
      <c r="B487" s="40"/>
      <c r="C487" s="243" t="s">
        <v>912</v>
      </c>
      <c r="D487" s="243" t="s">
        <v>254</v>
      </c>
      <c r="E487" s="244" t="s">
        <v>913</v>
      </c>
      <c r="F487" s="245" t="s">
        <v>914</v>
      </c>
      <c r="G487" s="246" t="s">
        <v>277</v>
      </c>
      <c r="H487" s="247">
        <v>1</v>
      </c>
      <c r="I487" s="248"/>
      <c r="J487" s="249">
        <f>ROUND(I487*H487,2)</f>
        <v>0</v>
      </c>
      <c r="K487" s="245" t="s">
        <v>19</v>
      </c>
      <c r="L487" s="250"/>
      <c r="M487" s="251" t="s">
        <v>19</v>
      </c>
      <c r="N487" s="252" t="s">
        <v>44</v>
      </c>
      <c r="O487" s="85"/>
      <c r="P487" s="222">
        <f>O487*H487</f>
        <v>0</v>
      </c>
      <c r="Q487" s="222">
        <v>0.021000000000000001</v>
      </c>
      <c r="R487" s="222">
        <f>Q487*H487</f>
        <v>0.021000000000000001</v>
      </c>
      <c r="S487" s="222">
        <v>0</v>
      </c>
      <c r="T487" s="223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4" t="s">
        <v>604</v>
      </c>
      <c r="AT487" s="224" t="s">
        <v>254</v>
      </c>
      <c r="AU487" s="224" t="s">
        <v>82</v>
      </c>
      <c r="AY487" s="18" t="s">
        <v>214</v>
      </c>
      <c r="BE487" s="225">
        <f>IF(N487="základní",J487,0)</f>
        <v>0</v>
      </c>
      <c r="BF487" s="225">
        <f>IF(N487="snížená",J487,0)</f>
        <v>0</v>
      </c>
      <c r="BG487" s="225">
        <f>IF(N487="zákl. přenesená",J487,0)</f>
        <v>0</v>
      </c>
      <c r="BH487" s="225">
        <f>IF(N487="sníž. přenesená",J487,0)</f>
        <v>0</v>
      </c>
      <c r="BI487" s="225">
        <f>IF(N487="nulová",J487,0)</f>
        <v>0</v>
      </c>
      <c r="BJ487" s="18" t="s">
        <v>80</v>
      </c>
      <c r="BK487" s="225">
        <f>ROUND(I487*H487,2)</f>
        <v>0</v>
      </c>
      <c r="BL487" s="18" t="s">
        <v>334</v>
      </c>
      <c r="BM487" s="224" t="s">
        <v>915</v>
      </c>
    </row>
    <row r="488" s="2" customFormat="1">
      <c r="A488" s="39"/>
      <c r="B488" s="40"/>
      <c r="C488" s="41"/>
      <c r="D488" s="226" t="s">
        <v>224</v>
      </c>
      <c r="E488" s="41"/>
      <c r="F488" s="227" t="s">
        <v>914</v>
      </c>
      <c r="G488" s="41"/>
      <c r="H488" s="41"/>
      <c r="I488" s="228"/>
      <c r="J488" s="41"/>
      <c r="K488" s="41"/>
      <c r="L488" s="45"/>
      <c r="M488" s="229"/>
      <c r="N488" s="230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224</v>
      </c>
      <c r="AU488" s="18" t="s">
        <v>82</v>
      </c>
    </row>
    <row r="489" s="2" customFormat="1" ht="16.5" customHeight="1">
      <c r="A489" s="39"/>
      <c r="B489" s="40"/>
      <c r="C489" s="243" t="s">
        <v>916</v>
      </c>
      <c r="D489" s="243" t="s">
        <v>254</v>
      </c>
      <c r="E489" s="244" t="s">
        <v>917</v>
      </c>
      <c r="F489" s="245" t="s">
        <v>918</v>
      </c>
      <c r="G489" s="246" t="s">
        <v>277</v>
      </c>
      <c r="H489" s="247">
        <v>4</v>
      </c>
      <c r="I489" s="248"/>
      <c r="J489" s="249">
        <f>ROUND(I489*H489,2)</f>
        <v>0</v>
      </c>
      <c r="K489" s="245" t="s">
        <v>19</v>
      </c>
      <c r="L489" s="250"/>
      <c r="M489" s="251" t="s">
        <v>19</v>
      </c>
      <c r="N489" s="252" t="s">
        <v>44</v>
      </c>
      <c r="O489" s="85"/>
      <c r="P489" s="222">
        <f>O489*H489</f>
        <v>0</v>
      </c>
      <c r="Q489" s="222">
        <v>0.01397</v>
      </c>
      <c r="R489" s="222">
        <f>Q489*H489</f>
        <v>0.055879999999999999</v>
      </c>
      <c r="S489" s="222">
        <v>0</v>
      </c>
      <c r="T489" s="223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4" t="s">
        <v>604</v>
      </c>
      <c r="AT489" s="224" t="s">
        <v>254</v>
      </c>
      <c r="AU489" s="224" t="s">
        <v>82</v>
      </c>
      <c r="AY489" s="18" t="s">
        <v>214</v>
      </c>
      <c r="BE489" s="225">
        <f>IF(N489="základní",J489,0)</f>
        <v>0</v>
      </c>
      <c r="BF489" s="225">
        <f>IF(N489="snížená",J489,0)</f>
        <v>0</v>
      </c>
      <c r="BG489" s="225">
        <f>IF(N489="zákl. přenesená",J489,0)</f>
        <v>0</v>
      </c>
      <c r="BH489" s="225">
        <f>IF(N489="sníž. přenesená",J489,0)</f>
        <v>0</v>
      </c>
      <c r="BI489" s="225">
        <f>IF(N489="nulová",J489,0)</f>
        <v>0</v>
      </c>
      <c r="BJ489" s="18" t="s">
        <v>80</v>
      </c>
      <c r="BK489" s="225">
        <f>ROUND(I489*H489,2)</f>
        <v>0</v>
      </c>
      <c r="BL489" s="18" t="s">
        <v>334</v>
      </c>
      <c r="BM489" s="224" t="s">
        <v>919</v>
      </c>
    </row>
    <row r="490" s="2" customFormat="1">
      <c r="A490" s="39"/>
      <c r="B490" s="40"/>
      <c r="C490" s="41"/>
      <c r="D490" s="226" t="s">
        <v>224</v>
      </c>
      <c r="E490" s="41"/>
      <c r="F490" s="227" t="s">
        <v>918</v>
      </c>
      <c r="G490" s="41"/>
      <c r="H490" s="41"/>
      <c r="I490" s="228"/>
      <c r="J490" s="41"/>
      <c r="K490" s="41"/>
      <c r="L490" s="45"/>
      <c r="M490" s="229"/>
      <c r="N490" s="230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224</v>
      </c>
      <c r="AU490" s="18" t="s">
        <v>82</v>
      </c>
    </row>
    <row r="491" s="2" customFormat="1" ht="16.5" customHeight="1">
      <c r="A491" s="39"/>
      <c r="B491" s="40"/>
      <c r="C491" s="243" t="s">
        <v>920</v>
      </c>
      <c r="D491" s="243" t="s">
        <v>254</v>
      </c>
      <c r="E491" s="244" t="s">
        <v>921</v>
      </c>
      <c r="F491" s="245" t="s">
        <v>922</v>
      </c>
      <c r="G491" s="246" t="s">
        <v>277</v>
      </c>
      <c r="H491" s="247">
        <v>4</v>
      </c>
      <c r="I491" s="248"/>
      <c r="J491" s="249">
        <f>ROUND(I491*H491,2)</f>
        <v>0</v>
      </c>
      <c r="K491" s="245" t="s">
        <v>19</v>
      </c>
      <c r="L491" s="250"/>
      <c r="M491" s="251" t="s">
        <v>19</v>
      </c>
      <c r="N491" s="252" t="s">
        <v>44</v>
      </c>
      <c r="O491" s="85"/>
      <c r="P491" s="222">
        <f>O491*H491</f>
        <v>0</v>
      </c>
      <c r="Q491" s="222">
        <v>0.013129999999999999</v>
      </c>
      <c r="R491" s="222">
        <f>Q491*H491</f>
        <v>0.052519999999999997</v>
      </c>
      <c r="S491" s="222">
        <v>0</v>
      </c>
      <c r="T491" s="223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4" t="s">
        <v>604</v>
      </c>
      <c r="AT491" s="224" t="s">
        <v>254</v>
      </c>
      <c r="AU491" s="224" t="s">
        <v>82</v>
      </c>
      <c r="AY491" s="18" t="s">
        <v>214</v>
      </c>
      <c r="BE491" s="225">
        <f>IF(N491="základní",J491,0)</f>
        <v>0</v>
      </c>
      <c r="BF491" s="225">
        <f>IF(N491="snížená",J491,0)</f>
        <v>0</v>
      </c>
      <c r="BG491" s="225">
        <f>IF(N491="zákl. přenesená",J491,0)</f>
        <v>0</v>
      </c>
      <c r="BH491" s="225">
        <f>IF(N491="sníž. přenesená",J491,0)</f>
        <v>0</v>
      </c>
      <c r="BI491" s="225">
        <f>IF(N491="nulová",J491,0)</f>
        <v>0</v>
      </c>
      <c r="BJ491" s="18" t="s">
        <v>80</v>
      </c>
      <c r="BK491" s="225">
        <f>ROUND(I491*H491,2)</f>
        <v>0</v>
      </c>
      <c r="BL491" s="18" t="s">
        <v>334</v>
      </c>
      <c r="BM491" s="224" t="s">
        <v>923</v>
      </c>
    </row>
    <row r="492" s="2" customFormat="1">
      <c r="A492" s="39"/>
      <c r="B492" s="40"/>
      <c r="C492" s="41"/>
      <c r="D492" s="226" t="s">
        <v>224</v>
      </c>
      <c r="E492" s="41"/>
      <c r="F492" s="227" t="s">
        <v>922</v>
      </c>
      <c r="G492" s="41"/>
      <c r="H492" s="41"/>
      <c r="I492" s="228"/>
      <c r="J492" s="41"/>
      <c r="K492" s="41"/>
      <c r="L492" s="45"/>
      <c r="M492" s="229"/>
      <c r="N492" s="230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224</v>
      </c>
      <c r="AU492" s="18" t="s">
        <v>82</v>
      </c>
    </row>
    <row r="493" s="2" customFormat="1" ht="16.5" customHeight="1">
      <c r="A493" s="39"/>
      <c r="B493" s="40"/>
      <c r="C493" s="213" t="s">
        <v>924</v>
      </c>
      <c r="D493" s="213" t="s">
        <v>217</v>
      </c>
      <c r="E493" s="214" t="s">
        <v>925</v>
      </c>
      <c r="F493" s="215" t="s">
        <v>926</v>
      </c>
      <c r="G493" s="216" t="s">
        <v>277</v>
      </c>
      <c r="H493" s="217">
        <v>24</v>
      </c>
      <c r="I493" s="218"/>
      <c r="J493" s="219">
        <f>ROUND(I493*H493,2)</f>
        <v>0</v>
      </c>
      <c r="K493" s="215" t="s">
        <v>221</v>
      </c>
      <c r="L493" s="45"/>
      <c r="M493" s="220" t="s">
        <v>19</v>
      </c>
      <c r="N493" s="221" t="s">
        <v>44</v>
      </c>
      <c r="O493" s="85"/>
      <c r="P493" s="222">
        <f>O493*H493</f>
        <v>0</v>
      </c>
      <c r="Q493" s="222">
        <v>0.00021000000000000001</v>
      </c>
      <c r="R493" s="222">
        <f>Q493*H493</f>
        <v>0.0050400000000000002</v>
      </c>
      <c r="S493" s="222">
        <v>0</v>
      </c>
      <c r="T493" s="223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4" t="s">
        <v>334</v>
      </c>
      <c r="AT493" s="224" t="s">
        <v>217</v>
      </c>
      <c r="AU493" s="224" t="s">
        <v>82</v>
      </c>
      <c r="AY493" s="18" t="s">
        <v>214</v>
      </c>
      <c r="BE493" s="225">
        <f>IF(N493="základní",J493,0)</f>
        <v>0</v>
      </c>
      <c r="BF493" s="225">
        <f>IF(N493="snížená",J493,0)</f>
        <v>0</v>
      </c>
      <c r="BG493" s="225">
        <f>IF(N493="zákl. přenesená",J493,0)</f>
        <v>0</v>
      </c>
      <c r="BH493" s="225">
        <f>IF(N493="sníž. přenesená",J493,0)</f>
        <v>0</v>
      </c>
      <c r="BI493" s="225">
        <f>IF(N493="nulová",J493,0)</f>
        <v>0</v>
      </c>
      <c r="BJ493" s="18" t="s">
        <v>80</v>
      </c>
      <c r="BK493" s="225">
        <f>ROUND(I493*H493,2)</f>
        <v>0</v>
      </c>
      <c r="BL493" s="18" t="s">
        <v>334</v>
      </c>
      <c r="BM493" s="224" t="s">
        <v>927</v>
      </c>
    </row>
    <row r="494" s="2" customFormat="1">
      <c r="A494" s="39"/>
      <c r="B494" s="40"/>
      <c r="C494" s="41"/>
      <c r="D494" s="226" t="s">
        <v>224</v>
      </c>
      <c r="E494" s="41"/>
      <c r="F494" s="227" t="s">
        <v>928</v>
      </c>
      <c r="G494" s="41"/>
      <c r="H494" s="41"/>
      <c r="I494" s="228"/>
      <c r="J494" s="41"/>
      <c r="K494" s="41"/>
      <c r="L494" s="45"/>
      <c r="M494" s="229"/>
      <c r="N494" s="230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224</v>
      </c>
      <c r="AU494" s="18" t="s">
        <v>82</v>
      </c>
    </row>
    <row r="495" s="2" customFormat="1">
      <c r="A495" s="39"/>
      <c r="B495" s="40"/>
      <c r="C495" s="41"/>
      <c r="D495" s="231" t="s">
        <v>226</v>
      </c>
      <c r="E495" s="41"/>
      <c r="F495" s="232" t="s">
        <v>929</v>
      </c>
      <c r="G495" s="41"/>
      <c r="H495" s="41"/>
      <c r="I495" s="228"/>
      <c r="J495" s="41"/>
      <c r="K495" s="41"/>
      <c r="L495" s="45"/>
      <c r="M495" s="229"/>
      <c r="N495" s="230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226</v>
      </c>
      <c r="AU495" s="18" t="s">
        <v>82</v>
      </c>
    </row>
    <row r="496" s="2" customFormat="1" ht="24.15" customHeight="1">
      <c r="A496" s="39"/>
      <c r="B496" s="40"/>
      <c r="C496" s="243" t="s">
        <v>930</v>
      </c>
      <c r="D496" s="243" t="s">
        <v>254</v>
      </c>
      <c r="E496" s="244" t="s">
        <v>931</v>
      </c>
      <c r="F496" s="245" t="s">
        <v>932</v>
      </c>
      <c r="G496" s="246" t="s">
        <v>277</v>
      </c>
      <c r="H496" s="247">
        <v>8</v>
      </c>
      <c r="I496" s="248"/>
      <c r="J496" s="249">
        <f>ROUND(I496*H496,2)</f>
        <v>0</v>
      </c>
      <c r="K496" s="245" t="s">
        <v>19</v>
      </c>
      <c r="L496" s="250"/>
      <c r="M496" s="251" t="s">
        <v>19</v>
      </c>
      <c r="N496" s="252" t="s">
        <v>44</v>
      </c>
      <c r="O496" s="85"/>
      <c r="P496" s="222">
        <f>O496*H496</f>
        <v>0</v>
      </c>
      <c r="Q496" s="222">
        <v>0.031</v>
      </c>
      <c r="R496" s="222">
        <f>Q496*H496</f>
        <v>0.248</v>
      </c>
      <c r="S496" s="222">
        <v>0</v>
      </c>
      <c r="T496" s="223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4" t="s">
        <v>604</v>
      </c>
      <c r="AT496" s="224" t="s">
        <v>254</v>
      </c>
      <c r="AU496" s="224" t="s">
        <v>82</v>
      </c>
      <c r="AY496" s="18" t="s">
        <v>214</v>
      </c>
      <c r="BE496" s="225">
        <f>IF(N496="základní",J496,0)</f>
        <v>0</v>
      </c>
      <c r="BF496" s="225">
        <f>IF(N496="snížená",J496,0)</f>
        <v>0</v>
      </c>
      <c r="BG496" s="225">
        <f>IF(N496="zákl. přenesená",J496,0)</f>
        <v>0</v>
      </c>
      <c r="BH496" s="225">
        <f>IF(N496="sníž. přenesená",J496,0)</f>
        <v>0</v>
      </c>
      <c r="BI496" s="225">
        <f>IF(N496="nulová",J496,0)</f>
        <v>0</v>
      </c>
      <c r="BJ496" s="18" t="s">
        <v>80</v>
      </c>
      <c r="BK496" s="225">
        <f>ROUND(I496*H496,2)</f>
        <v>0</v>
      </c>
      <c r="BL496" s="18" t="s">
        <v>334</v>
      </c>
      <c r="BM496" s="224" t="s">
        <v>933</v>
      </c>
    </row>
    <row r="497" s="2" customFormat="1">
      <c r="A497" s="39"/>
      <c r="B497" s="40"/>
      <c r="C497" s="41"/>
      <c r="D497" s="226" t="s">
        <v>224</v>
      </c>
      <c r="E497" s="41"/>
      <c r="F497" s="227" t="s">
        <v>932</v>
      </c>
      <c r="G497" s="41"/>
      <c r="H497" s="41"/>
      <c r="I497" s="228"/>
      <c r="J497" s="41"/>
      <c r="K497" s="41"/>
      <c r="L497" s="45"/>
      <c r="M497" s="229"/>
      <c r="N497" s="230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224</v>
      </c>
      <c r="AU497" s="18" t="s">
        <v>82</v>
      </c>
    </row>
    <row r="498" s="2" customFormat="1" ht="24.15" customHeight="1">
      <c r="A498" s="39"/>
      <c r="B498" s="40"/>
      <c r="C498" s="243" t="s">
        <v>934</v>
      </c>
      <c r="D498" s="243" t="s">
        <v>254</v>
      </c>
      <c r="E498" s="244" t="s">
        <v>935</v>
      </c>
      <c r="F498" s="245" t="s">
        <v>936</v>
      </c>
      <c r="G498" s="246" t="s">
        <v>277</v>
      </c>
      <c r="H498" s="247">
        <v>8</v>
      </c>
      <c r="I498" s="248"/>
      <c r="J498" s="249">
        <f>ROUND(I498*H498,2)</f>
        <v>0</v>
      </c>
      <c r="K498" s="245" t="s">
        <v>19</v>
      </c>
      <c r="L498" s="250"/>
      <c r="M498" s="251" t="s">
        <v>19</v>
      </c>
      <c r="N498" s="252" t="s">
        <v>44</v>
      </c>
      <c r="O498" s="85"/>
      <c r="P498" s="222">
        <f>O498*H498</f>
        <v>0</v>
      </c>
      <c r="Q498" s="222">
        <v>0.029000000000000001</v>
      </c>
      <c r="R498" s="222">
        <f>Q498*H498</f>
        <v>0.23200000000000001</v>
      </c>
      <c r="S498" s="222">
        <v>0</v>
      </c>
      <c r="T498" s="223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4" t="s">
        <v>604</v>
      </c>
      <c r="AT498" s="224" t="s">
        <v>254</v>
      </c>
      <c r="AU498" s="224" t="s">
        <v>82</v>
      </c>
      <c r="AY498" s="18" t="s">
        <v>214</v>
      </c>
      <c r="BE498" s="225">
        <f>IF(N498="základní",J498,0)</f>
        <v>0</v>
      </c>
      <c r="BF498" s="225">
        <f>IF(N498="snížená",J498,0)</f>
        <v>0</v>
      </c>
      <c r="BG498" s="225">
        <f>IF(N498="zákl. přenesená",J498,0)</f>
        <v>0</v>
      </c>
      <c r="BH498" s="225">
        <f>IF(N498="sníž. přenesená",J498,0)</f>
        <v>0</v>
      </c>
      <c r="BI498" s="225">
        <f>IF(N498="nulová",J498,0)</f>
        <v>0</v>
      </c>
      <c r="BJ498" s="18" t="s">
        <v>80</v>
      </c>
      <c r="BK498" s="225">
        <f>ROUND(I498*H498,2)</f>
        <v>0</v>
      </c>
      <c r="BL498" s="18" t="s">
        <v>334</v>
      </c>
      <c r="BM498" s="224" t="s">
        <v>937</v>
      </c>
    </row>
    <row r="499" s="2" customFormat="1">
      <c r="A499" s="39"/>
      <c r="B499" s="40"/>
      <c r="C499" s="41"/>
      <c r="D499" s="226" t="s">
        <v>224</v>
      </c>
      <c r="E499" s="41"/>
      <c r="F499" s="227" t="s">
        <v>936</v>
      </c>
      <c r="G499" s="41"/>
      <c r="H499" s="41"/>
      <c r="I499" s="228"/>
      <c r="J499" s="41"/>
      <c r="K499" s="41"/>
      <c r="L499" s="45"/>
      <c r="M499" s="229"/>
      <c r="N499" s="230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224</v>
      </c>
      <c r="AU499" s="18" t="s">
        <v>82</v>
      </c>
    </row>
    <row r="500" s="2" customFormat="1" ht="16.5" customHeight="1">
      <c r="A500" s="39"/>
      <c r="B500" s="40"/>
      <c r="C500" s="243" t="s">
        <v>938</v>
      </c>
      <c r="D500" s="243" t="s">
        <v>254</v>
      </c>
      <c r="E500" s="244" t="s">
        <v>939</v>
      </c>
      <c r="F500" s="245" t="s">
        <v>940</v>
      </c>
      <c r="G500" s="246" t="s">
        <v>277</v>
      </c>
      <c r="H500" s="247">
        <v>1</v>
      </c>
      <c r="I500" s="248"/>
      <c r="J500" s="249">
        <f>ROUND(I500*H500,2)</f>
        <v>0</v>
      </c>
      <c r="K500" s="245" t="s">
        <v>19</v>
      </c>
      <c r="L500" s="250"/>
      <c r="M500" s="251" t="s">
        <v>19</v>
      </c>
      <c r="N500" s="252" t="s">
        <v>44</v>
      </c>
      <c r="O500" s="85"/>
      <c r="P500" s="222">
        <f>O500*H500</f>
        <v>0</v>
      </c>
      <c r="Q500" s="222">
        <v>0.012030000000000001</v>
      </c>
      <c r="R500" s="222">
        <f>Q500*H500</f>
        <v>0.012030000000000001</v>
      </c>
      <c r="S500" s="222">
        <v>0</v>
      </c>
      <c r="T500" s="223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4" t="s">
        <v>604</v>
      </c>
      <c r="AT500" s="224" t="s">
        <v>254</v>
      </c>
      <c r="AU500" s="224" t="s">
        <v>82</v>
      </c>
      <c r="AY500" s="18" t="s">
        <v>214</v>
      </c>
      <c r="BE500" s="225">
        <f>IF(N500="základní",J500,0)</f>
        <v>0</v>
      </c>
      <c r="BF500" s="225">
        <f>IF(N500="snížená",J500,0)</f>
        <v>0</v>
      </c>
      <c r="BG500" s="225">
        <f>IF(N500="zákl. přenesená",J500,0)</f>
        <v>0</v>
      </c>
      <c r="BH500" s="225">
        <f>IF(N500="sníž. přenesená",J500,0)</f>
        <v>0</v>
      </c>
      <c r="BI500" s="225">
        <f>IF(N500="nulová",J500,0)</f>
        <v>0</v>
      </c>
      <c r="BJ500" s="18" t="s">
        <v>80</v>
      </c>
      <c r="BK500" s="225">
        <f>ROUND(I500*H500,2)</f>
        <v>0</v>
      </c>
      <c r="BL500" s="18" t="s">
        <v>334</v>
      </c>
      <c r="BM500" s="224" t="s">
        <v>941</v>
      </c>
    </row>
    <row r="501" s="2" customFormat="1">
      <c r="A501" s="39"/>
      <c r="B501" s="40"/>
      <c r="C501" s="41"/>
      <c r="D501" s="226" t="s">
        <v>224</v>
      </c>
      <c r="E501" s="41"/>
      <c r="F501" s="227" t="s">
        <v>940</v>
      </c>
      <c r="G501" s="41"/>
      <c r="H501" s="41"/>
      <c r="I501" s="228"/>
      <c r="J501" s="41"/>
      <c r="K501" s="41"/>
      <c r="L501" s="45"/>
      <c r="M501" s="229"/>
      <c r="N501" s="230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224</v>
      </c>
      <c r="AU501" s="18" t="s">
        <v>82</v>
      </c>
    </row>
    <row r="502" s="2" customFormat="1" ht="16.5" customHeight="1">
      <c r="A502" s="39"/>
      <c r="B502" s="40"/>
      <c r="C502" s="243" t="s">
        <v>942</v>
      </c>
      <c r="D502" s="243" t="s">
        <v>254</v>
      </c>
      <c r="E502" s="244" t="s">
        <v>943</v>
      </c>
      <c r="F502" s="245" t="s">
        <v>944</v>
      </c>
      <c r="G502" s="246" t="s">
        <v>277</v>
      </c>
      <c r="H502" s="247">
        <v>1</v>
      </c>
      <c r="I502" s="248"/>
      <c r="J502" s="249">
        <f>ROUND(I502*H502,2)</f>
        <v>0</v>
      </c>
      <c r="K502" s="245" t="s">
        <v>19</v>
      </c>
      <c r="L502" s="250"/>
      <c r="M502" s="251" t="s">
        <v>19</v>
      </c>
      <c r="N502" s="252" t="s">
        <v>44</v>
      </c>
      <c r="O502" s="85"/>
      <c r="P502" s="222">
        <f>O502*H502</f>
        <v>0</v>
      </c>
      <c r="Q502" s="222">
        <v>0.01333</v>
      </c>
      <c r="R502" s="222">
        <f>Q502*H502</f>
        <v>0.01333</v>
      </c>
      <c r="S502" s="222">
        <v>0</v>
      </c>
      <c r="T502" s="223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4" t="s">
        <v>604</v>
      </c>
      <c r="AT502" s="224" t="s">
        <v>254</v>
      </c>
      <c r="AU502" s="224" t="s">
        <v>82</v>
      </c>
      <c r="AY502" s="18" t="s">
        <v>214</v>
      </c>
      <c r="BE502" s="225">
        <f>IF(N502="základní",J502,0)</f>
        <v>0</v>
      </c>
      <c r="BF502" s="225">
        <f>IF(N502="snížená",J502,0)</f>
        <v>0</v>
      </c>
      <c r="BG502" s="225">
        <f>IF(N502="zákl. přenesená",J502,0)</f>
        <v>0</v>
      </c>
      <c r="BH502" s="225">
        <f>IF(N502="sníž. přenesená",J502,0)</f>
        <v>0</v>
      </c>
      <c r="BI502" s="225">
        <f>IF(N502="nulová",J502,0)</f>
        <v>0</v>
      </c>
      <c r="BJ502" s="18" t="s">
        <v>80</v>
      </c>
      <c r="BK502" s="225">
        <f>ROUND(I502*H502,2)</f>
        <v>0</v>
      </c>
      <c r="BL502" s="18" t="s">
        <v>334</v>
      </c>
      <c r="BM502" s="224" t="s">
        <v>945</v>
      </c>
    </row>
    <row r="503" s="2" customFormat="1">
      <c r="A503" s="39"/>
      <c r="B503" s="40"/>
      <c r="C503" s="41"/>
      <c r="D503" s="226" t="s">
        <v>224</v>
      </c>
      <c r="E503" s="41"/>
      <c r="F503" s="227" t="s">
        <v>944</v>
      </c>
      <c r="G503" s="41"/>
      <c r="H503" s="41"/>
      <c r="I503" s="228"/>
      <c r="J503" s="41"/>
      <c r="K503" s="41"/>
      <c r="L503" s="45"/>
      <c r="M503" s="229"/>
      <c r="N503" s="230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224</v>
      </c>
      <c r="AU503" s="18" t="s">
        <v>82</v>
      </c>
    </row>
    <row r="504" s="2" customFormat="1" ht="16.5" customHeight="1">
      <c r="A504" s="39"/>
      <c r="B504" s="40"/>
      <c r="C504" s="243" t="s">
        <v>946</v>
      </c>
      <c r="D504" s="243" t="s">
        <v>254</v>
      </c>
      <c r="E504" s="244" t="s">
        <v>947</v>
      </c>
      <c r="F504" s="245" t="s">
        <v>948</v>
      </c>
      <c r="G504" s="246" t="s">
        <v>277</v>
      </c>
      <c r="H504" s="247">
        <v>1</v>
      </c>
      <c r="I504" s="248"/>
      <c r="J504" s="249">
        <f>ROUND(I504*H504,2)</f>
        <v>0</v>
      </c>
      <c r="K504" s="245" t="s">
        <v>19</v>
      </c>
      <c r="L504" s="250"/>
      <c r="M504" s="251" t="s">
        <v>19</v>
      </c>
      <c r="N504" s="252" t="s">
        <v>44</v>
      </c>
      <c r="O504" s="85"/>
      <c r="P504" s="222">
        <f>O504*H504</f>
        <v>0</v>
      </c>
      <c r="Q504" s="222">
        <v>0.033070000000000002</v>
      </c>
      <c r="R504" s="222">
        <f>Q504*H504</f>
        <v>0.033070000000000002</v>
      </c>
      <c r="S504" s="222">
        <v>0</v>
      </c>
      <c r="T504" s="223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4" t="s">
        <v>604</v>
      </c>
      <c r="AT504" s="224" t="s">
        <v>254</v>
      </c>
      <c r="AU504" s="224" t="s">
        <v>82</v>
      </c>
      <c r="AY504" s="18" t="s">
        <v>214</v>
      </c>
      <c r="BE504" s="225">
        <f>IF(N504="základní",J504,0)</f>
        <v>0</v>
      </c>
      <c r="BF504" s="225">
        <f>IF(N504="snížená",J504,0)</f>
        <v>0</v>
      </c>
      <c r="BG504" s="225">
        <f>IF(N504="zákl. přenesená",J504,0)</f>
        <v>0</v>
      </c>
      <c r="BH504" s="225">
        <f>IF(N504="sníž. přenesená",J504,0)</f>
        <v>0</v>
      </c>
      <c r="BI504" s="225">
        <f>IF(N504="nulová",J504,0)</f>
        <v>0</v>
      </c>
      <c r="BJ504" s="18" t="s">
        <v>80</v>
      </c>
      <c r="BK504" s="225">
        <f>ROUND(I504*H504,2)</f>
        <v>0</v>
      </c>
      <c r="BL504" s="18" t="s">
        <v>334</v>
      </c>
      <c r="BM504" s="224" t="s">
        <v>949</v>
      </c>
    </row>
    <row r="505" s="2" customFormat="1">
      <c r="A505" s="39"/>
      <c r="B505" s="40"/>
      <c r="C505" s="41"/>
      <c r="D505" s="226" t="s">
        <v>224</v>
      </c>
      <c r="E505" s="41"/>
      <c r="F505" s="227" t="s">
        <v>948</v>
      </c>
      <c r="G505" s="41"/>
      <c r="H505" s="41"/>
      <c r="I505" s="228"/>
      <c r="J505" s="41"/>
      <c r="K505" s="41"/>
      <c r="L505" s="45"/>
      <c r="M505" s="229"/>
      <c r="N505" s="230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224</v>
      </c>
      <c r="AU505" s="18" t="s">
        <v>82</v>
      </c>
    </row>
    <row r="506" s="2" customFormat="1" ht="16.5" customHeight="1">
      <c r="A506" s="39"/>
      <c r="B506" s="40"/>
      <c r="C506" s="243" t="s">
        <v>950</v>
      </c>
      <c r="D506" s="243" t="s">
        <v>254</v>
      </c>
      <c r="E506" s="244" t="s">
        <v>951</v>
      </c>
      <c r="F506" s="245" t="s">
        <v>952</v>
      </c>
      <c r="G506" s="246" t="s">
        <v>277</v>
      </c>
      <c r="H506" s="247">
        <v>1</v>
      </c>
      <c r="I506" s="248"/>
      <c r="J506" s="249">
        <f>ROUND(I506*H506,2)</f>
        <v>0</v>
      </c>
      <c r="K506" s="245" t="s">
        <v>19</v>
      </c>
      <c r="L506" s="250"/>
      <c r="M506" s="251" t="s">
        <v>19</v>
      </c>
      <c r="N506" s="252" t="s">
        <v>44</v>
      </c>
      <c r="O506" s="85"/>
      <c r="P506" s="222">
        <f>O506*H506</f>
        <v>0</v>
      </c>
      <c r="Q506" s="222">
        <v>0.035779999999999999</v>
      </c>
      <c r="R506" s="222">
        <f>Q506*H506</f>
        <v>0.035779999999999999</v>
      </c>
      <c r="S506" s="222">
        <v>0</v>
      </c>
      <c r="T506" s="223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4" t="s">
        <v>604</v>
      </c>
      <c r="AT506" s="224" t="s">
        <v>254</v>
      </c>
      <c r="AU506" s="224" t="s">
        <v>82</v>
      </c>
      <c r="AY506" s="18" t="s">
        <v>214</v>
      </c>
      <c r="BE506" s="225">
        <f>IF(N506="základní",J506,0)</f>
        <v>0</v>
      </c>
      <c r="BF506" s="225">
        <f>IF(N506="snížená",J506,0)</f>
        <v>0</v>
      </c>
      <c r="BG506" s="225">
        <f>IF(N506="zákl. přenesená",J506,0)</f>
        <v>0</v>
      </c>
      <c r="BH506" s="225">
        <f>IF(N506="sníž. přenesená",J506,0)</f>
        <v>0</v>
      </c>
      <c r="BI506" s="225">
        <f>IF(N506="nulová",J506,0)</f>
        <v>0</v>
      </c>
      <c r="BJ506" s="18" t="s">
        <v>80</v>
      </c>
      <c r="BK506" s="225">
        <f>ROUND(I506*H506,2)</f>
        <v>0</v>
      </c>
      <c r="BL506" s="18" t="s">
        <v>334</v>
      </c>
      <c r="BM506" s="224" t="s">
        <v>953</v>
      </c>
    </row>
    <row r="507" s="2" customFormat="1">
      <c r="A507" s="39"/>
      <c r="B507" s="40"/>
      <c r="C507" s="41"/>
      <c r="D507" s="226" t="s">
        <v>224</v>
      </c>
      <c r="E507" s="41"/>
      <c r="F507" s="227" t="s">
        <v>952</v>
      </c>
      <c r="G507" s="41"/>
      <c r="H507" s="41"/>
      <c r="I507" s="228"/>
      <c r="J507" s="41"/>
      <c r="K507" s="41"/>
      <c r="L507" s="45"/>
      <c r="M507" s="229"/>
      <c r="N507" s="230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224</v>
      </c>
      <c r="AU507" s="18" t="s">
        <v>82</v>
      </c>
    </row>
    <row r="508" s="2" customFormat="1" ht="24.15" customHeight="1">
      <c r="A508" s="39"/>
      <c r="B508" s="40"/>
      <c r="C508" s="243" t="s">
        <v>954</v>
      </c>
      <c r="D508" s="243" t="s">
        <v>254</v>
      </c>
      <c r="E508" s="244" t="s">
        <v>955</v>
      </c>
      <c r="F508" s="245" t="s">
        <v>956</v>
      </c>
      <c r="G508" s="246" t="s">
        <v>277</v>
      </c>
      <c r="H508" s="247">
        <v>1</v>
      </c>
      <c r="I508" s="248"/>
      <c r="J508" s="249">
        <f>ROUND(I508*H508,2)</f>
        <v>0</v>
      </c>
      <c r="K508" s="245" t="s">
        <v>19</v>
      </c>
      <c r="L508" s="250"/>
      <c r="M508" s="251" t="s">
        <v>19</v>
      </c>
      <c r="N508" s="252" t="s">
        <v>44</v>
      </c>
      <c r="O508" s="85"/>
      <c r="P508" s="222">
        <f>O508*H508</f>
        <v>0</v>
      </c>
      <c r="Q508" s="222">
        <v>0.028750000000000001</v>
      </c>
      <c r="R508" s="222">
        <f>Q508*H508</f>
        <v>0.028750000000000001</v>
      </c>
      <c r="S508" s="222">
        <v>0</v>
      </c>
      <c r="T508" s="223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4" t="s">
        <v>604</v>
      </c>
      <c r="AT508" s="224" t="s">
        <v>254</v>
      </c>
      <c r="AU508" s="224" t="s">
        <v>82</v>
      </c>
      <c r="AY508" s="18" t="s">
        <v>214</v>
      </c>
      <c r="BE508" s="225">
        <f>IF(N508="základní",J508,0)</f>
        <v>0</v>
      </c>
      <c r="BF508" s="225">
        <f>IF(N508="snížená",J508,0)</f>
        <v>0</v>
      </c>
      <c r="BG508" s="225">
        <f>IF(N508="zákl. přenesená",J508,0)</f>
        <v>0</v>
      </c>
      <c r="BH508" s="225">
        <f>IF(N508="sníž. přenesená",J508,0)</f>
        <v>0</v>
      </c>
      <c r="BI508" s="225">
        <f>IF(N508="nulová",J508,0)</f>
        <v>0</v>
      </c>
      <c r="BJ508" s="18" t="s">
        <v>80</v>
      </c>
      <c r="BK508" s="225">
        <f>ROUND(I508*H508,2)</f>
        <v>0</v>
      </c>
      <c r="BL508" s="18" t="s">
        <v>334</v>
      </c>
      <c r="BM508" s="224" t="s">
        <v>957</v>
      </c>
    </row>
    <row r="509" s="2" customFormat="1">
      <c r="A509" s="39"/>
      <c r="B509" s="40"/>
      <c r="C509" s="41"/>
      <c r="D509" s="226" t="s">
        <v>224</v>
      </c>
      <c r="E509" s="41"/>
      <c r="F509" s="227" t="s">
        <v>956</v>
      </c>
      <c r="G509" s="41"/>
      <c r="H509" s="41"/>
      <c r="I509" s="228"/>
      <c r="J509" s="41"/>
      <c r="K509" s="41"/>
      <c r="L509" s="45"/>
      <c r="M509" s="229"/>
      <c r="N509" s="230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224</v>
      </c>
      <c r="AU509" s="18" t="s">
        <v>82</v>
      </c>
    </row>
    <row r="510" s="2" customFormat="1" ht="24.15" customHeight="1">
      <c r="A510" s="39"/>
      <c r="B510" s="40"/>
      <c r="C510" s="243" t="s">
        <v>958</v>
      </c>
      <c r="D510" s="243" t="s">
        <v>254</v>
      </c>
      <c r="E510" s="244" t="s">
        <v>959</v>
      </c>
      <c r="F510" s="245" t="s">
        <v>960</v>
      </c>
      <c r="G510" s="246" t="s">
        <v>277</v>
      </c>
      <c r="H510" s="247">
        <v>1</v>
      </c>
      <c r="I510" s="248"/>
      <c r="J510" s="249">
        <f>ROUND(I510*H510,2)</f>
        <v>0</v>
      </c>
      <c r="K510" s="245" t="s">
        <v>19</v>
      </c>
      <c r="L510" s="250"/>
      <c r="M510" s="251" t="s">
        <v>19</v>
      </c>
      <c r="N510" s="252" t="s">
        <v>44</v>
      </c>
      <c r="O510" s="85"/>
      <c r="P510" s="222">
        <f>O510*H510</f>
        <v>0</v>
      </c>
      <c r="Q510" s="222">
        <v>0.030599999999999999</v>
      </c>
      <c r="R510" s="222">
        <f>Q510*H510</f>
        <v>0.030599999999999999</v>
      </c>
      <c r="S510" s="222">
        <v>0</v>
      </c>
      <c r="T510" s="223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24" t="s">
        <v>604</v>
      </c>
      <c r="AT510" s="224" t="s">
        <v>254</v>
      </c>
      <c r="AU510" s="224" t="s">
        <v>82</v>
      </c>
      <c r="AY510" s="18" t="s">
        <v>214</v>
      </c>
      <c r="BE510" s="225">
        <f>IF(N510="základní",J510,0)</f>
        <v>0</v>
      </c>
      <c r="BF510" s="225">
        <f>IF(N510="snížená",J510,0)</f>
        <v>0</v>
      </c>
      <c r="BG510" s="225">
        <f>IF(N510="zákl. přenesená",J510,0)</f>
        <v>0</v>
      </c>
      <c r="BH510" s="225">
        <f>IF(N510="sníž. přenesená",J510,0)</f>
        <v>0</v>
      </c>
      <c r="BI510" s="225">
        <f>IF(N510="nulová",J510,0)</f>
        <v>0</v>
      </c>
      <c r="BJ510" s="18" t="s">
        <v>80</v>
      </c>
      <c r="BK510" s="225">
        <f>ROUND(I510*H510,2)</f>
        <v>0</v>
      </c>
      <c r="BL510" s="18" t="s">
        <v>334</v>
      </c>
      <c r="BM510" s="224" t="s">
        <v>961</v>
      </c>
    </row>
    <row r="511" s="2" customFormat="1">
      <c r="A511" s="39"/>
      <c r="B511" s="40"/>
      <c r="C511" s="41"/>
      <c r="D511" s="226" t="s">
        <v>224</v>
      </c>
      <c r="E511" s="41"/>
      <c r="F511" s="227" t="s">
        <v>960</v>
      </c>
      <c r="G511" s="41"/>
      <c r="H511" s="41"/>
      <c r="I511" s="228"/>
      <c r="J511" s="41"/>
      <c r="K511" s="41"/>
      <c r="L511" s="45"/>
      <c r="M511" s="229"/>
      <c r="N511" s="230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224</v>
      </c>
      <c r="AU511" s="18" t="s">
        <v>82</v>
      </c>
    </row>
    <row r="512" s="2" customFormat="1" ht="16.5" customHeight="1">
      <c r="A512" s="39"/>
      <c r="B512" s="40"/>
      <c r="C512" s="243" t="s">
        <v>962</v>
      </c>
      <c r="D512" s="243" t="s">
        <v>254</v>
      </c>
      <c r="E512" s="244" t="s">
        <v>963</v>
      </c>
      <c r="F512" s="245" t="s">
        <v>964</v>
      </c>
      <c r="G512" s="246" t="s">
        <v>277</v>
      </c>
      <c r="H512" s="247">
        <v>1</v>
      </c>
      <c r="I512" s="248"/>
      <c r="J512" s="249">
        <f>ROUND(I512*H512,2)</f>
        <v>0</v>
      </c>
      <c r="K512" s="245" t="s">
        <v>19</v>
      </c>
      <c r="L512" s="250"/>
      <c r="M512" s="251" t="s">
        <v>19</v>
      </c>
      <c r="N512" s="252" t="s">
        <v>44</v>
      </c>
      <c r="O512" s="85"/>
      <c r="P512" s="222">
        <f>O512*H512</f>
        <v>0</v>
      </c>
      <c r="Q512" s="222">
        <v>0.017979999999999999</v>
      </c>
      <c r="R512" s="222">
        <f>Q512*H512</f>
        <v>0.017979999999999999</v>
      </c>
      <c r="S512" s="222">
        <v>0</v>
      </c>
      <c r="T512" s="223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4" t="s">
        <v>604</v>
      </c>
      <c r="AT512" s="224" t="s">
        <v>254</v>
      </c>
      <c r="AU512" s="224" t="s">
        <v>82</v>
      </c>
      <c r="AY512" s="18" t="s">
        <v>214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18" t="s">
        <v>80</v>
      </c>
      <c r="BK512" s="225">
        <f>ROUND(I512*H512,2)</f>
        <v>0</v>
      </c>
      <c r="BL512" s="18" t="s">
        <v>334</v>
      </c>
      <c r="BM512" s="224" t="s">
        <v>965</v>
      </c>
    </row>
    <row r="513" s="2" customFormat="1">
      <c r="A513" s="39"/>
      <c r="B513" s="40"/>
      <c r="C513" s="41"/>
      <c r="D513" s="226" t="s">
        <v>224</v>
      </c>
      <c r="E513" s="41"/>
      <c r="F513" s="227" t="s">
        <v>964</v>
      </c>
      <c r="G513" s="41"/>
      <c r="H513" s="41"/>
      <c r="I513" s="228"/>
      <c r="J513" s="41"/>
      <c r="K513" s="41"/>
      <c r="L513" s="45"/>
      <c r="M513" s="229"/>
      <c r="N513" s="230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224</v>
      </c>
      <c r="AU513" s="18" t="s">
        <v>82</v>
      </c>
    </row>
    <row r="514" s="2" customFormat="1" ht="16.5" customHeight="1">
      <c r="A514" s="39"/>
      <c r="B514" s="40"/>
      <c r="C514" s="243" t="s">
        <v>966</v>
      </c>
      <c r="D514" s="243" t="s">
        <v>254</v>
      </c>
      <c r="E514" s="244" t="s">
        <v>967</v>
      </c>
      <c r="F514" s="245" t="s">
        <v>968</v>
      </c>
      <c r="G514" s="246" t="s">
        <v>277</v>
      </c>
      <c r="H514" s="247">
        <v>1</v>
      </c>
      <c r="I514" s="248"/>
      <c r="J514" s="249">
        <f>ROUND(I514*H514,2)</f>
        <v>0</v>
      </c>
      <c r="K514" s="245" t="s">
        <v>19</v>
      </c>
      <c r="L514" s="250"/>
      <c r="M514" s="251" t="s">
        <v>19</v>
      </c>
      <c r="N514" s="252" t="s">
        <v>44</v>
      </c>
      <c r="O514" s="85"/>
      <c r="P514" s="222">
        <f>O514*H514</f>
        <v>0</v>
      </c>
      <c r="Q514" s="222">
        <v>0.022040000000000001</v>
      </c>
      <c r="R514" s="222">
        <f>Q514*H514</f>
        <v>0.022040000000000001</v>
      </c>
      <c r="S514" s="222">
        <v>0</v>
      </c>
      <c r="T514" s="223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4" t="s">
        <v>604</v>
      </c>
      <c r="AT514" s="224" t="s">
        <v>254</v>
      </c>
      <c r="AU514" s="224" t="s">
        <v>82</v>
      </c>
      <c r="AY514" s="18" t="s">
        <v>214</v>
      </c>
      <c r="BE514" s="225">
        <f>IF(N514="základní",J514,0)</f>
        <v>0</v>
      </c>
      <c r="BF514" s="225">
        <f>IF(N514="snížená",J514,0)</f>
        <v>0</v>
      </c>
      <c r="BG514" s="225">
        <f>IF(N514="zákl. přenesená",J514,0)</f>
        <v>0</v>
      </c>
      <c r="BH514" s="225">
        <f>IF(N514="sníž. přenesená",J514,0)</f>
        <v>0</v>
      </c>
      <c r="BI514" s="225">
        <f>IF(N514="nulová",J514,0)</f>
        <v>0</v>
      </c>
      <c r="BJ514" s="18" t="s">
        <v>80</v>
      </c>
      <c r="BK514" s="225">
        <f>ROUND(I514*H514,2)</f>
        <v>0</v>
      </c>
      <c r="BL514" s="18" t="s">
        <v>334</v>
      </c>
      <c r="BM514" s="224" t="s">
        <v>969</v>
      </c>
    </row>
    <row r="515" s="2" customFormat="1">
      <c r="A515" s="39"/>
      <c r="B515" s="40"/>
      <c r="C515" s="41"/>
      <c r="D515" s="226" t="s">
        <v>224</v>
      </c>
      <c r="E515" s="41"/>
      <c r="F515" s="227" t="s">
        <v>968</v>
      </c>
      <c r="G515" s="41"/>
      <c r="H515" s="41"/>
      <c r="I515" s="228"/>
      <c r="J515" s="41"/>
      <c r="K515" s="41"/>
      <c r="L515" s="45"/>
      <c r="M515" s="229"/>
      <c r="N515" s="230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224</v>
      </c>
      <c r="AU515" s="18" t="s">
        <v>82</v>
      </c>
    </row>
    <row r="516" s="2" customFormat="1" ht="16.5" customHeight="1">
      <c r="A516" s="39"/>
      <c r="B516" s="40"/>
      <c r="C516" s="213" t="s">
        <v>970</v>
      </c>
      <c r="D516" s="213" t="s">
        <v>217</v>
      </c>
      <c r="E516" s="214" t="s">
        <v>971</v>
      </c>
      <c r="F516" s="215" t="s">
        <v>972</v>
      </c>
      <c r="G516" s="216" t="s">
        <v>277</v>
      </c>
      <c r="H516" s="217">
        <v>96</v>
      </c>
      <c r="I516" s="218"/>
      <c r="J516" s="219">
        <f>ROUND(I516*H516,2)</f>
        <v>0</v>
      </c>
      <c r="K516" s="215" t="s">
        <v>221</v>
      </c>
      <c r="L516" s="45"/>
      <c r="M516" s="220" t="s">
        <v>19</v>
      </c>
      <c r="N516" s="221" t="s">
        <v>44</v>
      </c>
      <c r="O516" s="85"/>
      <c r="P516" s="222">
        <f>O516*H516</f>
        <v>0</v>
      </c>
      <c r="Q516" s="222">
        <v>0.00108</v>
      </c>
      <c r="R516" s="222">
        <f>Q516*H516</f>
        <v>0.10367999999999999</v>
      </c>
      <c r="S516" s="222">
        <v>0</v>
      </c>
      <c r="T516" s="223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24" t="s">
        <v>334</v>
      </c>
      <c r="AT516" s="224" t="s">
        <v>217</v>
      </c>
      <c r="AU516" s="224" t="s">
        <v>82</v>
      </c>
      <c r="AY516" s="18" t="s">
        <v>214</v>
      </c>
      <c r="BE516" s="225">
        <f>IF(N516="základní",J516,0)</f>
        <v>0</v>
      </c>
      <c r="BF516" s="225">
        <f>IF(N516="snížená",J516,0)</f>
        <v>0</v>
      </c>
      <c r="BG516" s="225">
        <f>IF(N516="zákl. přenesená",J516,0)</f>
        <v>0</v>
      </c>
      <c r="BH516" s="225">
        <f>IF(N516="sníž. přenesená",J516,0)</f>
        <v>0</v>
      </c>
      <c r="BI516" s="225">
        <f>IF(N516="nulová",J516,0)</f>
        <v>0</v>
      </c>
      <c r="BJ516" s="18" t="s">
        <v>80</v>
      </c>
      <c r="BK516" s="225">
        <f>ROUND(I516*H516,2)</f>
        <v>0</v>
      </c>
      <c r="BL516" s="18" t="s">
        <v>334</v>
      </c>
      <c r="BM516" s="224" t="s">
        <v>973</v>
      </c>
    </row>
    <row r="517" s="2" customFormat="1">
      <c r="A517" s="39"/>
      <c r="B517" s="40"/>
      <c r="C517" s="41"/>
      <c r="D517" s="226" t="s">
        <v>224</v>
      </c>
      <c r="E517" s="41"/>
      <c r="F517" s="227" t="s">
        <v>974</v>
      </c>
      <c r="G517" s="41"/>
      <c r="H517" s="41"/>
      <c r="I517" s="228"/>
      <c r="J517" s="41"/>
      <c r="K517" s="41"/>
      <c r="L517" s="45"/>
      <c r="M517" s="229"/>
      <c r="N517" s="230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224</v>
      </c>
      <c r="AU517" s="18" t="s">
        <v>82</v>
      </c>
    </row>
    <row r="518" s="2" customFormat="1">
      <c r="A518" s="39"/>
      <c r="B518" s="40"/>
      <c r="C518" s="41"/>
      <c r="D518" s="231" t="s">
        <v>226</v>
      </c>
      <c r="E518" s="41"/>
      <c r="F518" s="232" t="s">
        <v>975</v>
      </c>
      <c r="G518" s="41"/>
      <c r="H518" s="41"/>
      <c r="I518" s="228"/>
      <c r="J518" s="41"/>
      <c r="K518" s="41"/>
      <c r="L518" s="45"/>
      <c r="M518" s="229"/>
      <c r="N518" s="230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226</v>
      </c>
      <c r="AU518" s="18" t="s">
        <v>82</v>
      </c>
    </row>
    <row r="519" s="2" customFormat="1" ht="24.15" customHeight="1">
      <c r="A519" s="39"/>
      <c r="B519" s="40"/>
      <c r="C519" s="243" t="s">
        <v>976</v>
      </c>
      <c r="D519" s="243" t="s">
        <v>254</v>
      </c>
      <c r="E519" s="244" t="s">
        <v>977</v>
      </c>
      <c r="F519" s="245" t="s">
        <v>978</v>
      </c>
      <c r="G519" s="246" t="s">
        <v>277</v>
      </c>
      <c r="H519" s="247">
        <v>33</v>
      </c>
      <c r="I519" s="248"/>
      <c r="J519" s="249">
        <f>ROUND(I519*H519,2)</f>
        <v>0</v>
      </c>
      <c r="K519" s="245" t="s">
        <v>19</v>
      </c>
      <c r="L519" s="250"/>
      <c r="M519" s="251" t="s">
        <v>19</v>
      </c>
      <c r="N519" s="252" t="s">
        <v>44</v>
      </c>
      <c r="O519" s="85"/>
      <c r="P519" s="222">
        <f>O519*H519</f>
        <v>0</v>
      </c>
      <c r="Q519" s="222">
        <v>0.11874999999999999</v>
      </c>
      <c r="R519" s="222">
        <f>Q519*H519</f>
        <v>3.9187499999999997</v>
      </c>
      <c r="S519" s="222">
        <v>0</v>
      </c>
      <c r="T519" s="223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4" t="s">
        <v>604</v>
      </c>
      <c r="AT519" s="224" t="s">
        <v>254</v>
      </c>
      <c r="AU519" s="224" t="s">
        <v>82</v>
      </c>
      <c r="AY519" s="18" t="s">
        <v>214</v>
      </c>
      <c r="BE519" s="225">
        <f>IF(N519="základní",J519,0)</f>
        <v>0</v>
      </c>
      <c r="BF519" s="225">
        <f>IF(N519="snížená",J519,0)</f>
        <v>0</v>
      </c>
      <c r="BG519" s="225">
        <f>IF(N519="zákl. přenesená",J519,0)</f>
        <v>0</v>
      </c>
      <c r="BH519" s="225">
        <f>IF(N519="sníž. přenesená",J519,0)</f>
        <v>0</v>
      </c>
      <c r="BI519" s="225">
        <f>IF(N519="nulová",J519,0)</f>
        <v>0</v>
      </c>
      <c r="BJ519" s="18" t="s">
        <v>80</v>
      </c>
      <c r="BK519" s="225">
        <f>ROUND(I519*H519,2)</f>
        <v>0</v>
      </c>
      <c r="BL519" s="18" t="s">
        <v>334</v>
      </c>
      <c r="BM519" s="224" t="s">
        <v>979</v>
      </c>
    </row>
    <row r="520" s="2" customFormat="1">
      <c r="A520" s="39"/>
      <c r="B520" s="40"/>
      <c r="C520" s="41"/>
      <c r="D520" s="226" t="s">
        <v>224</v>
      </c>
      <c r="E520" s="41"/>
      <c r="F520" s="227" t="s">
        <v>978</v>
      </c>
      <c r="G520" s="41"/>
      <c r="H520" s="41"/>
      <c r="I520" s="228"/>
      <c r="J520" s="41"/>
      <c r="K520" s="41"/>
      <c r="L520" s="45"/>
      <c r="M520" s="229"/>
      <c r="N520" s="230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224</v>
      </c>
      <c r="AU520" s="18" t="s">
        <v>82</v>
      </c>
    </row>
    <row r="521" s="2" customFormat="1" ht="24.15" customHeight="1">
      <c r="A521" s="39"/>
      <c r="B521" s="40"/>
      <c r="C521" s="243" t="s">
        <v>980</v>
      </c>
      <c r="D521" s="243" t="s">
        <v>254</v>
      </c>
      <c r="E521" s="244" t="s">
        <v>981</v>
      </c>
      <c r="F521" s="245" t="s">
        <v>982</v>
      </c>
      <c r="G521" s="246" t="s">
        <v>277</v>
      </c>
      <c r="H521" s="247">
        <v>33</v>
      </c>
      <c r="I521" s="248"/>
      <c r="J521" s="249">
        <f>ROUND(I521*H521,2)</f>
        <v>0</v>
      </c>
      <c r="K521" s="245" t="s">
        <v>19</v>
      </c>
      <c r="L521" s="250"/>
      <c r="M521" s="251" t="s">
        <v>19</v>
      </c>
      <c r="N521" s="252" t="s">
        <v>44</v>
      </c>
      <c r="O521" s="85"/>
      <c r="P521" s="222">
        <f>O521*H521</f>
        <v>0</v>
      </c>
      <c r="Q521" s="222">
        <v>0.12925</v>
      </c>
      <c r="R521" s="222">
        <f>Q521*H521</f>
        <v>4.26525</v>
      </c>
      <c r="S521" s="222">
        <v>0</v>
      </c>
      <c r="T521" s="223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4" t="s">
        <v>604</v>
      </c>
      <c r="AT521" s="224" t="s">
        <v>254</v>
      </c>
      <c r="AU521" s="224" t="s">
        <v>82</v>
      </c>
      <c r="AY521" s="18" t="s">
        <v>214</v>
      </c>
      <c r="BE521" s="225">
        <f>IF(N521="základní",J521,0)</f>
        <v>0</v>
      </c>
      <c r="BF521" s="225">
        <f>IF(N521="snížená",J521,0)</f>
        <v>0</v>
      </c>
      <c r="BG521" s="225">
        <f>IF(N521="zákl. přenesená",J521,0)</f>
        <v>0</v>
      </c>
      <c r="BH521" s="225">
        <f>IF(N521="sníž. přenesená",J521,0)</f>
        <v>0</v>
      </c>
      <c r="BI521" s="225">
        <f>IF(N521="nulová",J521,0)</f>
        <v>0</v>
      </c>
      <c r="BJ521" s="18" t="s">
        <v>80</v>
      </c>
      <c r="BK521" s="225">
        <f>ROUND(I521*H521,2)</f>
        <v>0</v>
      </c>
      <c r="BL521" s="18" t="s">
        <v>334</v>
      </c>
      <c r="BM521" s="224" t="s">
        <v>983</v>
      </c>
    </row>
    <row r="522" s="2" customFormat="1">
      <c r="A522" s="39"/>
      <c r="B522" s="40"/>
      <c r="C522" s="41"/>
      <c r="D522" s="226" t="s">
        <v>224</v>
      </c>
      <c r="E522" s="41"/>
      <c r="F522" s="227" t="s">
        <v>982</v>
      </c>
      <c r="G522" s="41"/>
      <c r="H522" s="41"/>
      <c r="I522" s="228"/>
      <c r="J522" s="41"/>
      <c r="K522" s="41"/>
      <c r="L522" s="45"/>
      <c r="M522" s="229"/>
      <c r="N522" s="230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224</v>
      </c>
      <c r="AU522" s="18" t="s">
        <v>82</v>
      </c>
    </row>
    <row r="523" s="2" customFormat="1" ht="24.15" customHeight="1">
      <c r="A523" s="39"/>
      <c r="B523" s="40"/>
      <c r="C523" s="243" t="s">
        <v>984</v>
      </c>
      <c r="D523" s="243" t="s">
        <v>254</v>
      </c>
      <c r="E523" s="244" t="s">
        <v>985</v>
      </c>
      <c r="F523" s="245" t="s">
        <v>986</v>
      </c>
      <c r="G523" s="246" t="s">
        <v>277</v>
      </c>
      <c r="H523" s="247">
        <v>1</v>
      </c>
      <c r="I523" s="248"/>
      <c r="J523" s="249">
        <f>ROUND(I523*H523,2)</f>
        <v>0</v>
      </c>
      <c r="K523" s="245" t="s">
        <v>19</v>
      </c>
      <c r="L523" s="250"/>
      <c r="M523" s="251" t="s">
        <v>19</v>
      </c>
      <c r="N523" s="252" t="s">
        <v>44</v>
      </c>
      <c r="O523" s="85"/>
      <c r="P523" s="222">
        <f>O523*H523</f>
        <v>0</v>
      </c>
      <c r="Q523" s="222">
        <v>0.14249999999999999</v>
      </c>
      <c r="R523" s="222">
        <f>Q523*H523</f>
        <v>0.14249999999999999</v>
      </c>
      <c r="S523" s="222">
        <v>0</v>
      </c>
      <c r="T523" s="223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4" t="s">
        <v>604</v>
      </c>
      <c r="AT523" s="224" t="s">
        <v>254</v>
      </c>
      <c r="AU523" s="224" t="s">
        <v>82</v>
      </c>
      <c r="AY523" s="18" t="s">
        <v>214</v>
      </c>
      <c r="BE523" s="225">
        <f>IF(N523="základní",J523,0)</f>
        <v>0</v>
      </c>
      <c r="BF523" s="225">
        <f>IF(N523="snížená",J523,0)</f>
        <v>0</v>
      </c>
      <c r="BG523" s="225">
        <f>IF(N523="zákl. přenesená",J523,0)</f>
        <v>0</v>
      </c>
      <c r="BH523" s="225">
        <f>IF(N523="sníž. přenesená",J523,0)</f>
        <v>0</v>
      </c>
      <c r="BI523" s="225">
        <f>IF(N523="nulová",J523,0)</f>
        <v>0</v>
      </c>
      <c r="BJ523" s="18" t="s">
        <v>80</v>
      </c>
      <c r="BK523" s="225">
        <f>ROUND(I523*H523,2)</f>
        <v>0</v>
      </c>
      <c r="BL523" s="18" t="s">
        <v>334</v>
      </c>
      <c r="BM523" s="224" t="s">
        <v>987</v>
      </c>
    </row>
    <row r="524" s="2" customFormat="1">
      <c r="A524" s="39"/>
      <c r="B524" s="40"/>
      <c r="C524" s="41"/>
      <c r="D524" s="226" t="s">
        <v>224</v>
      </c>
      <c r="E524" s="41"/>
      <c r="F524" s="227" t="s">
        <v>986</v>
      </c>
      <c r="G524" s="41"/>
      <c r="H524" s="41"/>
      <c r="I524" s="228"/>
      <c r="J524" s="41"/>
      <c r="K524" s="41"/>
      <c r="L524" s="45"/>
      <c r="M524" s="229"/>
      <c r="N524" s="230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224</v>
      </c>
      <c r="AU524" s="18" t="s">
        <v>82</v>
      </c>
    </row>
    <row r="525" s="2" customFormat="1" ht="24.15" customHeight="1">
      <c r="A525" s="39"/>
      <c r="B525" s="40"/>
      <c r="C525" s="243" t="s">
        <v>988</v>
      </c>
      <c r="D525" s="243" t="s">
        <v>254</v>
      </c>
      <c r="E525" s="244" t="s">
        <v>989</v>
      </c>
      <c r="F525" s="245" t="s">
        <v>990</v>
      </c>
      <c r="G525" s="246" t="s">
        <v>277</v>
      </c>
      <c r="H525" s="247">
        <v>1</v>
      </c>
      <c r="I525" s="248"/>
      <c r="J525" s="249">
        <f>ROUND(I525*H525,2)</f>
        <v>0</v>
      </c>
      <c r="K525" s="245" t="s">
        <v>19</v>
      </c>
      <c r="L525" s="250"/>
      <c r="M525" s="251" t="s">
        <v>19</v>
      </c>
      <c r="N525" s="252" t="s">
        <v>44</v>
      </c>
      <c r="O525" s="85"/>
      <c r="P525" s="222">
        <f>O525*H525</f>
        <v>0</v>
      </c>
      <c r="Q525" s="222">
        <v>0.15509999999999999</v>
      </c>
      <c r="R525" s="222">
        <f>Q525*H525</f>
        <v>0.15509999999999999</v>
      </c>
      <c r="S525" s="222">
        <v>0</v>
      </c>
      <c r="T525" s="223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4" t="s">
        <v>604</v>
      </c>
      <c r="AT525" s="224" t="s">
        <v>254</v>
      </c>
      <c r="AU525" s="224" t="s">
        <v>82</v>
      </c>
      <c r="AY525" s="18" t="s">
        <v>214</v>
      </c>
      <c r="BE525" s="225">
        <f>IF(N525="základní",J525,0)</f>
        <v>0</v>
      </c>
      <c r="BF525" s="225">
        <f>IF(N525="snížená",J525,0)</f>
        <v>0</v>
      </c>
      <c r="BG525" s="225">
        <f>IF(N525="zákl. přenesená",J525,0)</f>
        <v>0</v>
      </c>
      <c r="BH525" s="225">
        <f>IF(N525="sníž. přenesená",J525,0)</f>
        <v>0</v>
      </c>
      <c r="BI525" s="225">
        <f>IF(N525="nulová",J525,0)</f>
        <v>0</v>
      </c>
      <c r="BJ525" s="18" t="s">
        <v>80</v>
      </c>
      <c r="BK525" s="225">
        <f>ROUND(I525*H525,2)</f>
        <v>0</v>
      </c>
      <c r="BL525" s="18" t="s">
        <v>334</v>
      </c>
      <c r="BM525" s="224" t="s">
        <v>991</v>
      </c>
    </row>
    <row r="526" s="2" customFormat="1">
      <c r="A526" s="39"/>
      <c r="B526" s="40"/>
      <c r="C526" s="41"/>
      <c r="D526" s="226" t="s">
        <v>224</v>
      </c>
      <c r="E526" s="41"/>
      <c r="F526" s="227" t="s">
        <v>990</v>
      </c>
      <c r="G526" s="41"/>
      <c r="H526" s="41"/>
      <c r="I526" s="228"/>
      <c r="J526" s="41"/>
      <c r="K526" s="41"/>
      <c r="L526" s="45"/>
      <c r="M526" s="229"/>
      <c r="N526" s="230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224</v>
      </c>
      <c r="AU526" s="18" t="s">
        <v>82</v>
      </c>
    </row>
    <row r="527" s="2" customFormat="1" ht="24.15" customHeight="1">
      <c r="A527" s="39"/>
      <c r="B527" s="40"/>
      <c r="C527" s="243" t="s">
        <v>992</v>
      </c>
      <c r="D527" s="243" t="s">
        <v>254</v>
      </c>
      <c r="E527" s="244" t="s">
        <v>993</v>
      </c>
      <c r="F527" s="245" t="s">
        <v>994</v>
      </c>
      <c r="G527" s="246" t="s">
        <v>277</v>
      </c>
      <c r="H527" s="247">
        <v>2</v>
      </c>
      <c r="I527" s="248"/>
      <c r="J527" s="249">
        <f>ROUND(I527*H527,2)</f>
        <v>0</v>
      </c>
      <c r="K527" s="245" t="s">
        <v>19</v>
      </c>
      <c r="L527" s="250"/>
      <c r="M527" s="251" t="s">
        <v>19</v>
      </c>
      <c r="N527" s="252" t="s">
        <v>44</v>
      </c>
      <c r="O527" s="85"/>
      <c r="P527" s="222">
        <f>O527*H527</f>
        <v>0</v>
      </c>
      <c r="Q527" s="222">
        <v>0.12534999999999999</v>
      </c>
      <c r="R527" s="222">
        <f>Q527*H527</f>
        <v>0.25069999999999998</v>
      </c>
      <c r="S527" s="222">
        <v>0</v>
      </c>
      <c r="T527" s="223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24" t="s">
        <v>604</v>
      </c>
      <c r="AT527" s="224" t="s">
        <v>254</v>
      </c>
      <c r="AU527" s="224" t="s">
        <v>82</v>
      </c>
      <c r="AY527" s="18" t="s">
        <v>214</v>
      </c>
      <c r="BE527" s="225">
        <f>IF(N527="základní",J527,0)</f>
        <v>0</v>
      </c>
      <c r="BF527" s="225">
        <f>IF(N527="snížená",J527,0)</f>
        <v>0</v>
      </c>
      <c r="BG527" s="225">
        <f>IF(N527="zákl. přenesená",J527,0)</f>
        <v>0</v>
      </c>
      <c r="BH527" s="225">
        <f>IF(N527="sníž. přenesená",J527,0)</f>
        <v>0</v>
      </c>
      <c r="BI527" s="225">
        <f>IF(N527="nulová",J527,0)</f>
        <v>0</v>
      </c>
      <c r="BJ527" s="18" t="s">
        <v>80</v>
      </c>
      <c r="BK527" s="225">
        <f>ROUND(I527*H527,2)</f>
        <v>0</v>
      </c>
      <c r="BL527" s="18" t="s">
        <v>334</v>
      </c>
      <c r="BM527" s="224" t="s">
        <v>995</v>
      </c>
    </row>
    <row r="528" s="2" customFormat="1">
      <c r="A528" s="39"/>
      <c r="B528" s="40"/>
      <c r="C528" s="41"/>
      <c r="D528" s="226" t="s">
        <v>224</v>
      </c>
      <c r="E528" s="41"/>
      <c r="F528" s="227" t="s">
        <v>994</v>
      </c>
      <c r="G528" s="41"/>
      <c r="H528" s="41"/>
      <c r="I528" s="228"/>
      <c r="J528" s="41"/>
      <c r="K528" s="41"/>
      <c r="L528" s="45"/>
      <c r="M528" s="229"/>
      <c r="N528" s="230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224</v>
      </c>
      <c r="AU528" s="18" t="s">
        <v>82</v>
      </c>
    </row>
    <row r="529" s="2" customFormat="1" ht="24.15" customHeight="1">
      <c r="A529" s="39"/>
      <c r="B529" s="40"/>
      <c r="C529" s="243" t="s">
        <v>996</v>
      </c>
      <c r="D529" s="243" t="s">
        <v>254</v>
      </c>
      <c r="E529" s="244" t="s">
        <v>997</v>
      </c>
      <c r="F529" s="245" t="s">
        <v>998</v>
      </c>
      <c r="G529" s="246" t="s">
        <v>277</v>
      </c>
      <c r="H529" s="247">
        <v>2</v>
      </c>
      <c r="I529" s="248"/>
      <c r="J529" s="249">
        <f>ROUND(I529*H529,2)</f>
        <v>0</v>
      </c>
      <c r="K529" s="245" t="s">
        <v>19</v>
      </c>
      <c r="L529" s="250"/>
      <c r="M529" s="251" t="s">
        <v>19</v>
      </c>
      <c r="N529" s="252" t="s">
        <v>44</v>
      </c>
      <c r="O529" s="85"/>
      <c r="P529" s="222">
        <f>O529*H529</f>
        <v>0</v>
      </c>
      <c r="Q529" s="222">
        <v>0.12925</v>
      </c>
      <c r="R529" s="222">
        <f>Q529*H529</f>
        <v>0.25850000000000001</v>
      </c>
      <c r="S529" s="222">
        <v>0</v>
      </c>
      <c r="T529" s="223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4" t="s">
        <v>604</v>
      </c>
      <c r="AT529" s="224" t="s">
        <v>254</v>
      </c>
      <c r="AU529" s="224" t="s">
        <v>82</v>
      </c>
      <c r="AY529" s="18" t="s">
        <v>214</v>
      </c>
      <c r="BE529" s="225">
        <f>IF(N529="základní",J529,0)</f>
        <v>0</v>
      </c>
      <c r="BF529" s="225">
        <f>IF(N529="snížená",J529,0)</f>
        <v>0</v>
      </c>
      <c r="BG529" s="225">
        <f>IF(N529="zákl. přenesená",J529,0)</f>
        <v>0</v>
      </c>
      <c r="BH529" s="225">
        <f>IF(N529="sníž. přenesená",J529,0)</f>
        <v>0</v>
      </c>
      <c r="BI529" s="225">
        <f>IF(N529="nulová",J529,0)</f>
        <v>0</v>
      </c>
      <c r="BJ529" s="18" t="s">
        <v>80</v>
      </c>
      <c r="BK529" s="225">
        <f>ROUND(I529*H529,2)</f>
        <v>0</v>
      </c>
      <c r="BL529" s="18" t="s">
        <v>334</v>
      </c>
      <c r="BM529" s="224" t="s">
        <v>999</v>
      </c>
    </row>
    <row r="530" s="2" customFormat="1">
      <c r="A530" s="39"/>
      <c r="B530" s="40"/>
      <c r="C530" s="41"/>
      <c r="D530" s="226" t="s">
        <v>224</v>
      </c>
      <c r="E530" s="41"/>
      <c r="F530" s="227" t="s">
        <v>998</v>
      </c>
      <c r="G530" s="41"/>
      <c r="H530" s="41"/>
      <c r="I530" s="228"/>
      <c r="J530" s="41"/>
      <c r="K530" s="41"/>
      <c r="L530" s="45"/>
      <c r="M530" s="229"/>
      <c r="N530" s="230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224</v>
      </c>
      <c r="AU530" s="18" t="s">
        <v>82</v>
      </c>
    </row>
    <row r="531" s="2" customFormat="1" ht="24.15" customHeight="1">
      <c r="A531" s="39"/>
      <c r="B531" s="40"/>
      <c r="C531" s="243" t="s">
        <v>1000</v>
      </c>
      <c r="D531" s="243" t="s">
        <v>254</v>
      </c>
      <c r="E531" s="244" t="s">
        <v>1001</v>
      </c>
      <c r="F531" s="245" t="s">
        <v>1002</v>
      </c>
      <c r="G531" s="246" t="s">
        <v>277</v>
      </c>
      <c r="H531" s="247">
        <v>1</v>
      </c>
      <c r="I531" s="248"/>
      <c r="J531" s="249">
        <f>ROUND(I531*H531,2)</f>
        <v>0</v>
      </c>
      <c r="K531" s="245" t="s">
        <v>19</v>
      </c>
      <c r="L531" s="250"/>
      <c r="M531" s="251" t="s">
        <v>19</v>
      </c>
      <c r="N531" s="252" t="s">
        <v>44</v>
      </c>
      <c r="O531" s="85"/>
      <c r="P531" s="222">
        <f>O531*H531</f>
        <v>0</v>
      </c>
      <c r="Q531" s="222">
        <v>0.11874999999999999</v>
      </c>
      <c r="R531" s="222">
        <f>Q531*H531</f>
        <v>0.11874999999999999</v>
      </c>
      <c r="S531" s="222">
        <v>0</v>
      </c>
      <c r="T531" s="223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24" t="s">
        <v>604</v>
      </c>
      <c r="AT531" s="224" t="s">
        <v>254</v>
      </c>
      <c r="AU531" s="224" t="s">
        <v>82</v>
      </c>
      <c r="AY531" s="18" t="s">
        <v>214</v>
      </c>
      <c r="BE531" s="225">
        <f>IF(N531="základní",J531,0)</f>
        <v>0</v>
      </c>
      <c r="BF531" s="225">
        <f>IF(N531="snížená",J531,0)</f>
        <v>0</v>
      </c>
      <c r="BG531" s="225">
        <f>IF(N531="zákl. přenesená",J531,0)</f>
        <v>0</v>
      </c>
      <c r="BH531" s="225">
        <f>IF(N531="sníž. přenesená",J531,0)</f>
        <v>0</v>
      </c>
      <c r="BI531" s="225">
        <f>IF(N531="nulová",J531,0)</f>
        <v>0</v>
      </c>
      <c r="BJ531" s="18" t="s">
        <v>80</v>
      </c>
      <c r="BK531" s="225">
        <f>ROUND(I531*H531,2)</f>
        <v>0</v>
      </c>
      <c r="BL531" s="18" t="s">
        <v>334</v>
      </c>
      <c r="BM531" s="224" t="s">
        <v>1003</v>
      </c>
    </row>
    <row r="532" s="2" customFormat="1">
      <c r="A532" s="39"/>
      <c r="B532" s="40"/>
      <c r="C532" s="41"/>
      <c r="D532" s="226" t="s">
        <v>224</v>
      </c>
      <c r="E532" s="41"/>
      <c r="F532" s="227" t="s">
        <v>1002</v>
      </c>
      <c r="G532" s="41"/>
      <c r="H532" s="41"/>
      <c r="I532" s="228"/>
      <c r="J532" s="41"/>
      <c r="K532" s="41"/>
      <c r="L532" s="45"/>
      <c r="M532" s="229"/>
      <c r="N532" s="230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224</v>
      </c>
      <c r="AU532" s="18" t="s">
        <v>82</v>
      </c>
    </row>
    <row r="533" s="2" customFormat="1" ht="24.15" customHeight="1">
      <c r="A533" s="39"/>
      <c r="B533" s="40"/>
      <c r="C533" s="243" t="s">
        <v>1004</v>
      </c>
      <c r="D533" s="243" t="s">
        <v>254</v>
      </c>
      <c r="E533" s="244" t="s">
        <v>1005</v>
      </c>
      <c r="F533" s="245" t="s">
        <v>1006</v>
      </c>
      <c r="G533" s="246" t="s">
        <v>277</v>
      </c>
      <c r="H533" s="247">
        <v>1</v>
      </c>
      <c r="I533" s="248"/>
      <c r="J533" s="249">
        <f>ROUND(I533*H533,2)</f>
        <v>0</v>
      </c>
      <c r="K533" s="245" t="s">
        <v>19</v>
      </c>
      <c r="L533" s="250"/>
      <c r="M533" s="251" t="s">
        <v>19</v>
      </c>
      <c r="N533" s="252" t="s">
        <v>44</v>
      </c>
      <c r="O533" s="85"/>
      <c r="P533" s="222">
        <f>O533*H533</f>
        <v>0</v>
      </c>
      <c r="Q533" s="222">
        <v>0.11874999999999999</v>
      </c>
      <c r="R533" s="222">
        <f>Q533*H533</f>
        <v>0.11874999999999999</v>
      </c>
      <c r="S533" s="222">
        <v>0</v>
      </c>
      <c r="T533" s="223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4" t="s">
        <v>604</v>
      </c>
      <c r="AT533" s="224" t="s">
        <v>254</v>
      </c>
      <c r="AU533" s="224" t="s">
        <v>82</v>
      </c>
      <c r="AY533" s="18" t="s">
        <v>214</v>
      </c>
      <c r="BE533" s="225">
        <f>IF(N533="základní",J533,0)</f>
        <v>0</v>
      </c>
      <c r="BF533" s="225">
        <f>IF(N533="snížená",J533,0)</f>
        <v>0</v>
      </c>
      <c r="BG533" s="225">
        <f>IF(N533="zákl. přenesená",J533,0)</f>
        <v>0</v>
      </c>
      <c r="BH533" s="225">
        <f>IF(N533="sníž. přenesená",J533,0)</f>
        <v>0</v>
      </c>
      <c r="BI533" s="225">
        <f>IF(N533="nulová",J533,0)</f>
        <v>0</v>
      </c>
      <c r="BJ533" s="18" t="s">
        <v>80</v>
      </c>
      <c r="BK533" s="225">
        <f>ROUND(I533*H533,2)</f>
        <v>0</v>
      </c>
      <c r="BL533" s="18" t="s">
        <v>334</v>
      </c>
      <c r="BM533" s="224" t="s">
        <v>1007</v>
      </c>
    </row>
    <row r="534" s="2" customFormat="1">
      <c r="A534" s="39"/>
      <c r="B534" s="40"/>
      <c r="C534" s="41"/>
      <c r="D534" s="226" t="s">
        <v>224</v>
      </c>
      <c r="E534" s="41"/>
      <c r="F534" s="227" t="s">
        <v>1006</v>
      </c>
      <c r="G534" s="41"/>
      <c r="H534" s="41"/>
      <c r="I534" s="228"/>
      <c r="J534" s="41"/>
      <c r="K534" s="41"/>
      <c r="L534" s="45"/>
      <c r="M534" s="229"/>
      <c r="N534" s="230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224</v>
      </c>
      <c r="AU534" s="18" t="s">
        <v>82</v>
      </c>
    </row>
    <row r="535" s="2" customFormat="1" ht="24.15" customHeight="1">
      <c r="A535" s="39"/>
      <c r="B535" s="40"/>
      <c r="C535" s="243" t="s">
        <v>1008</v>
      </c>
      <c r="D535" s="243" t="s">
        <v>254</v>
      </c>
      <c r="E535" s="244" t="s">
        <v>1009</v>
      </c>
      <c r="F535" s="245" t="s">
        <v>1010</v>
      </c>
      <c r="G535" s="246" t="s">
        <v>277</v>
      </c>
      <c r="H535" s="247">
        <v>1</v>
      </c>
      <c r="I535" s="248"/>
      <c r="J535" s="249">
        <f>ROUND(I535*H535,2)</f>
        <v>0</v>
      </c>
      <c r="K535" s="245" t="s">
        <v>19</v>
      </c>
      <c r="L535" s="250"/>
      <c r="M535" s="251" t="s">
        <v>19</v>
      </c>
      <c r="N535" s="252" t="s">
        <v>44</v>
      </c>
      <c r="O535" s="85"/>
      <c r="P535" s="222">
        <f>O535*H535</f>
        <v>0</v>
      </c>
      <c r="Q535" s="222">
        <v>0.11874999999999999</v>
      </c>
      <c r="R535" s="222">
        <f>Q535*H535</f>
        <v>0.11874999999999999</v>
      </c>
      <c r="S535" s="222">
        <v>0</v>
      </c>
      <c r="T535" s="223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4" t="s">
        <v>604</v>
      </c>
      <c r="AT535" s="224" t="s">
        <v>254</v>
      </c>
      <c r="AU535" s="224" t="s">
        <v>82</v>
      </c>
      <c r="AY535" s="18" t="s">
        <v>214</v>
      </c>
      <c r="BE535" s="225">
        <f>IF(N535="základní",J535,0)</f>
        <v>0</v>
      </c>
      <c r="BF535" s="225">
        <f>IF(N535="snížená",J535,0)</f>
        <v>0</v>
      </c>
      <c r="BG535" s="225">
        <f>IF(N535="zákl. přenesená",J535,0)</f>
        <v>0</v>
      </c>
      <c r="BH535" s="225">
        <f>IF(N535="sníž. přenesená",J535,0)</f>
        <v>0</v>
      </c>
      <c r="BI535" s="225">
        <f>IF(N535="nulová",J535,0)</f>
        <v>0</v>
      </c>
      <c r="BJ535" s="18" t="s">
        <v>80</v>
      </c>
      <c r="BK535" s="225">
        <f>ROUND(I535*H535,2)</f>
        <v>0</v>
      </c>
      <c r="BL535" s="18" t="s">
        <v>334</v>
      </c>
      <c r="BM535" s="224" t="s">
        <v>1011</v>
      </c>
    </row>
    <row r="536" s="2" customFormat="1">
      <c r="A536" s="39"/>
      <c r="B536" s="40"/>
      <c r="C536" s="41"/>
      <c r="D536" s="226" t="s">
        <v>224</v>
      </c>
      <c r="E536" s="41"/>
      <c r="F536" s="227" t="s">
        <v>1010</v>
      </c>
      <c r="G536" s="41"/>
      <c r="H536" s="41"/>
      <c r="I536" s="228"/>
      <c r="J536" s="41"/>
      <c r="K536" s="41"/>
      <c r="L536" s="45"/>
      <c r="M536" s="229"/>
      <c r="N536" s="230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224</v>
      </c>
      <c r="AU536" s="18" t="s">
        <v>82</v>
      </c>
    </row>
    <row r="537" s="2" customFormat="1" ht="24.15" customHeight="1">
      <c r="A537" s="39"/>
      <c r="B537" s="40"/>
      <c r="C537" s="243" t="s">
        <v>1012</v>
      </c>
      <c r="D537" s="243" t="s">
        <v>254</v>
      </c>
      <c r="E537" s="244" t="s">
        <v>1013</v>
      </c>
      <c r="F537" s="245" t="s">
        <v>1014</v>
      </c>
      <c r="G537" s="246" t="s">
        <v>277</v>
      </c>
      <c r="H537" s="247">
        <v>1</v>
      </c>
      <c r="I537" s="248"/>
      <c r="J537" s="249">
        <f>ROUND(I537*H537,2)</f>
        <v>0</v>
      </c>
      <c r="K537" s="245" t="s">
        <v>19</v>
      </c>
      <c r="L537" s="250"/>
      <c r="M537" s="251" t="s">
        <v>19</v>
      </c>
      <c r="N537" s="252" t="s">
        <v>44</v>
      </c>
      <c r="O537" s="85"/>
      <c r="P537" s="222">
        <f>O537*H537</f>
        <v>0</v>
      </c>
      <c r="Q537" s="222">
        <v>0.12925</v>
      </c>
      <c r="R537" s="222">
        <f>Q537*H537</f>
        <v>0.12925</v>
      </c>
      <c r="S537" s="222">
        <v>0</v>
      </c>
      <c r="T537" s="223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4" t="s">
        <v>604</v>
      </c>
      <c r="AT537" s="224" t="s">
        <v>254</v>
      </c>
      <c r="AU537" s="224" t="s">
        <v>82</v>
      </c>
      <c r="AY537" s="18" t="s">
        <v>214</v>
      </c>
      <c r="BE537" s="225">
        <f>IF(N537="základní",J537,0)</f>
        <v>0</v>
      </c>
      <c r="BF537" s="225">
        <f>IF(N537="snížená",J537,0)</f>
        <v>0</v>
      </c>
      <c r="BG537" s="225">
        <f>IF(N537="zákl. přenesená",J537,0)</f>
        <v>0</v>
      </c>
      <c r="BH537" s="225">
        <f>IF(N537="sníž. přenesená",J537,0)</f>
        <v>0</v>
      </c>
      <c r="BI537" s="225">
        <f>IF(N537="nulová",J537,0)</f>
        <v>0</v>
      </c>
      <c r="BJ537" s="18" t="s">
        <v>80</v>
      </c>
      <c r="BK537" s="225">
        <f>ROUND(I537*H537,2)</f>
        <v>0</v>
      </c>
      <c r="BL537" s="18" t="s">
        <v>334</v>
      </c>
      <c r="BM537" s="224" t="s">
        <v>1015</v>
      </c>
    </row>
    <row r="538" s="2" customFormat="1">
      <c r="A538" s="39"/>
      <c r="B538" s="40"/>
      <c r="C538" s="41"/>
      <c r="D538" s="226" t="s">
        <v>224</v>
      </c>
      <c r="E538" s="41"/>
      <c r="F538" s="227" t="s">
        <v>1014</v>
      </c>
      <c r="G538" s="41"/>
      <c r="H538" s="41"/>
      <c r="I538" s="228"/>
      <c r="J538" s="41"/>
      <c r="K538" s="41"/>
      <c r="L538" s="45"/>
      <c r="M538" s="229"/>
      <c r="N538" s="230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224</v>
      </c>
      <c r="AU538" s="18" t="s">
        <v>82</v>
      </c>
    </row>
    <row r="539" s="2" customFormat="1" ht="24.15" customHeight="1">
      <c r="A539" s="39"/>
      <c r="B539" s="40"/>
      <c r="C539" s="243" t="s">
        <v>1016</v>
      </c>
      <c r="D539" s="243" t="s">
        <v>254</v>
      </c>
      <c r="E539" s="244" t="s">
        <v>1017</v>
      </c>
      <c r="F539" s="245" t="s">
        <v>1018</v>
      </c>
      <c r="G539" s="246" t="s">
        <v>277</v>
      </c>
      <c r="H539" s="247">
        <v>1</v>
      </c>
      <c r="I539" s="248"/>
      <c r="J539" s="249">
        <f>ROUND(I539*H539,2)</f>
        <v>0</v>
      </c>
      <c r="K539" s="245" t="s">
        <v>19</v>
      </c>
      <c r="L539" s="250"/>
      <c r="M539" s="251" t="s">
        <v>19</v>
      </c>
      <c r="N539" s="252" t="s">
        <v>44</v>
      </c>
      <c r="O539" s="85"/>
      <c r="P539" s="222">
        <f>O539*H539</f>
        <v>0</v>
      </c>
      <c r="Q539" s="222">
        <v>0.11874999999999999</v>
      </c>
      <c r="R539" s="222">
        <f>Q539*H539</f>
        <v>0.11874999999999999</v>
      </c>
      <c r="S539" s="222">
        <v>0</v>
      </c>
      <c r="T539" s="223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4" t="s">
        <v>604</v>
      </c>
      <c r="AT539" s="224" t="s">
        <v>254</v>
      </c>
      <c r="AU539" s="224" t="s">
        <v>82</v>
      </c>
      <c r="AY539" s="18" t="s">
        <v>214</v>
      </c>
      <c r="BE539" s="225">
        <f>IF(N539="základní",J539,0)</f>
        <v>0</v>
      </c>
      <c r="BF539" s="225">
        <f>IF(N539="snížená",J539,0)</f>
        <v>0</v>
      </c>
      <c r="BG539" s="225">
        <f>IF(N539="zákl. přenesená",J539,0)</f>
        <v>0</v>
      </c>
      <c r="BH539" s="225">
        <f>IF(N539="sníž. přenesená",J539,0)</f>
        <v>0</v>
      </c>
      <c r="BI539" s="225">
        <f>IF(N539="nulová",J539,0)</f>
        <v>0</v>
      </c>
      <c r="BJ539" s="18" t="s">
        <v>80</v>
      </c>
      <c r="BK539" s="225">
        <f>ROUND(I539*H539,2)</f>
        <v>0</v>
      </c>
      <c r="BL539" s="18" t="s">
        <v>334</v>
      </c>
      <c r="BM539" s="224" t="s">
        <v>1019</v>
      </c>
    </row>
    <row r="540" s="2" customFormat="1">
      <c r="A540" s="39"/>
      <c r="B540" s="40"/>
      <c r="C540" s="41"/>
      <c r="D540" s="226" t="s">
        <v>224</v>
      </c>
      <c r="E540" s="41"/>
      <c r="F540" s="227" t="s">
        <v>1018</v>
      </c>
      <c r="G540" s="41"/>
      <c r="H540" s="41"/>
      <c r="I540" s="228"/>
      <c r="J540" s="41"/>
      <c r="K540" s="41"/>
      <c r="L540" s="45"/>
      <c r="M540" s="229"/>
      <c r="N540" s="230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224</v>
      </c>
      <c r="AU540" s="18" t="s">
        <v>82</v>
      </c>
    </row>
    <row r="541" s="2" customFormat="1" ht="24.15" customHeight="1">
      <c r="A541" s="39"/>
      <c r="B541" s="40"/>
      <c r="C541" s="243" t="s">
        <v>1020</v>
      </c>
      <c r="D541" s="243" t="s">
        <v>254</v>
      </c>
      <c r="E541" s="244" t="s">
        <v>1021</v>
      </c>
      <c r="F541" s="245" t="s">
        <v>1022</v>
      </c>
      <c r="G541" s="246" t="s">
        <v>277</v>
      </c>
      <c r="H541" s="247">
        <v>1</v>
      </c>
      <c r="I541" s="248"/>
      <c r="J541" s="249">
        <f>ROUND(I541*H541,2)</f>
        <v>0</v>
      </c>
      <c r="K541" s="245" t="s">
        <v>19</v>
      </c>
      <c r="L541" s="250"/>
      <c r="M541" s="251" t="s">
        <v>19</v>
      </c>
      <c r="N541" s="252" t="s">
        <v>44</v>
      </c>
      <c r="O541" s="85"/>
      <c r="P541" s="222">
        <f>O541*H541</f>
        <v>0</v>
      </c>
      <c r="Q541" s="222">
        <v>0.12925</v>
      </c>
      <c r="R541" s="222">
        <f>Q541*H541</f>
        <v>0.12925</v>
      </c>
      <c r="S541" s="222">
        <v>0</v>
      </c>
      <c r="T541" s="223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4" t="s">
        <v>604</v>
      </c>
      <c r="AT541" s="224" t="s">
        <v>254</v>
      </c>
      <c r="AU541" s="224" t="s">
        <v>82</v>
      </c>
      <c r="AY541" s="18" t="s">
        <v>214</v>
      </c>
      <c r="BE541" s="225">
        <f>IF(N541="základní",J541,0)</f>
        <v>0</v>
      </c>
      <c r="BF541" s="225">
        <f>IF(N541="snížená",J541,0)</f>
        <v>0</v>
      </c>
      <c r="BG541" s="225">
        <f>IF(N541="zákl. přenesená",J541,0)</f>
        <v>0</v>
      </c>
      <c r="BH541" s="225">
        <f>IF(N541="sníž. přenesená",J541,0)</f>
        <v>0</v>
      </c>
      <c r="BI541" s="225">
        <f>IF(N541="nulová",J541,0)</f>
        <v>0</v>
      </c>
      <c r="BJ541" s="18" t="s">
        <v>80</v>
      </c>
      <c r="BK541" s="225">
        <f>ROUND(I541*H541,2)</f>
        <v>0</v>
      </c>
      <c r="BL541" s="18" t="s">
        <v>334</v>
      </c>
      <c r="BM541" s="224" t="s">
        <v>1023</v>
      </c>
    </row>
    <row r="542" s="2" customFormat="1">
      <c r="A542" s="39"/>
      <c r="B542" s="40"/>
      <c r="C542" s="41"/>
      <c r="D542" s="226" t="s">
        <v>224</v>
      </c>
      <c r="E542" s="41"/>
      <c r="F542" s="227" t="s">
        <v>1022</v>
      </c>
      <c r="G542" s="41"/>
      <c r="H542" s="41"/>
      <c r="I542" s="228"/>
      <c r="J542" s="41"/>
      <c r="K542" s="41"/>
      <c r="L542" s="45"/>
      <c r="M542" s="229"/>
      <c r="N542" s="230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224</v>
      </c>
      <c r="AU542" s="18" t="s">
        <v>82</v>
      </c>
    </row>
    <row r="543" s="2" customFormat="1" ht="16.5" customHeight="1">
      <c r="A543" s="39"/>
      <c r="B543" s="40"/>
      <c r="C543" s="243" t="s">
        <v>1024</v>
      </c>
      <c r="D543" s="243" t="s">
        <v>254</v>
      </c>
      <c r="E543" s="244" t="s">
        <v>1025</v>
      </c>
      <c r="F543" s="245" t="s">
        <v>1026</v>
      </c>
      <c r="G543" s="246" t="s">
        <v>277</v>
      </c>
      <c r="H543" s="247">
        <v>1</v>
      </c>
      <c r="I543" s="248"/>
      <c r="J543" s="249">
        <f>ROUND(I543*H543,2)</f>
        <v>0</v>
      </c>
      <c r="K543" s="245" t="s">
        <v>19</v>
      </c>
      <c r="L543" s="250"/>
      <c r="M543" s="251" t="s">
        <v>19</v>
      </c>
      <c r="N543" s="252" t="s">
        <v>44</v>
      </c>
      <c r="O543" s="85"/>
      <c r="P543" s="222">
        <f>O543*H543</f>
        <v>0</v>
      </c>
      <c r="Q543" s="222">
        <v>0.05987</v>
      </c>
      <c r="R543" s="222">
        <f>Q543*H543</f>
        <v>0.05987</v>
      </c>
      <c r="S543" s="222">
        <v>0</v>
      </c>
      <c r="T543" s="223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4" t="s">
        <v>604</v>
      </c>
      <c r="AT543" s="224" t="s">
        <v>254</v>
      </c>
      <c r="AU543" s="224" t="s">
        <v>82</v>
      </c>
      <c r="AY543" s="18" t="s">
        <v>214</v>
      </c>
      <c r="BE543" s="225">
        <f>IF(N543="základní",J543,0)</f>
        <v>0</v>
      </c>
      <c r="BF543" s="225">
        <f>IF(N543="snížená",J543,0)</f>
        <v>0</v>
      </c>
      <c r="BG543" s="225">
        <f>IF(N543="zákl. přenesená",J543,0)</f>
        <v>0</v>
      </c>
      <c r="BH543" s="225">
        <f>IF(N543="sníž. přenesená",J543,0)</f>
        <v>0</v>
      </c>
      <c r="BI543" s="225">
        <f>IF(N543="nulová",J543,0)</f>
        <v>0</v>
      </c>
      <c r="BJ543" s="18" t="s">
        <v>80</v>
      </c>
      <c r="BK543" s="225">
        <f>ROUND(I543*H543,2)</f>
        <v>0</v>
      </c>
      <c r="BL543" s="18" t="s">
        <v>334</v>
      </c>
      <c r="BM543" s="224" t="s">
        <v>1027</v>
      </c>
    </row>
    <row r="544" s="2" customFormat="1">
      <c r="A544" s="39"/>
      <c r="B544" s="40"/>
      <c r="C544" s="41"/>
      <c r="D544" s="226" t="s">
        <v>224</v>
      </c>
      <c r="E544" s="41"/>
      <c r="F544" s="227" t="s">
        <v>1026</v>
      </c>
      <c r="G544" s="41"/>
      <c r="H544" s="41"/>
      <c r="I544" s="228"/>
      <c r="J544" s="41"/>
      <c r="K544" s="41"/>
      <c r="L544" s="45"/>
      <c r="M544" s="229"/>
      <c r="N544" s="230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224</v>
      </c>
      <c r="AU544" s="18" t="s">
        <v>82</v>
      </c>
    </row>
    <row r="545" s="2" customFormat="1" ht="16.5" customHeight="1">
      <c r="A545" s="39"/>
      <c r="B545" s="40"/>
      <c r="C545" s="243" t="s">
        <v>1028</v>
      </c>
      <c r="D545" s="243" t="s">
        <v>254</v>
      </c>
      <c r="E545" s="244" t="s">
        <v>1029</v>
      </c>
      <c r="F545" s="245" t="s">
        <v>1030</v>
      </c>
      <c r="G545" s="246" t="s">
        <v>277</v>
      </c>
      <c r="H545" s="247">
        <v>2</v>
      </c>
      <c r="I545" s="248"/>
      <c r="J545" s="249">
        <f>ROUND(I545*H545,2)</f>
        <v>0</v>
      </c>
      <c r="K545" s="245" t="s">
        <v>19</v>
      </c>
      <c r="L545" s="250"/>
      <c r="M545" s="251" t="s">
        <v>19</v>
      </c>
      <c r="N545" s="252" t="s">
        <v>44</v>
      </c>
      <c r="O545" s="85"/>
      <c r="P545" s="222">
        <f>O545*H545</f>
        <v>0</v>
      </c>
      <c r="Q545" s="222">
        <v>0.053650000000000003</v>
      </c>
      <c r="R545" s="222">
        <f>Q545*H545</f>
        <v>0.10730000000000001</v>
      </c>
      <c r="S545" s="222">
        <v>0</v>
      </c>
      <c r="T545" s="223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4" t="s">
        <v>604</v>
      </c>
      <c r="AT545" s="224" t="s">
        <v>254</v>
      </c>
      <c r="AU545" s="224" t="s">
        <v>82</v>
      </c>
      <c r="AY545" s="18" t="s">
        <v>214</v>
      </c>
      <c r="BE545" s="225">
        <f>IF(N545="základní",J545,0)</f>
        <v>0</v>
      </c>
      <c r="BF545" s="225">
        <f>IF(N545="snížená",J545,0)</f>
        <v>0</v>
      </c>
      <c r="BG545" s="225">
        <f>IF(N545="zákl. přenesená",J545,0)</f>
        <v>0</v>
      </c>
      <c r="BH545" s="225">
        <f>IF(N545="sníž. přenesená",J545,0)</f>
        <v>0</v>
      </c>
      <c r="BI545" s="225">
        <f>IF(N545="nulová",J545,0)</f>
        <v>0</v>
      </c>
      <c r="BJ545" s="18" t="s">
        <v>80</v>
      </c>
      <c r="BK545" s="225">
        <f>ROUND(I545*H545,2)</f>
        <v>0</v>
      </c>
      <c r="BL545" s="18" t="s">
        <v>334</v>
      </c>
      <c r="BM545" s="224" t="s">
        <v>1031</v>
      </c>
    </row>
    <row r="546" s="2" customFormat="1">
      <c r="A546" s="39"/>
      <c r="B546" s="40"/>
      <c r="C546" s="41"/>
      <c r="D546" s="226" t="s">
        <v>224</v>
      </c>
      <c r="E546" s="41"/>
      <c r="F546" s="227" t="s">
        <v>1030</v>
      </c>
      <c r="G546" s="41"/>
      <c r="H546" s="41"/>
      <c r="I546" s="228"/>
      <c r="J546" s="41"/>
      <c r="K546" s="41"/>
      <c r="L546" s="45"/>
      <c r="M546" s="229"/>
      <c r="N546" s="230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224</v>
      </c>
      <c r="AU546" s="18" t="s">
        <v>82</v>
      </c>
    </row>
    <row r="547" s="2" customFormat="1" ht="16.5" customHeight="1">
      <c r="A547" s="39"/>
      <c r="B547" s="40"/>
      <c r="C547" s="243" t="s">
        <v>1032</v>
      </c>
      <c r="D547" s="243" t="s">
        <v>254</v>
      </c>
      <c r="E547" s="244" t="s">
        <v>1033</v>
      </c>
      <c r="F547" s="245" t="s">
        <v>1034</v>
      </c>
      <c r="G547" s="246" t="s">
        <v>277</v>
      </c>
      <c r="H547" s="247">
        <v>1</v>
      </c>
      <c r="I547" s="248"/>
      <c r="J547" s="249">
        <f>ROUND(I547*H547,2)</f>
        <v>0</v>
      </c>
      <c r="K547" s="245" t="s">
        <v>19</v>
      </c>
      <c r="L547" s="250"/>
      <c r="M547" s="251" t="s">
        <v>19</v>
      </c>
      <c r="N547" s="252" t="s">
        <v>44</v>
      </c>
      <c r="O547" s="85"/>
      <c r="P547" s="222">
        <f>O547*H547</f>
        <v>0</v>
      </c>
      <c r="Q547" s="222">
        <v>0.059389999999999998</v>
      </c>
      <c r="R547" s="222">
        <f>Q547*H547</f>
        <v>0.059389999999999998</v>
      </c>
      <c r="S547" s="222">
        <v>0</v>
      </c>
      <c r="T547" s="223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24" t="s">
        <v>604</v>
      </c>
      <c r="AT547" s="224" t="s">
        <v>254</v>
      </c>
      <c r="AU547" s="224" t="s">
        <v>82</v>
      </c>
      <c r="AY547" s="18" t="s">
        <v>214</v>
      </c>
      <c r="BE547" s="225">
        <f>IF(N547="základní",J547,0)</f>
        <v>0</v>
      </c>
      <c r="BF547" s="225">
        <f>IF(N547="snížená",J547,0)</f>
        <v>0</v>
      </c>
      <c r="BG547" s="225">
        <f>IF(N547="zákl. přenesená",J547,0)</f>
        <v>0</v>
      </c>
      <c r="BH547" s="225">
        <f>IF(N547="sníž. přenesená",J547,0)</f>
        <v>0</v>
      </c>
      <c r="BI547" s="225">
        <f>IF(N547="nulová",J547,0)</f>
        <v>0</v>
      </c>
      <c r="BJ547" s="18" t="s">
        <v>80</v>
      </c>
      <c r="BK547" s="225">
        <f>ROUND(I547*H547,2)</f>
        <v>0</v>
      </c>
      <c r="BL547" s="18" t="s">
        <v>334</v>
      </c>
      <c r="BM547" s="224" t="s">
        <v>1035</v>
      </c>
    </row>
    <row r="548" s="2" customFormat="1">
      <c r="A548" s="39"/>
      <c r="B548" s="40"/>
      <c r="C548" s="41"/>
      <c r="D548" s="226" t="s">
        <v>224</v>
      </c>
      <c r="E548" s="41"/>
      <c r="F548" s="227" t="s">
        <v>1034</v>
      </c>
      <c r="G548" s="41"/>
      <c r="H548" s="41"/>
      <c r="I548" s="228"/>
      <c r="J548" s="41"/>
      <c r="K548" s="41"/>
      <c r="L548" s="45"/>
      <c r="M548" s="229"/>
      <c r="N548" s="230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224</v>
      </c>
      <c r="AU548" s="18" t="s">
        <v>82</v>
      </c>
    </row>
    <row r="549" s="2" customFormat="1" ht="16.5" customHeight="1">
      <c r="A549" s="39"/>
      <c r="B549" s="40"/>
      <c r="C549" s="243" t="s">
        <v>1036</v>
      </c>
      <c r="D549" s="243" t="s">
        <v>254</v>
      </c>
      <c r="E549" s="244" t="s">
        <v>1037</v>
      </c>
      <c r="F549" s="245" t="s">
        <v>1038</v>
      </c>
      <c r="G549" s="246" t="s">
        <v>277</v>
      </c>
      <c r="H549" s="247">
        <v>2</v>
      </c>
      <c r="I549" s="248"/>
      <c r="J549" s="249">
        <f>ROUND(I549*H549,2)</f>
        <v>0</v>
      </c>
      <c r="K549" s="245" t="s">
        <v>19</v>
      </c>
      <c r="L549" s="250"/>
      <c r="M549" s="251" t="s">
        <v>19</v>
      </c>
      <c r="N549" s="252" t="s">
        <v>44</v>
      </c>
      <c r="O549" s="85"/>
      <c r="P549" s="222">
        <f>O549*H549</f>
        <v>0</v>
      </c>
      <c r="Q549" s="222">
        <v>0.053100000000000001</v>
      </c>
      <c r="R549" s="222">
        <f>Q549*H549</f>
        <v>0.1062</v>
      </c>
      <c r="S549" s="222">
        <v>0</v>
      </c>
      <c r="T549" s="223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4" t="s">
        <v>604</v>
      </c>
      <c r="AT549" s="224" t="s">
        <v>254</v>
      </c>
      <c r="AU549" s="224" t="s">
        <v>82</v>
      </c>
      <c r="AY549" s="18" t="s">
        <v>214</v>
      </c>
      <c r="BE549" s="225">
        <f>IF(N549="základní",J549,0)</f>
        <v>0</v>
      </c>
      <c r="BF549" s="225">
        <f>IF(N549="snížená",J549,0)</f>
        <v>0</v>
      </c>
      <c r="BG549" s="225">
        <f>IF(N549="zákl. přenesená",J549,0)</f>
        <v>0</v>
      </c>
      <c r="BH549" s="225">
        <f>IF(N549="sníž. přenesená",J549,0)</f>
        <v>0</v>
      </c>
      <c r="BI549" s="225">
        <f>IF(N549="nulová",J549,0)</f>
        <v>0</v>
      </c>
      <c r="BJ549" s="18" t="s">
        <v>80</v>
      </c>
      <c r="BK549" s="225">
        <f>ROUND(I549*H549,2)</f>
        <v>0</v>
      </c>
      <c r="BL549" s="18" t="s">
        <v>334</v>
      </c>
      <c r="BM549" s="224" t="s">
        <v>1039</v>
      </c>
    </row>
    <row r="550" s="2" customFormat="1">
      <c r="A550" s="39"/>
      <c r="B550" s="40"/>
      <c r="C550" s="41"/>
      <c r="D550" s="226" t="s">
        <v>224</v>
      </c>
      <c r="E550" s="41"/>
      <c r="F550" s="227" t="s">
        <v>1038</v>
      </c>
      <c r="G550" s="41"/>
      <c r="H550" s="41"/>
      <c r="I550" s="228"/>
      <c r="J550" s="41"/>
      <c r="K550" s="41"/>
      <c r="L550" s="45"/>
      <c r="M550" s="229"/>
      <c r="N550" s="230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224</v>
      </c>
      <c r="AU550" s="18" t="s">
        <v>82</v>
      </c>
    </row>
    <row r="551" s="2" customFormat="1" ht="24.15" customHeight="1">
      <c r="A551" s="39"/>
      <c r="B551" s="40"/>
      <c r="C551" s="243" t="s">
        <v>1040</v>
      </c>
      <c r="D551" s="243" t="s">
        <v>254</v>
      </c>
      <c r="E551" s="244" t="s">
        <v>1041</v>
      </c>
      <c r="F551" s="245" t="s">
        <v>1042</v>
      </c>
      <c r="G551" s="246" t="s">
        <v>277</v>
      </c>
      <c r="H551" s="247">
        <v>1</v>
      </c>
      <c r="I551" s="248"/>
      <c r="J551" s="249">
        <f>ROUND(I551*H551,2)</f>
        <v>0</v>
      </c>
      <c r="K551" s="245" t="s">
        <v>19</v>
      </c>
      <c r="L551" s="250"/>
      <c r="M551" s="251" t="s">
        <v>19</v>
      </c>
      <c r="N551" s="252" t="s">
        <v>44</v>
      </c>
      <c r="O551" s="85"/>
      <c r="P551" s="222">
        <f>O551*H551</f>
        <v>0</v>
      </c>
      <c r="Q551" s="222">
        <v>0.10274999999999999</v>
      </c>
      <c r="R551" s="222">
        <f>Q551*H551</f>
        <v>0.10274999999999999</v>
      </c>
      <c r="S551" s="222">
        <v>0</v>
      </c>
      <c r="T551" s="223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4" t="s">
        <v>604</v>
      </c>
      <c r="AT551" s="224" t="s">
        <v>254</v>
      </c>
      <c r="AU551" s="224" t="s">
        <v>82</v>
      </c>
      <c r="AY551" s="18" t="s">
        <v>214</v>
      </c>
      <c r="BE551" s="225">
        <f>IF(N551="základní",J551,0)</f>
        <v>0</v>
      </c>
      <c r="BF551" s="225">
        <f>IF(N551="snížená",J551,0)</f>
        <v>0</v>
      </c>
      <c r="BG551" s="225">
        <f>IF(N551="zákl. přenesená",J551,0)</f>
        <v>0</v>
      </c>
      <c r="BH551" s="225">
        <f>IF(N551="sníž. přenesená",J551,0)</f>
        <v>0</v>
      </c>
      <c r="BI551" s="225">
        <f>IF(N551="nulová",J551,0)</f>
        <v>0</v>
      </c>
      <c r="BJ551" s="18" t="s">
        <v>80</v>
      </c>
      <c r="BK551" s="225">
        <f>ROUND(I551*H551,2)</f>
        <v>0</v>
      </c>
      <c r="BL551" s="18" t="s">
        <v>334</v>
      </c>
      <c r="BM551" s="224" t="s">
        <v>1043</v>
      </c>
    </row>
    <row r="552" s="2" customFormat="1">
      <c r="A552" s="39"/>
      <c r="B552" s="40"/>
      <c r="C552" s="41"/>
      <c r="D552" s="226" t="s">
        <v>224</v>
      </c>
      <c r="E552" s="41"/>
      <c r="F552" s="227" t="s">
        <v>1042</v>
      </c>
      <c r="G552" s="41"/>
      <c r="H552" s="41"/>
      <c r="I552" s="228"/>
      <c r="J552" s="41"/>
      <c r="K552" s="41"/>
      <c r="L552" s="45"/>
      <c r="M552" s="229"/>
      <c r="N552" s="230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224</v>
      </c>
      <c r="AU552" s="18" t="s">
        <v>82</v>
      </c>
    </row>
    <row r="553" s="2" customFormat="1" ht="24.15" customHeight="1">
      <c r="A553" s="39"/>
      <c r="B553" s="40"/>
      <c r="C553" s="243" t="s">
        <v>1044</v>
      </c>
      <c r="D553" s="243" t="s">
        <v>254</v>
      </c>
      <c r="E553" s="244" t="s">
        <v>1045</v>
      </c>
      <c r="F553" s="245" t="s">
        <v>1046</v>
      </c>
      <c r="G553" s="246" t="s">
        <v>277</v>
      </c>
      <c r="H553" s="247">
        <v>1</v>
      </c>
      <c r="I553" s="248"/>
      <c r="J553" s="249">
        <f>ROUND(I553*H553,2)</f>
        <v>0</v>
      </c>
      <c r="K553" s="245" t="s">
        <v>19</v>
      </c>
      <c r="L553" s="250"/>
      <c r="M553" s="251" t="s">
        <v>19</v>
      </c>
      <c r="N553" s="252" t="s">
        <v>44</v>
      </c>
      <c r="O553" s="85"/>
      <c r="P553" s="222">
        <f>O553*H553</f>
        <v>0</v>
      </c>
      <c r="Q553" s="222">
        <v>0.094350000000000003</v>
      </c>
      <c r="R553" s="222">
        <f>Q553*H553</f>
        <v>0.094350000000000003</v>
      </c>
      <c r="S553" s="222">
        <v>0</v>
      </c>
      <c r="T553" s="223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4" t="s">
        <v>604</v>
      </c>
      <c r="AT553" s="224" t="s">
        <v>254</v>
      </c>
      <c r="AU553" s="224" t="s">
        <v>82</v>
      </c>
      <c r="AY553" s="18" t="s">
        <v>214</v>
      </c>
      <c r="BE553" s="225">
        <f>IF(N553="základní",J553,0)</f>
        <v>0</v>
      </c>
      <c r="BF553" s="225">
        <f>IF(N553="snížená",J553,0)</f>
        <v>0</v>
      </c>
      <c r="BG553" s="225">
        <f>IF(N553="zákl. přenesená",J553,0)</f>
        <v>0</v>
      </c>
      <c r="BH553" s="225">
        <f>IF(N553="sníž. přenesená",J553,0)</f>
        <v>0</v>
      </c>
      <c r="BI553" s="225">
        <f>IF(N553="nulová",J553,0)</f>
        <v>0</v>
      </c>
      <c r="BJ553" s="18" t="s">
        <v>80</v>
      </c>
      <c r="BK553" s="225">
        <f>ROUND(I553*H553,2)</f>
        <v>0</v>
      </c>
      <c r="BL553" s="18" t="s">
        <v>334</v>
      </c>
      <c r="BM553" s="224" t="s">
        <v>1047</v>
      </c>
    </row>
    <row r="554" s="2" customFormat="1">
      <c r="A554" s="39"/>
      <c r="B554" s="40"/>
      <c r="C554" s="41"/>
      <c r="D554" s="226" t="s">
        <v>224</v>
      </c>
      <c r="E554" s="41"/>
      <c r="F554" s="227" t="s">
        <v>1048</v>
      </c>
      <c r="G554" s="41"/>
      <c r="H554" s="41"/>
      <c r="I554" s="228"/>
      <c r="J554" s="41"/>
      <c r="K554" s="41"/>
      <c r="L554" s="45"/>
      <c r="M554" s="229"/>
      <c r="N554" s="230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224</v>
      </c>
      <c r="AU554" s="18" t="s">
        <v>82</v>
      </c>
    </row>
    <row r="555" s="2" customFormat="1" ht="16.5" customHeight="1">
      <c r="A555" s="39"/>
      <c r="B555" s="40"/>
      <c r="C555" s="243" t="s">
        <v>1049</v>
      </c>
      <c r="D555" s="243" t="s">
        <v>254</v>
      </c>
      <c r="E555" s="244" t="s">
        <v>1050</v>
      </c>
      <c r="F555" s="245" t="s">
        <v>1051</v>
      </c>
      <c r="G555" s="246" t="s">
        <v>277</v>
      </c>
      <c r="H555" s="247">
        <v>4</v>
      </c>
      <c r="I555" s="248"/>
      <c r="J555" s="249">
        <f>ROUND(I555*H555,2)</f>
        <v>0</v>
      </c>
      <c r="K555" s="245" t="s">
        <v>19</v>
      </c>
      <c r="L555" s="250"/>
      <c r="M555" s="251" t="s">
        <v>19</v>
      </c>
      <c r="N555" s="252" t="s">
        <v>44</v>
      </c>
      <c r="O555" s="85"/>
      <c r="P555" s="222">
        <f>O555*H555</f>
        <v>0</v>
      </c>
      <c r="Q555" s="222">
        <v>0.049110000000000001</v>
      </c>
      <c r="R555" s="222">
        <f>Q555*H555</f>
        <v>0.19644</v>
      </c>
      <c r="S555" s="222">
        <v>0</v>
      </c>
      <c r="T555" s="223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4" t="s">
        <v>604</v>
      </c>
      <c r="AT555" s="224" t="s">
        <v>254</v>
      </c>
      <c r="AU555" s="224" t="s">
        <v>82</v>
      </c>
      <c r="AY555" s="18" t="s">
        <v>214</v>
      </c>
      <c r="BE555" s="225">
        <f>IF(N555="základní",J555,0)</f>
        <v>0</v>
      </c>
      <c r="BF555" s="225">
        <f>IF(N555="snížená",J555,0)</f>
        <v>0</v>
      </c>
      <c r="BG555" s="225">
        <f>IF(N555="zákl. přenesená",J555,0)</f>
        <v>0</v>
      </c>
      <c r="BH555" s="225">
        <f>IF(N555="sníž. přenesená",J555,0)</f>
        <v>0</v>
      </c>
      <c r="BI555" s="225">
        <f>IF(N555="nulová",J555,0)</f>
        <v>0</v>
      </c>
      <c r="BJ555" s="18" t="s">
        <v>80</v>
      </c>
      <c r="BK555" s="225">
        <f>ROUND(I555*H555,2)</f>
        <v>0</v>
      </c>
      <c r="BL555" s="18" t="s">
        <v>334</v>
      </c>
      <c r="BM555" s="224" t="s">
        <v>1052</v>
      </c>
    </row>
    <row r="556" s="2" customFormat="1">
      <c r="A556" s="39"/>
      <c r="B556" s="40"/>
      <c r="C556" s="41"/>
      <c r="D556" s="226" t="s">
        <v>224</v>
      </c>
      <c r="E556" s="41"/>
      <c r="F556" s="227" t="s">
        <v>1051</v>
      </c>
      <c r="G556" s="41"/>
      <c r="H556" s="41"/>
      <c r="I556" s="228"/>
      <c r="J556" s="41"/>
      <c r="K556" s="41"/>
      <c r="L556" s="45"/>
      <c r="M556" s="229"/>
      <c r="N556" s="230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224</v>
      </c>
      <c r="AU556" s="18" t="s">
        <v>82</v>
      </c>
    </row>
    <row r="557" s="2" customFormat="1" ht="16.5" customHeight="1">
      <c r="A557" s="39"/>
      <c r="B557" s="40"/>
      <c r="C557" s="243" t="s">
        <v>1053</v>
      </c>
      <c r="D557" s="243" t="s">
        <v>254</v>
      </c>
      <c r="E557" s="244" t="s">
        <v>1054</v>
      </c>
      <c r="F557" s="245" t="s">
        <v>1055</v>
      </c>
      <c r="G557" s="246" t="s">
        <v>277</v>
      </c>
      <c r="H557" s="247">
        <v>4</v>
      </c>
      <c r="I557" s="248"/>
      <c r="J557" s="249">
        <f>ROUND(I557*H557,2)</f>
        <v>0</v>
      </c>
      <c r="K557" s="245" t="s">
        <v>19</v>
      </c>
      <c r="L557" s="250"/>
      <c r="M557" s="251" t="s">
        <v>19</v>
      </c>
      <c r="N557" s="252" t="s">
        <v>44</v>
      </c>
      <c r="O557" s="85"/>
      <c r="P557" s="222">
        <f>O557*H557</f>
        <v>0</v>
      </c>
      <c r="Q557" s="222">
        <v>0.047309999999999998</v>
      </c>
      <c r="R557" s="222">
        <f>Q557*H557</f>
        <v>0.18923999999999999</v>
      </c>
      <c r="S557" s="222">
        <v>0</v>
      </c>
      <c r="T557" s="223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4" t="s">
        <v>604</v>
      </c>
      <c r="AT557" s="224" t="s">
        <v>254</v>
      </c>
      <c r="AU557" s="224" t="s">
        <v>82</v>
      </c>
      <c r="AY557" s="18" t="s">
        <v>214</v>
      </c>
      <c r="BE557" s="225">
        <f>IF(N557="základní",J557,0)</f>
        <v>0</v>
      </c>
      <c r="BF557" s="225">
        <f>IF(N557="snížená",J557,0)</f>
        <v>0</v>
      </c>
      <c r="BG557" s="225">
        <f>IF(N557="zákl. přenesená",J557,0)</f>
        <v>0</v>
      </c>
      <c r="BH557" s="225">
        <f>IF(N557="sníž. přenesená",J557,0)</f>
        <v>0</v>
      </c>
      <c r="BI557" s="225">
        <f>IF(N557="nulová",J557,0)</f>
        <v>0</v>
      </c>
      <c r="BJ557" s="18" t="s">
        <v>80</v>
      </c>
      <c r="BK557" s="225">
        <f>ROUND(I557*H557,2)</f>
        <v>0</v>
      </c>
      <c r="BL557" s="18" t="s">
        <v>334</v>
      </c>
      <c r="BM557" s="224" t="s">
        <v>1056</v>
      </c>
    </row>
    <row r="558" s="2" customFormat="1">
      <c r="A558" s="39"/>
      <c r="B558" s="40"/>
      <c r="C558" s="41"/>
      <c r="D558" s="226" t="s">
        <v>224</v>
      </c>
      <c r="E558" s="41"/>
      <c r="F558" s="227" t="s">
        <v>1055</v>
      </c>
      <c r="G558" s="41"/>
      <c r="H558" s="41"/>
      <c r="I558" s="228"/>
      <c r="J558" s="41"/>
      <c r="K558" s="41"/>
      <c r="L558" s="45"/>
      <c r="M558" s="229"/>
      <c r="N558" s="230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224</v>
      </c>
      <c r="AU558" s="18" t="s">
        <v>82</v>
      </c>
    </row>
    <row r="559" s="2" customFormat="1" ht="16.5" customHeight="1">
      <c r="A559" s="39"/>
      <c r="B559" s="40"/>
      <c r="C559" s="243" t="s">
        <v>1057</v>
      </c>
      <c r="D559" s="243" t="s">
        <v>254</v>
      </c>
      <c r="E559" s="244" t="s">
        <v>1058</v>
      </c>
      <c r="F559" s="245" t="s">
        <v>1059</v>
      </c>
      <c r="G559" s="246" t="s">
        <v>603</v>
      </c>
      <c r="H559" s="247">
        <v>2</v>
      </c>
      <c r="I559" s="248"/>
      <c r="J559" s="249">
        <f>ROUND(I559*H559,2)</f>
        <v>0</v>
      </c>
      <c r="K559" s="245" t="s">
        <v>19</v>
      </c>
      <c r="L559" s="250"/>
      <c r="M559" s="251" t="s">
        <v>19</v>
      </c>
      <c r="N559" s="252" t="s">
        <v>44</v>
      </c>
      <c r="O559" s="85"/>
      <c r="P559" s="222">
        <f>O559*H559</f>
        <v>0</v>
      </c>
      <c r="Q559" s="222">
        <v>0.17199999999999999</v>
      </c>
      <c r="R559" s="222">
        <f>Q559*H559</f>
        <v>0.34399999999999997</v>
      </c>
      <c r="S559" s="222">
        <v>0</v>
      </c>
      <c r="T559" s="223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24" t="s">
        <v>604</v>
      </c>
      <c r="AT559" s="224" t="s">
        <v>254</v>
      </c>
      <c r="AU559" s="224" t="s">
        <v>82</v>
      </c>
      <c r="AY559" s="18" t="s">
        <v>214</v>
      </c>
      <c r="BE559" s="225">
        <f>IF(N559="základní",J559,0)</f>
        <v>0</v>
      </c>
      <c r="BF559" s="225">
        <f>IF(N559="snížená",J559,0)</f>
        <v>0</v>
      </c>
      <c r="BG559" s="225">
        <f>IF(N559="zákl. přenesená",J559,0)</f>
        <v>0</v>
      </c>
      <c r="BH559" s="225">
        <f>IF(N559="sníž. přenesená",J559,0)</f>
        <v>0</v>
      </c>
      <c r="BI559" s="225">
        <f>IF(N559="nulová",J559,0)</f>
        <v>0</v>
      </c>
      <c r="BJ559" s="18" t="s">
        <v>80</v>
      </c>
      <c r="BK559" s="225">
        <f>ROUND(I559*H559,2)</f>
        <v>0</v>
      </c>
      <c r="BL559" s="18" t="s">
        <v>334</v>
      </c>
      <c r="BM559" s="224" t="s">
        <v>1060</v>
      </c>
    </row>
    <row r="560" s="2" customFormat="1">
      <c r="A560" s="39"/>
      <c r="B560" s="40"/>
      <c r="C560" s="41"/>
      <c r="D560" s="226" t="s">
        <v>224</v>
      </c>
      <c r="E560" s="41"/>
      <c r="F560" s="227" t="s">
        <v>1059</v>
      </c>
      <c r="G560" s="41"/>
      <c r="H560" s="41"/>
      <c r="I560" s="228"/>
      <c r="J560" s="41"/>
      <c r="K560" s="41"/>
      <c r="L560" s="45"/>
      <c r="M560" s="229"/>
      <c r="N560" s="230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224</v>
      </c>
      <c r="AU560" s="18" t="s">
        <v>82</v>
      </c>
    </row>
    <row r="561" s="2" customFormat="1" ht="16.5" customHeight="1">
      <c r="A561" s="39"/>
      <c r="B561" s="40"/>
      <c r="C561" s="213" t="s">
        <v>1061</v>
      </c>
      <c r="D561" s="213" t="s">
        <v>217</v>
      </c>
      <c r="E561" s="214" t="s">
        <v>971</v>
      </c>
      <c r="F561" s="215" t="s">
        <v>972</v>
      </c>
      <c r="G561" s="216" t="s">
        <v>277</v>
      </c>
      <c r="H561" s="217">
        <v>34</v>
      </c>
      <c r="I561" s="218"/>
      <c r="J561" s="219">
        <f>ROUND(I561*H561,2)</f>
        <v>0</v>
      </c>
      <c r="K561" s="215" t="s">
        <v>221</v>
      </c>
      <c r="L561" s="45"/>
      <c r="M561" s="220" t="s">
        <v>19</v>
      </c>
      <c r="N561" s="221" t="s">
        <v>44</v>
      </c>
      <c r="O561" s="85"/>
      <c r="P561" s="222">
        <f>O561*H561</f>
        <v>0</v>
      </c>
      <c r="Q561" s="222">
        <v>0.00108</v>
      </c>
      <c r="R561" s="222">
        <f>Q561*H561</f>
        <v>0.036720000000000003</v>
      </c>
      <c r="S561" s="222">
        <v>0</v>
      </c>
      <c r="T561" s="223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4" t="s">
        <v>334</v>
      </c>
      <c r="AT561" s="224" t="s">
        <v>217</v>
      </c>
      <c r="AU561" s="224" t="s">
        <v>82</v>
      </c>
      <c r="AY561" s="18" t="s">
        <v>214</v>
      </c>
      <c r="BE561" s="225">
        <f>IF(N561="základní",J561,0)</f>
        <v>0</v>
      </c>
      <c r="BF561" s="225">
        <f>IF(N561="snížená",J561,0)</f>
        <v>0</v>
      </c>
      <c r="BG561" s="225">
        <f>IF(N561="zákl. přenesená",J561,0)</f>
        <v>0</v>
      </c>
      <c r="BH561" s="225">
        <f>IF(N561="sníž. přenesená",J561,0)</f>
        <v>0</v>
      </c>
      <c r="BI561" s="225">
        <f>IF(N561="nulová",J561,0)</f>
        <v>0</v>
      </c>
      <c r="BJ561" s="18" t="s">
        <v>80</v>
      </c>
      <c r="BK561" s="225">
        <f>ROUND(I561*H561,2)</f>
        <v>0</v>
      </c>
      <c r="BL561" s="18" t="s">
        <v>334</v>
      </c>
      <c r="BM561" s="224" t="s">
        <v>1062</v>
      </c>
    </row>
    <row r="562" s="2" customFormat="1">
      <c r="A562" s="39"/>
      <c r="B562" s="40"/>
      <c r="C562" s="41"/>
      <c r="D562" s="226" t="s">
        <v>224</v>
      </c>
      <c r="E562" s="41"/>
      <c r="F562" s="227" t="s">
        <v>974</v>
      </c>
      <c r="G562" s="41"/>
      <c r="H562" s="41"/>
      <c r="I562" s="228"/>
      <c r="J562" s="41"/>
      <c r="K562" s="41"/>
      <c r="L562" s="45"/>
      <c r="M562" s="229"/>
      <c r="N562" s="230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224</v>
      </c>
      <c r="AU562" s="18" t="s">
        <v>82</v>
      </c>
    </row>
    <row r="563" s="2" customFormat="1">
      <c r="A563" s="39"/>
      <c r="B563" s="40"/>
      <c r="C563" s="41"/>
      <c r="D563" s="231" t="s">
        <v>226</v>
      </c>
      <c r="E563" s="41"/>
      <c r="F563" s="232" t="s">
        <v>975</v>
      </c>
      <c r="G563" s="41"/>
      <c r="H563" s="41"/>
      <c r="I563" s="228"/>
      <c r="J563" s="41"/>
      <c r="K563" s="41"/>
      <c r="L563" s="45"/>
      <c r="M563" s="229"/>
      <c r="N563" s="230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226</v>
      </c>
      <c r="AU563" s="18" t="s">
        <v>82</v>
      </c>
    </row>
    <row r="564" s="2" customFormat="1" ht="16.5" customHeight="1">
      <c r="A564" s="39"/>
      <c r="B564" s="40"/>
      <c r="C564" s="243" t="s">
        <v>1063</v>
      </c>
      <c r="D564" s="243" t="s">
        <v>254</v>
      </c>
      <c r="E564" s="244" t="s">
        <v>1064</v>
      </c>
      <c r="F564" s="245" t="s">
        <v>1065</v>
      </c>
      <c r="G564" s="246" t="s">
        <v>277</v>
      </c>
      <c r="H564" s="247">
        <v>32</v>
      </c>
      <c r="I564" s="248"/>
      <c r="J564" s="249">
        <f>ROUND(I564*H564,2)</f>
        <v>0</v>
      </c>
      <c r="K564" s="245" t="s">
        <v>19</v>
      </c>
      <c r="L564" s="250"/>
      <c r="M564" s="251" t="s">
        <v>19</v>
      </c>
      <c r="N564" s="252" t="s">
        <v>44</v>
      </c>
      <c r="O564" s="85"/>
      <c r="P564" s="222">
        <f>O564*H564</f>
        <v>0</v>
      </c>
      <c r="Q564" s="222">
        <v>0.035000000000000003</v>
      </c>
      <c r="R564" s="222">
        <f>Q564*H564</f>
        <v>1.1200000000000001</v>
      </c>
      <c r="S564" s="222">
        <v>0</v>
      </c>
      <c r="T564" s="223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4" t="s">
        <v>257</v>
      </c>
      <c r="AT564" s="224" t="s">
        <v>254</v>
      </c>
      <c r="AU564" s="224" t="s">
        <v>82</v>
      </c>
      <c r="AY564" s="18" t="s">
        <v>214</v>
      </c>
      <c r="BE564" s="225">
        <f>IF(N564="základní",J564,0)</f>
        <v>0</v>
      </c>
      <c r="BF564" s="225">
        <f>IF(N564="snížená",J564,0)</f>
        <v>0</v>
      </c>
      <c r="BG564" s="225">
        <f>IF(N564="zákl. přenesená",J564,0)</f>
        <v>0</v>
      </c>
      <c r="BH564" s="225">
        <f>IF(N564="sníž. přenesená",J564,0)</f>
        <v>0</v>
      </c>
      <c r="BI564" s="225">
        <f>IF(N564="nulová",J564,0)</f>
        <v>0</v>
      </c>
      <c r="BJ564" s="18" t="s">
        <v>80</v>
      </c>
      <c r="BK564" s="225">
        <f>ROUND(I564*H564,2)</f>
        <v>0</v>
      </c>
      <c r="BL564" s="18" t="s">
        <v>250</v>
      </c>
      <c r="BM564" s="224" t="s">
        <v>1066</v>
      </c>
    </row>
    <row r="565" s="2" customFormat="1">
      <c r="A565" s="39"/>
      <c r="B565" s="40"/>
      <c r="C565" s="41"/>
      <c r="D565" s="226" t="s">
        <v>224</v>
      </c>
      <c r="E565" s="41"/>
      <c r="F565" s="227" t="s">
        <v>1065</v>
      </c>
      <c r="G565" s="41"/>
      <c r="H565" s="41"/>
      <c r="I565" s="228"/>
      <c r="J565" s="41"/>
      <c r="K565" s="41"/>
      <c r="L565" s="45"/>
      <c r="M565" s="229"/>
      <c r="N565" s="230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224</v>
      </c>
      <c r="AU565" s="18" t="s">
        <v>82</v>
      </c>
    </row>
    <row r="566" s="2" customFormat="1" ht="16.5" customHeight="1">
      <c r="A566" s="39"/>
      <c r="B566" s="40"/>
      <c r="C566" s="243" t="s">
        <v>1067</v>
      </c>
      <c r="D566" s="243" t="s">
        <v>254</v>
      </c>
      <c r="E566" s="244" t="s">
        <v>1068</v>
      </c>
      <c r="F566" s="245" t="s">
        <v>1069</v>
      </c>
      <c r="G566" s="246" t="s">
        <v>277</v>
      </c>
      <c r="H566" s="247">
        <v>2</v>
      </c>
      <c r="I566" s="248"/>
      <c r="J566" s="249">
        <f>ROUND(I566*H566,2)</f>
        <v>0</v>
      </c>
      <c r="K566" s="245" t="s">
        <v>19</v>
      </c>
      <c r="L566" s="250"/>
      <c r="M566" s="251" t="s">
        <v>19</v>
      </c>
      <c r="N566" s="252" t="s">
        <v>44</v>
      </c>
      <c r="O566" s="85"/>
      <c r="P566" s="222">
        <f>O566*H566</f>
        <v>0</v>
      </c>
      <c r="Q566" s="222">
        <v>0</v>
      </c>
      <c r="R566" s="222">
        <f>Q566*H566</f>
        <v>0</v>
      </c>
      <c r="S566" s="222">
        <v>0</v>
      </c>
      <c r="T566" s="223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24" t="s">
        <v>257</v>
      </c>
      <c r="AT566" s="224" t="s">
        <v>254</v>
      </c>
      <c r="AU566" s="224" t="s">
        <v>82</v>
      </c>
      <c r="AY566" s="18" t="s">
        <v>214</v>
      </c>
      <c r="BE566" s="225">
        <f>IF(N566="základní",J566,0)</f>
        <v>0</v>
      </c>
      <c r="BF566" s="225">
        <f>IF(N566="snížená",J566,0)</f>
        <v>0</v>
      </c>
      <c r="BG566" s="225">
        <f>IF(N566="zákl. přenesená",J566,0)</f>
        <v>0</v>
      </c>
      <c r="BH566" s="225">
        <f>IF(N566="sníž. přenesená",J566,0)</f>
        <v>0</v>
      </c>
      <c r="BI566" s="225">
        <f>IF(N566="nulová",J566,0)</f>
        <v>0</v>
      </c>
      <c r="BJ566" s="18" t="s">
        <v>80</v>
      </c>
      <c r="BK566" s="225">
        <f>ROUND(I566*H566,2)</f>
        <v>0</v>
      </c>
      <c r="BL566" s="18" t="s">
        <v>250</v>
      </c>
      <c r="BM566" s="224" t="s">
        <v>1070</v>
      </c>
    </row>
    <row r="567" s="2" customFormat="1">
      <c r="A567" s="39"/>
      <c r="B567" s="40"/>
      <c r="C567" s="41"/>
      <c r="D567" s="226" t="s">
        <v>224</v>
      </c>
      <c r="E567" s="41"/>
      <c r="F567" s="227" t="s">
        <v>1069</v>
      </c>
      <c r="G567" s="41"/>
      <c r="H567" s="41"/>
      <c r="I567" s="228"/>
      <c r="J567" s="41"/>
      <c r="K567" s="41"/>
      <c r="L567" s="45"/>
      <c r="M567" s="229"/>
      <c r="N567" s="230"/>
      <c r="O567" s="85"/>
      <c r="P567" s="85"/>
      <c r="Q567" s="85"/>
      <c r="R567" s="85"/>
      <c r="S567" s="85"/>
      <c r="T567" s="86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224</v>
      </c>
      <c r="AU567" s="18" t="s">
        <v>82</v>
      </c>
    </row>
    <row r="568" s="2" customFormat="1" ht="16.5" customHeight="1">
      <c r="A568" s="39"/>
      <c r="B568" s="40"/>
      <c r="C568" s="213" t="s">
        <v>1071</v>
      </c>
      <c r="D568" s="213" t="s">
        <v>217</v>
      </c>
      <c r="E568" s="214" t="s">
        <v>1072</v>
      </c>
      <c r="F568" s="215" t="s">
        <v>1073</v>
      </c>
      <c r="G568" s="216" t="s">
        <v>277</v>
      </c>
      <c r="H568" s="217">
        <v>94</v>
      </c>
      <c r="I568" s="218"/>
      <c r="J568" s="219">
        <f>ROUND(I568*H568,2)</f>
        <v>0</v>
      </c>
      <c r="K568" s="215" t="s">
        <v>221</v>
      </c>
      <c r="L568" s="45"/>
      <c r="M568" s="220" t="s">
        <v>19</v>
      </c>
      <c r="N568" s="221" t="s">
        <v>44</v>
      </c>
      <c r="O568" s="85"/>
      <c r="P568" s="222">
        <f>O568*H568</f>
        <v>0</v>
      </c>
      <c r="Q568" s="222">
        <v>0.00139</v>
      </c>
      <c r="R568" s="222">
        <f>Q568*H568</f>
        <v>0.13066</v>
      </c>
      <c r="S568" s="222">
        <v>0</v>
      </c>
      <c r="T568" s="223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24" t="s">
        <v>334</v>
      </c>
      <c r="AT568" s="224" t="s">
        <v>217</v>
      </c>
      <c r="AU568" s="224" t="s">
        <v>82</v>
      </c>
      <c r="AY568" s="18" t="s">
        <v>214</v>
      </c>
      <c r="BE568" s="225">
        <f>IF(N568="základní",J568,0)</f>
        <v>0</v>
      </c>
      <c r="BF568" s="225">
        <f>IF(N568="snížená",J568,0)</f>
        <v>0</v>
      </c>
      <c r="BG568" s="225">
        <f>IF(N568="zákl. přenesená",J568,0)</f>
        <v>0</v>
      </c>
      <c r="BH568" s="225">
        <f>IF(N568="sníž. přenesená",J568,0)</f>
        <v>0</v>
      </c>
      <c r="BI568" s="225">
        <f>IF(N568="nulová",J568,0)</f>
        <v>0</v>
      </c>
      <c r="BJ568" s="18" t="s">
        <v>80</v>
      </c>
      <c r="BK568" s="225">
        <f>ROUND(I568*H568,2)</f>
        <v>0</v>
      </c>
      <c r="BL568" s="18" t="s">
        <v>334</v>
      </c>
      <c r="BM568" s="224" t="s">
        <v>1074</v>
      </c>
    </row>
    <row r="569" s="2" customFormat="1">
      <c r="A569" s="39"/>
      <c r="B569" s="40"/>
      <c r="C569" s="41"/>
      <c r="D569" s="226" t="s">
        <v>224</v>
      </c>
      <c r="E569" s="41"/>
      <c r="F569" s="227" t="s">
        <v>1075</v>
      </c>
      <c r="G569" s="41"/>
      <c r="H569" s="41"/>
      <c r="I569" s="228"/>
      <c r="J569" s="41"/>
      <c r="K569" s="41"/>
      <c r="L569" s="45"/>
      <c r="M569" s="229"/>
      <c r="N569" s="230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224</v>
      </c>
      <c r="AU569" s="18" t="s">
        <v>82</v>
      </c>
    </row>
    <row r="570" s="2" customFormat="1">
      <c r="A570" s="39"/>
      <c r="B570" s="40"/>
      <c r="C570" s="41"/>
      <c r="D570" s="231" t="s">
        <v>226</v>
      </c>
      <c r="E570" s="41"/>
      <c r="F570" s="232" t="s">
        <v>1076</v>
      </c>
      <c r="G570" s="41"/>
      <c r="H570" s="41"/>
      <c r="I570" s="228"/>
      <c r="J570" s="41"/>
      <c r="K570" s="41"/>
      <c r="L570" s="45"/>
      <c r="M570" s="229"/>
      <c r="N570" s="230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226</v>
      </c>
      <c r="AU570" s="18" t="s">
        <v>82</v>
      </c>
    </row>
    <row r="571" s="2" customFormat="1" ht="24.15" customHeight="1">
      <c r="A571" s="39"/>
      <c r="B571" s="40"/>
      <c r="C571" s="243" t="s">
        <v>1077</v>
      </c>
      <c r="D571" s="243" t="s">
        <v>254</v>
      </c>
      <c r="E571" s="244" t="s">
        <v>1078</v>
      </c>
      <c r="F571" s="245" t="s">
        <v>1079</v>
      </c>
      <c r="G571" s="246" t="s">
        <v>277</v>
      </c>
      <c r="H571" s="247">
        <v>33</v>
      </c>
      <c r="I571" s="248"/>
      <c r="J571" s="249">
        <f>ROUND(I571*H571,2)</f>
        <v>0</v>
      </c>
      <c r="K571" s="245" t="s">
        <v>19</v>
      </c>
      <c r="L571" s="250"/>
      <c r="M571" s="251" t="s">
        <v>19</v>
      </c>
      <c r="N571" s="252" t="s">
        <v>44</v>
      </c>
      <c r="O571" s="85"/>
      <c r="P571" s="222">
        <f>O571*H571</f>
        <v>0</v>
      </c>
      <c r="Q571" s="222">
        <v>0.16625000000000001</v>
      </c>
      <c r="R571" s="222">
        <f>Q571*H571</f>
        <v>5.4862500000000001</v>
      </c>
      <c r="S571" s="222">
        <v>0</v>
      </c>
      <c r="T571" s="223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4" t="s">
        <v>686</v>
      </c>
      <c r="AT571" s="224" t="s">
        <v>254</v>
      </c>
      <c r="AU571" s="224" t="s">
        <v>82</v>
      </c>
      <c r="AY571" s="18" t="s">
        <v>214</v>
      </c>
      <c r="BE571" s="225">
        <f>IF(N571="základní",J571,0)</f>
        <v>0</v>
      </c>
      <c r="BF571" s="225">
        <f>IF(N571="snížená",J571,0)</f>
        <v>0</v>
      </c>
      <c r="BG571" s="225">
        <f>IF(N571="zákl. přenesená",J571,0)</f>
        <v>0</v>
      </c>
      <c r="BH571" s="225">
        <f>IF(N571="sníž. přenesená",J571,0)</f>
        <v>0</v>
      </c>
      <c r="BI571" s="225">
        <f>IF(N571="nulová",J571,0)</f>
        <v>0</v>
      </c>
      <c r="BJ571" s="18" t="s">
        <v>80</v>
      </c>
      <c r="BK571" s="225">
        <f>ROUND(I571*H571,2)</f>
        <v>0</v>
      </c>
      <c r="BL571" s="18" t="s">
        <v>686</v>
      </c>
      <c r="BM571" s="224" t="s">
        <v>1080</v>
      </c>
    </row>
    <row r="572" s="2" customFormat="1">
      <c r="A572" s="39"/>
      <c r="B572" s="40"/>
      <c r="C572" s="41"/>
      <c r="D572" s="226" t="s">
        <v>224</v>
      </c>
      <c r="E572" s="41"/>
      <c r="F572" s="227" t="s">
        <v>1079</v>
      </c>
      <c r="G572" s="41"/>
      <c r="H572" s="41"/>
      <c r="I572" s="228"/>
      <c r="J572" s="41"/>
      <c r="K572" s="41"/>
      <c r="L572" s="45"/>
      <c r="M572" s="229"/>
      <c r="N572" s="230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224</v>
      </c>
      <c r="AU572" s="18" t="s">
        <v>82</v>
      </c>
    </row>
    <row r="573" s="2" customFormat="1" ht="24.15" customHeight="1">
      <c r="A573" s="39"/>
      <c r="B573" s="40"/>
      <c r="C573" s="243" t="s">
        <v>1081</v>
      </c>
      <c r="D573" s="243" t="s">
        <v>254</v>
      </c>
      <c r="E573" s="244" t="s">
        <v>1082</v>
      </c>
      <c r="F573" s="245" t="s">
        <v>1083</v>
      </c>
      <c r="G573" s="246" t="s">
        <v>277</v>
      </c>
      <c r="H573" s="247">
        <v>33</v>
      </c>
      <c r="I573" s="248"/>
      <c r="J573" s="249">
        <f>ROUND(I573*H573,2)</f>
        <v>0</v>
      </c>
      <c r="K573" s="245" t="s">
        <v>19</v>
      </c>
      <c r="L573" s="250"/>
      <c r="M573" s="251" t="s">
        <v>19</v>
      </c>
      <c r="N573" s="252" t="s">
        <v>44</v>
      </c>
      <c r="O573" s="85"/>
      <c r="P573" s="222">
        <f>O573*H573</f>
        <v>0</v>
      </c>
      <c r="Q573" s="222">
        <v>0.1525</v>
      </c>
      <c r="R573" s="222">
        <f>Q573*H573</f>
        <v>5.0324999999999998</v>
      </c>
      <c r="S573" s="222">
        <v>0</v>
      </c>
      <c r="T573" s="223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24" t="s">
        <v>686</v>
      </c>
      <c r="AT573" s="224" t="s">
        <v>254</v>
      </c>
      <c r="AU573" s="224" t="s">
        <v>82</v>
      </c>
      <c r="AY573" s="18" t="s">
        <v>214</v>
      </c>
      <c r="BE573" s="225">
        <f>IF(N573="základní",J573,0)</f>
        <v>0</v>
      </c>
      <c r="BF573" s="225">
        <f>IF(N573="snížená",J573,0)</f>
        <v>0</v>
      </c>
      <c r="BG573" s="225">
        <f>IF(N573="zákl. přenesená",J573,0)</f>
        <v>0</v>
      </c>
      <c r="BH573" s="225">
        <f>IF(N573="sníž. přenesená",J573,0)</f>
        <v>0</v>
      </c>
      <c r="BI573" s="225">
        <f>IF(N573="nulová",J573,0)</f>
        <v>0</v>
      </c>
      <c r="BJ573" s="18" t="s">
        <v>80</v>
      </c>
      <c r="BK573" s="225">
        <f>ROUND(I573*H573,2)</f>
        <v>0</v>
      </c>
      <c r="BL573" s="18" t="s">
        <v>686</v>
      </c>
      <c r="BM573" s="224" t="s">
        <v>1084</v>
      </c>
    </row>
    <row r="574" s="2" customFormat="1">
      <c r="A574" s="39"/>
      <c r="B574" s="40"/>
      <c r="C574" s="41"/>
      <c r="D574" s="226" t="s">
        <v>224</v>
      </c>
      <c r="E574" s="41"/>
      <c r="F574" s="227" t="s">
        <v>1083</v>
      </c>
      <c r="G574" s="41"/>
      <c r="H574" s="41"/>
      <c r="I574" s="228"/>
      <c r="J574" s="41"/>
      <c r="K574" s="41"/>
      <c r="L574" s="45"/>
      <c r="M574" s="229"/>
      <c r="N574" s="230"/>
      <c r="O574" s="85"/>
      <c r="P574" s="85"/>
      <c r="Q574" s="85"/>
      <c r="R574" s="85"/>
      <c r="S574" s="85"/>
      <c r="T574" s="86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224</v>
      </c>
      <c r="AU574" s="18" t="s">
        <v>82</v>
      </c>
    </row>
    <row r="575" s="2" customFormat="1" ht="24.15" customHeight="1">
      <c r="A575" s="39"/>
      <c r="B575" s="40"/>
      <c r="C575" s="243" t="s">
        <v>1085</v>
      </c>
      <c r="D575" s="243" t="s">
        <v>254</v>
      </c>
      <c r="E575" s="244" t="s">
        <v>1086</v>
      </c>
      <c r="F575" s="245" t="s">
        <v>1087</v>
      </c>
      <c r="G575" s="246" t="s">
        <v>277</v>
      </c>
      <c r="H575" s="247">
        <v>1</v>
      </c>
      <c r="I575" s="248"/>
      <c r="J575" s="249">
        <f>ROUND(I575*H575,2)</f>
        <v>0</v>
      </c>
      <c r="K575" s="245" t="s">
        <v>19</v>
      </c>
      <c r="L575" s="250"/>
      <c r="M575" s="251" t="s">
        <v>19</v>
      </c>
      <c r="N575" s="252" t="s">
        <v>44</v>
      </c>
      <c r="O575" s="85"/>
      <c r="P575" s="222">
        <f>O575*H575</f>
        <v>0</v>
      </c>
      <c r="Q575" s="222">
        <v>0.16625000000000001</v>
      </c>
      <c r="R575" s="222">
        <f>Q575*H575</f>
        <v>0.16625000000000001</v>
      </c>
      <c r="S575" s="222">
        <v>0</v>
      </c>
      <c r="T575" s="223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4" t="s">
        <v>686</v>
      </c>
      <c r="AT575" s="224" t="s">
        <v>254</v>
      </c>
      <c r="AU575" s="224" t="s">
        <v>82</v>
      </c>
      <c r="AY575" s="18" t="s">
        <v>214</v>
      </c>
      <c r="BE575" s="225">
        <f>IF(N575="základní",J575,0)</f>
        <v>0</v>
      </c>
      <c r="BF575" s="225">
        <f>IF(N575="snížená",J575,0)</f>
        <v>0</v>
      </c>
      <c r="BG575" s="225">
        <f>IF(N575="zákl. přenesená",J575,0)</f>
        <v>0</v>
      </c>
      <c r="BH575" s="225">
        <f>IF(N575="sníž. přenesená",J575,0)</f>
        <v>0</v>
      </c>
      <c r="BI575" s="225">
        <f>IF(N575="nulová",J575,0)</f>
        <v>0</v>
      </c>
      <c r="BJ575" s="18" t="s">
        <v>80</v>
      </c>
      <c r="BK575" s="225">
        <f>ROUND(I575*H575,2)</f>
        <v>0</v>
      </c>
      <c r="BL575" s="18" t="s">
        <v>686</v>
      </c>
      <c r="BM575" s="224" t="s">
        <v>1088</v>
      </c>
    </row>
    <row r="576" s="2" customFormat="1">
      <c r="A576" s="39"/>
      <c r="B576" s="40"/>
      <c r="C576" s="41"/>
      <c r="D576" s="226" t="s">
        <v>224</v>
      </c>
      <c r="E576" s="41"/>
      <c r="F576" s="227" t="s">
        <v>1089</v>
      </c>
      <c r="G576" s="41"/>
      <c r="H576" s="41"/>
      <c r="I576" s="228"/>
      <c r="J576" s="41"/>
      <c r="K576" s="41"/>
      <c r="L576" s="45"/>
      <c r="M576" s="229"/>
      <c r="N576" s="230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224</v>
      </c>
      <c r="AU576" s="18" t="s">
        <v>82</v>
      </c>
    </row>
    <row r="577" s="2" customFormat="1" ht="24.15" customHeight="1">
      <c r="A577" s="39"/>
      <c r="B577" s="40"/>
      <c r="C577" s="243" t="s">
        <v>1090</v>
      </c>
      <c r="D577" s="243" t="s">
        <v>254</v>
      </c>
      <c r="E577" s="244" t="s">
        <v>1091</v>
      </c>
      <c r="F577" s="245" t="s">
        <v>1092</v>
      </c>
      <c r="G577" s="246" t="s">
        <v>277</v>
      </c>
      <c r="H577" s="247">
        <v>1</v>
      </c>
      <c r="I577" s="248"/>
      <c r="J577" s="249">
        <f>ROUND(I577*H577,2)</f>
        <v>0</v>
      </c>
      <c r="K577" s="245" t="s">
        <v>19</v>
      </c>
      <c r="L577" s="250"/>
      <c r="M577" s="251" t="s">
        <v>19</v>
      </c>
      <c r="N577" s="252" t="s">
        <v>44</v>
      </c>
      <c r="O577" s="85"/>
      <c r="P577" s="222">
        <f>O577*H577</f>
        <v>0</v>
      </c>
      <c r="Q577" s="222">
        <v>0.1525</v>
      </c>
      <c r="R577" s="222">
        <f>Q577*H577</f>
        <v>0.1525</v>
      </c>
      <c r="S577" s="222">
        <v>0</v>
      </c>
      <c r="T577" s="223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4" t="s">
        <v>686</v>
      </c>
      <c r="AT577" s="224" t="s">
        <v>254</v>
      </c>
      <c r="AU577" s="224" t="s">
        <v>82</v>
      </c>
      <c r="AY577" s="18" t="s">
        <v>214</v>
      </c>
      <c r="BE577" s="225">
        <f>IF(N577="základní",J577,0)</f>
        <v>0</v>
      </c>
      <c r="BF577" s="225">
        <f>IF(N577="snížená",J577,0)</f>
        <v>0</v>
      </c>
      <c r="BG577" s="225">
        <f>IF(N577="zákl. přenesená",J577,0)</f>
        <v>0</v>
      </c>
      <c r="BH577" s="225">
        <f>IF(N577="sníž. přenesená",J577,0)</f>
        <v>0</v>
      </c>
      <c r="BI577" s="225">
        <f>IF(N577="nulová",J577,0)</f>
        <v>0</v>
      </c>
      <c r="BJ577" s="18" t="s">
        <v>80</v>
      </c>
      <c r="BK577" s="225">
        <f>ROUND(I577*H577,2)</f>
        <v>0</v>
      </c>
      <c r="BL577" s="18" t="s">
        <v>686</v>
      </c>
      <c r="BM577" s="224" t="s">
        <v>1093</v>
      </c>
    </row>
    <row r="578" s="2" customFormat="1">
      <c r="A578" s="39"/>
      <c r="B578" s="40"/>
      <c r="C578" s="41"/>
      <c r="D578" s="226" t="s">
        <v>224</v>
      </c>
      <c r="E578" s="41"/>
      <c r="F578" s="227" t="s">
        <v>1094</v>
      </c>
      <c r="G578" s="41"/>
      <c r="H578" s="41"/>
      <c r="I578" s="228"/>
      <c r="J578" s="41"/>
      <c r="K578" s="41"/>
      <c r="L578" s="45"/>
      <c r="M578" s="229"/>
      <c r="N578" s="230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224</v>
      </c>
      <c r="AU578" s="18" t="s">
        <v>82</v>
      </c>
    </row>
    <row r="579" s="2" customFormat="1" ht="24.15" customHeight="1">
      <c r="A579" s="39"/>
      <c r="B579" s="40"/>
      <c r="C579" s="243" t="s">
        <v>1095</v>
      </c>
      <c r="D579" s="243" t="s">
        <v>254</v>
      </c>
      <c r="E579" s="244" t="s">
        <v>1096</v>
      </c>
      <c r="F579" s="245" t="s">
        <v>1089</v>
      </c>
      <c r="G579" s="246" t="s">
        <v>277</v>
      </c>
      <c r="H579" s="247">
        <v>1</v>
      </c>
      <c r="I579" s="248"/>
      <c r="J579" s="249">
        <f>ROUND(I579*H579,2)</f>
        <v>0</v>
      </c>
      <c r="K579" s="245" t="s">
        <v>19</v>
      </c>
      <c r="L579" s="250"/>
      <c r="M579" s="251" t="s">
        <v>19</v>
      </c>
      <c r="N579" s="252" t="s">
        <v>44</v>
      </c>
      <c r="O579" s="85"/>
      <c r="P579" s="222">
        <f>O579*H579</f>
        <v>0</v>
      </c>
      <c r="Q579" s="222">
        <v>0.16625000000000001</v>
      </c>
      <c r="R579" s="222">
        <f>Q579*H579</f>
        <v>0.16625000000000001</v>
      </c>
      <c r="S579" s="222">
        <v>0</v>
      </c>
      <c r="T579" s="223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4" t="s">
        <v>686</v>
      </c>
      <c r="AT579" s="224" t="s">
        <v>254</v>
      </c>
      <c r="AU579" s="224" t="s">
        <v>82</v>
      </c>
      <c r="AY579" s="18" t="s">
        <v>214</v>
      </c>
      <c r="BE579" s="225">
        <f>IF(N579="základní",J579,0)</f>
        <v>0</v>
      </c>
      <c r="BF579" s="225">
        <f>IF(N579="snížená",J579,0)</f>
        <v>0</v>
      </c>
      <c r="BG579" s="225">
        <f>IF(N579="zákl. přenesená",J579,0)</f>
        <v>0</v>
      </c>
      <c r="BH579" s="225">
        <f>IF(N579="sníž. přenesená",J579,0)</f>
        <v>0</v>
      </c>
      <c r="BI579" s="225">
        <f>IF(N579="nulová",J579,0)</f>
        <v>0</v>
      </c>
      <c r="BJ579" s="18" t="s">
        <v>80</v>
      </c>
      <c r="BK579" s="225">
        <f>ROUND(I579*H579,2)</f>
        <v>0</v>
      </c>
      <c r="BL579" s="18" t="s">
        <v>686</v>
      </c>
      <c r="BM579" s="224" t="s">
        <v>1097</v>
      </c>
    </row>
    <row r="580" s="2" customFormat="1">
      <c r="A580" s="39"/>
      <c r="B580" s="40"/>
      <c r="C580" s="41"/>
      <c r="D580" s="226" t="s">
        <v>224</v>
      </c>
      <c r="E580" s="41"/>
      <c r="F580" s="227" t="s">
        <v>1089</v>
      </c>
      <c r="G580" s="41"/>
      <c r="H580" s="41"/>
      <c r="I580" s="228"/>
      <c r="J580" s="41"/>
      <c r="K580" s="41"/>
      <c r="L580" s="45"/>
      <c r="M580" s="229"/>
      <c r="N580" s="230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224</v>
      </c>
      <c r="AU580" s="18" t="s">
        <v>82</v>
      </c>
    </row>
    <row r="581" s="2" customFormat="1" ht="24.15" customHeight="1">
      <c r="A581" s="39"/>
      <c r="B581" s="40"/>
      <c r="C581" s="243" t="s">
        <v>1098</v>
      </c>
      <c r="D581" s="243" t="s">
        <v>254</v>
      </c>
      <c r="E581" s="244" t="s">
        <v>1099</v>
      </c>
      <c r="F581" s="245" t="s">
        <v>1094</v>
      </c>
      <c r="G581" s="246" t="s">
        <v>277</v>
      </c>
      <c r="H581" s="247">
        <v>1</v>
      </c>
      <c r="I581" s="248"/>
      <c r="J581" s="249">
        <f>ROUND(I581*H581,2)</f>
        <v>0</v>
      </c>
      <c r="K581" s="245" t="s">
        <v>19</v>
      </c>
      <c r="L581" s="250"/>
      <c r="M581" s="251" t="s">
        <v>19</v>
      </c>
      <c r="N581" s="252" t="s">
        <v>44</v>
      </c>
      <c r="O581" s="85"/>
      <c r="P581" s="222">
        <f>O581*H581</f>
        <v>0</v>
      </c>
      <c r="Q581" s="222">
        <v>0.1525</v>
      </c>
      <c r="R581" s="222">
        <f>Q581*H581</f>
        <v>0.1525</v>
      </c>
      <c r="S581" s="222">
        <v>0</v>
      </c>
      <c r="T581" s="223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4" t="s">
        <v>686</v>
      </c>
      <c r="AT581" s="224" t="s">
        <v>254</v>
      </c>
      <c r="AU581" s="224" t="s">
        <v>82</v>
      </c>
      <c r="AY581" s="18" t="s">
        <v>214</v>
      </c>
      <c r="BE581" s="225">
        <f>IF(N581="základní",J581,0)</f>
        <v>0</v>
      </c>
      <c r="BF581" s="225">
        <f>IF(N581="snížená",J581,0)</f>
        <v>0</v>
      </c>
      <c r="BG581" s="225">
        <f>IF(N581="zákl. přenesená",J581,0)</f>
        <v>0</v>
      </c>
      <c r="BH581" s="225">
        <f>IF(N581="sníž. přenesená",J581,0)</f>
        <v>0</v>
      </c>
      <c r="BI581" s="225">
        <f>IF(N581="nulová",J581,0)</f>
        <v>0</v>
      </c>
      <c r="BJ581" s="18" t="s">
        <v>80</v>
      </c>
      <c r="BK581" s="225">
        <f>ROUND(I581*H581,2)</f>
        <v>0</v>
      </c>
      <c r="BL581" s="18" t="s">
        <v>686</v>
      </c>
      <c r="BM581" s="224" t="s">
        <v>1100</v>
      </c>
    </row>
    <row r="582" s="2" customFormat="1">
      <c r="A582" s="39"/>
      <c r="B582" s="40"/>
      <c r="C582" s="41"/>
      <c r="D582" s="226" t="s">
        <v>224</v>
      </c>
      <c r="E582" s="41"/>
      <c r="F582" s="227" t="s">
        <v>1094</v>
      </c>
      <c r="G582" s="41"/>
      <c r="H582" s="41"/>
      <c r="I582" s="228"/>
      <c r="J582" s="41"/>
      <c r="K582" s="41"/>
      <c r="L582" s="45"/>
      <c r="M582" s="229"/>
      <c r="N582" s="230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224</v>
      </c>
      <c r="AU582" s="18" t="s">
        <v>82</v>
      </c>
    </row>
    <row r="583" s="2" customFormat="1" ht="24.15" customHeight="1">
      <c r="A583" s="39"/>
      <c r="B583" s="40"/>
      <c r="C583" s="243" t="s">
        <v>1101</v>
      </c>
      <c r="D583" s="243" t="s">
        <v>254</v>
      </c>
      <c r="E583" s="244" t="s">
        <v>1102</v>
      </c>
      <c r="F583" s="245" t="s">
        <v>1103</v>
      </c>
      <c r="G583" s="246" t="s">
        <v>277</v>
      </c>
      <c r="H583" s="247">
        <v>1</v>
      </c>
      <c r="I583" s="248"/>
      <c r="J583" s="249">
        <f>ROUND(I583*H583,2)</f>
        <v>0</v>
      </c>
      <c r="K583" s="245" t="s">
        <v>19</v>
      </c>
      <c r="L583" s="250"/>
      <c r="M583" s="251" t="s">
        <v>19</v>
      </c>
      <c r="N583" s="252" t="s">
        <v>44</v>
      </c>
      <c r="O583" s="85"/>
      <c r="P583" s="222">
        <f>O583*H583</f>
        <v>0</v>
      </c>
      <c r="Q583" s="222">
        <v>0.16625000000000001</v>
      </c>
      <c r="R583" s="222">
        <f>Q583*H583</f>
        <v>0.16625000000000001</v>
      </c>
      <c r="S583" s="222">
        <v>0</v>
      </c>
      <c r="T583" s="223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4" t="s">
        <v>686</v>
      </c>
      <c r="AT583" s="224" t="s">
        <v>254</v>
      </c>
      <c r="AU583" s="224" t="s">
        <v>82</v>
      </c>
      <c r="AY583" s="18" t="s">
        <v>214</v>
      </c>
      <c r="BE583" s="225">
        <f>IF(N583="základní",J583,0)</f>
        <v>0</v>
      </c>
      <c r="BF583" s="225">
        <f>IF(N583="snížená",J583,0)</f>
        <v>0</v>
      </c>
      <c r="BG583" s="225">
        <f>IF(N583="zákl. přenesená",J583,0)</f>
        <v>0</v>
      </c>
      <c r="BH583" s="225">
        <f>IF(N583="sníž. přenesená",J583,0)</f>
        <v>0</v>
      </c>
      <c r="BI583" s="225">
        <f>IF(N583="nulová",J583,0)</f>
        <v>0</v>
      </c>
      <c r="BJ583" s="18" t="s">
        <v>80</v>
      </c>
      <c r="BK583" s="225">
        <f>ROUND(I583*H583,2)</f>
        <v>0</v>
      </c>
      <c r="BL583" s="18" t="s">
        <v>686</v>
      </c>
      <c r="BM583" s="224" t="s">
        <v>1104</v>
      </c>
    </row>
    <row r="584" s="2" customFormat="1">
      <c r="A584" s="39"/>
      <c r="B584" s="40"/>
      <c r="C584" s="41"/>
      <c r="D584" s="226" t="s">
        <v>224</v>
      </c>
      <c r="E584" s="41"/>
      <c r="F584" s="227" t="s">
        <v>1103</v>
      </c>
      <c r="G584" s="41"/>
      <c r="H584" s="41"/>
      <c r="I584" s="228"/>
      <c r="J584" s="41"/>
      <c r="K584" s="41"/>
      <c r="L584" s="45"/>
      <c r="M584" s="229"/>
      <c r="N584" s="230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224</v>
      </c>
      <c r="AU584" s="18" t="s">
        <v>82</v>
      </c>
    </row>
    <row r="585" s="2" customFormat="1" ht="24.15" customHeight="1">
      <c r="A585" s="39"/>
      <c r="B585" s="40"/>
      <c r="C585" s="243" t="s">
        <v>1105</v>
      </c>
      <c r="D585" s="243" t="s">
        <v>254</v>
      </c>
      <c r="E585" s="244" t="s">
        <v>1106</v>
      </c>
      <c r="F585" s="245" t="s">
        <v>1107</v>
      </c>
      <c r="G585" s="246" t="s">
        <v>277</v>
      </c>
      <c r="H585" s="247">
        <v>1</v>
      </c>
      <c r="I585" s="248"/>
      <c r="J585" s="249">
        <f>ROUND(I585*H585,2)</f>
        <v>0</v>
      </c>
      <c r="K585" s="245" t="s">
        <v>19</v>
      </c>
      <c r="L585" s="250"/>
      <c r="M585" s="251" t="s">
        <v>19</v>
      </c>
      <c r="N585" s="252" t="s">
        <v>44</v>
      </c>
      <c r="O585" s="85"/>
      <c r="P585" s="222">
        <f>O585*H585</f>
        <v>0</v>
      </c>
      <c r="Q585" s="222">
        <v>0.16625000000000001</v>
      </c>
      <c r="R585" s="222">
        <f>Q585*H585</f>
        <v>0.16625000000000001</v>
      </c>
      <c r="S585" s="222">
        <v>0</v>
      </c>
      <c r="T585" s="223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24" t="s">
        <v>686</v>
      </c>
      <c r="AT585" s="224" t="s">
        <v>254</v>
      </c>
      <c r="AU585" s="224" t="s">
        <v>82</v>
      </c>
      <c r="AY585" s="18" t="s">
        <v>214</v>
      </c>
      <c r="BE585" s="225">
        <f>IF(N585="základní",J585,0)</f>
        <v>0</v>
      </c>
      <c r="BF585" s="225">
        <f>IF(N585="snížená",J585,0)</f>
        <v>0</v>
      </c>
      <c r="BG585" s="225">
        <f>IF(N585="zákl. přenesená",J585,0)</f>
        <v>0</v>
      </c>
      <c r="BH585" s="225">
        <f>IF(N585="sníž. přenesená",J585,0)</f>
        <v>0</v>
      </c>
      <c r="BI585" s="225">
        <f>IF(N585="nulová",J585,0)</f>
        <v>0</v>
      </c>
      <c r="BJ585" s="18" t="s">
        <v>80</v>
      </c>
      <c r="BK585" s="225">
        <f>ROUND(I585*H585,2)</f>
        <v>0</v>
      </c>
      <c r="BL585" s="18" t="s">
        <v>686</v>
      </c>
      <c r="BM585" s="224" t="s">
        <v>1108</v>
      </c>
    </row>
    <row r="586" s="2" customFormat="1">
      <c r="A586" s="39"/>
      <c r="B586" s="40"/>
      <c r="C586" s="41"/>
      <c r="D586" s="226" t="s">
        <v>224</v>
      </c>
      <c r="E586" s="41"/>
      <c r="F586" s="227" t="s">
        <v>1107</v>
      </c>
      <c r="G586" s="41"/>
      <c r="H586" s="41"/>
      <c r="I586" s="228"/>
      <c r="J586" s="41"/>
      <c r="K586" s="41"/>
      <c r="L586" s="45"/>
      <c r="M586" s="229"/>
      <c r="N586" s="230"/>
      <c r="O586" s="85"/>
      <c r="P586" s="85"/>
      <c r="Q586" s="85"/>
      <c r="R586" s="85"/>
      <c r="S586" s="85"/>
      <c r="T586" s="86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224</v>
      </c>
      <c r="AU586" s="18" t="s">
        <v>82</v>
      </c>
    </row>
    <row r="587" s="2" customFormat="1" ht="24.15" customHeight="1">
      <c r="A587" s="39"/>
      <c r="B587" s="40"/>
      <c r="C587" s="243" t="s">
        <v>1109</v>
      </c>
      <c r="D587" s="243" t="s">
        <v>254</v>
      </c>
      <c r="E587" s="244" t="s">
        <v>1110</v>
      </c>
      <c r="F587" s="245" t="s">
        <v>1111</v>
      </c>
      <c r="G587" s="246" t="s">
        <v>277</v>
      </c>
      <c r="H587" s="247">
        <v>1</v>
      </c>
      <c r="I587" s="248"/>
      <c r="J587" s="249">
        <f>ROUND(I587*H587,2)</f>
        <v>0</v>
      </c>
      <c r="K587" s="245" t="s">
        <v>19</v>
      </c>
      <c r="L587" s="250"/>
      <c r="M587" s="251" t="s">
        <v>19</v>
      </c>
      <c r="N587" s="252" t="s">
        <v>44</v>
      </c>
      <c r="O587" s="85"/>
      <c r="P587" s="222">
        <f>O587*H587</f>
        <v>0</v>
      </c>
      <c r="Q587" s="222">
        <v>0.16625000000000001</v>
      </c>
      <c r="R587" s="222">
        <f>Q587*H587</f>
        <v>0.16625000000000001</v>
      </c>
      <c r="S587" s="222">
        <v>0</v>
      </c>
      <c r="T587" s="223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4" t="s">
        <v>686</v>
      </c>
      <c r="AT587" s="224" t="s">
        <v>254</v>
      </c>
      <c r="AU587" s="224" t="s">
        <v>82</v>
      </c>
      <c r="AY587" s="18" t="s">
        <v>214</v>
      </c>
      <c r="BE587" s="225">
        <f>IF(N587="základní",J587,0)</f>
        <v>0</v>
      </c>
      <c r="BF587" s="225">
        <f>IF(N587="snížená",J587,0)</f>
        <v>0</v>
      </c>
      <c r="BG587" s="225">
        <f>IF(N587="zákl. přenesená",J587,0)</f>
        <v>0</v>
      </c>
      <c r="BH587" s="225">
        <f>IF(N587="sníž. přenesená",J587,0)</f>
        <v>0</v>
      </c>
      <c r="BI587" s="225">
        <f>IF(N587="nulová",J587,0)</f>
        <v>0</v>
      </c>
      <c r="BJ587" s="18" t="s">
        <v>80</v>
      </c>
      <c r="BK587" s="225">
        <f>ROUND(I587*H587,2)</f>
        <v>0</v>
      </c>
      <c r="BL587" s="18" t="s">
        <v>686</v>
      </c>
      <c r="BM587" s="224" t="s">
        <v>1112</v>
      </c>
    </row>
    <row r="588" s="2" customFormat="1">
      <c r="A588" s="39"/>
      <c r="B588" s="40"/>
      <c r="C588" s="41"/>
      <c r="D588" s="226" t="s">
        <v>224</v>
      </c>
      <c r="E588" s="41"/>
      <c r="F588" s="227" t="s">
        <v>1111</v>
      </c>
      <c r="G588" s="41"/>
      <c r="H588" s="41"/>
      <c r="I588" s="228"/>
      <c r="J588" s="41"/>
      <c r="K588" s="41"/>
      <c r="L588" s="45"/>
      <c r="M588" s="229"/>
      <c r="N588" s="230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224</v>
      </c>
      <c r="AU588" s="18" t="s">
        <v>82</v>
      </c>
    </row>
    <row r="589" s="2" customFormat="1" ht="24.15" customHeight="1">
      <c r="A589" s="39"/>
      <c r="B589" s="40"/>
      <c r="C589" s="243" t="s">
        <v>1113</v>
      </c>
      <c r="D589" s="243" t="s">
        <v>254</v>
      </c>
      <c r="E589" s="244" t="s">
        <v>1114</v>
      </c>
      <c r="F589" s="245" t="s">
        <v>1115</v>
      </c>
      <c r="G589" s="246" t="s">
        <v>277</v>
      </c>
      <c r="H589" s="247">
        <v>1</v>
      </c>
      <c r="I589" s="248"/>
      <c r="J589" s="249">
        <f>ROUND(I589*H589,2)</f>
        <v>0</v>
      </c>
      <c r="K589" s="245" t="s">
        <v>19</v>
      </c>
      <c r="L589" s="250"/>
      <c r="M589" s="251" t="s">
        <v>19</v>
      </c>
      <c r="N589" s="252" t="s">
        <v>44</v>
      </c>
      <c r="O589" s="85"/>
      <c r="P589" s="222">
        <f>O589*H589</f>
        <v>0</v>
      </c>
      <c r="Q589" s="222">
        <v>0.16625000000000001</v>
      </c>
      <c r="R589" s="222">
        <f>Q589*H589</f>
        <v>0.16625000000000001</v>
      </c>
      <c r="S589" s="222">
        <v>0</v>
      </c>
      <c r="T589" s="223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24" t="s">
        <v>686</v>
      </c>
      <c r="AT589" s="224" t="s">
        <v>254</v>
      </c>
      <c r="AU589" s="224" t="s">
        <v>82</v>
      </c>
      <c r="AY589" s="18" t="s">
        <v>214</v>
      </c>
      <c r="BE589" s="225">
        <f>IF(N589="základní",J589,0)</f>
        <v>0</v>
      </c>
      <c r="BF589" s="225">
        <f>IF(N589="snížená",J589,0)</f>
        <v>0</v>
      </c>
      <c r="BG589" s="225">
        <f>IF(N589="zákl. přenesená",J589,0)</f>
        <v>0</v>
      </c>
      <c r="BH589" s="225">
        <f>IF(N589="sníž. přenesená",J589,0)</f>
        <v>0</v>
      </c>
      <c r="BI589" s="225">
        <f>IF(N589="nulová",J589,0)</f>
        <v>0</v>
      </c>
      <c r="BJ589" s="18" t="s">
        <v>80</v>
      </c>
      <c r="BK589" s="225">
        <f>ROUND(I589*H589,2)</f>
        <v>0</v>
      </c>
      <c r="BL589" s="18" t="s">
        <v>686</v>
      </c>
      <c r="BM589" s="224" t="s">
        <v>1116</v>
      </c>
    </row>
    <row r="590" s="2" customFormat="1">
      <c r="A590" s="39"/>
      <c r="B590" s="40"/>
      <c r="C590" s="41"/>
      <c r="D590" s="226" t="s">
        <v>224</v>
      </c>
      <c r="E590" s="41"/>
      <c r="F590" s="227" t="s">
        <v>1115</v>
      </c>
      <c r="G590" s="41"/>
      <c r="H590" s="41"/>
      <c r="I590" s="228"/>
      <c r="J590" s="41"/>
      <c r="K590" s="41"/>
      <c r="L590" s="45"/>
      <c r="M590" s="229"/>
      <c r="N590" s="230"/>
      <c r="O590" s="85"/>
      <c r="P590" s="85"/>
      <c r="Q590" s="85"/>
      <c r="R590" s="85"/>
      <c r="S590" s="85"/>
      <c r="T590" s="86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224</v>
      </c>
      <c r="AU590" s="18" t="s">
        <v>82</v>
      </c>
    </row>
    <row r="591" s="2" customFormat="1" ht="24.15" customHeight="1">
      <c r="A591" s="39"/>
      <c r="B591" s="40"/>
      <c r="C591" s="243" t="s">
        <v>1117</v>
      </c>
      <c r="D591" s="243" t="s">
        <v>254</v>
      </c>
      <c r="E591" s="244" t="s">
        <v>1118</v>
      </c>
      <c r="F591" s="245" t="s">
        <v>1119</v>
      </c>
      <c r="G591" s="246" t="s">
        <v>277</v>
      </c>
      <c r="H591" s="247">
        <v>2</v>
      </c>
      <c r="I591" s="248"/>
      <c r="J591" s="249">
        <f>ROUND(I591*H591,2)</f>
        <v>0</v>
      </c>
      <c r="K591" s="245" t="s">
        <v>19</v>
      </c>
      <c r="L591" s="250"/>
      <c r="M591" s="251" t="s">
        <v>19</v>
      </c>
      <c r="N591" s="252" t="s">
        <v>44</v>
      </c>
      <c r="O591" s="85"/>
      <c r="P591" s="222">
        <f>O591*H591</f>
        <v>0</v>
      </c>
      <c r="Q591" s="222">
        <v>0.16625000000000001</v>
      </c>
      <c r="R591" s="222">
        <f>Q591*H591</f>
        <v>0.33250000000000002</v>
      </c>
      <c r="S591" s="222">
        <v>0</v>
      </c>
      <c r="T591" s="223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24" t="s">
        <v>686</v>
      </c>
      <c r="AT591" s="224" t="s">
        <v>254</v>
      </c>
      <c r="AU591" s="224" t="s">
        <v>82</v>
      </c>
      <c r="AY591" s="18" t="s">
        <v>214</v>
      </c>
      <c r="BE591" s="225">
        <f>IF(N591="základní",J591,0)</f>
        <v>0</v>
      </c>
      <c r="BF591" s="225">
        <f>IF(N591="snížená",J591,0)</f>
        <v>0</v>
      </c>
      <c r="BG591" s="225">
        <f>IF(N591="zákl. přenesená",J591,0)</f>
        <v>0</v>
      </c>
      <c r="BH591" s="225">
        <f>IF(N591="sníž. přenesená",J591,0)</f>
        <v>0</v>
      </c>
      <c r="BI591" s="225">
        <f>IF(N591="nulová",J591,0)</f>
        <v>0</v>
      </c>
      <c r="BJ591" s="18" t="s">
        <v>80</v>
      </c>
      <c r="BK591" s="225">
        <f>ROUND(I591*H591,2)</f>
        <v>0</v>
      </c>
      <c r="BL591" s="18" t="s">
        <v>686</v>
      </c>
      <c r="BM591" s="224" t="s">
        <v>1120</v>
      </c>
    </row>
    <row r="592" s="2" customFormat="1">
      <c r="A592" s="39"/>
      <c r="B592" s="40"/>
      <c r="C592" s="41"/>
      <c r="D592" s="226" t="s">
        <v>224</v>
      </c>
      <c r="E592" s="41"/>
      <c r="F592" s="227" t="s">
        <v>1119</v>
      </c>
      <c r="G592" s="41"/>
      <c r="H592" s="41"/>
      <c r="I592" s="228"/>
      <c r="J592" s="41"/>
      <c r="K592" s="41"/>
      <c r="L592" s="45"/>
      <c r="M592" s="229"/>
      <c r="N592" s="230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224</v>
      </c>
      <c r="AU592" s="18" t="s">
        <v>82</v>
      </c>
    </row>
    <row r="593" s="2" customFormat="1" ht="24.15" customHeight="1">
      <c r="A593" s="39"/>
      <c r="B593" s="40"/>
      <c r="C593" s="243" t="s">
        <v>1121</v>
      </c>
      <c r="D593" s="243" t="s">
        <v>254</v>
      </c>
      <c r="E593" s="244" t="s">
        <v>1122</v>
      </c>
      <c r="F593" s="245" t="s">
        <v>1123</v>
      </c>
      <c r="G593" s="246" t="s">
        <v>277</v>
      </c>
      <c r="H593" s="247">
        <v>2</v>
      </c>
      <c r="I593" s="248"/>
      <c r="J593" s="249">
        <f>ROUND(I593*H593,2)</f>
        <v>0</v>
      </c>
      <c r="K593" s="245" t="s">
        <v>19</v>
      </c>
      <c r="L593" s="250"/>
      <c r="M593" s="251" t="s">
        <v>19</v>
      </c>
      <c r="N593" s="252" t="s">
        <v>44</v>
      </c>
      <c r="O593" s="85"/>
      <c r="P593" s="222">
        <f>O593*H593</f>
        <v>0</v>
      </c>
      <c r="Q593" s="222">
        <v>0.1525</v>
      </c>
      <c r="R593" s="222">
        <f>Q593*H593</f>
        <v>0.30499999999999999</v>
      </c>
      <c r="S593" s="222">
        <v>0</v>
      </c>
      <c r="T593" s="223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4" t="s">
        <v>686</v>
      </c>
      <c r="AT593" s="224" t="s">
        <v>254</v>
      </c>
      <c r="AU593" s="224" t="s">
        <v>82</v>
      </c>
      <c r="AY593" s="18" t="s">
        <v>214</v>
      </c>
      <c r="BE593" s="225">
        <f>IF(N593="základní",J593,0)</f>
        <v>0</v>
      </c>
      <c r="BF593" s="225">
        <f>IF(N593="snížená",J593,0)</f>
        <v>0</v>
      </c>
      <c r="BG593" s="225">
        <f>IF(N593="zákl. přenesená",J593,0)</f>
        <v>0</v>
      </c>
      <c r="BH593" s="225">
        <f>IF(N593="sníž. přenesená",J593,0)</f>
        <v>0</v>
      </c>
      <c r="BI593" s="225">
        <f>IF(N593="nulová",J593,0)</f>
        <v>0</v>
      </c>
      <c r="BJ593" s="18" t="s">
        <v>80</v>
      </c>
      <c r="BK593" s="225">
        <f>ROUND(I593*H593,2)</f>
        <v>0</v>
      </c>
      <c r="BL593" s="18" t="s">
        <v>686</v>
      </c>
      <c r="BM593" s="224" t="s">
        <v>1124</v>
      </c>
    </row>
    <row r="594" s="2" customFormat="1">
      <c r="A594" s="39"/>
      <c r="B594" s="40"/>
      <c r="C594" s="41"/>
      <c r="D594" s="226" t="s">
        <v>224</v>
      </c>
      <c r="E594" s="41"/>
      <c r="F594" s="227" t="s">
        <v>1123</v>
      </c>
      <c r="G594" s="41"/>
      <c r="H594" s="41"/>
      <c r="I594" s="228"/>
      <c r="J594" s="41"/>
      <c r="K594" s="41"/>
      <c r="L594" s="45"/>
      <c r="M594" s="229"/>
      <c r="N594" s="230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224</v>
      </c>
      <c r="AU594" s="18" t="s">
        <v>82</v>
      </c>
    </row>
    <row r="595" s="2" customFormat="1" ht="24.15" customHeight="1">
      <c r="A595" s="39"/>
      <c r="B595" s="40"/>
      <c r="C595" s="243" t="s">
        <v>1125</v>
      </c>
      <c r="D595" s="243" t="s">
        <v>254</v>
      </c>
      <c r="E595" s="244" t="s">
        <v>1126</v>
      </c>
      <c r="F595" s="245" t="s">
        <v>1127</v>
      </c>
      <c r="G595" s="246" t="s">
        <v>277</v>
      </c>
      <c r="H595" s="247">
        <v>2</v>
      </c>
      <c r="I595" s="248"/>
      <c r="J595" s="249">
        <f>ROUND(I595*H595,2)</f>
        <v>0</v>
      </c>
      <c r="K595" s="245" t="s">
        <v>19</v>
      </c>
      <c r="L595" s="250"/>
      <c r="M595" s="251" t="s">
        <v>19</v>
      </c>
      <c r="N595" s="252" t="s">
        <v>44</v>
      </c>
      <c r="O595" s="85"/>
      <c r="P595" s="222">
        <f>O595*H595</f>
        <v>0</v>
      </c>
      <c r="Q595" s="222">
        <v>0.1525</v>
      </c>
      <c r="R595" s="222">
        <f>Q595*H595</f>
        <v>0.30499999999999999</v>
      </c>
      <c r="S595" s="222">
        <v>0</v>
      </c>
      <c r="T595" s="223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24" t="s">
        <v>686</v>
      </c>
      <c r="AT595" s="224" t="s">
        <v>254</v>
      </c>
      <c r="AU595" s="224" t="s">
        <v>82</v>
      </c>
      <c r="AY595" s="18" t="s">
        <v>214</v>
      </c>
      <c r="BE595" s="225">
        <f>IF(N595="základní",J595,0)</f>
        <v>0</v>
      </c>
      <c r="BF595" s="225">
        <f>IF(N595="snížená",J595,0)</f>
        <v>0</v>
      </c>
      <c r="BG595" s="225">
        <f>IF(N595="zákl. přenesená",J595,0)</f>
        <v>0</v>
      </c>
      <c r="BH595" s="225">
        <f>IF(N595="sníž. přenesená",J595,0)</f>
        <v>0</v>
      </c>
      <c r="BI595" s="225">
        <f>IF(N595="nulová",J595,0)</f>
        <v>0</v>
      </c>
      <c r="BJ595" s="18" t="s">
        <v>80</v>
      </c>
      <c r="BK595" s="225">
        <f>ROUND(I595*H595,2)</f>
        <v>0</v>
      </c>
      <c r="BL595" s="18" t="s">
        <v>686</v>
      </c>
      <c r="BM595" s="224" t="s">
        <v>1128</v>
      </c>
    </row>
    <row r="596" s="2" customFormat="1">
      <c r="A596" s="39"/>
      <c r="B596" s="40"/>
      <c r="C596" s="41"/>
      <c r="D596" s="226" t="s">
        <v>224</v>
      </c>
      <c r="E596" s="41"/>
      <c r="F596" s="227" t="s">
        <v>1127</v>
      </c>
      <c r="G596" s="41"/>
      <c r="H596" s="41"/>
      <c r="I596" s="228"/>
      <c r="J596" s="41"/>
      <c r="K596" s="41"/>
      <c r="L596" s="45"/>
      <c r="M596" s="229"/>
      <c r="N596" s="230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224</v>
      </c>
      <c r="AU596" s="18" t="s">
        <v>82</v>
      </c>
    </row>
    <row r="597" s="2" customFormat="1" ht="24.15" customHeight="1">
      <c r="A597" s="39"/>
      <c r="B597" s="40"/>
      <c r="C597" s="243" t="s">
        <v>1129</v>
      </c>
      <c r="D597" s="243" t="s">
        <v>254</v>
      </c>
      <c r="E597" s="244" t="s">
        <v>1130</v>
      </c>
      <c r="F597" s="245" t="s">
        <v>1131</v>
      </c>
      <c r="G597" s="246" t="s">
        <v>277</v>
      </c>
      <c r="H597" s="247">
        <v>2</v>
      </c>
      <c r="I597" s="248"/>
      <c r="J597" s="249">
        <f>ROUND(I597*H597,2)</f>
        <v>0</v>
      </c>
      <c r="K597" s="245" t="s">
        <v>19</v>
      </c>
      <c r="L597" s="250"/>
      <c r="M597" s="251" t="s">
        <v>19</v>
      </c>
      <c r="N597" s="252" t="s">
        <v>44</v>
      </c>
      <c r="O597" s="85"/>
      <c r="P597" s="222">
        <f>O597*H597</f>
        <v>0</v>
      </c>
      <c r="Q597" s="222">
        <v>0.16625000000000001</v>
      </c>
      <c r="R597" s="222">
        <f>Q597*H597</f>
        <v>0.33250000000000002</v>
      </c>
      <c r="S597" s="222">
        <v>0</v>
      </c>
      <c r="T597" s="223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24" t="s">
        <v>686</v>
      </c>
      <c r="AT597" s="224" t="s">
        <v>254</v>
      </c>
      <c r="AU597" s="224" t="s">
        <v>82</v>
      </c>
      <c r="AY597" s="18" t="s">
        <v>214</v>
      </c>
      <c r="BE597" s="225">
        <f>IF(N597="základní",J597,0)</f>
        <v>0</v>
      </c>
      <c r="BF597" s="225">
        <f>IF(N597="snížená",J597,0)</f>
        <v>0</v>
      </c>
      <c r="BG597" s="225">
        <f>IF(N597="zákl. přenesená",J597,0)</f>
        <v>0</v>
      </c>
      <c r="BH597" s="225">
        <f>IF(N597="sníž. přenesená",J597,0)</f>
        <v>0</v>
      </c>
      <c r="BI597" s="225">
        <f>IF(N597="nulová",J597,0)</f>
        <v>0</v>
      </c>
      <c r="BJ597" s="18" t="s">
        <v>80</v>
      </c>
      <c r="BK597" s="225">
        <f>ROUND(I597*H597,2)</f>
        <v>0</v>
      </c>
      <c r="BL597" s="18" t="s">
        <v>686</v>
      </c>
      <c r="BM597" s="224" t="s">
        <v>1132</v>
      </c>
    </row>
    <row r="598" s="2" customFormat="1">
      <c r="A598" s="39"/>
      <c r="B598" s="40"/>
      <c r="C598" s="41"/>
      <c r="D598" s="226" t="s">
        <v>224</v>
      </c>
      <c r="E598" s="41"/>
      <c r="F598" s="227" t="s">
        <v>1131</v>
      </c>
      <c r="G598" s="41"/>
      <c r="H598" s="41"/>
      <c r="I598" s="228"/>
      <c r="J598" s="41"/>
      <c r="K598" s="41"/>
      <c r="L598" s="45"/>
      <c r="M598" s="229"/>
      <c r="N598" s="230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224</v>
      </c>
      <c r="AU598" s="18" t="s">
        <v>82</v>
      </c>
    </row>
    <row r="599" s="2" customFormat="1" ht="24.15" customHeight="1">
      <c r="A599" s="39"/>
      <c r="B599" s="40"/>
      <c r="C599" s="243" t="s">
        <v>1133</v>
      </c>
      <c r="D599" s="243" t="s">
        <v>254</v>
      </c>
      <c r="E599" s="244" t="s">
        <v>1134</v>
      </c>
      <c r="F599" s="245" t="s">
        <v>1135</v>
      </c>
      <c r="G599" s="246" t="s">
        <v>277</v>
      </c>
      <c r="H599" s="247">
        <v>2</v>
      </c>
      <c r="I599" s="248"/>
      <c r="J599" s="249">
        <f>ROUND(I599*H599,2)</f>
        <v>0</v>
      </c>
      <c r="K599" s="245" t="s">
        <v>19</v>
      </c>
      <c r="L599" s="250"/>
      <c r="M599" s="251" t="s">
        <v>19</v>
      </c>
      <c r="N599" s="252" t="s">
        <v>44</v>
      </c>
      <c r="O599" s="85"/>
      <c r="P599" s="222">
        <f>O599*H599</f>
        <v>0</v>
      </c>
      <c r="Q599" s="222">
        <v>0.16625000000000001</v>
      </c>
      <c r="R599" s="222">
        <f>Q599*H599</f>
        <v>0.33250000000000002</v>
      </c>
      <c r="S599" s="222">
        <v>0</v>
      </c>
      <c r="T599" s="223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24" t="s">
        <v>686</v>
      </c>
      <c r="AT599" s="224" t="s">
        <v>254</v>
      </c>
      <c r="AU599" s="224" t="s">
        <v>82</v>
      </c>
      <c r="AY599" s="18" t="s">
        <v>214</v>
      </c>
      <c r="BE599" s="225">
        <f>IF(N599="základní",J599,0)</f>
        <v>0</v>
      </c>
      <c r="BF599" s="225">
        <f>IF(N599="snížená",J599,0)</f>
        <v>0</v>
      </c>
      <c r="BG599" s="225">
        <f>IF(N599="zákl. přenesená",J599,0)</f>
        <v>0</v>
      </c>
      <c r="BH599" s="225">
        <f>IF(N599="sníž. přenesená",J599,0)</f>
        <v>0</v>
      </c>
      <c r="BI599" s="225">
        <f>IF(N599="nulová",J599,0)</f>
        <v>0</v>
      </c>
      <c r="BJ599" s="18" t="s">
        <v>80</v>
      </c>
      <c r="BK599" s="225">
        <f>ROUND(I599*H599,2)</f>
        <v>0</v>
      </c>
      <c r="BL599" s="18" t="s">
        <v>686</v>
      </c>
      <c r="BM599" s="224" t="s">
        <v>1136</v>
      </c>
    </row>
    <row r="600" s="2" customFormat="1">
      <c r="A600" s="39"/>
      <c r="B600" s="40"/>
      <c r="C600" s="41"/>
      <c r="D600" s="226" t="s">
        <v>224</v>
      </c>
      <c r="E600" s="41"/>
      <c r="F600" s="227" t="s">
        <v>1135</v>
      </c>
      <c r="G600" s="41"/>
      <c r="H600" s="41"/>
      <c r="I600" s="228"/>
      <c r="J600" s="41"/>
      <c r="K600" s="41"/>
      <c r="L600" s="45"/>
      <c r="M600" s="229"/>
      <c r="N600" s="230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224</v>
      </c>
      <c r="AU600" s="18" t="s">
        <v>82</v>
      </c>
    </row>
    <row r="601" s="2" customFormat="1" ht="24.15" customHeight="1">
      <c r="A601" s="39"/>
      <c r="B601" s="40"/>
      <c r="C601" s="243" t="s">
        <v>1137</v>
      </c>
      <c r="D601" s="243" t="s">
        <v>254</v>
      </c>
      <c r="E601" s="244" t="s">
        <v>1138</v>
      </c>
      <c r="F601" s="245" t="s">
        <v>1139</v>
      </c>
      <c r="G601" s="246" t="s">
        <v>277</v>
      </c>
      <c r="H601" s="247">
        <v>2</v>
      </c>
      <c r="I601" s="248"/>
      <c r="J601" s="249">
        <f>ROUND(I601*H601,2)</f>
        <v>0</v>
      </c>
      <c r="K601" s="245" t="s">
        <v>19</v>
      </c>
      <c r="L601" s="250"/>
      <c r="M601" s="251" t="s">
        <v>19</v>
      </c>
      <c r="N601" s="252" t="s">
        <v>44</v>
      </c>
      <c r="O601" s="85"/>
      <c r="P601" s="222">
        <f>O601*H601</f>
        <v>0</v>
      </c>
      <c r="Q601" s="222">
        <v>0.1525</v>
      </c>
      <c r="R601" s="222">
        <f>Q601*H601</f>
        <v>0.30499999999999999</v>
      </c>
      <c r="S601" s="222">
        <v>0</v>
      </c>
      <c r="T601" s="223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24" t="s">
        <v>686</v>
      </c>
      <c r="AT601" s="224" t="s">
        <v>254</v>
      </c>
      <c r="AU601" s="224" t="s">
        <v>82</v>
      </c>
      <c r="AY601" s="18" t="s">
        <v>214</v>
      </c>
      <c r="BE601" s="225">
        <f>IF(N601="základní",J601,0)</f>
        <v>0</v>
      </c>
      <c r="BF601" s="225">
        <f>IF(N601="snížená",J601,0)</f>
        <v>0</v>
      </c>
      <c r="BG601" s="225">
        <f>IF(N601="zákl. přenesená",J601,0)</f>
        <v>0</v>
      </c>
      <c r="BH601" s="225">
        <f>IF(N601="sníž. přenesená",J601,0)</f>
        <v>0</v>
      </c>
      <c r="BI601" s="225">
        <f>IF(N601="nulová",J601,0)</f>
        <v>0</v>
      </c>
      <c r="BJ601" s="18" t="s">
        <v>80</v>
      </c>
      <c r="BK601" s="225">
        <f>ROUND(I601*H601,2)</f>
        <v>0</v>
      </c>
      <c r="BL601" s="18" t="s">
        <v>686</v>
      </c>
      <c r="BM601" s="224" t="s">
        <v>1140</v>
      </c>
    </row>
    <row r="602" s="2" customFormat="1">
      <c r="A602" s="39"/>
      <c r="B602" s="40"/>
      <c r="C602" s="41"/>
      <c r="D602" s="226" t="s">
        <v>224</v>
      </c>
      <c r="E602" s="41"/>
      <c r="F602" s="227" t="s">
        <v>1139</v>
      </c>
      <c r="G602" s="41"/>
      <c r="H602" s="41"/>
      <c r="I602" s="228"/>
      <c r="J602" s="41"/>
      <c r="K602" s="41"/>
      <c r="L602" s="45"/>
      <c r="M602" s="229"/>
      <c r="N602" s="230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224</v>
      </c>
      <c r="AU602" s="18" t="s">
        <v>82</v>
      </c>
    </row>
    <row r="603" s="2" customFormat="1" ht="16.5" customHeight="1">
      <c r="A603" s="39"/>
      <c r="B603" s="40"/>
      <c r="C603" s="243" t="s">
        <v>1141</v>
      </c>
      <c r="D603" s="243" t="s">
        <v>254</v>
      </c>
      <c r="E603" s="244" t="s">
        <v>1142</v>
      </c>
      <c r="F603" s="245" t="s">
        <v>1143</v>
      </c>
      <c r="G603" s="246" t="s">
        <v>277</v>
      </c>
      <c r="H603" s="247">
        <v>1</v>
      </c>
      <c r="I603" s="248"/>
      <c r="J603" s="249">
        <f>ROUND(I603*H603,2)</f>
        <v>0</v>
      </c>
      <c r="K603" s="245" t="s">
        <v>19</v>
      </c>
      <c r="L603" s="250"/>
      <c r="M603" s="251" t="s">
        <v>19</v>
      </c>
      <c r="N603" s="252" t="s">
        <v>44</v>
      </c>
      <c r="O603" s="85"/>
      <c r="P603" s="222">
        <f>O603*H603</f>
        <v>0</v>
      </c>
      <c r="Q603" s="222">
        <v>0.055259999999999997</v>
      </c>
      <c r="R603" s="222">
        <f>Q603*H603</f>
        <v>0.055259999999999997</v>
      </c>
      <c r="S603" s="222">
        <v>0</v>
      </c>
      <c r="T603" s="223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24" t="s">
        <v>686</v>
      </c>
      <c r="AT603" s="224" t="s">
        <v>254</v>
      </c>
      <c r="AU603" s="224" t="s">
        <v>82</v>
      </c>
      <c r="AY603" s="18" t="s">
        <v>214</v>
      </c>
      <c r="BE603" s="225">
        <f>IF(N603="základní",J603,0)</f>
        <v>0</v>
      </c>
      <c r="BF603" s="225">
        <f>IF(N603="snížená",J603,0)</f>
        <v>0</v>
      </c>
      <c r="BG603" s="225">
        <f>IF(N603="zákl. přenesená",J603,0)</f>
        <v>0</v>
      </c>
      <c r="BH603" s="225">
        <f>IF(N603="sníž. přenesená",J603,0)</f>
        <v>0</v>
      </c>
      <c r="BI603" s="225">
        <f>IF(N603="nulová",J603,0)</f>
        <v>0</v>
      </c>
      <c r="BJ603" s="18" t="s">
        <v>80</v>
      </c>
      <c r="BK603" s="225">
        <f>ROUND(I603*H603,2)</f>
        <v>0</v>
      </c>
      <c r="BL603" s="18" t="s">
        <v>686</v>
      </c>
      <c r="BM603" s="224" t="s">
        <v>1144</v>
      </c>
    </row>
    <row r="604" s="2" customFormat="1">
      <c r="A604" s="39"/>
      <c r="B604" s="40"/>
      <c r="C604" s="41"/>
      <c r="D604" s="226" t="s">
        <v>224</v>
      </c>
      <c r="E604" s="41"/>
      <c r="F604" s="227" t="s">
        <v>1143</v>
      </c>
      <c r="G604" s="41"/>
      <c r="H604" s="41"/>
      <c r="I604" s="228"/>
      <c r="J604" s="41"/>
      <c r="K604" s="41"/>
      <c r="L604" s="45"/>
      <c r="M604" s="229"/>
      <c r="N604" s="230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224</v>
      </c>
      <c r="AU604" s="18" t="s">
        <v>82</v>
      </c>
    </row>
    <row r="605" s="2" customFormat="1" ht="16.5" customHeight="1">
      <c r="A605" s="39"/>
      <c r="B605" s="40"/>
      <c r="C605" s="243" t="s">
        <v>1145</v>
      </c>
      <c r="D605" s="243" t="s">
        <v>254</v>
      </c>
      <c r="E605" s="244" t="s">
        <v>1146</v>
      </c>
      <c r="F605" s="245" t="s">
        <v>1147</v>
      </c>
      <c r="G605" s="246" t="s">
        <v>277</v>
      </c>
      <c r="H605" s="247">
        <v>1</v>
      </c>
      <c r="I605" s="248"/>
      <c r="J605" s="249">
        <f>ROUND(I605*H605,2)</f>
        <v>0</v>
      </c>
      <c r="K605" s="245" t="s">
        <v>19</v>
      </c>
      <c r="L605" s="250"/>
      <c r="M605" s="251" t="s">
        <v>19</v>
      </c>
      <c r="N605" s="252" t="s">
        <v>44</v>
      </c>
      <c r="O605" s="85"/>
      <c r="P605" s="222">
        <f>O605*H605</f>
        <v>0</v>
      </c>
      <c r="Q605" s="222">
        <v>0.058740000000000001</v>
      </c>
      <c r="R605" s="222">
        <f>Q605*H605</f>
        <v>0.058740000000000001</v>
      </c>
      <c r="S605" s="222">
        <v>0</v>
      </c>
      <c r="T605" s="223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24" t="s">
        <v>686</v>
      </c>
      <c r="AT605" s="224" t="s">
        <v>254</v>
      </c>
      <c r="AU605" s="224" t="s">
        <v>82</v>
      </c>
      <c r="AY605" s="18" t="s">
        <v>214</v>
      </c>
      <c r="BE605" s="225">
        <f>IF(N605="základní",J605,0)</f>
        <v>0</v>
      </c>
      <c r="BF605" s="225">
        <f>IF(N605="snížená",J605,0)</f>
        <v>0</v>
      </c>
      <c r="BG605" s="225">
        <f>IF(N605="zákl. přenesená",J605,0)</f>
        <v>0</v>
      </c>
      <c r="BH605" s="225">
        <f>IF(N605="sníž. přenesená",J605,0)</f>
        <v>0</v>
      </c>
      <c r="BI605" s="225">
        <f>IF(N605="nulová",J605,0)</f>
        <v>0</v>
      </c>
      <c r="BJ605" s="18" t="s">
        <v>80</v>
      </c>
      <c r="BK605" s="225">
        <f>ROUND(I605*H605,2)</f>
        <v>0</v>
      </c>
      <c r="BL605" s="18" t="s">
        <v>686</v>
      </c>
      <c r="BM605" s="224" t="s">
        <v>1148</v>
      </c>
    </row>
    <row r="606" s="2" customFormat="1">
      <c r="A606" s="39"/>
      <c r="B606" s="40"/>
      <c r="C606" s="41"/>
      <c r="D606" s="226" t="s">
        <v>224</v>
      </c>
      <c r="E606" s="41"/>
      <c r="F606" s="227" t="s">
        <v>1147</v>
      </c>
      <c r="G606" s="41"/>
      <c r="H606" s="41"/>
      <c r="I606" s="228"/>
      <c r="J606" s="41"/>
      <c r="K606" s="41"/>
      <c r="L606" s="45"/>
      <c r="M606" s="229"/>
      <c r="N606" s="230"/>
      <c r="O606" s="85"/>
      <c r="P606" s="85"/>
      <c r="Q606" s="85"/>
      <c r="R606" s="85"/>
      <c r="S606" s="85"/>
      <c r="T606" s="86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224</v>
      </c>
      <c r="AU606" s="18" t="s">
        <v>82</v>
      </c>
    </row>
    <row r="607" s="2" customFormat="1" ht="16.5" customHeight="1">
      <c r="A607" s="39"/>
      <c r="B607" s="40"/>
      <c r="C607" s="243" t="s">
        <v>1149</v>
      </c>
      <c r="D607" s="243" t="s">
        <v>254</v>
      </c>
      <c r="E607" s="244" t="s">
        <v>1150</v>
      </c>
      <c r="F607" s="245" t="s">
        <v>1151</v>
      </c>
      <c r="G607" s="246" t="s">
        <v>277</v>
      </c>
      <c r="H607" s="247">
        <v>1</v>
      </c>
      <c r="I607" s="248"/>
      <c r="J607" s="249">
        <f>ROUND(I607*H607,2)</f>
        <v>0</v>
      </c>
      <c r="K607" s="245" t="s">
        <v>19</v>
      </c>
      <c r="L607" s="250"/>
      <c r="M607" s="251" t="s">
        <v>19</v>
      </c>
      <c r="N607" s="252" t="s">
        <v>44</v>
      </c>
      <c r="O607" s="85"/>
      <c r="P607" s="222">
        <f>O607*H607</f>
        <v>0</v>
      </c>
      <c r="Q607" s="222">
        <v>0.16266</v>
      </c>
      <c r="R607" s="222">
        <f>Q607*H607</f>
        <v>0.16266</v>
      </c>
      <c r="S607" s="222">
        <v>0</v>
      </c>
      <c r="T607" s="223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24" t="s">
        <v>604</v>
      </c>
      <c r="AT607" s="224" t="s">
        <v>254</v>
      </c>
      <c r="AU607" s="224" t="s">
        <v>82</v>
      </c>
      <c r="AY607" s="18" t="s">
        <v>214</v>
      </c>
      <c r="BE607" s="225">
        <f>IF(N607="základní",J607,0)</f>
        <v>0</v>
      </c>
      <c r="BF607" s="225">
        <f>IF(N607="snížená",J607,0)</f>
        <v>0</v>
      </c>
      <c r="BG607" s="225">
        <f>IF(N607="zákl. přenesená",J607,0)</f>
        <v>0</v>
      </c>
      <c r="BH607" s="225">
        <f>IF(N607="sníž. přenesená",J607,0)</f>
        <v>0</v>
      </c>
      <c r="BI607" s="225">
        <f>IF(N607="nulová",J607,0)</f>
        <v>0</v>
      </c>
      <c r="BJ607" s="18" t="s">
        <v>80</v>
      </c>
      <c r="BK607" s="225">
        <f>ROUND(I607*H607,2)</f>
        <v>0</v>
      </c>
      <c r="BL607" s="18" t="s">
        <v>334</v>
      </c>
      <c r="BM607" s="224" t="s">
        <v>1152</v>
      </c>
    </row>
    <row r="608" s="2" customFormat="1">
      <c r="A608" s="39"/>
      <c r="B608" s="40"/>
      <c r="C608" s="41"/>
      <c r="D608" s="226" t="s">
        <v>224</v>
      </c>
      <c r="E608" s="41"/>
      <c r="F608" s="227" t="s">
        <v>1151</v>
      </c>
      <c r="G608" s="41"/>
      <c r="H608" s="41"/>
      <c r="I608" s="228"/>
      <c r="J608" s="41"/>
      <c r="K608" s="41"/>
      <c r="L608" s="45"/>
      <c r="M608" s="229"/>
      <c r="N608" s="230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224</v>
      </c>
      <c r="AU608" s="18" t="s">
        <v>82</v>
      </c>
    </row>
    <row r="609" s="2" customFormat="1" ht="16.5" customHeight="1">
      <c r="A609" s="39"/>
      <c r="B609" s="40"/>
      <c r="C609" s="243" t="s">
        <v>1153</v>
      </c>
      <c r="D609" s="243" t="s">
        <v>254</v>
      </c>
      <c r="E609" s="244" t="s">
        <v>1154</v>
      </c>
      <c r="F609" s="245" t="s">
        <v>1155</v>
      </c>
      <c r="G609" s="246" t="s">
        <v>277</v>
      </c>
      <c r="H609" s="247">
        <v>1</v>
      </c>
      <c r="I609" s="248"/>
      <c r="J609" s="249">
        <f>ROUND(I609*H609,2)</f>
        <v>0</v>
      </c>
      <c r="K609" s="245" t="s">
        <v>19</v>
      </c>
      <c r="L609" s="250"/>
      <c r="M609" s="251" t="s">
        <v>19</v>
      </c>
      <c r="N609" s="252" t="s">
        <v>44</v>
      </c>
      <c r="O609" s="85"/>
      <c r="P609" s="222">
        <f>O609*H609</f>
        <v>0</v>
      </c>
      <c r="Q609" s="222">
        <v>0.13286000000000001</v>
      </c>
      <c r="R609" s="222">
        <f>Q609*H609</f>
        <v>0.13286000000000001</v>
      </c>
      <c r="S609" s="222">
        <v>0</v>
      </c>
      <c r="T609" s="223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24" t="s">
        <v>604</v>
      </c>
      <c r="AT609" s="224" t="s">
        <v>254</v>
      </c>
      <c r="AU609" s="224" t="s">
        <v>82</v>
      </c>
      <c r="AY609" s="18" t="s">
        <v>214</v>
      </c>
      <c r="BE609" s="225">
        <f>IF(N609="základní",J609,0)</f>
        <v>0</v>
      </c>
      <c r="BF609" s="225">
        <f>IF(N609="snížená",J609,0)</f>
        <v>0</v>
      </c>
      <c r="BG609" s="225">
        <f>IF(N609="zákl. přenesená",J609,0)</f>
        <v>0</v>
      </c>
      <c r="BH609" s="225">
        <f>IF(N609="sníž. přenesená",J609,0)</f>
        <v>0</v>
      </c>
      <c r="BI609" s="225">
        <f>IF(N609="nulová",J609,0)</f>
        <v>0</v>
      </c>
      <c r="BJ609" s="18" t="s">
        <v>80</v>
      </c>
      <c r="BK609" s="225">
        <f>ROUND(I609*H609,2)</f>
        <v>0</v>
      </c>
      <c r="BL609" s="18" t="s">
        <v>334</v>
      </c>
      <c r="BM609" s="224" t="s">
        <v>1156</v>
      </c>
    </row>
    <row r="610" s="2" customFormat="1">
      <c r="A610" s="39"/>
      <c r="B610" s="40"/>
      <c r="C610" s="41"/>
      <c r="D610" s="226" t="s">
        <v>224</v>
      </c>
      <c r="E610" s="41"/>
      <c r="F610" s="227" t="s">
        <v>1155</v>
      </c>
      <c r="G610" s="41"/>
      <c r="H610" s="41"/>
      <c r="I610" s="228"/>
      <c r="J610" s="41"/>
      <c r="K610" s="41"/>
      <c r="L610" s="45"/>
      <c r="M610" s="229"/>
      <c r="N610" s="230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224</v>
      </c>
      <c r="AU610" s="18" t="s">
        <v>82</v>
      </c>
    </row>
    <row r="611" s="2" customFormat="1" ht="16.5" customHeight="1">
      <c r="A611" s="39"/>
      <c r="B611" s="40"/>
      <c r="C611" s="243" t="s">
        <v>1157</v>
      </c>
      <c r="D611" s="243" t="s">
        <v>254</v>
      </c>
      <c r="E611" s="244" t="s">
        <v>1158</v>
      </c>
      <c r="F611" s="245" t="s">
        <v>1159</v>
      </c>
      <c r="G611" s="246" t="s">
        <v>277</v>
      </c>
      <c r="H611" s="247">
        <v>1</v>
      </c>
      <c r="I611" s="248"/>
      <c r="J611" s="249">
        <f>ROUND(I611*H611,2)</f>
        <v>0</v>
      </c>
      <c r="K611" s="245" t="s">
        <v>19</v>
      </c>
      <c r="L611" s="250"/>
      <c r="M611" s="251" t="s">
        <v>19</v>
      </c>
      <c r="N611" s="252" t="s">
        <v>44</v>
      </c>
      <c r="O611" s="85"/>
      <c r="P611" s="222">
        <f>O611*H611</f>
        <v>0</v>
      </c>
      <c r="Q611" s="222">
        <v>0.06293</v>
      </c>
      <c r="R611" s="222">
        <f>Q611*H611</f>
        <v>0.06293</v>
      </c>
      <c r="S611" s="222">
        <v>0</v>
      </c>
      <c r="T611" s="223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24" t="s">
        <v>604</v>
      </c>
      <c r="AT611" s="224" t="s">
        <v>254</v>
      </c>
      <c r="AU611" s="224" t="s">
        <v>82</v>
      </c>
      <c r="AY611" s="18" t="s">
        <v>214</v>
      </c>
      <c r="BE611" s="225">
        <f>IF(N611="základní",J611,0)</f>
        <v>0</v>
      </c>
      <c r="BF611" s="225">
        <f>IF(N611="snížená",J611,0)</f>
        <v>0</v>
      </c>
      <c r="BG611" s="225">
        <f>IF(N611="zákl. přenesená",J611,0)</f>
        <v>0</v>
      </c>
      <c r="BH611" s="225">
        <f>IF(N611="sníž. přenesená",J611,0)</f>
        <v>0</v>
      </c>
      <c r="BI611" s="225">
        <f>IF(N611="nulová",J611,0)</f>
        <v>0</v>
      </c>
      <c r="BJ611" s="18" t="s">
        <v>80</v>
      </c>
      <c r="BK611" s="225">
        <f>ROUND(I611*H611,2)</f>
        <v>0</v>
      </c>
      <c r="BL611" s="18" t="s">
        <v>334</v>
      </c>
      <c r="BM611" s="224" t="s">
        <v>1160</v>
      </c>
    </row>
    <row r="612" s="2" customFormat="1">
      <c r="A612" s="39"/>
      <c r="B612" s="40"/>
      <c r="C612" s="41"/>
      <c r="D612" s="226" t="s">
        <v>224</v>
      </c>
      <c r="E612" s="41"/>
      <c r="F612" s="227" t="s">
        <v>1159</v>
      </c>
      <c r="G612" s="41"/>
      <c r="H612" s="41"/>
      <c r="I612" s="228"/>
      <c r="J612" s="41"/>
      <c r="K612" s="41"/>
      <c r="L612" s="45"/>
      <c r="M612" s="229"/>
      <c r="N612" s="230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224</v>
      </c>
      <c r="AU612" s="18" t="s">
        <v>82</v>
      </c>
    </row>
    <row r="613" s="2" customFormat="1" ht="16.5" customHeight="1">
      <c r="A613" s="39"/>
      <c r="B613" s="40"/>
      <c r="C613" s="243" t="s">
        <v>1161</v>
      </c>
      <c r="D613" s="243" t="s">
        <v>254</v>
      </c>
      <c r="E613" s="244" t="s">
        <v>1162</v>
      </c>
      <c r="F613" s="245" t="s">
        <v>1163</v>
      </c>
      <c r="G613" s="246" t="s">
        <v>277</v>
      </c>
      <c r="H613" s="247">
        <v>1</v>
      </c>
      <c r="I613" s="248"/>
      <c r="J613" s="249">
        <f>ROUND(I613*H613,2)</f>
        <v>0</v>
      </c>
      <c r="K613" s="245" t="s">
        <v>19</v>
      </c>
      <c r="L613" s="250"/>
      <c r="M613" s="251" t="s">
        <v>19</v>
      </c>
      <c r="N613" s="252" t="s">
        <v>44</v>
      </c>
      <c r="O613" s="85"/>
      <c r="P613" s="222">
        <f>O613*H613</f>
        <v>0</v>
      </c>
      <c r="Q613" s="222">
        <v>0.06615</v>
      </c>
      <c r="R613" s="222">
        <f>Q613*H613</f>
        <v>0.06615</v>
      </c>
      <c r="S613" s="222">
        <v>0</v>
      </c>
      <c r="T613" s="223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24" t="s">
        <v>604</v>
      </c>
      <c r="AT613" s="224" t="s">
        <v>254</v>
      </c>
      <c r="AU613" s="224" t="s">
        <v>82</v>
      </c>
      <c r="AY613" s="18" t="s">
        <v>214</v>
      </c>
      <c r="BE613" s="225">
        <f>IF(N613="základní",J613,0)</f>
        <v>0</v>
      </c>
      <c r="BF613" s="225">
        <f>IF(N613="snížená",J613,0)</f>
        <v>0</v>
      </c>
      <c r="BG613" s="225">
        <f>IF(N613="zákl. přenesená",J613,0)</f>
        <v>0</v>
      </c>
      <c r="BH613" s="225">
        <f>IF(N613="sníž. přenesená",J613,0)</f>
        <v>0</v>
      </c>
      <c r="BI613" s="225">
        <f>IF(N613="nulová",J613,0)</f>
        <v>0</v>
      </c>
      <c r="BJ613" s="18" t="s">
        <v>80</v>
      </c>
      <c r="BK613" s="225">
        <f>ROUND(I613*H613,2)</f>
        <v>0</v>
      </c>
      <c r="BL613" s="18" t="s">
        <v>334</v>
      </c>
      <c r="BM613" s="224" t="s">
        <v>1164</v>
      </c>
    </row>
    <row r="614" s="2" customFormat="1">
      <c r="A614" s="39"/>
      <c r="B614" s="40"/>
      <c r="C614" s="41"/>
      <c r="D614" s="226" t="s">
        <v>224</v>
      </c>
      <c r="E614" s="41"/>
      <c r="F614" s="227" t="s">
        <v>1163</v>
      </c>
      <c r="G614" s="41"/>
      <c r="H614" s="41"/>
      <c r="I614" s="228"/>
      <c r="J614" s="41"/>
      <c r="K614" s="41"/>
      <c r="L614" s="45"/>
      <c r="M614" s="229"/>
      <c r="N614" s="230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224</v>
      </c>
      <c r="AU614" s="18" t="s">
        <v>82</v>
      </c>
    </row>
    <row r="615" s="2" customFormat="1" ht="16.5" customHeight="1">
      <c r="A615" s="39"/>
      <c r="B615" s="40"/>
      <c r="C615" s="243" t="s">
        <v>1165</v>
      </c>
      <c r="D615" s="243" t="s">
        <v>254</v>
      </c>
      <c r="E615" s="244" t="s">
        <v>1166</v>
      </c>
      <c r="F615" s="245" t="s">
        <v>1167</v>
      </c>
      <c r="G615" s="246" t="s">
        <v>277</v>
      </c>
      <c r="H615" s="247">
        <v>2</v>
      </c>
      <c r="I615" s="248"/>
      <c r="J615" s="249">
        <f>ROUND(I615*H615,2)</f>
        <v>0</v>
      </c>
      <c r="K615" s="245" t="s">
        <v>19</v>
      </c>
      <c r="L615" s="250"/>
      <c r="M615" s="251" t="s">
        <v>19</v>
      </c>
      <c r="N615" s="252" t="s">
        <v>44</v>
      </c>
      <c r="O615" s="85"/>
      <c r="P615" s="222">
        <f>O615*H615</f>
        <v>0</v>
      </c>
      <c r="Q615" s="222">
        <v>0</v>
      </c>
      <c r="R615" s="222">
        <f>Q615*H615</f>
        <v>0</v>
      </c>
      <c r="S615" s="222">
        <v>0</v>
      </c>
      <c r="T615" s="223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24" t="s">
        <v>257</v>
      </c>
      <c r="AT615" s="224" t="s">
        <v>254</v>
      </c>
      <c r="AU615" s="224" t="s">
        <v>82</v>
      </c>
      <c r="AY615" s="18" t="s">
        <v>214</v>
      </c>
      <c r="BE615" s="225">
        <f>IF(N615="základní",J615,0)</f>
        <v>0</v>
      </c>
      <c r="BF615" s="225">
        <f>IF(N615="snížená",J615,0)</f>
        <v>0</v>
      </c>
      <c r="BG615" s="225">
        <f>IF(N615="zákl. přenesená",J615,0)</f>
        <v>0</v>
      </c>
      <c r="BH615" s="225">
        <f>IF(N615="sníž. přenesená",J615,0)</f>
        <v>0</v>
      </c>
      <c r="BI615" s="225">
        <f>IF(N615="nulová",J615,0)</f>
        <v>0</v>
      </c>
      <c r="BJ615" s="18" t="s">
        <v>80</v>
      </c>
      <c r="BK615" s="225">
        <f>ROUND(I615*H615,2)</f>
        <v>0</v>
      </c>
      <c r="BL615" s="18" t="s">
        <v>250</v>
      </c>
      <c r="BM615" s="224" t="s">
        <v>1168</v>
      </c>
    </row>
    <row r="616" s="2" customFormat="1">
      <c r="A616" s="39"/>
      <c r="B616" s="40"/>
      <c r="C616" s="41"/>
      <c r="D616" s="226" t="s">
        <v>224</v>
      </c>
      <c r="E616" s="41"/>
      <c r="F616" s="227" t="s">
        <v>1167</v>
      </c>
      <c r="G616" s="41"/>
      <c r="H616" s="41"/>
      <c r="I616" s="228"/>
      <c r="J616" s="41"/>
      <c r="K616" s="41"/>
      <c r="L616" s="45"/>
      <c r="M616" s="229"/>
      <c r="N616" s="230"/>
      <c r="O616" s="85"/>
      <c r="P616" s="85"/>
      <c r="Q616" s="85"/>
      <c r="R616" s="85"/>
      <c r="S616" s="85"/>
      <c r="T616" s="86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224</v>
      </c>
      <c r="AU616" s="18" t="s">
        <v>82</v>
      </c>
    </row>
    <row r="617" s="2" customFormat="1" ht="16.5" customHeight="1">
      <c r="A617" s="39"/>
      <c r="B617" s="40"/>
      <c r="C617" s="213" t="s">
        <v>1169</v>
      </c>
      <c r="D617" s="213" t="s">
        <v>217</v>
      </c>
      <c r="E617" s="214" t="s">
        <v>1170</v>
      </c>
      <c r="F617" s="215" t="s">
        <v>1171</v>
      </c>
      <c r="G617" s="216" t="s">
        <v>277</v>
      </c>
      <c r="H617" s="217">
        <v>100</v>
      </c>
      <c r="I617" s="218"/>
      <c r="J617" s="219">
        <f>ROUND(I617*H617,2)</f>
        <v>0</v>
      </c>
      <c r="K617" s="215" t="s">
        <v>221</v>
      </c>
      <c r="L617" s="45"/>
      <c r="M617" s="220" t="s">
        <v>19</v>
      </c>
      <c r="N617" s="221" t="s">
        <v>44</v>
      </c>
      <c r="O617" s="85"/>
      <c r="P617" s="222">
        <f>O617*H617</f>
        <v>0</v>
      </c>
      <c r="Q617" s="222">
        <v>0.00085999999999999998</v>
      </c>
      <c r="R617" s="222">
        <f>Q617*H617</f>
        <v>0.085999999999999993</v>
      </c>
      <c r="S617" s="222">
        <v>0</v>
      </c>
      <c r="T617" s="223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24" t="s">
        <v>334</v>
      </c>
      <c r="AT617" s="224" t="s">
        <v>217</v>
      </c>
      <c r="AU617" s="224" t="s">
        <v>82</v>
      </c>
      <c r="AY617" s="18" t="s">
        <v>214</v>
      </c>
      <c r="BE617" s="225">
        <f>IF(N617="základní",J617,0)</f>
        <v>0</v>
      </c>
      <c r="BF617" s="225">
        <f>IF(N617="snížená",J617,0)</f>
        <v>0</v>
      </c>
      <c r="BG617" s="225">
        <f>IF(N617="zákl. přenesená",J617,0)</f>
        <v>0</v>
      </c>
      <c r="BH617" s="225">
        <f>IF(N617="sníž. přenesená",J617,0)</f>
        <v>0</v>
      </c>
      <c r="BI617" s="225">
        <f>IF(N617="nulová",J617,0)</f>
        <v>0</v>
      </c>
      <c r="BJ617" s="18" t="s">
        <v>80</v>
      </c>
      <c r="BK617" s="225">
        <f>ROUND(I617*H617,2)</f>
        <v>0</v>
      </c>
      <c r="BL617" s="18" t="s">
        <v>334</v>
      </c>
      <c r="BM617" s="224" t="s">
        <v>1172</v>
      </c>
    </row>
    <row r="618" s="2" customFormat="1">
      <c r="A618" s="39"/>
      <c r="B618" s="40"/>
      <c r="C618" s="41"/>
      <c r="D618" s="226" t="s">
        <v>224</v>
      </c>
      <c r="E618" s="41"/>
      <c r="F618" s="227" t="s">
        <v>1173</v>
      </c>
      <c r="G618" s="41"/>
      <c r="H618" s="41"/>
      <c r="I618" s="228"/>
      <c r="J618" s="41"/>
      <c r="K618" s="41"/>
      <c r="L618" s="45"/>
      <c r="M618" s="229"/>
      <c r="N618" s="230"/>
      <c r="O618" s="85"/>
      <c r="P618" s="85"/>
      <c r="Q618" s="85"/>
      <c r="R618" s="85"/>
      <c r="S618" s="85"/>
      <c r="T618" s="86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224</v>
      </c>
      <c r="AU618" s="18" t="s">
        <v>82</v>
      </c>
    </row>
    <row r="619" s="2" customFormat="1">
      <c r="A619" s="39"/>
      <c r="B619" s="40"/>
      <c r="C619" s="41"/>
      <c r="D619" s="231" t="s">
        <v>226</v>
      </c>
      <c r="E619" s="41"/>
      <c r="F619" s="232" t="s">
        <v>1174</v>
      </c>
      <c r="G619" s="41"/>
      <c r="H619" s="41"/>
      <c r="I619" s="228"/>
      <c r="J619" s="41"/>
      <c r="K619" s="41"/>
      <c r="L619" s="45"/>
      <c r="M619" s="229"/>
      <c r="N619" s="230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226</v>
      </c>
      <c r="AU619" s="18" t="s">
        <v>82</v>
      </c>
    </row>
    <row r="620" s="2" customFormat="1" ht="24.15" customHeight="1">
      <c r="A620" s="39"/>
      <c r="B620" s="40"/>
      <c r="C620" s="243" t="s">
        <v>1175</v>
      </c>
      <c r="D620" s="243" t="s">
        <v>254</v>
      </c>
      <c r="E620" s="244" t="s">
        <v>1176</v>
      </c>
      <c r="F620" s="245" t="s">
        <v>1177</v>
      </c>
      <c r="G620" s="246" t="s">
        <v>277</v>
      </c>
      <c r="H620" s="247">
        <v>33</v>
      </c>
      <c r="I620" s="248"/>
      <c r="J620" s="249">
        <f>ROUND(I620*H620,2)</f>
        <v>0</v>
      </c>
      <c r="K620" s="245" t="s">
        <v>19</v>
      </c>
      <c r="L620" s="250"/>
      <c r="M620" s="251" t="s">
        <v>19</v>
      </c>
      <c r="N620" s="252" t="s">
        <v>44</v>
      </c>
      <c r="O620" s="85"/>
      <c r="P620" s="222">
        <f>O620*H620</f>
        <v>0</v>
      </c>
      <c r="Q620" s="222">
        <v>0.066000000000000003</v>
      </c>
      <c r="R620" s="222">
        <f>Q620*H620</f>
        <v>2.1779999999999999</v>
      </c>
      <c r="S620" s="222">
        <v>0</v>
      </c>
      <c r="T620" s="223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24" t="s">
        <v>686</v>
      </c>
      <c r="AT620" s="224" t="s">
        <v>254</v>
      </c>
      <c r="AU620" s="224" t="s">
        <v>82</v>
      </c>
      <c r="AY620" s="18" t="s">
        <v>214</v>
      </c>
      <c r="BE620" s="225">
        <f>IF(N620="základní",J620,0)</f>
        <v>0</v>
      </c>
      <c r="BF620" s="225">
        <f>IF(N620="snížená",J620,0)</f>
        <v>0</v>
      </c>
      <c r="BG620" s="225">
        <f>IF(N620="zákl. přenesená",J620,0)</f>
        <v>0</v>
      </c>
      <c r="BH620" s="225">
        <f>IF(N620="sníž. přenesená",J620,0)</f>
        <v>0</v>
      </c>
      <c r="BI620" s="225">
        <f>IF(N620="nulová",J620,0)</f>
        <v>0</v>
      </c>
      <c r="BJ620" s="18" t="s">
        <v>80</v>
      </c>
      <c r="BK620" s="225">
        <f>ROUND(I620*H620,2)</f>
        <v>0</v>
      </c>
      <c r="BL620" s="18" t="s">
        <v>686</v>
      </c>
      <c r="BM620" s="224" t="s">
        <v>1178</v>
      </c>
    </row>
    <row r="621" s="2" customFormat="1">
      <c r="A621" s="39"/>
      <c r="B621" s="40"/>
      <c r="C621" s="41"/>
      <c r="D621" s="226" t="s">
        <v>224</v>
      </c>
      <c r="E621" s="41"/>
      <c r="F621" s="227" t="s">
        <v>1179</v>
      </c>
      <c r="G621" s="41"/>
      <c r="H621" s="41"/>
      <c r="I621" s="228"/>
      <c r="J621" s="41"/>
      <c r="K621" s="41"/>
      <c r="L621" s="45"/>
      <c r="M621" s="229"/>
      <c r="N621" s="230"/>
      <c r="O621" s="85"/>
      <c r="P621" s="85"/>
      <c r="Q621" s="85"/>
      <c r="R621" s="85"/>
      <c r="S621" s="85"/>
      <c r="T621" s="86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224</v>
      </c>
      <c r="AU621" s="18" t="s">
        <v>82</v>
      </c>
    </row>
    <row r="622" s="2" customFormat="1" ht="24.15" customHeight="1">
      <c r="A622" s="39"/>
      <c r="B622" s="40"/>
      <c r="C622" s="243" t="s">
        <v>1180</v>
      </c>
      <c r="D622" s="243" t="s">
        <v>254</v>
      </c>
      <c r="E622" s="244" t="s">
        <v>1181</v>
      </c>
      <c r="F622" s="245" t="s">
        <v>1182</v>
      </c>
      <c r="G622" s="246" t="s">
        <v>277</v>
      </c>
      <c r="H622" s="247">
        <v>33</v>
      </c>
      <c r="I622" s="248"/>
      <c r="J622" s="249">
        <f>ROUND(I622*H622,2)</f>
        <v>0</v>
      </c>
      <c r="K622" s="245" t="s">
        <v>19</v>
      </c>
      <c r="L622" s="250"/>
      <c r="M622" s="251" t="s">
        <v>19</v>
      </c>
      <c r="N622" s="252" t="s">
        <v>44</v>
      </c>
      <c r="O622" s="85"/>
      <c r="P622" s="222">
        <f>O622*H622</f>
        <v>0</v>
      </c>
      <c r="Q622" s="222">
        <v>0.071999999999999995</v>
      </c>
      <c r="R622" s="222">
        <f>Q622*H622</f>
        <v>2.3759999999999999</v>
      </c>
      <c r="S622" s="222">
        <v>0</v>
      </c>
      <c r="T622" s="223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24" t="s">
        <v>686</v>
      </c>
      <c r="AT622" s="224" t="s">
        <v>254</v>
      </c>
      <c r="AU622" s="224" t="s">
        <v>82</v>
      </c>
      <c r="AY622" s="18" t="s">
        <v>214</v>
      </c>
      <c r="BE622" s="225">
        <f>IF(N622="základní",J622,0)</f>
        <v>0</v>
      </c>
      <c r="BF622" s="225">
        <f>IF(N622="snížená",J622,0)</f>
        <v>0</v>
      </c>
      <c r="BG622" s="225">
        <f>IF(N622="zákl. přenesená",J622,0)</f>
        <v>0</v>
      </c>
      <c r="BH622" s="225">
        <f>IF(N622="sníž. přenesená",J622,0)</f>
        <v>0</v>
      </c>
      <c r="BI622" s="225">
        <f>IF(N622="nulová",J622,0)</f>
        <v>0</v>
      </c>
      <c r="BJ622" s="18" t="s">
        <v>80</v>
      </c>
      <c r="BK622" s="225">
        <f>ROUND(I622*H622,2)</f>
        <v>0</v>
      </c>
      <c r="BL622" s="18" t="s">
        <v>686</v>
      </c>
      <c r="BM622" s="224" t="s">
        <v>1183</v>
      </c>
    </row>
    <row r="623" s="2" customFormat="1">
      <c r="A623" s="39"/>
      <c r="B623" s="40"/>
      <c r="C623" s="41"/>
      <c r="D623" s="226" t="s">
        <v>224</v>
      </c>
      <c r="E623" s="41"/>
      <c r="F623" s="227" t="s">
        <v>1184</v>
      </c>
      <c r="G623" s="41"/>
      <c r="H623" s="41"/>
      <c r="I623" s="228"/>
      <c r="J623" s="41"/>
      <c r="K623" s="41"/>
      <c r="L623" s="45"/>
      <c r="M623" s="229"/>
      <c r="N623" s="230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224</v>
      </c>
      <c r="AU623" s="18" t="s">
        <v>82</v>
      </c>
    </row>
    <row r="624" s="2" customFormat="1" ht="24.15" customHeight="1">
      <c r="A624" s="39"/>
      <c r="B624" s="40"/>
      <c r="C624" s="243" t="s">
        <v>1185</v>
      </c>
      <c r="D624" s="243" t="s">
        <v>254</v>
      </c>
      <c r="E624" s="244" t="s">
        <v>1186</v>
      </c>
      <c r="F624" s="245" t="s">
        <v>1187</v>
      </c>
      <c r="G624" s="246" t="s">
        <v>277</v>
      </c>
      <c r="H624" s="247">
        <v>1</v>
      </c>
      <c r="I624" s="248"/>
      <c r="J624" s="249">
        <f>ROUND(I624*H624,2)</f>
        <v>0</v>
      </c>
      <c r="K624" s="245" t="s">
        <v>19</v>
      </c>
      <c r="L624" s="250"/>
      <c r="M624" s="251" t="s">
        <v>19</v>
      </c>
      <c r="N624" s="252" t="s">
        <v>44</v>
      </c>
      <c r="O624" s="85"/>
      <c r="P624" s="222">
        <f>O624*H624</f>
        <v>0</v>
      </c>
      <c r="Q624" s="222">
        <v>0.071999999999999995</v>
      </c>
      <c r="R624" s="222">
        <f>Q624*H624</f>
        <v>0.071999999999999995</v>
      </c>
      <c r="S624" s="222">
        <v>0</v>
      </c>
      <c r="T624" s="223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24" t="s">
        <v>686</v>
      </c>
      <c r="AT624" s="224" t="s">
        <v>254</v>
      </c>
      <c r="AU624" s="224" t="s">
        <v>82</v>
      </c>
      <c r="AY624" s="18" t="s">
        <v>214</v>
      </c>
      <c r="BE624" s="225">
        <f>IF(N624="základní",J624,0)</f>
        <v>0</v>
      </c>
      <c r="BF624" s="225">
        <f>IF(N624="snížená",J624,0)</f>
        <v>0</v>
      </c>
      <c r="BG624" s="225">
        <f>IF(N624="zákl. přenesená",J624,0)</f>
        <v>0</v>
      </c>
      <c r="BH624" s="225">
        <f>IF(N624="sníž. přenesená",J624,0)</f>
        <v>0</v>
      </c>
      <c r="BI624" s="225">
        <f>IF(N624="nulová",J624,0)</f>
        <v>0</v>
      </c>
      <c r="BJ624" s="18" t="s">
        <v>80</v>
      </c>
      <c r="BK624" s="225">
        <f>ROUND(I624*H624,2)</f>
        <v>0</v>
      </c>
      <c r="BL624" s="18" t="s">
        <v>686</v>
      </c>
      <c r="BM624" s="224" t="s">
        <v>1188</v>
      </c>
    </row>
    <row r="625" s="2" customFormat="1">
      <c r="A625" s="39"/>
      <c r="B625" s="40"/>
      <c r="C625" s="41"/>
      <c r="D625" s="226" t="s">
        <v>224</v>
      </c>
      <c r="E625" s="41"/>
      <c r="F625" s="227" t="s">
        <v>1187</v>
      </c>
      <c r="G625" s="41"/>
      <c r="H625" s="41"/>
      <c r="I625" s="228"/>
      <c r="J625" s="41"/>
      <c r="K625" s="41"/>
      <c r="L625" s="45"/>
      <c r="M625" s="229"/>
      <c r="N625" s="230"/>
      <c r="O625" s="85"/>
      <c r="P625" s="85"/>
      <c r="Q625" s="85"/>
      <c r="R625" s="85"/>
      <c r="S625" s="85"/>
      <c r="T625" s="86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224</v>
      </c>
      <c r="AU625" s="18" t="s">
        <v>82</v>
      </c>
    </row>
    <row r="626" s="2" customFormat="1" ht="24.15" customHeight="1">
      <c r="A626" s="39"/>
      <c r="B626" s="40"/>
      <c r="C626" s="243" t="s">
        <v>1189</v>
      </c>
      <c r="D626" s="243" t="s">
        <v>254</v>
      </c>
      <c r="E626" s="244" t="s">
        <v>1190</v>
      </c>
      <c r="F626" s="245" t="s">
        <v>1191</v>
      </c>
      <c r="G626" s="246" t="s">
        <v>277</v>
      </c>
      <c r="H626" s="247">
        <v>2</v>
      </c>
      <c r="I626" s="248"/>
      <c r="J626" s="249">
        <f>ROUND(I626*H626,2)</f>
        <v>0</v>
      </c>
      <c r="K626" s="245" t="s">
        <v>19</v>
      </c>
      <c r="L626" s="250"/>
      <c r="M626" s="251" t="s">
        <v>19</v>
      </c>
      <c r="N626" s="252" t="s">
        <v>44</v>
      </c>
      <c r="O626" s="85"/>
      <c r="P626" s="222">
        <f>O626*H626</f>
        <v>0</v>
      </c>
      <c r="Q626" s="222">
        <v>0.071999999999999995</v>
      </c>
      <c r="R626" s="222">
        <f>Q626*H626</f>
        <v>0.14399999999999999</v>
      </c>
      <c r="S626" s="222">
        <v>0</v>
      </c>
      <c r="T626" s="223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24" t="s">
        <v>686</v>
      </c>
      <c r="AT626" s="224" t="s">
        <v>254</v>
      </c>
      <c r="AU626" s="224" t="s">
        <v>82</v>
      </c>
      <c r="AY626" s="18" t="s">
        <v>214</v>
      </c>
      <c r="BE626" s="225">
        <f>IF(N626="základní",J626,0)</f>
        <v>0</v>
      </c>
      <c r="BF626" s="225">
        <f>IF(N626="snížená",J626,0)</f>
        <v>0</v>
      </c>
      <c r="BG626" s="225">
        <f>IF(N626="zákl. přenesená",J626,0)</f>
        <v>0</v>
      </c>
      <c r="BH626" s="225">
        <f>IF(N626="sníž. přenesená",J626,0)</f>
        <v>0</v>
      </c>
      <c r="BI626" s="225">
        <f>IF(N626="nulová",J626,0)</f>
        <v>0</v>
      </c>
      <c r="BJ626" s="18" t="s">
        <v>80</v>
      </c>
      <c r="BK626" s="225">
        <f>ROUND(I626*H626,2)</f>
        <v>0</v>
      </c>
      <c r="BL626" s="18" t="s">
        <v>686</v>
      </c>
      <c r="BM626" s="224" t="s">
        <v>1192</v>
      </c>
    </row>
    <row r="627" s="2" customFormat="1">
      <c r="A627" s="39"/>
      <c r="B627" s="40"/>
      <c r="C627" s="41"/>
      <c r="D627" s="226" t="s">
        <v>224</v>
      </c>
      <c r="E627" s="41"/>
      <c r="F627" s="227" t="s">
        <v>1191</v>
      </c>
      <c r="G627" s="41"/>
      <c r="H627" s="41"/>
      <c r="I627" s="228"/>
      <c r="J627" s="41"/>
      <c r="K627" s="41"/>
      <c r="L627" s="45"/>
      <c r="M627" s="229"/>
      <c r="N627" s="230"/>
      <c r="O627" s="85"/>
      <c r="P627" s="85"/>
      <c r="Q627" s="85"/>
      <c r="R627" s="85"/>
      <c r="S627" s="85"/>
      <c r="T627" s="86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224</v>
      </c>
      <c r="AU627" s="18" t="s">
        <v>82</v>
      </c>
    </row>
    <row r="628" s="2" customFormat="1" ht="24.15" customHeight="1">
      <c r="A628" s="39"/>
      <c r="B628" s="40"/>
      <c r="C628" s="243" t="s">
        <v>1193</v>
      </c>
      <c r="D628" s="243" t="s">
        <v>254</v>
      </c>
      <c r="E628" s="244" t="s">
        <v>1194</v>
      </c>
      <c r="F628" s="245" t="s">
        <v>1195</v>
      </c>
      <c r="G628" s="246" t="s">
        <v>277</v>
      </c>
      <c r="H628" s="247">
        <v>3</v>
      </c>
      <c r="I628" s="248"/>
      <c r="J628" s="249">
        <f>ROUND(I628*H628,2)</f>
        <v>0</v>
      </c>
      <c r="K628" s="245" t="s">
        <v>19</v>
      </c>
      <c r="L628" s="250"/>
      <c r="M628" s="251" t="s">
        <v>19</v>
      </c>
      <c r="N628" s="252" t="s">
        <v>44</v>
      </c>
      <c r="O628" s="85"/>
      <c r="P628" s="222">
        <f>O628*H628</f>
        <v>0</v>
      </c>
      <c r="Q628" s="222">
        <v>0.071999999999999995</v>
      </c>
      <c r="R628" s="222">
        <f>Q628*H628</f>
        <v>0.21599999999999997</v>
      </c>
      <c r="S628" s="222">
        <v>0</v>
      </c>
      <c r="T628" s="223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24" t="s">
        <v>686</v>
      </c>
      <c r="AT628" s="224" t="s">
        <v>254</v>
      </c>
      <c r="AU628" s="224" t="s">
        <v>82</v>
      </c>
      <c r="AY628" s="18" t="s">
        <v>214</v>
      </c>
      <c r="BE628" s="225">
        <f>IF(N628="základní",J628,0)</f>
        <v>0</v>
      </c>
      <c r="BF628" s="225">
        <f>IF(N628="snížená",J628,0)</f>
        <v>0</v>
      </c>
      <c r="BG628" s="225">
        <f>IF(N628="zákl. přenesená",J628,0)</f>
        <v>0</v>
      </c>
      <c r="BH628" s="225">
        <f>IF(N628="sníž. přenesená",J628,0)</f>
        <v>0</v>
      </c>
      <c r="BI628" s="225">
        <f>IF(N628="nulová",J628,0)</f>
        <v>0</v>
      </c>
      <c r="BJ628" s="18" t="s">
        <v>80</v>
      </c>
      <c r="BK628" s="225">
        <f>ROUND(I628*H628,2)</f>
        <v>0</v>
      </c>
      <c r="BL628" s="18" t="s">
        <v>686</v>
      </c>
      <c r="BM628" s="224" t="s">
        <v>1196</v>
      </c>
    </row>
    <row r="629" s="2" customFormat="1">
      <c r="A629" s="39"/>
      <c r="B629" s="40"/>
      <c r="C629" s="41"/>
      <c r="D629" s="226" t="s">
        <v>224</v>
      </c>
      <c r="E629" s="41"/>
      <c r="F629" s="227" t="s">
        <v>1195</v>
      </c>
      <c r="G629" s="41"/>
      <c r="H629" s="41"/>
      <c r="I629" s="228"/>
      <c r="J629" s="41"/>
      <c r="K629" s="41"/>
      <c r="L629" s="45"/>
      <c r="M629" s="229"/>
      <c r="N629" s="230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224</v>
      </c>
      <c r="AU629" s="18" t="s">
        <v>82</v>
      </c>
    </row>
    <row r="630" s="2" customFormat="1" ht="24.15" customHeight="1">
      <c r="A630" s="39"/>
      <c r="B630" s="40"/>
      <c r="C630" s="243" t="s">
        <v>1197</v>
      </c>
      <c r="D630" s="243" t="s">
        <v>254</v>
      </c>
      <c r="E630" s="244" t="s">
        <v>1198</v>
      </c>
      <c r="F630" s="245" t="s">
        <v>1199</v>
      </c>
      <c r="G630" s="246" t="s">
        <v>277</v>
      </c>
      <c r="H630" s="247">
        <v>2</v>
      </c>
      <c r="I630" s="248"/>
      <c r="J630" s="249">
        <f>ROUND(I630*H630,2)</f>
        <v>0</v>
      </c>
      <c r="K630" s="245" t="s">
        <v>19</v>
      </c>
      <c r="L630" s="250"/>
      <c r="M630" s="251" t="s">
        <v>19</v>
      </c>
      <c r="N630" s="252" t="s">
        <v>44</v>
      </c>
      <c r="O630" s="85"/>
      <c r="P630" s="222">
        <f>O630*H630</f>
        <v>0</v>
      </c>
      <c r="Q630" s="222">
        <v>0.071999999999999995</v>
      </c>
      <c r="R630" s="222">
        <f>Q630*H630</f>
        <v>0.14399999999999999</v>
      </c>
      <c r="S630" s="222">
        <v>0</v>
      </c>
      <c r="T630" s="223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24" t="s">
        <v>686</v>
      </c>
      <c r="AT630" s="224" t="s">
        <v>254</v>
      </c>
      <c r="AU630" s="224" t="s">
        <v>82</v>
      </c>
      <c r="AY630" s="18" t="s">
        <v>214</v>
      </c>
      <c r="BE630" s="225">
        <f>IF(N630="základní",J630,0)</f>
        <v>0</v>
      </c>
      <c r="BF630" s="225">
        <f>IF(N630="snížená",J630,0)</f>
        <v>0</v>
      </c>
      <c r="BG630" s="225">
        <f>IF(N630="zákl. přenesená",J630,0)</f>
        <v>0</v>
      </c>
      <c r="BH630" s="225">
        <f>IF(N630="sníž. přenesená",J630,0)</f>
        <v>0</v>
      </c>
      <c r="BI630" s="225">
        <f>IF(N630="nulová",J630,0)</f>
        <v>0</v>
      </c>
      <c r="BJ630" s="18" t="s">
        <v>80</v>
      </c>
      <c r="BK630" s="225">
        <f>ROUND(I630*H630,2)</f>
        <v>0</v>
      </c>
      <c r="BL630" s="18" t="s">
        <v>686</v>
      </c>
      <c r="BM630" s="224" t="s">
        <v>1200</v>
      </c>
    </row>
    <row r="631" s="2" customFormat="1">
      <c r="A631" s="39"/>
      <c r="B631" s="40"/>
      <c r="C631" s="41"/>
      <c r="D631" s="226" t="s">
        <v>224</v>
      </c>
      <c r="E631" s="41"/>
      <c r="F631" s="227" t="s">
        <v>1199</v>
      </c>
      <c r="G631" s="41"/>
      <c r="H631" s="41"/>
      <c r="I631" s="228"/>
      <c r="J631" s="41"/>
      <c r="K631" s="41"/>
      <c r="L631" s="45"/>
      <c r="M631" s="229"/>
      <c r="N631" s="230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224</v>
      </c>
      <c r="AU631" s="18" t="s">
        <v>82</v>
      </c>
    </row>
    <row r="632" s="2" customFormat="1" ht="24.15" customHeight="1">
      <c r="A632" s="39"/>
      <c r="B632" s="40"/>
      <c r="C632" s="243" t="s">
        <v>1201</v>
      </c>
      <c r="D632" s="243" t="s">
        <v>254</v>
      </c>
      <c r="E632" s="244" t="s">
        <v>1202</v>
      </c>
      <c r="F632" s="245" t="s">
        <v>1203</v>
      </c>
      <c r="G632" s="246" t="s">
        <v>277</v>
      </c>
      <c r="H632" s="247">
        <v>1</v>
      </c>
      <c r="I632" s="248"/>
      <c r="J632" s="249">
        <f>ROUND(I632*H632,2)</f>
        <v>0</v>
      </c>
      <c r="K632" s="245" t="s">
        <v>19</v>
      </c>
      <c r="L632" s="250"/>
      <c r="M632" s="251" t="s">
        <v>19</v>
      </c>
      <c r="N632" s="252" t="s">
        <v>44</v>
      </c>
      <c r="O632" s="85"/>
      <c r="P632" s="222">
        <f>O632*H632</f>
        <v>0</v>
      </c>
      <c r="Q632" s="222">
        <v>0.071999999999999995</v>
      </c>
      <c r="R632" s="222">
        <f>Q632*H632</f>
        <v>0.071999999999999995</v>
      </c>
      <c r="S632" s="222">
        <v>0</v>
      </c>
      <c r="T632" s="223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24" t="s">
        <v>686</v>
      </c>
      <c r="AT632" s="224" t="s">
        <v>254</v>
      </c>
      <c r="AU632" s="224" t="s">
        <v>82</v>
      </c>
      <c r="AY632" s="18" t="s">
        <v>214</v>
      </c>
      <c r="BE632" s="225">
        <f>IF(N632="základní",J632,0)</f>
        <v>0</v>
      </c>
      <c r="BF632" s="225">
        <f>IF(N632="snížená",J632,0)</f>
        <v>0</v>
      </c>
      <c r="BG632" s="225">
        <f>IF(N632="zákl. přenesená",J632,0)</f>
        <v>0</v>
      </c>
      <c r="BH632" s="225">
        <f>IF(N632="sníž. přenesená",J632,0)</f>
        <v>0</v>
      </c>
      <c r="BI632" s="225">
        <f>IF(N632="nulová",J632,0)</f>
        <v>0</v>
      </c>
      <c r="BJ632" s="18" t="s">
        <v>80</v>
      </c>
      <c r="BK632" s="225">
        <f>ROUND(I632*H632,2)</f>
        <v>0</v>
      </c>
      <c r="BL632" s="18" t="s">
        <v>686</v>
      </c>
      <c r="BM632" s="224" t="s">
        <v>1204</v>
      </c>
    </row>
    <row r="633" s="2" customFormat="1">
      <c r="A633" s="39"/>
      <c r="B633" s="40"/>
      <c r="C633" s="41"/>
      <c r="D633" s="226" t="s">
        <v>224</v>
      </c>
      <c r="E633" s="41"/>
      <c r="F633" s="227" t="s">
        <v>1203</v>
      </c>
      <c r="G633" s="41"/>
      <c r="H633" s="41"/>
      <c r="I633" s="228"/>
      <c r="J633" s="41"/>
      <c r="K633" s="41"/>
      <c r="L633" s="45"/>
      <c r="M633" s="229"/>
      <c r="N633" s="230"/>
      <c r="O633" s="85"/>
      <c r="P633" s="85"/>
      <c r="Q633" s="85"/>
      <c r="R633" s="85"/>
      <c r="S633" s="85"/>
      <c r="T633" s="86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224</v>
      </c>
      <c r="AU633" s="18" t="s">
        <v>82</v>
      </c>
    </row>
    <row r="634" s="2" customFormat="1" ht="24.15" customHeight="1">
      <c r="A634" s="39"/>
      <c r="B634" s="40"/>
      <c r="C634" s="243" t="s">
        <v>1205</v>
      </c>
      <c r="D634" s="243" t="s">
        <v>254</v>
      </c>
      <c r="E634" s="244" t="s">
        <v>1206</v>
      </c>
      <c r="F634" s="245" t="s">
        <v>1207</v>
      </c>
      <c r="G634" s="246" t="s">
        <v>277</v>
      </c>
      <c r="H634" s="247">
        <v>1</v>
      </c>
      <c r="I634" s="248"/>
      <c r="J634" s="249">
        <f>ROUND(I634*H634,2)</f>
        <v>0</v>
      </c>
      <c r="K634" s="245" t="s">
        <v>19</v>
      </c>
      <c r="L634" s="250"/>
      <c r="M634" s="251" t="s">
        <v>19</v>
      </c>
      <c r="N634" s="252" t="s">
        <v>44</v>
      </c>
      <c r="O634" s="85"/>
      <c r="P634" s="222">
        <f>O634*H634</f>
        <v>0</v>
      </c>
      <c r="Q634" s="222">
        <v>0.071999999999999995</v>
      </c>
      <c r="R634" s="222">
        <f>Q634*H634</f>
        <v>0.071999999999999995</v>
      </c>
      <c r="S634" s="222">
        <v>0</v>
      </c>
      <c r="T634" s="223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24" t="s">
        <v>686</v>
      </c>
      <c r="AT634" s="224" t="s">
        <v>254</v>
      </c>
      <c r="AU634" s="224" t="s">
        <v>82</v>
      </c>
      <c r="AY634" s="18" t="s">
        <v>214</v>
      </c>
      <c r="BE634" s="225">
        <f>IF(N634="základní",J634,0)</f>
        <v>0</v>
      </c>
      <c r="BF634" s="225">
        <f>IF(N634="snížená",J634,0)</f>
        <v>0</v>
      </c>
      <c r="BG634" s="225">
        <f>IF(N634="zákl. přenesená",J634,0)</f>
        <v>0</v>
      </c>
      <c r="BH634" s="225">
        <f>IF(N634="sníž. přenesená",J634,0)</f>
        <v>0</v>
      </c>
      <c r="BI634" s="225">
        <f>IF(N634="nulová",J634,0)</f>
        <v>0</v>
      </c>
      <c r="BJ634" s="18" t="s">
        <v>80</v>
      </c>
      <c r="BK634" s="225">
        <f>ROUND(I634*H634,2)</f>
        <v>0</v>
      </c>
      <c r="BL634" s="18" t="s">
        <v>686</v>
      </c>
      <c r="BM634" s="224" t="s">
        <v>1208</v>
      </c>
    </row>
    <row r="635" s="2" customFormat="1">
      <c r="A635" s="39"/>
      <c r="B635" s="40"/>
      <c r="C635" s="41"/>
      <c r="D635" s="226" t="s">
        <v>224</v>
      </c>
      <c r="E635" s="41"/>
      <c r="F635" s="227" t="s">
        <v>1207</v>
      </c>
      <c r="G635" s="41"/>
      <c r="H635" s="41"/>
      <c r="I635" s="228"/>
      <c r="J635" s="41"/>
      <c r="K635" s="41"/>
      <c r="L635" s="45"/>
      <c r="M635" s="229"/>
      <c r="N635" s="230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224</v>
      </c>
      <c r="AU635" s="18" t="s">
        <v>82</v>
      </c>
    </row>
    <row r="636" s="2" customFormat="1" ht="24.15" customHeight="1">
      <c r="A636" s="39"/>
      <c r="B636" s="40"/>
      <c r="C636" s="243" t="s">
        <v>1209</v>
      </c>
      <c r="D636" s="243" t="s">
        <v>254</v>
      </c>
      <c r="E636" s="244" t="s">
        <v>1210</v>
      </c>
      <c r="F636" s="245" t="s">
        <v>1211</v>
      </c>
      <c r="G636" s="246" t="s">
        <v>277</v>
      </c>
      <c r="H636" s="247">
        <v>2</v>
      </c>
      <c r="I636" s="248"/>
      <c r="J636" s="249">
        <f>ROUND(I636*H636,2)</f>
        <v>0</v>
      </c>
      <c r="K636" s="245" t="s">
        <v>19</v>
      </c>
      <c r="L636" s="250"/>
      <c r="M636" s="251" t="s">
        <v>19</v>
      </c>
      <c r="N636" s="252" t="s">
        <v>44</v>
      </c>
      <c r="O636" s="85"/>
      <c r="P636" s="222">
        <f>O636*H636</f>
        <v>0</v>
      </c>
      <c r="Q636" s="222">
        <v>0.071999999999999995</v>
      </c>
      <c r="R636" s="222">
        <f>Q636*H636</f>
        <v>0.14399999999999999</v>
      </c>
      <c r="S636" s="222">
        <v>0</v>
      </c>
      <c r="T636" s="223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24" t="s">
        <v>686</v>
      </c>
      <c r="AT636" s="224" t="s">
        <v>254</v>
      </c>
      <c r="AU636" s="224" t="s">
        <v>82</v>
      </c>
      <c r="AY636" s="18" t="s">
        <v>214</v>
      </c>
      <c r="BE636" s="225">
        <f>IF(N636="základní",J636,0)</f>
        <v>0</v>
      </c>
      <c r="BF636" s="225">
        <f>IF(N636="snížená",J636,0)</f>
        <v>0</v>
      </c>
      <c r="BG636" s="225">
        <f>IF(N636="zákl. přenesená",J636,0)</f>
        <v>0</v>
      </c>
      <c r="BH636" s="225">
        <f>IF(N636="sníž. přenesená",J636,0)</f>
        <v>0</v>
      </c>
      <c r="BI636" s="225">
        <f>IF(N636="nulová",J636,0)</f>
        <v>0</v>
      </c>
      <c r="BJ636" s="18" t="s">
        <v>80</v>
      </c>
      <c r="BK636" s="225">
        <f>ROUND(I636*H636,2)</f>
        <v>0</v>
      </c>
      <c r="BL636" s="18" t="s">
        <v>686</v>
      </c>
      <c r="BM636" s="224" t="s">
        <v>1212</v>
      </c>
    </row>
    <row r="637" s="2" customFormat="1">
      <c r="A637" s="39"/>
      <c r="B637" s="40"/>
      <c r="C637" s="41"/>
      <c r="D637" s="226" t="s">
        <v>224</v>
      </c>
      <c r="E637" s="41"/>
      <c r="F637" s="227" t="s">
        <v>1211</v>
      </c>
      <c r="G637" s="41"/>
      <c r="H637" s="41"/>
      <c r="I637" s="228"/>
      <c r="J637" s="41"/>
      <c r="K637" s="41"/>
      <c r="L637" s="45"/>
      <c r="M637" s="229"/>
      <c r="N637" s="230"/>
      <c r="O637" s="85"/>
      <c r="P637" s="85"/>
      <c r="Q637" s="85"/>
      <c r="R637" s="85"/>
      <c r="S637" s="85"/>
      <c r="T637" s="86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224</v>
      </c>
      <c r="AU637" s="18" t="s">
        <v>82</v>
      </c>
    </row>
    <row r="638" s="2" customFormat="1" ht="24.15" customHeight="1">
      <c r="A638" s="39"/>
      <c r="B638" s="40"/>
      <c r="C638" s="243" t="s">
        <v>1213</v>
      </c>
      <c r="D638" s="243" t="s">
        <v>254</v>
      </c>
      <c r="E638" s="244" t="s">
        <v>1214</v>
      </c>
      <c r="F638" s="245" t="s">
        <v>1215</v>
      </c>
      <c r="G638" s="246" t="s">
        <v>277</v>
      </c>
      <c r="H638" s="247">
        <v>1</v>
      </c>
      <c r="I638" s="248"/>
      <c r="J638" s="249">
        <f>ROUND(I638*H638,2)</f>
        <v>0</v>
      </c>
      <c r="K638" s="245" t="s">
        <v>19</v>
      </c>
      <c r="L638" s="250"/>
      <c r="M638" s="251" t="s">
        <v>19</v>
      </c>
      <c r="N638" s="252" t="s">
        <v>44</v>
      </c>
      <c r="O638" s="85"/>
      <c r="P638" s="222">
        <f>O638*H638</f>
        <v>0</v>
      </c>
      <c r="Q638" s="222">
        <v>0.108</v>
      </c>
      <c r="R638" s="222">
        <f>Q638*H638</f>
        <v>0.108</v>
      </c>
      <c r="S638" s="222">
        <v>0</v>
      </c>
      <c r="T638" s="223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24" t="s">
        <v>686</v>
      </c>
      <c r="AT638" s="224" t="s">
        <v>254</v>
      </c>
      <c r="AU638" s="224" t="s">
        <v>82</v>
      </c>
      <c r="AY638" s="18" t="s">
        <v>214</v>
      </c>
      <c r="BE638" s="225">
        <f>IF(N638="základní",J638,0)</f>
        <v>0</v>
      </c>
      <c r="BF638" s="225">
        <f>IF(N638="snížená",J638,0)</f>
        <v>0</v>
      </c>
      <c r="BG638" s="225">
        <f>IF(N638="zákl. přenesená",J638,0)</f>
        <v>0</v>
      </c>
      <c r="BH638" s="225">
        <f>IF(N638="sníž. přenesená",J638,0)</f>
        <v>0</v>
      </c>
      <c r="BI638" s="225">
        <f>IF(N638="nulová",J638,0)</f>
        <v>0</v>
      </c>
      <c r="BJ638" s="18" t="s">
        <v>80</v>
      </c>
      <c r="BK638" s="225">
        <f>ROUND(I638*H638,2)</f>
        <v>0</v>
      </c>
      <c r="BL638" s="18" t="s">
        <v>686</v>
      </c>
      <c r="BM638" s="224" t="s">
        <v>1216</v>
      </c>
    </row>
    <row r="639" s="2" customFormat="1">
      <c r="A639" s="39"/>
      <c r="B639" s="40"/>
      <c r="C639" s="41"/>
      <c r="D639" s="226" t="s">
        <v>224</v>
      </c>
      <c r="E639" s="41"/>
      <c r="F639" s="227" t="s">
        <v>1215</v>
      </c>
      <c r="G639" s="41"/>
      <c r="H639" s="41"/>
      <c r="I639" s="228"/>
      <c r="J639" s="41"/>
      <c r="K639" s="41"/>
      <c r="L639" s="45"/>
      <c r="M639" s="229"/>
      <c r="N639" s="230"/>
      <c r="O639" s="85"/>
      <c r="P639" s="85"/>
      <c r="Q639" s="85"/>
      <c r="R639" s="85"/>
      <c r="S639" s="85"/>
      <c r="T639" s="86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224</v>
      </c>
      <c r="AU639" s="18" t="s">
        <v>82</v>
      </c>
    </row>
    <row r="640" s="2" customFormat="1" ht="24.15" customHeight="1">
      <c r="A640" s="39"/>
      <c r="B640" s="40"/>
      <c r="C640" s="243" t="s">
        <v>1217</v>
      </c>
      <c r="D640" s="243" t="s">
        <v>254</v>
      </c>
      <c r="E640" s="244" t="s">
        <v>1218</v>
      </c>
      <c r="F640" s="245" t="s">
        <v>1219</v>
      </c>
      <c r="G640" s="246" t="s">
        <v>277</v>
      </c>
      <c r="H640" s="247">
        <v>1</v>
      </c>
      <c r="I640" s="248"/>
      <c r="J640" s="249">
        <f>ROUND(I640*H640,2)</f>
        <v>0</v>
      </c>
      <c r="K640" s="245" t="s">
        <v>19</v>
      </c>
      <c r="L640" s="250"/>
      <c r="M640" s="251" t="s">
        <v>19</v>
      </c>
      <c r="N640" s="252" t="s">
        <v>44</v>
      </c>
      <c r="O640" s="85"/>
      <c r="P640" s="222">
        <f>O640*H640</f>
        <v>0</v>
      </c>
      <c r="Q640" s="222">
        <v>0.066000000000000003</v>
      </c>
      <c r="R640" s="222">
        <f>Q640*H640</f>
        <v>0.066000000000000003</v>
      </c>
      <c r="S640" s="222">
        <v>0</v>
      </c>
      <c r="T640" s="223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24" t="s">
        <v>686</v>
      </c>
      <c r="AT640" s="224" t="s">
        <v>254</v>
      </c>
      <c r="AU640" s="224" t="s">
        <v>82</v>
      </c>
      <c r="AY640" s="18" t="s">
        <v>214</v>
      </c>
      <c r="BE640" s="225">
        <f>IF(N640="základní",J640,0)</f>
        <v>0</v>
      </c>
      <c r="BF640" s="225">
        <f>IF(N640="snížená",J640,0)</f>
        <v>0</v>
      </c>
      <c r="BG640" s="225">
        <f>IF(N640="zákl. přenesená",J640,0)</f>
        <v>0</v>
      </c>
      <c r="BH640" s="225">
        <f>IF(N640="sníž. přenesená",J640,0)</f>
        <v>0</v>
      </c>
      <c r="BI640" s="225">
        <f>IF(N640="nulová",J640,0)</f>
        <v>0</v>
      </c>
      <c r="BJ640" s="18" t="s">
        <v>80</v>
      </c>
      <c r="BK640" s="225">
        <f>ROUND(I640*H640,2)</f>
        <v>0</v>
      </c>
      <c r="BL640" s="18" t="s">
        <v>686</v>
      </c>
      <c r="BM640" s="224" t="s">
        <v>1220</v>
      </c>
    </row>
    <row r="641" s="2" customFormat="1">
      <c r="A641" s="39"/>
      <c r="B641" s="40"/>
      <c r="C641" s="41"/>
      <c r="D641" s="226" t="s">
        <v>224</v>
      </c>
      <c r="E641" s="41"/>
      <c r="F641" s="227" t="s">
        <v>1219</v>
      </c>
      <c r="G641" s="41"/>
      <c r="H641" s="41"/>
      <c r="I641" s="228"/>
      <c r="J641" s="41"/>
      <c r="K641" s="41"/>
      <c r="L641" s="45"/>
      <c r="M641" s="229"/>
      <c r="N641" s="230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224</v>
      </c>
      <c r="AU641" s="18" t="s">
        <v>82</v>
      </c>
    </row>
    <row r="642" s="2" customFormat="1" ht="24.15" customHeight="1">
      <c r="A642" s="39"/>
      <c r="B642" s="40"/>
      <c r="C642" s="243" t="s">
        <v>1221</v>
      </c>
      <c r="D642" s="243" t="s">
        <v>254</v>
      </c>
      <c r="E642" s="244" t="s">
        <v>1222</v>
      </c>
      <c r="F642" s="245" t="s">
        <v>1223</v>
      </c>
      <c r="G642" s="246" t="s">
        <v>277</v>
      </c>
      <c r="H642" s="247">
        <v>2</v>
      </c>
      <c r="I642" s="248"/>
      <c r="J642" s="249">
        <f>ROUND(I642*H642,2)</f>
        <v>0</v>
      </c>
      <c r="K642" s="245" t="s">
        <v>19</v>
      </c>
      <c r="L642" s="250"/>
      <c r="M642" s="251" t="s">
        <v>19</v>
      </c>
      <c r="N642" s="252" t="s">
        <v>44</v>
      </c>
      <c r="O642" s="85"/>
      <c r="P642" s="222">
        <f>O642*H642</f>
        <v>0</v>
      </c>
      <c r="Q642" s="222">
        <v>0.066000000000000003</v>
      </c>
      <c r="R642" s="222">
        <f>Q642*H642</f>
        <v>0.13200000000000001</v>
      </c>
      <c r="S642" s="222">
        <v>0</v>
      </c>
      <c r="T642" s="223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24" t="s">
        <v>686</v>
      </c>
      <c r="AT642" s="224" t="s">
        <v>254</v>
      </c>
      <c r="AU642" s="224" t="s">
        <v>82</v>
      </c>
      <c r="AY642" s="18" t="s">
        <v>214</v>
      </c>
      <c r="BE642" s="225">
        <f>IF(N642="základní",J642,0)</f>
        <v>0</v>
      </c>
      <c r="BF642" s="225">
        <f>IF(N642="snížená",J642,0)</f>
        <v>0</v>
      </c>
      <c r="BG642" s="225">
        <f>IF(N642="zákl. přenesená",J642,0)</f>
        <v>0</v>
      </c>
      <c r="BH642" s="225">
        <f>IF(N642="sníž. přenesená",J642,0)</f>
        <v>0</v>
      </c>
      <c r="BI642" s="225">
        <f>IF(N642="nulová",J642,0)</f>
        <v>0</v>
      </c>
      <c r="BJ642" s="18" t="s">
        <v>80</v>
      </c>
      <c r="BK642" s="225">
        <f>ROUND(I642*H642,2)</f>
        <v>0</v>
      </c>
      <c r="BL642" s="18" t="s">
        <v>686</v>
      </c>
      <c r="BM642" s="224" t="s">
        <v>1224</v>
      </c>
    </row>
    <row r="643" s="2" customFormat="1">
      <c r="A643" s="39"/>
      <c r="B643" s="40"/>
      <c r="C643" s="41"/>
      <c r="D643" s="226" t="s">
        <v>224</v>
      </c>
      <c r="E643" s="41"/>
      <c r="F643" s="227" t="s">
        <v>1223</v>
      </c>
      <c r="G643" s="41"/>
      <c r="H643" s="41"/>
      <c r="I643" s="228"/>
      <c r="J643" s="41"/>
      <c r="K643" s="41"/>
      <c r="L643" s="45"/>
      <c r="M643" s="229"/>
      <c r="N643" s="230"/>
      <c r="O643" s="85"/>
      <c r="P643" s="85"/>
      <c r="Q643" s="85"/>
      <c r="R643" s="85"/>
      <c r="S643" s="85"/>
      <c r="T643" s="86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224</v>
      </c>
      <c r="AU643" s="18" t="s">
        <v>82</v>
      </c>
    </row>
    <row r="644" s="2" customFormat="1" ht="24.15" customHeight="1">
      <c r="A644" s="39"/>
      <c r="B644" s="40"/>
      <c r="C644" s="243" t="s">
        <v>1225</v>
      </c>
      <c r="D644" s="243" t="s">
        <v>254</v>
      </c>
      <c r="E644" s="244" t="s">
        <v>1226</v>
      </c>
      <c r="F644" s="245" t="s">
        <v>1227</v>
      </c>
      <c r="G644" s="246" t="s">
        <v>277</v>
      </c>
      <c r="H644" s="247">
        <v>3</v>
      </c>
      <c r="I644" s="248"/>
      <c r="J644" s="249">
        <f>ROUND(I644*H644,2)</f>
        <v>0</v>
      </c>
      <c r="K644" s="245" t="s">
        <v>19</v>
      </c>
      <c r="L644" s="250"/>
      <c r="M644" s="251" t="s">
        <v>19</v>
      </c>
      <c r="N644" s="252" t="s">
        <v>44</v>
      </c>
      <c r="O644" s="85"/>
      <c r="P644" s="222">
        <f>O644*H644</f>
        <v>0</v>
      </c>
      <c r="Q644" s="222">
        <v>0.066000000000000003</v>
      </c>
      <c r="R644" s="222">
        <f>Q644*H644</f>
        <v>0.19800000000000001</v>
      </c>
      <c r="S644" s="222">
        <v>0</v>
      </c>
      <c r="T644" s="223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24" t="s">
        <v>686</v>
      </c>
      <c r="AT644" s="224" t="s">
        <v>254</v>
      </c>
      <c r="AU644" s="224" t="s">
        <v>82</v>
      </c>
      <c r="AY644" s="18" t="s">
        <v>214</v>
      </c>
      <c r="BE644" s="225">
        <f>IF(N644="základní",J644,0)</f>
        <v>0</v>
      </c>
      <c r="BF644" s="225">
        <f>IF(N644="snížená",J644,0)</f>
        <v>0</v>
      </c>
      <c r="BG644" s="225">
        <f>IF(N644="zákl. přenesená",J644,0)</f>
        <v>0</v>
      </c>
      <c r="BH644" s="225">
        <f>IF(N644="sníž. přenesená",J644,0)</f>
        <v>0</v>
      </c>
      <c r="BI644" s="225">
        <f>IF(N644="nulová",J644,0)</f>
        <v>0</v>
      </c>
      <c r="BJ644" s="18" t="s">
        <v>80</v>
      </c>
      <c r="BK644" s="225">
        <f>ROUND(I644*H644,2)</f>
        <v>0</v>
      </c>
      <c r="BL644" s="18" t="s">
        <v>686</v>
      </c>
      <c r="BM644" s="224" t="s">
        <v>1228</v>
      </c>
    </row>
    <row r="645" s="2" customFormat="1">
      <c r="A645" s="39"/>
      <c r="B645" s="40"/>
      <c r="C645" s="41"/>
      <c r="D645" s="226" t="s">
        <v>224</v>
      </c>
      <c r="E645" s="41"/>
      <c r="F645" s="227" t="s">
        <v>1227</v>
      </c>
      <c r="G645" s="41"/>
      <c r="H645" s="41"/>
      <c r="I645" s="228"/>
      <c r="J645" s="41"/>
      <c r="K645" s="41"/>
      <c r="L645" s="45"/>
      <c r="M645" s="229"/>
      <c r="N645" s="230"/>
      <c r="O645" s="85"/>
      <c r="P645" s="85"/>
      <c r="Q645" s="85"/>
      <c r="R645" s="85"/>
      <c r="S645" s="85"/>
      <c r="T645" s="86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224</v>
      </c>
      <c r="AU645" s="18" t="s">
        <v>82</v>
      </c>
    </row>
    <row r="646" s="2" customFormat="1" ht="24.15" customHeight="1">
      <c r="A646" s="39"/>
      <c r="B646" s="40"/>
      <c r="C646" s="243" t="s">
        <v>1229</v>
      </c>
      <c r="D646" s="243" t="s">
        <v>254</v>
      </c>
      <c r="E646" s="244" t="s">
        <v>1230</v>
      </c>
      <c r="F646" s="245" t="s">
        <v>1231</v>
      </c>
      <c r="G646" s="246" t="s">
        <v>277</v>
      </c>
      <c r="H646" s="247">
        <v>2</v>
      </c>
      <c r="I646" s="248"/>
      <c r="J646" s="249">
        <f>ROUND(I646*H646,2)</f>
        <v>0</v>
      </c>
      <c r="K646" s="245" t="s">
        <v>19</v>
      </c>
      <c r="L646" s="250"/>
      <c r="M646" s="251" t="s">
        <v>19</v>
      </c>
      <c r="N646" s="252" t="s">
        <v>44</v>
      </c>
      <c r="O646" s="85"/>
      <c r="P646" s="222">
        <f>O646*H646</f>
        <v>0</v>
      </c>
      <c r="Q646" s="222">
        <v>0.066000000000000003</v>
      </c>
      <c r="R646" s="222">
        <f>Q646*H646</f>
        <v>0.13200000000000001</v>
      </c>
      <c r="S646" s="222">
        <v>0</v>
      </c>
      <c r="T646" s="223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24" t="s">
        <v>686</v>
      </c>
      <c r="AT646" s="224" t="s">
        <v>254</v>
      </c>
      <c r="AU646" s="224" t="s">
        <v>82</v>
      </c>
      <c r="AY646" s="18" t="s">
        <v>214</v>
      </c>
      <c r="BE646" s="225">
        <f>IF(N646="základní",J646,0)</f>
        <v>0</v>
      </c>
      <c r="BF646" s="225">
        <f>IF(N646="snížená",J646,0)</f>
        <v>0</v>
      </c>
      <c r="BG646" s="225">
        <f>IF(N646="zákl. přenesená",J646,0)</f>
        <v>0</v>
      </c>
      <c r="BH646" s="225">
        <f>IF(N646="sníž. přenesená",J646,0)</f>
        <v>0</v>
      </c>
      <c r="BI646" s="225">
        <f>IF(N646="nulová",J646,0)</f>
        <v>0</v>
      </c>
      <c r="BJ646" s="18" t="s">
        <v>80</v>
      </c>
      <c r="BK646" s="225">
        <f>ROUND(I646*H646,2)</f>
        <v>0</v>
      </c>
      <c r="BL646" s="18" t="s">
        <v>686</v>
      </c>
      <c r="BM646" s="224" t="s">
        <v>1232</v>
      </c>
    </row>
    <row r="647" s="2" customFormat="1">
      <c r="A647" s="39"/>
      <c r="B647" s="40"/>
      <c r="C647" s="41"/>
      <c r="D647" s="226" t="s">
        <v>224</v>
      </c>
      <c r="E647" s="41"/>
      <c r="F647" s="227" t="s">
        <v>1231</v>
      </c>
      <c r="G647" s="41"/>
      <c r="H647" s="41"/>
      <c r="I647" s="228"/>
      <c r="J647" s="41"/>
      <c r="K647" s="41"/>
      <c r="L647" s="45"/>
      <c r="M647" s="229"/>
      <c r="N647" s="230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224</v>
      </c>
      <c r="AU647" s="18" t="s">
        <v>82</v>
      </c>
    </row>
    <row r="648" s="2" customFormat="1" ht="24.15" customHeight="1">
      <c r="A648" s="39"/>
      <c r="B648" s="40"/>
      <c r="C648" s="243" t="s">
        <v>1233</v>
      </c>
      <c r="D648" s="243" t="s">
        <v>254</v>
      </c>
      <c r="E648" s="244" t="s">
        <v>1234</v>
      </c>
      <c r="F648" s="245" t="s">
        <v>1235</v>
      </c>
      <c r="G648" s="246" t="s">
        <v>277</v>
      </c>
      <c r="H648" s="247">
        <v>1</v>
      </c>
      <c r="I648" s="248"/>
      <c r="J648" s="249">
        <f>ROUND(I648*H648,2)</f>
        <v>0</v>
      </c>
      <c r="K648" s="245" t="s">
        <v>19</v>
      </c>
      <c r="L648" s="250"/>
      <c r="M648" s="251" t="s">
        <v>19</v>
      </c>
      <c r="N648" s="252" t="s">
        <v>44</v>
      </c>
      <c r="O648" s="85"/>
      <c r="P648" s="222">
        <f>O648*H648</f>
        <v>0</v>
      </c>
      <c r="Q648" s="222">
        <v>0.066000000000000003</v>
      </c>
      <c r="R648" s="222">
        <f>Q648*H648</f>
        <v>0.066000000000000003</v>
      </c>
      <c r="S648" s="222">
        <v>0</v>
      </c>
      <c r="T648" s="223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24" t="s">
        <v>686</v>
      </c>
      <c r="AT648" s="224" t="s">
        <v>254</v>
      </c>
      <c r="AU648" s="224" t="s">
        <v>82</v>
      </c>
      <c r="AY648" s="18" t="s">
        <v>214</v>
      </c>
      <c r="BE648" s="225">
        <f>IF(N648="základní",J648,0)</f>
        <v>0</v>
      </c>
      <c r="BF648" s="225">
        <f>IF(N648="snížená",J648,0)</f>
        <v>0</v>
      </c>
      <c r="BG648" s="225">
        <f>IF(N648="zákl. přenesená",J648,0)</f>
        <v>0</v>
      </c>
      <c r="BH648" s="225">
        <f>IF(N648="sníž. přenesená",J648,0)</f>
        <v>0</v>
      </c>
      <c r="BI648" s="225">
        <f>IF(N648="nulová",J648,0)</f>
        <v>0</v>
      </c>
      <c r="BJ648" s="18" t="s">
        <v>80</v>
      </c>
      <c r="BK648" s="225">
        <f>ROUND(I648*H648,2)</f>
        <v>0</v>
      </c>
      <c r="BL648" s="18" t="s">
        <v>686</v>
      </c>
      <c r="BM648" s="224" t="s">
        <v>1236</v>
      </c>
    </row>
    <row r="649" s="2" customFormat="1">
      <c r="A649" s="39"/>
      <c r="B649" s="40"/>
      <c r="C649" s="41"/>
      <c r="D649" s="226" t="s">
        <v>224</v>
      </c>
      <c r="E649" s="41"/>
      <c r="F649" s="227" t="s">
        <v>1235</v>
      </c>
      <c r="G649" s="41"/>
      <c r="H649" s="41"/>
      <c r="I649" s="228"/>
      <c r="J649" s="41"/>
      <c r="K649" s="41"/>
      <c r="L649" s="45"/>
      <c r="M649" s="229"/>
      <c r="N649" s="230"/>
      <c r="O649" s="85"/>
      <c r="P649" s="85"/>
      <c r="Q649" s="85"/>
      <c r="R649" s="85"/>
      <c r="S649" s="85"/>
      <c r="T649" s="86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224</v>
      </c>
      <c r="AU649" s="18" t="s">
        <v>82</v>
      </c>
    </row>
    <row r="650" s="2" customFormat="1" ht="24.15" customHeight="1">
      <c r="A650" s="39"/>
      <c r="B650" s="40"/>
      <c r="C650" s="243" t="s">
        <v>1237</v>
      </c>
      <c r="D650" s="243" t="s">
        <v>254</v>
      </c>
      <c r="E650" s="244" t="s">
        <v>1238</v>
      </c>
      <c r="F650" s="245" t="s">
        <v>1239</v>
      </c>
      <c r="G650" s="246" t="s">
        <v>277</v>
      </c>
      <c r="H650" s="247">
        <v>1</v>
      </c>
      <c r="I650" s="248"/>
      <c r="J650" s="249">
        <f>ROUND(I650*H650,2)</f>
        <v>0</v>
      </c>
      <c r="K650" s="245" t="s">
        <v>19</v>
      </c>
      <c r="L650" s="250"/>
      <c r="M650" s="251" t="s">
        <v>19</v>
      </c>
      <c r="N650" s="252" t="s">
        <v>44</v>
      </c>
      <c r="O650" s="85"/>
      <c r="P650" s="222">
        <f>O650*H650</f>
        <v>0</v>
      </c>
      <c r="Q650" s="222">
        <v>0.066000000000000003</v>
      </c>
      <c r="R650" s="222">
        <f>Q650*H650</f>
        <v>0.066000000000000003</v>
      </c>
      <c r="S650" s="222">
        <v>0</v>
      </c>
      <c r="T650" s="223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24" t="s">
        <v>686</v>
      </c>
      <c r="AT650" s="224" t="s">
        <v>254</v>
      </c>
      <c r="AU650" s="224" t="s">
        <v>82</v>
      </c>
      <c r="AY650" s="18" t="s">
        <v>214</v>
      </c>
      <c r="BE650" s="225">
        <f>IF(N650="základní",J650,0)</f>
        <v>0</v>
      </c>
      <c r="BF650" s="225">
        <f>IF(N650="snížená",J650,0)</f>
        <v>0</v>
      </c>
      <c r="BG650" s="225">
        <f>IF(N650="zákl. přenesená",J650,0)</f>
        <v>0</v>
      </c>
      <c r="BH650" s="225">
        <f>IF(N650="sníž. přenesená",J650,0)</f>
        <v>0</v>
      </c>
      <c r="BI650" s="225">
        <f>IF(N650="nulová",J650,0)</f>
        <v>0</v>
      </c>
      <c r="BJ650" s="18" t="s">
        <v>80</v>
      </c>
      <c r="BK650" s="225">
        <f>ROUND(I650*H650,2)</f>
        <v>0</v>
      </c>
      <c r="BL650" s="18" t="s">
        <v>686</v>
      </c>
      <c r="BM650" s="224" t="s">
        <v>1240</v>
      </c>
    </row>
    <row r="651" s="2" customFormat="1">
      <c r="A651" s="39"/>
      <c r="B651" s="40"/>
      <c r="C651" s="41"/>
      <c r="D651" s="226" t="s">
        <v>224</v>
      </c>
      <c r="E651" s="41"/>
      <c r="F651" s="227" t="s">
        <v>1239</v>
      </c>
      <c r="G651" s="41"/>
      <c r="H651" s="41"/>
      <c r="I651" s="228"/>
      <c r="J651" s="41"/>
      <c r="K651" s="41"/>
      <c r="L651" s="45"/>
      <c r="M651" s="229"/>
      <c r="N651" s="230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224</v>
      </c>
      <c r="AU651" s="18" t="s">
        <v>82</v>
      </c>
    </row>
    <row r="652" s="2" customFormat="1" ht="24.15" customHeight="1">
      <c r="A652" s="39"/>
      <c r="B652" s="40"/>
      <c r="C652" s="243" t="s">
        <v>1241</v>
      </c>
      <c r="D652" s="243" t="s">
        <v>254</v>
      </c>
      <c r="E652" s="244" t="s">
        <v>1242</v>
      </c>
      <c r="F652" s="245" t="s">
        <v>1243</v>
      </c>
      <c r="G652" s="246" t="s">
        <v>277</v>
      </c>
      <c r="H652" s="247">
        <v>2</v>
      </c>
      <c r="I652" s="248"/>
      <c r="J652" s="249">
        <f>ROUND(I652*H652,2)</f>
        <v>0</v>
      </c>
      <c r="K652" s="245" t="s">
        <v>19</v>
      </c>
      <c r="L652" s="250"/>
      <c r="M652" s="251" t="s">
        <v>19</v>
      </c>
      <c r="N652" s="252" t="s">
        <v>44</v>
      </c>
      <c r="O652" s="85"/>
      <c r="P652" s="222">
        <f>O652*H652</f>
        <v>0</v>
      </c>
      <c r="Q652" s="222">
        <v>0.066000000000000003</v>
      </c>
      <c r="R652" s="222">
        <f>Q652*H652</f>
        <v>0.13200000000000001</v>
      </c>
      <c r="S652" s="222">
        <v>0</v>
      </c>
      <c r="T652" s="223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24" t="s">
        <v>686</v>
      </c>
      <c r="AT652" s="224" t="s">
        <v>254</v>
      </c>
      <c r="AU652" s="224" t="s">
        <v>82</v>
      </c>
      <c r="AY652" s="18" t="s">
        <v>214</v>
      </c>
      <c r="BE652" s="225">
        <f>IF(N652="základní",J652,0)</f>
        <v>0</v>
      </c>
      <c r="BF652" s="225">
        <f>IF(N652="snížená",J652,0)</f>
        <v>0</v>
      </c>
      <c r="BG652" s="225">
        <f>IF(N652="zákl. přenesená",J652,0)</f>
        <v>0</v>
      </c>
      <c r="BH652" s="225">
        <f>IF(N652="sníž. přenesená",J652,0)</f>
        <v>0</v>
      </c>
      <c r="BI652" s="225">
        <f>IF(N652="nulová",J652,0)</f>
        <v>0</v>
      </c>
      <c r="BJ652" s="18" t="s">
        <v>80</v>
      </c>
      <c r="BK652" s="225">
        <f>ROUND(I652*H652,2)</f>
        <v>0</v>
      </c>
      <c r="BL652" s="18" t="s">
        <v>686</v>
      </c>
      <c r="BM652" s="224" t="s">
        <v>1244</v>
      </c>
    </row>
    <row r="653" s="2" customFormat="1">
      <c r="A653" s="39"/>
      <c r="B653" s="40"/>
      <c r="C653" s="41"/>
      <c r="D653" s="226" t="s">
        <v>224</v>
      </c>
      <c r="E653" s="41"/>
      <c r="F653" s="227" t="s">
        <v>1243</v>
      </c>
      <c r="G653" s="41"/>
      <c r="H653" s="41"/>
      <c r="I653" s="228"/>
      <c r="J653" s="41"/>
      <c r="K653" s="41"/>
      <c r="L653" s="45"/>
      <c r="M653" s="229"/>
      <c r="N653" s="230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224</v>
      </c>
      <c r="AU653" s="18" t="s">
        <v>82</v>
      </c>
    </row>
    <row r="654" s="2" customFormat="1" ht="24.15" customHeight="1">
      <c r="A654" s="39"/>
      <c r="B654" s="40"/>
      <c r="C654" s="243" t="s">
        <v>1245</v>
      </c>
      <c r="D654" s="243" t="s">
        <v>254</v>
      </c>
      <c r="E654" s="244" t="s">
        <v>1246</v>
      </c>
      <c r="F654" s="245" t="s">
        <v>1247</v>
      </c>
      <c r="G654" s="246" t="s">
        <v>277</v>
      </c>
      <c r="H654" s="247">
        <v>1</v>
      </c>
      <c r="I654" s="248"/>
      <c r="J654" s="249">
        <f>ROUND(I654*H654,2)</f>
        <v>0</v>
      </c>
      <c r="K654" s="245" t="s">
        <v>19</v>
      </c>
      <c r="L654" s="250"/>
      <c r="M654" s="251" t="s">
        <v>19</v>
      </c>
      <c r="N654" s="252" t="s">
        <v>44</v>
      </c>
      <c r="O654" s="85"/>
      <c r="P654" s="222">
        <f>O654*H654</f>
        <v>0</v>
      </c>
      <c r="Q654" s="222">
        <v>0.099000000000000005</v>
      </c>
      <c r="R654" s="222">
        <f>Q654*H654</f>
        <v>0.099000000000000005</v>
      </c>
      <c r="S654" s="222">
        <v>0</v>
      </c>
      <c r="T654" s="223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24" t="s">
        <v>686</v>
      </c>
      <c r="AT654" s="224" t="s">
        <v>254</v>
      </c>
      <c r="AU654" s="224" t="s">
        <v>82</v>
      </c>
      <c r="AY654" s="18" t="s">
        <v>214</v>
      </c>
      <c r="BE654" s="225">
        <f>IF(N654="základní",J654,0)</f>
        <v>0</v>
      </c>
      <c r="BF654" s="225">
        <f>IF(N654="snížená",J654,0)</f>
        <v>0</v>
      </c>
      <c r="BG654" s="225">
        <f>IF(N654="zákl. přenesená",J654,0)</f>
        <v>0</v>
      </c>
      <c r="BH654" s="225">
        <f>IF(N654="sníž. přenesená",J654,0)</f>
        <v>0</v>
      </c>
      <c r="BI654" s="225">
        <f>IF(N654="nulová",J654,0)</f>
        <v>0</v>
      </c>
      <c r="BJ654" s="18" t="s">
        <v>80</v>
      </c>
      <c r="BK654" s="225">
        <f>ROUND(I654*H654,2)</f>
        <v>0</v>
      </c>
      <c r="BL654" s="18" t="s">
        <v>686</v>
      </c>
      <c r="BM654" s="224" t="s">
        <v>1248</v>
      </c>
    </row>
    <row r="655" s="2" customFormat="1">
      <c r="A655" s="39"/>
      <c r="B655" s="40"/>
      <c r="C655" s="41"/>
      <c r="D655" s="226" t="s">
        <v>224</v>
      </c>
      <c r="E655" s="41"/>
      <c r="F655" s="227" t="s">
        <v>1247</v>
      </c>
      <c r="G655" s="41"/>
      <c r="H655" s="41"/>
      <c r="I655" s="228"/>
      <c r="J655" s="41"/>
      <c r="K655" s="41"/>
      <c r="L655" s="45"/>
      <c r="M655" s="229"/>
      <c r="N655" s="230"/>
      <c r="O655" s="85"/>
      <c r="P655" s="85"/>
      <c r="Q655" s="85"/>
      <c r="R655" s="85"/>
      <c r="S655" s="85"/>
      <c r="T655" s="86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224</v>
      </c>
      <c r="AU655" s="18" t="s">
        <v>82</v>
      </c>
    </row>
    <row r="656" s="2" customFormat="1" ht="16.5" customHeight="1">
      <c r="A656" s="39"/>
      <c r="B656" s="40"/>
      <c r="C656" s="243" t="s">
        <v>1249</v>
      </c>
      <c r="D656" s="243" t="s">
        <v>254</v>
      </c>
      <c r="E656" s="244" t="s">
        <v>1250</v>
      </c>
      <c r="F656" s="245" t="s">
        <v>1251</v>
      </c>
      <c r="G656" s="246" t="s">
        <v>277</v>
      </c>
      <c r="H656" s="247">
        <v>1</v>
      </c>
      <c r="I656" s="248"/>
      <c r="J656" s="249">
        <f>ROUND(I656*H656,2)</f>
        <v>0</v>
      </c>
      <c r="K656" s="245" t="s">
        <v>19</v>
      </c>
      <c r="L656" s="250"/>
      <c r="M656" s="251" t="s">
        <v>19</v>
      </c>
      <c r="N656" s="252" t="s">
        <v>44</v>
      </c>
      <c r="O656" s="85"/>
      <c r="P656" s="222">
        <f>O656*H656</f>
        <v>0</v>
      </c>
      <c r="Q656" s="222">
        <v>0.03338</v>
      </c>
      <c r="R656" s="222">
        <f>Q656*H656</f>
        <v>0.03338</v>
      </c>
      <c r="S656" s="222">
        <v>0</v>
      </c>
      <c r="T656" s="223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24" t="s">
        <v>686</v>
      </c>
      <c r="AT656" s="224" t="s">
        <v>254</v>
      </c>
      <c r="AU656" s="224" t="s">
        <v>82</v>
      </c>
      <c r="AY656" s="18" t="s">
        <v>214</v>
      </c>
      <c r="BE656" s="225">
        <f>IF(N656="základní",J656,0)</f>
        <v>0</v>
      </c>
      <c r="BF656" s="225">
        <f>IF(N656="snížená",J656,0)</f>
        <v>0</v>
      </c>
      <c r="BG656" s="225">
        <f>IF(N656="zákl. přenesená",J656,0)</f>
        <v>0</v>
      </c>
      <c r="BH656" s="225">
        <f>IF(N656="sníž. přenesená",J656,0)</f>
        <v>0</v>
      </c>
      <c r="BI656" s="225">
        <f>IF(N656="nulová",J656,0)</f>
        <v>0</v>
      </c>
      <c r="BJ656" s="18" t="s">
        <v>80</v>
      </c>
      <c r="BK656" s="225">
        <f>ROUND(I656*H656,2)</f>
        <v>0</v>
      </c>
      <c r="BL656" s="18" t="s">
        <v>686</v>
      </c>
      <c r="BM656" s="224" t="s">
        <v>1252</v>
      </c>
    </row>
    <row r="657" s="2" customFormat="1">
      <c r="A657" s="39"/>
      <c r="B657" s="40"/>
      <c r="C657" s="41"/>
      <c r="D657" s="226" t="s">
        <v>224</v>
      </c>
      <c r="E657" s="41"/>
      <c r="F657" s="227" t="s">
        <v>1251</v>
      </c>
      <c r="G657" s="41"/>
      <c r="H657" s="41"/>
      <c r="I657" s="228"/>
      <c r="J657" s="41"/>
      <c r="K657" s="41"/>
      <c r="L657" s="45"/>
      <c r="M657" s="229"/>
      <c r="N657" s="230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224</v>
      </c>
      <c r="AU657" s="18" t="s">
        <v>82</v>
      </c>
    </row>
    <row r="658" s="2" customFormat="1" ht="16.5" customHeight="1">
      <c r="A658" s="39"/>
      <c r="B658" s="40"/>
      <c r="C658" s="243" t="s">
        <v>1253</v>
      </c>
      <c r="D658" s="243" t="s">
        <v>254</v>
      </c>
      <c r="E658" s="244" t="s">
        <v>1254</v>
      </c>
      <c r="F658" s="245" t="s">
        <v>1255</v>
      </c>
      <c r="G658" s="246" t="s">
        <v>277</v>
      </c>
      <c r="H658" s="247">
        <v>1</v>
      </c>
      <c r="I658" s="248"/>
      <c r="J658" s="249">
        <f>ROUND(I658*H658,2)</f>
        <v>0</v>
      </c>
      <c r="K658" s="245" t="s">
        <v>19</v>
      </c>
      <c r="L658" s="250"/>
      <c r="M658" s="251" t="s">
        <v>19</v>
      </c>
      <c r="N658" s="252" t="s">
        <v>44</v>
      </c>
      <c r="O658" s="85"/>
      <c r="P658" s="222">
        <f>O658*H658</f>
        <v>0</v>
      </c>
      <c r="Q658" s="222">
        <v>0.01529</v>
      </c>
      <c r="R658" s="222">
        <f>Q658*H658</f>
        <v>0.01529</v>
      </c>
      <c r="S658" s="222">
        <v>0</v>
      </c>
      <c r="T658" s="223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24" t="s">
        <v>686</v>
      </c>
      <c r="AT658" s="224" t="s">
        <v>254</v>
      </c>
      <c r="AU658" s="224" t="s">
        <v>82</v>
      </c>
      <c r="AY658" s="18" t="s">
        <v>214</v>
      </c>
      <c r="BE658" s="225">
        <f>IF(N658="základní",J658,0)</f>
        <v>0</v>
      </c>
      <c r="BF658" s="225">
        <f>IF(N658="snížená",J658,0)</f>
        <v>0</v>
      </c>
      <c r="BG658" s="225">
        <f>IF(N658="zákl. přenesená",J658,0)</f>
        <v>0</v>
      </c>
      <c r="BH658" s="225">
        <f>IF(N658="sníž. přenesená",J658,0)</f>
        <v>0</v>
      </c>
      <c r="BI658" s="225">
        <f>IF(N658="nulová",J658,0)</f>
        <v>0</v>
      </c>
      <c r="BJ658" s="18" t="s">
        <v>80</v>
      </c>
      <c r="BK658" s="225">
        <f>ROUND(I658*H658,2)</f>
        <v>0</v>
      </c>
      <c r="BL658" s="18" t="s">
        <v>686</v>
      </c>
      <c r="BM658" s="224" t="s">
        <v>1256</v>
      </c>
    </row>
    <row r="659" s="2" customFormat="1">
      <c r="A659" s="39"/>
      <c r="B659" s="40"/>
      <c r="C659" s="41"/>
      <c r="D659" s="226" t="s">
        <v>224</v>
      </c>
      <c r="E659" s="41"/>
      <c r="F659" s="227" t="s">
        <v>1255</v>
      </c>
      <c r="G659" s="41"/>
      <c r="H659" s="41"/>
      <c r="I659" s="228"/>
      <c r="J659" s="41"/>
      <c r="K659" s="41"/>
      <c r="L659" s="45"/>
      <c r="M659" s="229"/>
      <c r="N659" s="230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224</v>
      </c>
      <c r="AU659" s="18" t="s">
        <v>82</v>
      </c>
    </row>
    <row r="660" s="2" customFormat="1" ht="16.5" customHeight="1">
      <c r="A660" s="39"/>
      <c r="B660" s="40"/>
      <c r="C660" s="243" t="s">
        <v>1257</v>
      </c>
      <c r="D660" s="243" t="s">
        <v>254</v>
      </c>
      <c r="E660" s="244" t="s">
        <v>1258</v>
      </c>
      <c r="F660" s="245" t="s">
        <v>1259</v>
      </c>
      <c r="G660" s="246" t="s">
        <v>277</v>
      </c>
      <c r="H660" s="247">
        <v>2</v>
      </c>
      <c r="I660" s="248"/>
      <c r="J660" s="249">
        <f>ROUND(I660*H660,2)</f>
        <v>0</v>
      </c>
      <c r="K660" s="245" t="s">
        <v>19</v>
      </c>
      <c r="L660" s="250"/>
      <c r="M660" s="251" t="s">
        <v>19</v>
      </c>
      <c r="N660" s="252" t="s">
        <v>44</v>
      </c>
      <c r="O660" s="85"/>
      <c r="P660" s="222">
        <f>O660*H660</f>
        <v>0</v>
      </c>
      <c r="Q660" s="222">
        <v>0</v>
      </c>
      <c r="R660" s="222">
        <f>Q660*H660</f>
        <v>0</v>
      </c>
      <c r="S660" s="222">
        <v>0</v>
      </c>
      <c r="T660" s="223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24" t="s">
        <v>257</v>
      </c>
      <c r="AT660" s="224" t="s">
        <v>254</v>
      </c>
      <c r="AU660" s="224" t="s">
        <v>82</v>
      </c>
      <c r="AY660" s="18" t="s">
        <v>214</v>
      </c>
      <c r="BE660" s="225">
        <f>IF(N660="základní",J660,0)</f>
        <v>0</v>
      </c>
      <c r="BF660" s="225">
        <f>IF(N660="snížená",J660,0)</f>
        <v>0</v>
      </c>
      <c r="BG660" s="225">
        <f>IF(N660="zákl. přenesená",J660,0)</f>
        <v>0</v>
      </c>
      <c r="BH660" s="225">
        <f>IF(N660="sníž. přenesená",J660,0)</f>
        <v>0</v>
      </c>
      <c r="BI660" s="225">
        <f>IF(N660="nulová",J660,0)</f>
        <v>0</v>
      </c>
      <c r="BJ660" s="18" t="s">
        <v>80</v>
      </c>
      <c r="BK660" s="225">
        <f>ROUND(I660*H660,2)</f>
        <v>0</v>
      </c>
      <c r="BL660" s="18" t="s">
        <v>250</v>
      </c>
      <c r="BM660" s="224" t="s">
        <v>1260</v>
      </c>
    </row>
    <row r="661" s="2" customFormat="1">
      <c r="A661" s="39"/>
      <c r="B661" s="40"/>
      <c r="C661" s="41"/>
      <c r="D661" s="226" t="s">
        <v>224</v>
      </c>
      <c r="E661" s="41"/>
      <c r="F661" s="227" t="s">
        <v>1259</v>
      </c>
      <c r="G661" s="41"/>
      <c r="H661" s="41"/>
      <c r="I661" s="228"/>
      <c r="J661" s="41"/>
      <c r="K661" s="41"/>
      <c r="L661" s="45"/>
      <c r="M661" s="229"/>
      <c r="N661" s="230"/>
      <c r="O661" s="85"/>
      <c r="P661" s="85"/>
      <c r="Q661" s="85"/>
      <c r="R661" s="85"/>
      <c r="S661" s="85"/>
      <c r="T661" s="86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224</v>
      </c>
      <c r="AU661" s="18" t="s">
        <v>82</v>
      </c>
    </row>
    <row r="662" s="2" customFormat="1" ht="16.5" customHeight="1">
      <c r="A662" s="39"/>
      <c r="B662" s="40"/>
      <c r="C662" s="243" t="s">
        <v>1261</v>
      </c>
      <c r="D662" s="243" t="s">
        <v>254</v>
      </c>
      <c r="E662" s="244" t="s">
        <v>1262</v>
      </c>
      <c r="F662" s="245" t="s">
        <v>1263</v>
      </c>
      <c r="G662" s="246" t="s">
        <v>603</v>
      </c>
      <c r="H662" s="247">
        <v>4</v>
      </c>
      <c r="I662" s="248"/>
      <c r="J662" s="249">
        <f>ROUND(I662*H662,2)</f>
        <v>0</v>
      </c>
      <c r="K662" s="245" t="s">
        <v>19</v>
      </c>
      <c r="L662" s="250"/>
      <c r="M662" s="251" t="s">
        <v>19</v>
      </c>
      <c r="N662" s="252" t="s">
        <v>44</v>
      </c>
      <c r="O662" s="85"/>
      <c r="P662" s="222">
        <f>O662*H662</f>
        <v>0</v>
      </c>
      <c r="Q662" s="222">
        <v>0.17199999999999999</v>
      </c>
      <c r="R662" s="222">
        <f>Q662*H662</f>
        <v>0.68799999999999994</v>
      </c>
      <c r="S662" s="222">
        <v>0</v>
      </c>
      <c r="T662" s="223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24" t="s">
        <v>604</v>
      </c>
      <c r="AT662" s="224" t="s">
        <v>254</v>
      </c>
      <c r="AU662" s="224" t="s">
        <v>82</v>
      </c>
      <c r="AY662" s="18" t="s">
        <v>214</v>
      </c>
      <c r="BE662" s="225">
        <f>IF(N662="základní",J662,0)</f>
        <v>0</v>
      </c>
      <c r="BF662" s="225">
        <f>IF(N662="snížená",J662,0)</f>
        <v>0</v>
      </c>
      <c r="BG662" s="225">
        <f>IF(N662="zákl. přenesená",J662,0)</f>
        <v>0</v>
      </c>
      <c r="BH662" s="225">
        <f>IF(N662="sníž. přenesená",J662,0)</f>
        <v>0</v>
      </c>
      <c r="BI662" s="225">
        <f>IF(N662="nulová",J662,0)</f>
        <v>0</v>
      </c>
      <c r="BJ662" s="18" t="s">
        <v>80</v>
      </c>
      <c r="BK662" s="225">
        <f>ROUND(I662*H662,2)</f>
        <v>0</v>
      </c>
      <c r="BL662" s="18" t="s">
        <v>334</v>
      </c>
      <c r="BM662" s="224" t="s">
        <v>1264</v>
      </c>
    </row>
    <row r="663" s="2" customFormat="1">
      <c r="A663" s="39"/>
      <c r="B663" s="40"/>
      <c r="C663" s="41"/>
      <c r="D663" s="226" t="s">
        <v>224</v>
      </c>
      <c r="E663" s="41"/>
      <c r="F663" s="227" t="s">
        <v>1263</v>
      </c>
      <c r="G663" s="41"/>
      <c r="H663" s="41"/>
      <c r="I663" s="228"/>
      <c r="J663" s="41"/>
      <c r="K663" s="41"/>
      <c r="L663" s="45"/>
      <c r="M663" s="229"/>
      <c r="N663" s="230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224</v>
      </c>
      <c r="AU663" s="18" t="s">
        <v>82</v>
      </c>
    </row>
    <row r="664" s="2" customFormat="1" ht="16.5" customHeight="1">
      <c r="A664" s="39"/>
      <c r="B664" s="40"/>
      <c r="C664" s="213" t="s">
        <v>1265</v>
      </c>
      <c r="D664" s="213" t="s">
        <v>217</v>
      </c>
      <c r="E664" s="214" t="s">
        <v>1266</v>
      </c>
      <c r="F664" s="215" t="s">
        <v>1267</v>
      </c>
      <c r="G664" s="216" t="s">
        <v>321</v>
      </c>
      <c r="H664" s="217">
        <v>1514.4000000000001</v>
      </c>
      <c r="I664" s="218"/>
      <c r="J664" s="219">
        <f>ROUND(I664*H664,2)</f>
        <v>0</v>
      </c>
      <c r="K664" s="215" t="s">
        <v>221</v>
      </c>
      <c r="L664" s="45"/>
      <c r="M664" s="220" t="s">
        <v>19</v>
      </c>
      <c r="N664" s="221" t="s">
        <v>44</v>
      </c>
      <c r="O664" s="85"/>
      <c r="P664" s="222">
        <f>O664*H664</f>
        <v>0</v>
      </c>
      <c r="Q664" s="222">
        <v>0.00058</v>
      </c>
      <c r="R664" s="222">
        <f>Q664*H664</f>
        <v>0.87835200000000002</v>
      </c>
      <c r="S664" s="222">
        <v>0</v>
      </c>
      <c r="T664" s="223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24" t="s">
        <v>334</v>
      </c>
      <c r="AT664" s="224" t="s">
        <v>217</v>
      </c>
      <c r="AU664" s="224" t="s">
        <v>82</v>
      </c>
      <c r="AY664" s="18" t="s">
        <v>214</v>
      </c>
      <c r="BE664" s="225">
        <f>IF(N664="základní",J664,0)</f>
        <v>0</v>
      </c>
      <c r="BF664" s="225">
        <f>IF(N664="snížená",J664,0)</f>
        <v>0</v>
      </c>
      <c r="BG664" s="225">
        <f>IF(N664="zákl. přenesená",J664,0)</f>
        <v>0</v>
      </c>
      <c r="BH664" s="225">
        <f>IF(N664="sníž. přenesená",J664,0)</f>
        <v>0</v>
      </c>
      <c r="BI664" s="225">
        <f>IF(N664="nulová",J664,0)</f>
        <v>0</v>
      </c>
      <c r="BJ664" s="18" t="s">
        <v>80</v>
      </c>
      <c r="BK664" s="225">
        <f>ROUND(I664*H664,2)</f>
        <v>0</v>
      </c>
      <c r="BL664" s="18" t="s">
        <v>334</v>
      </c>
      <c r="BM664" s="224" t="s">
        <v>1268</v>
      </c>
    </row>
    <row r="665" s="2" customFormat="1">
      <c r="A665" s="39"/>
      <c r="B665" s="40"/>
      <c r="C665" s="41"/>
      <c r="D665" s="226" t="s">
        <v>224</v>
      </c>
      <c r="E665" s="41"/>
      <c r="F665" s="227" t="s">
        <v>1269</v>
      </c>
      <c r="G665" s="41"/>
      <c r="H665" s="41"/>
      <c r="I665" s="228"/>
      <c r="J665" s="41"/>
      <c r="K665" s="41"/>
      <c r="L665" s="45"/>
      <c r="M665" s="229"/>
      <c r="N665" s="230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224</v>
      </c>
      <c r="AU665" s="18" t="s">
        <v>82</v>
      </c>
    </row>
    <row r="666" s="2" customFormat="1">
      <c r="A666" s="39"/>
      <c r="B666" s="40"/>
      <c r="C666" s="41"/>
      <c r="D666" s="231" t="s">
        <v>226</v>
      </c>
      <c r="E666" s="41"/>
      <c r="F666" s="232" t="s">
        <v>1270</v>
      </c>
      <c r="G666" s="41"/>
      <c r="H666" s="41"/>
      <c r="I666" s="228"/>
      <c r="J666" s="41"/>
      <c r="K666" s="41"/>
      <c r="L666" s="45"/>
      <c r="M666" s="229"/>
      <c r="N666" s="230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226</v>
      </c>
      <c r="AU666" s="18" t="s">
        <v>82</v>
      </c>
    </row>
    <row r="667" s="13" customFormat="1">
      <c r="A667" s="13"/>
      <c r="B667" s="233"/>
      <c r="C667" s="234"/>
      <c r="D667" s="226" t="s">
        <v>242</v>
      </c>
      <c r="E667" s="234"/>
      <c r="F667" s="235" t="s">
        <v>1271</v>
      </c>
      <c r="G667" s="234"/>
      <c r="H667" s="236">
        <v>1514.4000000000001</v>
      </c>
      <c r="I667" s="237"/>
      <c r="J667" s="234"/>
      <c r="K667" s="234"/>
      <c r="L667" s="238"/>
      <c r="M667" s="239"/>
      <c r="N667" s="240"/>
      <c r="O667" s="240"/>
      <c r="P667" s="240"/>
      <c r="Q667" s="240"/>
      <c r="R667" s="240"/>
      <c r="S667" s="240"/>
      <c r="T667" s="24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2" t="s">
        <v>242</v>
      </c>
      <c r="AU667" s="242" t="s">
        <v>82</v>
      </c>
      <c r="AV667" s="13" t="s">
        <v>82</v>
      </c>
      <c r="AW667" s="13" t="s">
        <v>4</v>
      </c>
      <c r="AX667" s="13" t="s">
        <v>80</v>
      </c>
      <c r="AY667" s="242" t="s">
        <v>214</v>
      </c>
    </row>
    <row r="668" s="2" customFormat="1" ht="24.15" customHeight="1">
      <c r="A668" s="39"/>
      <c r="B668" s="40"/>
      <c r="C668" s="243" t="s">
        <v>1272</v>
      </c>
      <c r="D668" s="243" t="s">
        <v>254</v>
      </c>
      <c r="E668" s="244" t="s">
        <v>1273</v>
      </c>
      <c r="F668" s="245" t="s">
        <v>1274</v>
      </c>
      <c r="G668" s="246" t="s">
        <v>1275</v>
      </c>
      <c r="H668" s="247">
        <v>170</v>
      </c>
      <c r="I668" s="248"/>
      <c r="J668" s="249">
        <f>ROUND(I668*H668,2)</f>
        <v>0</v>
      </c>
      <c r="K668" s="245" t="s">
        <v>19</v>
      </c>
      <c r="L668" s="250"/>
      <c r="M668" s="251" t="s">
        <v>19</v>
      </c>
      <c r="N668" s="252" t="s">
        <v>44</v>
      </c>
      <c r="O668" s="85"/>
      <c r="P668" s="222">
        <f>O668*H668</f>
        <v>0</v>
      </c>
      <c r="Q668" s="222">
        <v>0.0082000000000000007</v>
      </c>
      <c r="R668" s="222">
        <f>Q668*H668</f>
        <v>1.3940000000000001</v>
      </c>
      <c r="S668" s="222">
        <v>0</v>
      </c>
      <c r="T668" s="223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24" t="s">
        <v>686</v>
      </c>
      <c r="AT668" s="224" t="s">
        <v>254</v>
      </c>
      <c r="AU668" s="224" t="s">
        <v>82</v>
      </c>
      <c r="AY668" s="18" t="s">
        <v>214</v>
      </c>
      <c r="BE668" s="225">
        <f>IF(N668="základní",J668,0)</f>
        <v>0</v>
      </c>
      <c r="BF668" s="225">
        <f>IF(N668="snížená",J668,0)</f>
        <v>0</v>
      </c>
      <c r="BG668" s="225">
        <f>IF(N668="zákl. přenesená",J668,0)</f>
        <v>0</v>
      </c>
      <c r="BH668" s="225">
        <f>IF(N668="sníž. přenesená",J668,0)</f>
        <v>0</v>
      </c>
      <c r="BI668" s="225">
        <f>IF(N668="nulová",J668,0)</f>
        <v>0</v>
      </c>
      <c r="BJ668" s="18" t="s">
        <v>80</v>
      </c>
      <c r="BK668" s="225">
        <f>ROUND(I668*H668,2)</f>
        <v>0</v>
      </c>
      <c r="BL668" s="18" t="s">
        <v>686</v>
      </c>
      <c r="BM668" s="224" t="s">
        <v>1276</v>
      </c>
    </row>
    <row r="669" s="2" customFormat="1">
      <c r="A669" s="39"/>
      <c r="B669" s="40"/>
      <c r="C669" s="41"/>
      <c r="D669" s="226" t="s">
        <v>224</v>
      </c>
      <c r="E669" s="41"/>
      <c r="F669" s="227" t="s">
        <v>1274</v>
      </c>
      <c r="G669" s="41"/>
      <c r="H669" s="41"/>
      <c r="I669" s="228"/>
      <c r="J669" s="41"/>
      <c r="K669" s="41"/>
      <c r="L669" s="45"/>
      <c r="M669" s="229"/>
      <c r="N669" s="230"/>
      <c r="O669" s="85"/>
      <c r="P669" s="85"/>
      <c r="Q669" s="85"/>
      <c r="R669" s="85"/>
      <c r="S669" s="85"/>
      <c r="T669" s="86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224</v>
      </c>
      <c r="AU669" s="18" t="s">
        <v>82</v>
      </c>
    </row>
    <row r="670" s="2" customFormat="1" ht="24.15" customHeight="1">
      <c r="A670" s="39"/>
      <c r="B670" s="40"/>
      <c r="C670" s="243" t="s">
        <v>1277</v>
      </c>
      <c r="D670" s="243" t="s">
        <v>254</v>
      </c>
      <c r="E670" s="244" t="s">
        <v>1278</v>
      </c>
      <c r="F670" s="245" t="s">
        <v>1279</v>
      </c>
      <c r="G670" s="246" t="s">
        <v>1275</v>
      </c>
      <c r="H670" s="247">
        <v>195</v>
      </c>
      <c r="I670" s="248"/>
      <c r="J670" s="249">
        <f>ROUND(I670*H670,2)</f>
        <v>0</v>
      </c>
      <c r="K670" s="245" t="s">
        <v>19</v>
      </c>
      <c r="L670" s="250"/>
      <c r="M670" s="251" t="s">
        <v>19</v>
      </c>
      <c r="N670" s="252" t="s">
        <v>44</v>
      </c>
      <c r="O670" s="85"/>
      <c r="P670" s="222">
        <f>O670*H670</f>
        <v>0</v>
      </c>
      <c r="Q670" s="222">
        <v>0.0075300000000000002</v>
      </c>
      <c r="R670" s="222">
        <f>Q670*H670</f>
        <v>1.46835</v>
      </c>
      <c r="S670" s="222">
        <v>0</v>
      </c>
      <c r="T670" s="223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24" t="s">
        <v>686</v>
      </c>
      <c r="AT670" s="224" t="s">
        <v>254</v>
      </c>
      <c r="AU670" s="224" t="s">
        <v>82</v>
      </c>
      <c r="AY670" s="18" t="s">
        <v>214</v>
      </c>
      <c r="BE670" s="225">
        <f>IF(N670="základní",J670,0)</f>
        <v>0</v>
      </c>
      <c r="BF670" s="225">
        <f>IF(N670="snížená",J670,0)</f>
        <v>0</v>
      </c>
      <c r="BG670" s="225">
        <f>IF(N670="zákl. přenesená",J670,0)</f>
        <v>0</v>
      </c>
      <c r="BH670" s="225">
        <f>IF(N670="sníž. přenesená",J670,0)</f>
        <v>0</v>
      </c>
      <c r="BI670" s="225">
        <f>IF(N670="nulová",J670,0)</f>
        <v>0</v>
      </c>
      <c r="BJ670" s="18" t="s">
        <v>80</v>
      </c>
      <c r="BK670" s="225">
        <f>ROUND(I670*H670,2)</f>
        <v>0</v>
      </c>
      <c r="BL670" s="18" t="s">
        <v>686</v>
      </c>
      <c r="BM670" s="224" t="s">
        <v>1280</v>
      </c>
    </row>
    <row r="671" s="2" customFormat="1">
      <c r="A671" s="39"/>
      <c r="B671" s="40"/>
      <c r="C671" s="41"/>
      <c r="D671" s="226" t="s">
        <v>224</v>
      </c>
      <c r="E671" s="41"/>
      <c r="F671" s="227" t="s">
        <v>1279</v>
      </c>
      <c r="G671" s="41"/>
      <c r="H671" s="41"/>
      <c r="I671" s="228"/>
      <c r="J671" s="41"/>
      <c r="K671" s="41"/>
      <c r="L671" s="45"/>
      <c r="M671" s="229"/>
      <c r="N671" s="230"/>
      <c r="O671" s="85"/>
      <c r="P671" s="85"/>
      <c r="Q671" s="85"/>
      <c r="R671" s="85"/>
      <c r="S671" s="85"/>
      <c r="T671" s="86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224</v>
      </c>
      <c r="AU671" s="18" t="s">
        <v>82</v>
      </c>
    </row>
    <row r="672" s="2" customFormat="1" ht="24.15" customHeight="1">
      <c r="A672" s="39"/>
      <c r="B672" s="40"/>
      <c r="C672" s="243" t="s">
        <v>1281</v>
      </c>
      <c r="D672" s="243" t="s">
        <v>254</v>
      </c>
      <c r="E672" s="244" t="s">
        <v>1282</v>
      </c>
      <c r="F672" s="245" t="s">
        <v>1283</v>
      </c>
      <c r="G672" s="246" t="s">
        <v>1275</v>
      </c>
      <c r="H672" s="247">
        <v>130</v>
      </c>
      <c r="I672" s="248"/>
      <c r="J672" s="249">
        <f>ROUND(I672*H672,2)</f>
        <v>0</v>
      </c>
      <c r="K672" s="245" t="s">
        <v>19</v>
      </c>
      <c r="L672" s="250"/>
      <c r="M672" s="251" t="s">
        <v>19</v>
      </c>
      <c r="N672" s="252" t="s">
        <v>44</v>
      </c>
      <c r="O672" s="85"/>
      <c r="P672" s="222">
        <f>O672*H672</f>
        <v>0</v>
      </c>
      <c r="Q672" s="222">
        <v>0.0060000000000000001</v>
      </c>
      <c r="R672" s="222">
        <f>Q672*H672</f>
        <v>0.78000000000000003</v>
      </c>
      <c r="S672" s="222">
        <v>0</v>
      </c>
      <c r="T672" s="223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24" t="s">
        <v>686</v>
      </c>
      <c r="AT672" s="224" t="s">
        <v>254</v>
      </c>
      <c r="AU672" s="224" t="s">
        <v>82</v>
      </c>
      <c r="AY672" s="18" t="s">
        <v>214</v>
      </c>
      <c r="BE672" s="225">
        <f>IF(N672="základní",J672,0)</f>
        <v>0</v>
      </c>
      <c r="BF672" s="225">
        <f>IF(N672="snížená",J672,0)</f>
        <v>0</v>
      </c>
      <c r="BG672" s="225">
        <f>IF(N672="zákl. přenesená",J672,0)</f>
        <v>0</v>
      </c>
      <c r="BH672" s="225">
        <f>IF(N672="sníž. přenesená",J672,0)</f>
        <v>0</v>
      </c>
      <c r="BI672" s="225">
        <f>IF(N672="nulová",J672,0)</f>
        <v>0</v>
      </c>
      <c r="BJ672" s="18" t="s">
        <v>80</v>
      </c>
      <c r="BK672" s="225">
        <f>ROUND(I672*H672,2)</f>
        <v>0</v>
      </c>
      <c r="BL672" s="18" t="s">
        <v>686</v>
      </c>
      <c r="BM672" s="224" t="s">
        <v>1284</v>
      </c>
    </row>
    <row r="673" s="2" customFormat="1">
      <c r="A673" s="39"/>
      <c r="B673" s="40"/>
      <c r="C673" s="41"/>
      <c r="D673" s="226" t="s">
        <v>224</v>
      </c>
      <c r="E673" s="41"/>
      <c r="F673" s="227" t="s">
        <v>1283</v>
      </c>
      <c r="G673" s="41"/>
      <c r="H673" s="41"/>
      <c r="I673" s="228"/>
      <c r="J673" s="41"/>
      <c r="K673" s="41"/>
      <c r="L673" s="45"/>
      <c r="M673" s="229"/>
      <c r="N673" s="230"/>
      <c r="O673" s="85"/>
      <c r="P673" s="85"/>
      <c r="Q673" s="85"/>
      <c r="R673" s="85"/>
      <c r="S673" s="85"/>
      <c r="T673" s="86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224</v>
      </c>
      <c r="AU673" s="18" t="s">
        <v>82</v>
      </c>
    </row>
    <row r="674" s="2" customFormat="1" ht="24.15" customHeight="1">
      <c r="A674" s="39"/>
      <c r="B674" s="40"/>
      <c r="C674" s="243" t="s">
        <v>1285</v>
      </c>
      <c r="D674" s="243" t="s">
        <v>254</v>
      </c>
      <c r="E674" s="244" t="s">
        <v>1286</v>
      </c>
      <c r="F674" s="245" t="s">
        <v>1287</v>
      </c>
      <c r="G674" s="246" t="s">
        <v>1275</v>
      </c>
      <c r="H674" s="247">
        <v>35</v>
      </c>
      <c r="I674" s="248"/>
      <c r="J674" s="249">
        <f>ROUND(I674*H674,2)</f>
        <v>0</v>
      </c>
      <c r="K674" s="245" t="s">
        <v>19</v>
      </c>
      <c r="L674" s="250"/>
      <c r="M674" s="251" t="s">
        <v>19</v>
      </c>
      <c r="N674" s="252" t="s">
        <v>44</v>
      </c>
      <c r="O674" s="85"/>
      <c r="P674" s="222">
        <f>O674*H674</f>
        <v>0</v>
      </c>
      <c r="Q674" s="222">
        <v>0.0025000000000000001</v>
      </c>
      <c r="R674" s="222">
        <f>Q674*H674</f>
        <v>0.087500000000000008</v>
      </c>
      <c r="S674" s="222">
        <v>0</v>
      </c>
      <c r="T674" s="223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24" t="s">
        <v>686</v>
      </c>
      <c r="AT674" s="224" t="s">
        <v>254</v>
      </c>
      <c r="AU674" s="224" t="s">
        <v>82</v>
      </c>
      <c r="AY674" s="18" t="s">
        <v>214</v>
      </c>
      <c r="BE674" s="225">
        <f>IF(N674="základní",J674,0)</f>
        <v>0</v>
      </c>
      <c r="BF674" s="225">
        <f>IF(N674="snížená",J674,0)</f>
        <v>0</v>
      </c>
      <c r="BG674" s="225">
        <f>IF(N674="zákl. přenesená",J674,0)</f>
        <v>0</v>
      </c>
      <c r="BH674" s="225">
        <f>IF(N674="sníž. přenesená",J674,0)</f>
        <v>0</v>
      </c>
      <c r="BI674" s="225">
        <f>IF(N674="nulová",J674,0)</f>
        <v>0</v>
      </c>
      <c r="BJ674" s="18" t="s">
        <v>80</v>
      </c>
      <c r="BK674" s="225">
        <f>ROUND(I674*H674,2)</f>
        <v>0</v>
      </c>
      <c r="BL674" s="18" t="s">
        <v>686</v>
      </c>
      <c r="BM674" s="224" t="s">
        <v>1288</v>
      </c>
    </row>
    <row r="675" s="2" customFormat="1">
      <c r="A675" s="39"/>
      <c r="B675" s="40"/>
      <c r="C675" s="41"/>
      <c r="D675" s="226" t="s">
        <v>224</v>
      </c>
      <c r="E675" s="41"/>
      <c r="F675" s="227" t="s">
        <v>1287</v>
      </c>
      <c r="G675" s="41"/>
      <c r="H675" s="41"/>
      <c r="I675" s="228"/>
      <c r="J675" s="41"/>
      <c r="K675" s="41"/>
      <c r="L675" s="45"/>
      <c r="M675" s="229"/>
      <c r="N675" s="230"/>
      <c r="O675" s="85"/>
      <c r="P675" s="85"/>
      <c r="Q675" s="85"/>
      <c r="R675" s="85"/>
      <c r="S675" s="85"/>
      <c r="T675" s="86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224</v>
      </c>
      <c r="AU675" s="18" t="s">
        <v>82</v>
      </c>
    </row>
    <row r="676" s="2" customFormat="1" ht="24.15" customHeight="1">
      <c r="A676" s="39"/>
      <c r="B676" s="40"/>
      <c r="C676" s="243" t="s">
        <v>1289</v>
      </c>
      <c r="D676" s="243" t="s">
        <v>254</v>
      </c>
      <c r="E676" s="244" t="s">
        <v>1290</v>
      </c>
      <c r="F676" s="245" t="s">
        <v>1291</v>
      </c>
      <c r="G676" s="246" t="s">
        <v>1275</v>
      </c>
      <c r="H676" s="247">
        <v>37</v>
      </c>
      <c r="I676" s="248"/>
      <c r="J676" s="249">
        <f>ROUND(I676*H676,2)</f>
        <v>0</v>
      </c>
      <c r="K676" s="245" t="s">
        <v>19</v>
      </c>
      <c r="L676" s="250"/>
      <c r="M676" s="251" t="s">
        <v>19</v>
      </c>
      <c r="N676" s="252" t="s">
        <v>44</v>
      </c>
      <c r="O676" s="85"/>
      <c r="P676" s="222">
        <f>O676*H676</f>
        <v>0</v>
      </c>
      <c r="Q676" s="222">
        <v>0.0023</v>
      </c>
      <c r="R676" s="222">
        <f>Q676*H676</f>
        <v>0.085099999999999995</v>
      </c>
      <c r="S676" s="222">
        <v>0</v>
      </c>
      <c r="T676" s="223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24" t="s">
        <v>686</v>
      </c>
      <c r="AT676" s="224" t="s">
        <v>254</v>
      </c>
      <c r="AU676" s="224" t="s">
        <v>82</v>
      </c>
      <c r="AY676" s="18" t="s">
        <v>214</v>
      </c>
      <c r="BE676" s="225">
        <f>IF(N676="základní",J676,0)</f>
        <v>0</v>
      </c>
      <c r="BF676" s="225">
        <f>IF(N676="snížená",J676,0)</f>
        <v>0</v>
      </c>
      <c r="BG676" s="225">
        <f>IF(N676="zákl. přenesená",J676,0)</f>
        <v>0</v>
      </c>
      <c r="BH676" s="225">
        <f>IF(N676="sníž. přenesená",J676,0)</f>
        <v>0</v>
      </c>
      <c r="BI676" s="225">
        <f>IF(N676="nulová",J676,0)</f>
        <v>0</v>
      </c>
      <c r="BJ676" s="18" t="s">
        <v>80</v>
      </c>
      <c r="BK676" s="225">
        <f>ROUND(I676*H676,2)</f>
        <v>0</v>
      </c>
      <c r="BL676" s="18" t="s">
        <v>686</v>
      </c>
      <c r="BM676" s="224" t="s">
        <v>1292</v>
      </c>
    </row>
    <row r="677" s="2" customFormat="1">
      <c r="A677" s="39"/>
      <c r="B677" s="40"/>
      <c r="C677" s="41"/>
      <c r="D677" s="226" t="s">
        <v>224</v>
      </c>
      <c r="E677" s="41"/>
      <c r="F677" s="227" t="s">
        <v>1291</v>
      </c>
      <c r="G677" s="41"/>
      <c r="H677" s="41"/>
      <c r="I677" s="228"/>
      <c r="J677" s="41"/>
      <c r="K677" s="41"/>
      <c r="L677" s="45"/>
      <c r="M677" s="229"/>
      <c r="N677" s="230"/>
      <c r="O677" s="85"/>
      <c r="P677" s="85"/>
      <c r="Q677" s="85"/>
      <c r="R677" s="85"/>
      <c r="S677" s="85"/>
      <c r="T677" s="86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224</v>
      </c>
      <c r="AU677" s="18" t="s">
        <v>82</v>
      </c>
    </row>
    <row r="678" s="2" customFormat="1" ht="24.15" customHeight="1">
      <c r="A678" s="39"/>
      <c r="B678" s="40"/>
      <c r="C678" s="243" t="s">
        <v>1293</v>
      </c>
      <c r="D678" s="243" t="s">
        <v>254</v>
      </c>
      <c r="E678" s="244" t="s">
        <v>1294</v>
      </c>
      <c r="F678" s="245" t="s">
        <v>1295</v>
      </c>
      <c r="G678" s="246" t="s">
        <v>1275</v>
      </c>
      <c r="H678" s="247">
        <v>7</v>
      </c>
      <c r="I678" s="248"/>
      <c r="J678" s="249">
        <f>ROUND(I678*H678,2)</f>
        <v>0</v>
      </c>
      <c r="K678" s="245" t="s">
        <v>19</v>
      </c>
      <c r="L678" s="250"/>
      <c r="M678" s="251" t="s">
        <v>19</v>
      </c>
      <c r="N678" s="252" t="s">
        <v>44</v>
      </c>
      <c r="O678" s="85"/>
      <c r="P678" s="222">
        <f>O678*H678</f>
        <v>0</v>
      </c>
      <c r="Q678" s="222">
        <v>0.0020200000000000001</v>
      </c>
      <c r="R678" s="222">
        <f>Q678*H678</f>
        <v>0.01414</v>
      </c>
      <c r="S678" s="222">
        <v>0</v>
      </c>
      <c r="T678" s="223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24" t="s">
        <v>686</v>
      </c>
      <c r="AT678" s="224" t="s">
        <v>254</v>
      </c>
      <c r="AU678" s="224" t="s">
        <v>82</v>
      </c>
      <c r="AY678" s="18" t="s">
        <v>214</v>
      </c>
      <c r="BE678" s="225">
        <f>IF(N678="základní",J678,0)</f>
        <v>0</v>
      </c>
      <c r="BF678" s="225">
        <f>IF(N678="snížená",J678,0)</f>
        <v>0</v>
      </c>
      <c r="BG678" s="225">
        <f>IF(N678="zákl. přenesená",J678,0)</f>
        <v>0</v>
      </c>
      <c r="BH678" s="225">
        <f>IF(N678="sníž. přenesená",J678,0)</f>
        <v>0</v>
      </c>
      <c r="BI678" s="225">
        <f>IF(N678="nulová",J678,0)</f>
        <v>0</v>
      </c>
      <c r="BJ678" s="18" t="s">
        <v>80</v>
      </c>
      <c r="BK678" s="225">
        <f>ROUND(I678*H678,2)</f>
        <v>0</v>
      </c>
      <c r="BL678" s="18" t="s">
        <v>686</v>
      </c>
      <c r="BM678" s="224" t="s">
        <v>1296</v>
      </c>
    </row>
    <row r="679" s="2" customFormat="1">
      <c r="A679" s="39"/>
      <c r="B679" s="40"/>
      <c r="C679" s="41"/>
      <c r="D679" s="226" t="s">
        <v>224</v>
      </c>
      <c r="E679" s="41"/>
      <c r="F679" s="227" t="s">
        <v>1295</v>
      </c>
      <c r="G679" s="41"/>
      <c r="H679" s="41"/>
      <c r="I679" s="228"/>
      <c r="J679" s="41"/>
      <c r="K679" s="41"/>
      <c r="L679" s="45"/>
      <c r="M679" s="229"/>
      <c r="N679" s="230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224</v>
      </c>
      <c r="AU679" s="18" t="s">
        <v>82</v>
      </c>
    </row>
    <row r="680" s="2" customFormat="1" ht="24.15" customHeight="1">
      <c r="A680" s="39"/>
      <c r="B680" s="40"/>
      <c r="C680" s="243" t="s">
        <v>1297</v>
      </c>
      <c r="D680" s="243" t="s">
        <v>254</v>
      </c>
      <c r="E680" s="244" t="s">
        <v>1298</v>
      </c>
      <c r="F680" s="245" t="s">
        <v>1299</v>
      </c>
      <c r="G680" s="246" t="s">
        <v>1275</v>
      </c>
      <c r="H680" s="247">
        <v>25</v>
      </c>
      <c r="I680" s="248"/>
      <c r="J680" s="249">
        <f>ROUND(I680*H680,2)</f>
        <v>0</v>
      </c>
      <c r="K680" s="245" t="s">
        <v>19</v>
      </c>
      <c r="L680" s="250"/>
      <c r="M680" s="251" t="s">
        <v>19</v>
      </c>
      <c r="N680" s="252" t="s">
        <v>44</v>
      </c>
      <c r="O680" s="85"/>
      <c r="P680" s="222">
        <f>O680*H680</f>
        <v>0</v>
      </c>
      <c r="Q680" s="222">
        <v>0.0014300000000000001</v>
      </c>
      <c r="R680" s="222">
        <f>Q680*H680</f>
        <v>0.035750000000000004</v>
      </c>
      <c r="S680" s="222">
        <v>0</v>
      </c>
      <c r="T680" s="223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24" t="s">
        <v>686</v>
      </c>
      <c r="AT680" s="224" t="s">
        <v>254</v>
      </c>
      <c r="AU680" s="224" t="s">
        <v>82</v>
      </c>
      <c r="AY680" s="18" t="s">
        <v>214</v>
      </c>
      <c r="BE680" s="225">
        <f>IF(N680="základní",J680,0)</f>
        <v>0</v>
      </c>
      <c r="BF680" s="225">
        <f>IF(N680="snížená",J680,0)</f>
        <v>0</v>
      </c>
      <c r="BG680" s="225">
        <f>IF(N680="zákl. přenesená",J680,0)</f>
        <v>0</v>
      </c>
      <c r="BH680" s="225">
        <f>IF(N680="sníž. přenesená",J680,0)</f>
        <v>0</v>
      </c>
      <c r="BI680" s="225">
        <f>IF(N680="nulová",J680,0)</f>
        <v>0</v>
      </c>
      <c r="BJ680" s="18" t="s">
        <v>80</v>
      </c>
      <c r="BK680" s="225">
        <f>ROUND(I680*H680,2)</f>
        <v>0</v>
      </c>
      <c r="BL680" s="18" t="s">
        <v>686</v>
      </c>
      <c r="BM680" s="224" t="s">
        <v>1300</v>
      </c>
    </row>
    <row r="681" s="2" customFormat="1">
      <c r="A681" s="39"/>
      <c r="B681" s="40"/>
      <c r="C681" s="41"/>
      <c r="D681" s="226" t="s">
        <v>224</v>
      </c>
      <c r="E681" s="41"/>
      <c r="F681" s="227" t="s">
        <v>1299</v>
      </c>
      <c r="G681" s="41"/>
      <c r="H681" s="41"/>
      <c r="I681" s="228"/>
      <c r="J681" s="41"/>
      <c r="K681" s="41"/>
      <c r="L681" s="45"/>
      <c r="M681" s="229"/>
      <c r="N681" s="230"/>
      <c r="O681" s="85"/>
      <c r="P681" s="85"/>
      <c r="Q681" s="85"/>
      <c r="R681" s="85"/>
      <c r="S681" s="85"/>
      <c r="T681" s="86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224</v>
      </c>
      <c r="AU681" s="18" t="s">
        <v>82</v>
      </c>
    </row>
    <row r="682" s="2" customFormat="1" ht="24.15" customHeight="1">
      <c r="A682" s="39"/>
      <c r="B682" s="40"/>
      <c r="C682" s="243" t="s">
        <v>1301</v>
      </c>
      <c r="D682" s="243" t="s">
        <v>254</v>
      </c>
      <c r="E682" s="244" t="s">
        <v>1302</v>
      </c>
      <c r="F682" s="245" t="s">
        <v>1303</v>
      </c>
      <c r="G682" s="246" t="s">
        <v>1275</v>
      </c>
      <c r="H682" s="247">
        <v>170</v>
      </c>
      <c r="I682" s="248"/>
      <c r="J682" s="249">
        <f>ROUND(I682*H682,2)</f>
        <v>0</v>
      </c>
      <c r="K682" s="245" t="s">
        <v>19</v>
      </c>
      <c r="L682" s="250"/>
      <c r="M682" s="251" t="s">
        <v>19</v>
      </c>
      <c r="N682" s="252" t="s">
        <v>44</v>
      </c>
      <c r="O682" s="85"/>
      <c r="P682" s="222">
        <f>O682*H682</f>
        <v>0</v>
      </c>
      <c r="Q682" s="222">
        <v>0.0085000000000000006</v>
      </c>
      <c r="R682" s="222">
        <f>Q682*H682</f>
        <v>1.4450000000000001</v>
      </c>
      <c r="S682" s="222">
        <v>0</v>
      </c>
      <c r="T682" s="223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24" t="s">
        <v>686</v>
      </c>
      <c r="AT682" s="224" t="s">
        <v>254</v>
      </c>
      <c r="AU682" s="224" t="s">
        <v>82</v>
      </c>
      <c r="AY682" s="18" t="s">
        <v>214</v>
      </c>
      <c r="BE682" s="225">
        <f>IF(N682="základní",J682,0)</f>
        <v>0</v>
      </c>
      <c r="BF682" s="225">
        <f>IF(N682="snížená",J682,0)</f>
        <v>0</v>
      </c>
      <c r="BG682" s="225">
        <f>IF(N682="zákl. přenesená",J682,0)</f>
        <v>0</v>
      </c>
      <c r="BH682" s="225">
        <f>IF(N682="sníž. přenesená",J682,0)</f>
        <v>0</v>
      </c>
      <c r="BI682" s="225">
        <f>IF(N682="nulová",J682,0)</f>
        <v>0</v>
      </c>
      <c r="BJ682" s="18" t="s">
        <v>80</v>
      </c>
      <c r="BK682" s="225">
        <f>ROUND(I682*H682,2)</f>
        <v>0</v>
      </c>
      <c r="BL682" s="18" t="s">
        <v>686</v>
      </c>
      <c r="BM682" s="224" t="s">
        <v>1304</v>
      </c>
    </row>
    <row r="683" s="2" customFormat="1">
      <c r="A683" s="39"/>
      <c r="B683" s="40"/>
      <c r="C683" s="41"/>
      <c r="D683" s="226" t="s">
        <v>224</v>
      </c>
      <c r="E683" s="41"/>
      <c r="F683" s="227" t="s">
        <v>1303</v>
      </c>
      <c r="G683" s="41"/>
      <c r="H683" s="41"/>
      <c r="I683" s="228"/>
      <c r="J683" s="41"/>
      <c r="K683" s="41"/>
      <c r="L683" s="45"/>
      <c r="M683" s="229"/>
      <c r="N683" s="230"/>
      <c r="O683" s="85"/>
      <c r="P683" s="85"/>
      <c r="Q683" s="85"/>
      <c r="R683" s="85"/>
      <c r="S683" s="85"/>
      <c r="T683" s="86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224</v>
      </c>
      <c r="AU683" s="18" t="s">
        <v>82</v>
      </c>
    </row>
    <row r="684" s="2" customFormat="1" ht="24.15" customHeight="1">
      <c r="A684" s="39"/>
      <c r="B684" s="40"/>
      <c r="C684" s="243" t="s">
        <v>1305</v>
      </c>
      <c r="D684" s="243" t="s">
        <v>254</v>
      </c>
      <c r="E684" s="244" t="s">
        <v>1306</v>
      </c>
      <c r="F684" s="245" t="s">
        <v>1307</v>
      </c>
      <c r="G684" s="246" t="s">
        <v>1275</v>
      </c>
      <c r="H684" s="247">
        <v>195</v>
      </c>
      <c r="I684" s="248"/>
      <c r="J684" s="249">
        <f>ROUND(I684*H684,2)</f>
        <v>0</v>
      </c>
      <c r="K684" s="245" t="s">
        <v>19</v>
      </c>
      <c r="L684" s="250"/>
      <c r="M684" s="251" t="s">
        <v>19</v>
      </c>
      <c r="N684" s="252" t="s">
        <v>44</v>
      </c>
      <c r="O684" s="85"/>
      <c r="P684" s="222">
        <f>O684*H684</f>
        <v>0</v>
      </c>
      <c r="Q684" s="222">
        <v>0.0082000000000000007</v>
      </c>
      <c r="R684" s="222">
        <f>Q684*H684</f>
        <v>1.5990000000000002</v>
      </c>
      <c r="S684" s="222">
        <v>0</v>
      </c>
      <c r="T684" s="223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24" t="s">
        <v>686</v>
      </c>
      <c r="AT684" s="224" t="s">
        <v>254</v>
      </c>
      <c r="AU684" s="224" t="s">
        <v>82</v>
      </c>
      <c r="AY684" s="18" t="s">
        <v>214</v>
      </c>
      <c r="BE684" s="225">
        <f>IF(N684="základní",J684,0)</f>
        <v>0</v>
      </c>
      <c r="BF684" s="225">
        <f>IF(N684="snížená",J684,0)</f>
        <v>0</v>
      </c>
      <c r="BG684" s="225">
        <f>IF(N684="zákl. přenesená",J684,0)</f>
        <v>0</v>
      </c>
      <c r="BH684" s="225">
        <f>IF(N684="sníž. přenesená",J684,0)</f>
        <v>0</v>
      </c>
      <c r="BI684" s="225">
        <f>IF(N684="nulová",J684,0)</f>
        <v>0</v>
      </c>
      <c r="BJ684" s="18" t="s">
        <v>80</v>
      </c>
      <c r="BK684" s="225">
        <f>ROUND(I684*H684,2)</f>
        <v>0</v>
      </c>
      <c r="BL684" s="18" t="s">
        <v>686</v>
      </c>
      <c r="BM684" s="224" t="s">
        <v>1308</v>
      </c>
    </row>
    <row r="685" s="2" customFormat="1">
      <c r="A685" s="39"/>
      <c r="B685" s="40"/>
      <c r="C685" s="41"/>
      <c r="D685" s="226" t="s">
        <v>224</v>
      </c>
      <c r="E685" s="41"/>
      <c r="F685" s="227" t="s">
        <v>1307</v>
      </c>
      <c r="G685" s="41"/>
      <c r="H685" s="41"/>
      <c r="I685" s="228"/>
      <c r="J685" s="41"/>
      <c r="K685" s="41"/>
      <c r="L685" s="45"/>
      <c r="M685" s="229"/>
      <c r="N685" s="230"/>
      <c r="O685" s="85"/>
      <c r="P685" s="85"/>
      <c r="Q685" s="85"/>
      <c r="R685" s="85"/>
      <c r="S685" s="85"/>
      <c r="T685" s="86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224</v>
      </c>
      <c r="AU685" s="18" t="s">
        <v>82</v>
      </c>
    </row>
    <row r="686" s="2" customFormat="1" ht="24.15" customHeight="1">
      <c r="A686" s="39"/>
      <c r="B686" s="40"/>
      <c r="C686" s="243" t="s">
        <v>1309</v>
      </c>
      <c r="D686" s="243" t="s">
        <v>254</v>
      </c>
      <c r="E686" s="244" t="s">
        <v>1310</v>
      </c>
      <c r="F686" s="245" t="s">
        <v>1311</v>
      </c>
      <c r="G686" s="246" t="s">
        <v>1275</v>
      </c>
      <c r="H686" s="247">
        <v>130</v>
      </c>
      <c r="I686" s="248"/>
      <c r="J686" s="249">
        <f>ROUND(I686*H686,2)</f>
        <v>0</v>
      </c>
      <c r="K686" s="245" t="s">
        <v>19</v>
      </c>
      <c r="L686" s="250"/>
      <c r="M686" s="251" t="s">
        <v>19</v>
      </c>
      <c r="N686" s="252" t="s">
        <v>44</v>
      </c>
      <c r="O686" s="85"/>
      <c r="P686" s="222">
        <f>O686*H686</f>
        <v>0</v>
      </c>
      <c r="Q686" s="222">
        <v>0.0065599999999999999</v>
      </c>
      <c r="R686" s="222">
        <f>Q686*H686</f>
        <v>0.8528</v>
      </c>
      <c r="S686" s="222">
        <v>0</v>
      </c>
      <c r="T686" s="223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24" t="s">
        <v>686</v>
      </c>
      <c r="AT686" s="224" t="s">
        <v>254</v>
      </c>
      <c r="AU686" s="224" t="s">
        <v>82</v>
      </c>
      <c r="AY686" s="18" t="s">
        <v>214</v>
      </c>
      <c r="BE686" s="225">
        <f>IF(N686="základní",J686,0)</f>
        <v>0</v>
      </c>
      <c r="BF686" s="225">
        <f>IF(N686="snížená",J686,0)</f>
        <v>0</v>
      </c>
      <c r="BG686" s="225">
        <f>IF(N686="zákl. přenesená",J686,0)</f>
        <v>0</v>
      </c>
      <c r="BH686" s="225">
        <f>IF(N686="sníž. přenesená",J686,0)</f>
        <v>0</v>
      </c>
      <c r="BI686" s="225">
        <f>IF(N686="nulová",J686,0)</f>
        <v>0</v>
      </c>
      <c r="BJ686" s="18" t="s">
        <v>80</v>
      </c>
      <c r="BK686" s="225">
        <f>ROUND(I686*H686,2)</f>
        <v>0</v>
      </c>
      <c r="BL686" s="18" t="s">
        <v>686</v>
      </c>
      <c r="BM686" s="224" t="s">
        <v>1312</v>
      </c>
    </row>
    <row r="687" s="2" customFormat="1">
      <c r="A687" s="39"/>
      <c r="B687" s="40"/>
      <c r="C687" s="41"/>
      <c r="D687" s="226" t="s">
        <v>224</v>
      </c>
      <c r="E687" s="41"/>
      <c r="F687" s="227" t="s">
        <v>1311</v>
      </c>
      <c r="G687" s="41"/>
      <c r="H687" s="41"/>
      <c r="I687" s="228"/>
      <c r="J687" s="41"/>
      <c r="K687" s="41"/>
      <c r="L687" s="45"/>
      <c r="M687" s="229"/>
      <c r="N687" s="230"/>
      <c r="O687" s="85"/>
      <c r="P687" s="85"/>
      <c r="Q687" s="85"/>
      <c r="R687" s="85"/>
      <c r="S687" s="85"/>
      <c r="T687" s="86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224</v>
      </c>
      <c r="AU687" s="18" t="s">
        <v>82</v>
      </c>
    </row>
    <row r="688" s="2" customFormat="1" ht="24.15" customHeight="1">
      <c r="A688" s="39"/>
      <c r="B688" s="40"/>
      <c r="C688" s="243" t="s">
        <v>1313</v>
      </c>
      <c r="D688" s="243" t="s">
        <v>254</v>
      </c>
      <c r="E688" s="244" t="s">
        <v>1314</v>
      </c>
      <c r="F688" s="245" t="s">
        <v>1315</v>
      </c>
      <c r="G688" s="246" t="s">
        <v>1275</v>
      </c>
      <c r="H688" s="247">
        <v>35</v>
      </c>
      <c r="I688" s="248"/>
      <c r="J688" s="249">
        <f>ROUND(I688*H688,2)</f>
        <v>0</v>
      </c>
      <c r="K688" s="245" t="s">
        <v>19</v>
      </c>
      <c r="L688" s="250"/>
      <c r="M688" s="251" t="s">
        <v>19</v>
      </c>
      <c r="N688" s="252" t="s">
        <v>44</v>
      </c>
      <c r="O688" s="85"/>
      <c r="P688" s="222">
        <f>O688*H688</f>
        <v>0</v>
      </c>
      <c r="Q688" s="222">
        <v>0.0042199999999999998</v>
      </c>
      <c r="R688" s="222">
        <f>Q688*H688</f>
        <v>0.1477</v>
      </c>
      <c r="S688" s="222">
        <v>0</v>
      </c>
      <c r="T688" s="223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24" t="s">
        <v>686</v>
      </c>
      <c r="AT688" s="224" t="s">
        <v>254</v>
      </c>
      <c r="AU688" s="224" t="s">
        <v>82</v>
      </c>
      <c r="AY688" s="18" t="s">
        <v>214</v>
      </c>
      <c r="BE688" s="225">
        <f>IF(N688="základní",J688,0)</f>
        <v>0</v>
      </c>
      <c r="BF688" s="225">
        <f>IF(N688="snížená",J688,0)</f>
        <v>0</v>
      </c>
      <c r="BG688" s="225">
        <f>IF(N688="zákl. přenesená",J688,0)</f>
        <v>0</v>
      </c>
      <c r="BH688" s="225">
        <f>IF(N688="sníž. přenesená",J688,0)</f>
        <v>0</v>
      </c>
      <c r="BI688" s="225">
        <f>IF(N688="nulová",J688,0)</f>
        <v>0</v>
      </c>
      <c r="BJ688" s="18" t="s">
        <v>80</v>
      </c>
      <c r="BK688" s="225">
        <f>ROUND(I688*H688,2)</f>
        <v>0</v>
      </c>
      <c r="BL688" s="18" t="s">
        <v>686</v>
      </c>
      <c r="BM688" s="224" t="s">
        <v>1316</v>
      </c>
    </row>
    <row r="689" s="2" customFormat="1">
      <c r="A689" s="39"/>
      <c r="B689" s="40"/>
      <c r="C689" s="41"/>
      <c r="D689" s="226" t="s">
        <v>224</v>
      </c>
      <c r="E689" s="41"/>
      <c r="F689" s="227" t="s">
        <v>1315</v>
      </c>
      <c r="G689" s="41"/>
      <c r="H689" s="41"/>
      <c r="I689" s="228"/>
      <c r="J689" s="41"/>
      <c r="K689" s="41"/>
      <c r="L689" s="45"/>
      <c r="M689" s="229"/>
      <c r="N689" s="230"/>
      <c r="O689" s="85"/>
      <c r="P689" s="85"/>
      <c r="Q689" s="85"/>
      <c r="R689" s="85"/>
      <c r="S689" s="85"/>
      <c r="T689" s="86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224</v>
      </c>
      <c r="AU689" s="18" t="s">
        <v>82</v>
      </c>
    </row>
    <row r="690" s="2" customFormat="1" ht="24.15" customHeight="1">
      <c r="A690" s="39"/>
      <c r="B690" s="40"/>
      <c r="C690" s="243" t="s">
        <v>1317</v>
      </c>
      <c r="D690" s="243" t="s">
        <v>254</v>
      </c>
      <c r="E690" s="244" t="s">
        <v>1318</v>
      </c>
      <c r="F690" s="245" t="s">
        <v>1319</v>
      </c>
      <c r="G690" s="246" t="s">
        <v>1275</v>
      </c>
      <c r="H690" s="247">
        <v>37</v>
      </c>
      <c r="I690" s="248"/>
      <c r="J690" s="249">
        <f>ROUND(I690*H690,2)</f>
        <v>0</v>
      </c>
      <c r="K690" s="245" t="s">
        <v>19</v>
      </c>
      <c r="L690" s="250"/>
      <c r="M690" s="251" t="s">
        <v>19</v>
      </c>
      <c r="N690" s="252" t="s">
        <v>44</v>
      </c>
      <c r="O690" s="85"/>
      <c r="P690" s="222">
        <f>O690*H690</f>
        <v>0</v>
      </c>
      <c r="Q690" s="222">
        <v>0.0023999999999999998</v>
      </c>
      <c r="R690" s="222">
        <f>Q690*H690</f>
        <v>0.08879999999999999</v>
      </c>
      <c r="S690" s="222">
        <v>0</v>
      </c>
      <c r="T690" s="223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24" t="s">
        <v>686</v>
      </c>
      <c r="AT690" s="224" t="s">
        <v>254</v>
      </c>
      <c r="AU690" s="224" t="s">
        <v>82</v>
      </c>
      <c r="AY690" s="18" t="s">
        <v>214</v>
      </c>
      <c r="BE690" s="225">
        <f>IF(N690="základní",J690,0)</f>
        <v>0</v>
      </c>
      <c r="BF690" s="225">
        <f>IF(N690="snížená",J690,0)</f>
        <v>0</v>
      </c>
      <c r="BG690" s="225">
        <f>IF(N690="zákl. přenesená",J690,0)</f>
        <v>0</v>
      </c>
      <c r="BH690" s="225">
        <f>IF(N690="sníž. přenesená",J690,0)</f>
        <v>0</v>
      </c>
      <c r="BI690" s="225">
        <f>IF(N690="nulová",J690,0)</f>
        <v>0</v>
      </c>
      <c r="BJ690" s="18" t="s">
        <v>80</v>
      </c>
      <c r="BK690" s="225">
        <f>ROUND(I690*H690,2)</f>
        <v>0</v>
      </c>
      <c r="BL690" s="18" t="s">
        <v>686</v>
      </c>
      <c r="BM690" s="224" t="s">
        <v>1320</v>
      </c>
    </row>
    <row r="691" s="2" customFormat="1">
      <c r="A691" s="39"/>
      <c r="B691" s="40"/>
      <c r="C691" s="41"/>
      <c r="D691" s="226" t="s">
        <v>224</v>
      </c>
      <c r="E691" s="41"/>
      <c r="F691" s="227" t="s">
        <v>1319</v>
      </c>
      <c r="G691" s="41"/>
      <c r="H691" s="41"/>
      <c r="I691" s="228"/>
      <c r="J691" s="41"/>
      <c r="K691" s="41"/>
      <c r="L691" s="45"/>
      <c r="M691" s="229"/>
      <c r="N691" s="230"/>
      <c r="O691" s="85"/>
      <c r="P691" s="85"/>
      <c r="Q691" s="85"/>
      <c r="R691" s="85"/>
      <c r="S691" s="85"/>
      <c r="T691" s="86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224</v>
      </c>
      <c r="AU691" s="18" t="s">
        <v>82</v>
      </c>
    </row>
    <row r="692" s="2" customFormat="1" ht="24.15" customHeight="1">
      <c r="A692" s="39"/>
      <c r="B692" s="40"/>
      <c r="C692" s="243" t="s">
        <v>1321</v>
      </c>
      <c r="D692" s="243" t="s">
        <v>254</v>
      </c>
      <c r="E692" s="244" t="s">
        <v>1322</v>
      </c>
      <c r="F692" s="245" t="s">
        <v>1323</v>
      </c>
      <c r="G692" s="246" t="s">
        <v>1275</v>
      </c>
      <c r="H692" s="247">
        <v>7</v>
      </c>
      <c r="I692" s="248"/>
      <c r="J692" s="249">
        <f>ROUND(I692*H692,2)</f>
        <v>0</v>
      </c>
      <c r="K692" s="245" t="s">
        <v>19</v>
      </c>
      <c r="L692" s="250"/>
      <c r="M692" s="251" t="s">
        <v>19</v>
      </c>
      <c r="N692" s="252" t="s">
        <v>44</v>
      </c>
      <c r="O692" s="85"/>
      <c r="P692" s="222">
        <f>O692*H692</f>
        <v>0</v>
      </c>
      <c r="Q692" s="222">
        <v>0.0023</v>
      </c>
      <c r="R692" s="222">
        <f>Q692*H692</f>
        <v>0.0161</v>
      </c>
      <c r="S692" s="222">
        <v>0</v>
      </c>
      <c r="T692" s="223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24" t="s">
        <v>686</v>
      </c>
      <c r="AT692" s="224" t="s">
        <v>254</v>
      </c>
      <c r="AU692" s="224" t="s">
        <v>82</v>
      </c>
      <c r="AY692" s="18" t="s">
        <v>214</v>
      </c>
      <c r="BE692" s="225">
        <f>IF(N692="základní",J692,0)</f>
        <v>0</v>
      </c>
      <c r="BF692" s="225">
        <f>IF(N692="snížená",J692,0)</f>
        <v>0</v>
      </c>
      <c r="BG692" s="225">
        <f>IF(N692="zákl. přenesená",J692,0)</f>
        <v>0</v>
      </c>
      <c r="BH692" s="225">
        <f>IF(N692="sníž. přenesená",J692,0)</f>
        <v>0</v>
      </c>
      <c r="BI692" s="225">
        <f>IF(N692="nulová",J692,0)</f>
        <v>0</v>
      </c>
      <c r="BJ692" s="18" t="s">
        <v>80</v>
      </c>
      <c r="BK692" s="225">
        <f>ROUND(I692*H692,2)</f>
        <v>0</v>
      </c>
      <c r="BL692" s="18" t="s">
        <v>686</v>
      </c>
      <c r="BM692" s="224" t="s">
        <v>1324</v>
      </c>
    </row>
    <row r="693" s="2" customFormat="1">
      <c r="A693" s="39"/>
      <c r="B693" s="40"/>
      <c r="C693" s="41"/>
      <c r="D693" s="226" t="s">
        <v>224</v>
      </c>
      <c r="E693" s="41"/>
      <c r="F693" s="227" t="s">
        <v>1323</v>
      </c>
      <c r="G693" s="41"/>
      <c r="H693" s="41"/>
      <c r="I693" s="228"/>
      <c r="J693" s="41"/>
      <c r="K693" s="41"/>
      <c r="L693" s="45"/>
      <c r="M693" s="229"/>
      <c r="N693" s="230"/>
      <c r="O693" s="85"/>
      <c r="P693" s="85"/>
      <c r="Q693" s="85"/>
      <c r="R693" s="85"/>
      <c r="S693" s="85"/>
      <c r="T693" s="86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224</v>
      </c>
      <c r="AU693" s="18" t="s">
        <v>82</v>
      </c>
    </row>
    <row r="694" s="2" customFormat="1" ht="24.15" customHeight="1">
      <c r="A694" s="39"/>
      <c r="B694" s="40"/>
      <c r="C694" s="243" t="s">
        <v>1325</v>
      </c>
      <c r="D694" s="243" t="s">
        <v>254</v>
      </c>
      <c r="E694" s="244" t="s">
        <v>1326</v>
      </c>
      <c r="F694" s="245" t="s">
        <v>1327</v>
      </c>
      <c r="G694" s="246" t="s">
        <v>1275</v>
      </c>
      <c r="H694" s="247">
        <v>25</v>
      </c>
      <c r="I694" s="248"/>
      <c r="J694" s="249">
        <f>ROUND(I694*H694,2)</f>
        <v>0</v>
      </c>
      <c r="K694" s="245" t="s">
        <v>19</v>
      </c>
      <c r="L694" s="250"/>
      <c r="M694" s="251" t="s">
        <v>19</v>
      </c>
      <c r="N694" s="252" t="s">
        <v>44</v>
      </c>
      <c r="O694" s="85"/>
      <c r="P694" s="222">
        <f>O694*H694</f>
        <v>0</v>
      </c>
      <c r="Q694" s="222">
        <v>0.00155</v>
      </c>
      <c r="R694" s="222">
        <f>Q694*H694</f>
        <v>0.03875</v>
      </c>
      <c r="S694" s="222">
        <v>0</v>
      </c>
      <c r="T694" s="223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24" t="s">
        <v>686</v>
      </c>
      <c r="AT694" s="224" t="s">
        <v>254</v>
      </c>
      <c r="AU694" s="224" t="s">
        <v>82</v>
      </c>
      <c r="AY694" s="18" t="s">
        <v>214</v>
      </c>
      <c r="BE694" s="225">
        <f>IF(N694="základní",J694,0)</f>
        <v>0</v>
      </c>
      <c r="BF694" s="225">
        <f>IF(N694="snížená",J694,0)</f>
        <v>0</v>
      </c>
      <c r="BG694" s="225">
        <f>IF(N694="zákl. přenesená",J694,0)</f>
        <v>0</v>
      </c>
      <c r="BH694" s="225">
        <f>IF(N694="sníž. přenesená",J694,0)</f>
        <v>0</v>
      </c>
      <c r="BI694" s="225">
        <f>IF(N694="nulová",J694,0)</f>
        <v>0</v>
      </c>
      <c r="BJ694" s="18" t="s">
        <v>80</v>
      </c>
      <c r="BK694" s="225">
        <f>ROUND(I694*H694,2)</f>
        <v>0</v>
      </c>
      <c r="BL694" s="18" t="s">
        <v>686</v>
      </c>
      <c r="BM694" s="224" t="s">
        <v>1328</v>
      </c>
    </row>
    <row r="695" s="2" customFormat="1">
      <c r="A695" s="39"/>
      <c r="B695" s="40"/>
      <c r="C695" s="41"/>
      <c r="D695" s="226" t="s">
        <v>224</v>
      </c>
      <c r="E695" s="41"/>
      <c r="F695" s="227" t="s">
        <v>1327</v>
      </c>
      <c r="G695" s="41"/>
      <c r="H695" s="41"/>
      <c r="I695" s="228"/>
      <c r="J695" s="41"/>
      <c r="K695" s="41"/>
      <c r="L695" s="45"/>
      <c r="M695" s="229"/>
      <c r="N695" s="230"/>
      <c r="O695" s="85"/>
      <c r="P695" s="85"/>
      <c r="Q695" s="85"/>
      <c r="R695" s="85"/>
      <c r="S695" s="85"/>
      <c r="T695" s="86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224</v>
      </c>
      <c r="AU695" s="18" t="s">
        <v>82</v>
      </c>
    </row>
    <row r="696" s="2" customFormat="1" ht="24.15" customHeight="1">
      <c r="A696" s="39"/>
      <c r="B696" s="40"/>
      <c r="C696" s="243" t="s">
        <v>1329</v>
      </c>
      <c r="D696" s="243" t="s">
        <v>254</v>
      </c>
      <c r="E696" s="244" t="s">
        <v>1330</v>
      </c>
      <c r="F696" s="245" t="s">
        <v>1331</v>
      </c>
      <c r="G696" s="246" t="s">
        <v>277</v>
      </c>
      <c r="H696" s="247">
        <v>3</v>
      </c>
      <c r="I696" s="248"/>
      <c r="J696" s="249">
        <f>ROUND(I696*H696,2)</f>
        <v>0</v>
      </c>
      <c r="K696" s="245" t="s">
        <v>19</v>
      </c>
      <c r="L696" s="250"/>
      <c r="M696" s="251" t="s">
        <v>19</v>
      </c>
      <c r="N696" s="252" t="s">
        <v>44</v>
      </c>
      <c r="O696" s="85"/>
      <c r="P696" s="222">
        <f>O696*H696</f>
        <v>0</v>
      </c>
      <c r="Q696" s="222">
        <v>0.001</v>
      </c>
      <c r="R696" s="222">
        <f>Q696*H696</f>
        <v>0.0030000000000000001</v>
      </c>
      <c r="S696" s="222">
        <v>0</v>
      </c>
      <c r="T696" s="223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24" t="s">
        <v>686</v>
      </c>
      <c r="AT696" s="224" t="s">
        <v>254</v>
      </c>
      <c r="AU696" s="224" t="s">
        <v>82</v>
      </c>
      <c r="AY696" s="18" t="s">
        <v>214</v>
      </c>
      <c r="BE696" s="225">
        <f>IF(N696="základní",J696,0)</f>
        <v>0</v>
      </c>
      <c r="BF696" s="225">
        <f>IF(N696="snížená",J696,0)</f>
        <v>0</v>
      </c>
      <c r="BG696" s="225">
        <f>IF(N696="zákl. přenesená",J696,0)</f>
        <v>0</v>
      </c>
      <c r="BH696" s="225">
        <f>IF(N696="sníž. přenesená",J696,0)</f>
        <v>0</v>
      </c>
      <c r="BI696" s="225">
        <f>IF(N696="nulová",J696,0)</f>
        <v>0</v>
      </c>
      <c r="BJ696" s="18" t="s">
        <v>80</v>
      </c>
      <c r="BK696" s="225">
        <f>ROUND(I696*H696,2)</f>
        <v>0</v>
      </c>
      <c r="BL696" s="18" t="s">
        <v>686</v>
      </c>
      <c r="BM696" s="224" t="s">
        <v>1332</v>
      </c>
    </row>
    <row r="697" s="2" customFormat="1">
      <c r="A697" s="39"/>
      <c r="B697" s="40"/>
      <c r="C697" s="41"/>
      <c r="D697" s="226" t="s">
        <v>224</v>
      </c>
      <c r="E697" s="41"/>
      <c r="F697" s="227" t="s">
        <v>1331</v>
      </c>
      <c r="G697" s="41"/>
      <c r="H697" s="41"/>
      <c r="I697" s="228"/>
      <c r="J697" s="41"/>
      <c r="K697" s="41"/>
      <c r="L697" s="45"/>
      <c r="M697" s="229"/>
      <c r="N697" s="230"/>
      <c r="O697" s="85"/>
      <c r="P697" s="85"/>
      <c r="Q697" s="85"/>
      <c r="R697" s="85"/>
      <c r="S697" s="85"/>
      <c r="T697" s="86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224</v>
      </c>
      <c r="AU697" s="18" t="s">
        <v>82</v>
      </c>
    </row>
    <row r="698" s="2" customFormat="1" ht="24.15" customHeight="1">
      <c r="A698" s="39"/>
      <c r="B698" s="40"/>
      <c r="C698" s="243" t="s">
        <v>1333</v>
      </c>
      <c r="D698" s="243" t="s">
        <v>254</v>
      </c>
      <c r="E698" s="244" t="s">
        <v>1334</v>
      </c>
      <c r="F698" s="245" t="s">
        <v>1335</v>
      </c>
      <c r="G698" s="246" t="s">
        <v>277</v>
      </c>
      <c r="H698" s="247">
        <v>2</v>
      </c>
      <c r="I698" s="248"/>
      <c r="J698" s="249">
        <f>ROUND(I698*H698,2)</f>
        <v>0</v>
      </c>
      <c r="K698" s="245" t="s">
        <v>19</v>
      </c>
      <c r="L698" s="250"/>
      <c r="M698" s="251" t="s">
        <v>19</v>
      </c>
      <c r="N698" s="252" t="s">
        <v>44</v>
      </c>
      <c r="O698" s="85"/>
      <c r="P698" s="222">
        <f>O698*H698</f>
        <v>0</v>
      </c>
      <c r="Q698" s="222">
        <v>0.00080000000000000004</v>
      </c>
      <c r="R698" s="222">
        <f>Q698*H698</f>
        <v>0.0016000000000000001</v>
      </c>
      <c r="S698" s="222">
        <v>0</v>
      </c>
      <c r="T698" s="223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24" t="s">
        <v>686</v>
      </c>
      <c r="AT698" s="224" t="s">
        <v>254</v>
      </c>
      <c r="AU698" s="224" t="s">
        <v>82</v>
      </c>
      <c r="AY698" s="18" t="s">
        <v>214</v>
      </c>
      <c r="BE698" s="225">
        <f>IF(N698="základní",J698,0)</f>
        <v>0</v>
      </c>
      <c r="BF698" s="225">
        <f>IF(N698="snížená",J698,0)</f>
        <v>0</v>
      </c>
      <c r="BG698" s="225">
        <f>IF(N698="zákl. přenesená",J698,0)</f>
        <v>0</v>
      </c>
      <c r="BH698" s="225">
        <f>IF(N698="sníž. přenesená",J698,0)</f>
        <v>0</v>
      </c>
      <c r="BI698" s="225">
        <f>IF(N698="nulová",J698,0)</f>
        <v>0</v>
      </c>
      <c r="BJ698" s="18" t="s">
        <v>80</v>
      </c>
      <c r="BK698" s="225">
        <f>ROUND(I698*H698,2)</f>
        <v>0</v>
      </c>
      <c r="BL698" s="18" t="s">
        <v>686</v>
      </c>
      <c r="BM698" s="224" t="s">
        <v>1336</v>
      </c>
    </row>
    <row r="699" s="2" customFormat="1">
      <c r="A699" s="39"/>
      <c r="B699" s="40"/>
      <c r="C699" s="41"/>
      <c r="D699" s="226" t="s">
        <v>224</v>
      </c>
      <c r="E699" s="41"/>
      <c r="F699" s="227" t="s">
        <v>1335</v>
      </c>
      <c r="G699" s="41"/>
      <c r="H699" s="41"/>
      <c r="I699" s="228"/>
      <c r="J699" s="41"/>
      <c r="K699" s="41"/>
      <c r="L699" s="45"/>
      <c r="M699" s="229"/>
      <c r="N699" s="230"/>
      <c r="O699" s="85"/>
      <c r="P699" s="85"/>
      <c r="Q699" s="85"/>
      <c r="R699" s="85"/>
      <c r="S699" s="85"/>
      <c r="T699" s="86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224</v>
      </c>
      <c r="AU699" s="18" t="s">
        <v>82</v>
      </c>
    </row>
    <row r="700" s="2" customFormat="1" ht="24.15" customHeight="1">
      <c r="A700" s="39"/>
      <c r="B700" s="40"/>
      <c r="C700" s="243" t="s">
        <v>1337</v>
      </c>
      <c r="D700" s="243" t="s">
        <v>254</v>
      </c>
      <c r="E700" s="244" t="s">
        <v>1338</v>
      </c>
      <c r="F700" s="245" t="s">
        <v>1339</v>
      </c>
      <c r="G700" s="246" t="s">
        <v>277</v>
      </c>
      <c r="H700" s="247">
        <v>2</v>
      </c>
      <c r="I700" s="248"/>
      <c r="J700" s="249">
        <f>ROUND(I700*H700,2)</f>
        <v>0</v>
      </c>
      <c r="K700" s="245" t="s">
        <v>19</v>
      </c>
      <c r="L700" s="250"/>
      <c r="M700" s="251" t="s">
        <v>19</v>
      </c>
      <c r="N700" s="252" t="s">
        <v>44</v>
      </c>
      <c r="O700" s="85"/>
      <c r="P700" s="222">
        <f>O700*H700</f>
        <v>0</v>
      </c>
      <c r="Q700" s="222">
        <v>0.00050000000000000001</v>
      </c>
      <c r="R700" s="222">
        <f>Q700*H700</f>
        <v>0.001</v>
      </c>
      <c r="S700" s="222">
        <v>0</v>
      </c>
      <c r="T700" s="223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24" t="s">
        <v>686</v>
      </c>
      <c r="AT700" s="224" t="s">
        <v>254</v>
      </c>
      <c r="AU700" s="224" t="s">
        <v>82</v>
      </c>
      <c r="AY700" s="18" t="s">
        <v>214</v>
      </c>
      <c r="BE700" s="225">
        <f>IF(N700="základní",J700,0)</f>
        <v>0</v>
      </c>
      <c r="BF700" s="225">
        <f>IF(N700="snížená",J700,0)</f>
        <v>0</v>
      </c>
      <c r="BG700" s="225">
        <f>IF(N700="zákl. přenesená",J700,0)</f>
        <v>0</v>
      </c>
      <c r="BH700" s="225">
        <f>IF(N700="sníž. přenesená",J700,0)</f>
        <v>0</v>
      </c>
      <c r="BI700" s="225">
        <f>IF(N700="nulová",J700,0)</f>
        <v>0</v>
      </c>
      <c r="BJ700" s="18" t="s">
        <v>80</v>
      </c>
      <c r="BK700" s="225">
        <f>ROUND(I700*H700,2)</f>
        <v>0</v>
      </c>
      <c r="BL700" s="18" t="s">
        <v>686</v>
      </c>
      <c r="BM700" s="224" t="s">
        <v>1340</v>
      </c>
    </row>
    <row r="701" s="2" customFormat="1">
      <c r="A701" s="39"/>
      <c r="B701" s="40"/>
      <c r="C701" s="41"/>
      <c r="D701" s="226" t="s">
        <v>224</v>
      </c>
      <c r="E701" s="41"/>
      <c r="F701" s="227" t="s">
        <v>1339</v>
      </c>
      <c r="G701" s="41"/>
      <c r="H701" s="41"/>
      <c r="I701" s="228"/>
      <c r="J701" s="41"/>
      <c r="K701" s="41"/>
      <c r="L701" s="45"/>
      <c r="M701" s="229"/>
      <c r="N701" s="230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224</v>
      </c>
      <c r="AU701" s="18" t="s">
        <v>82</v>
      </c>
    </row>
    <row r="702" s="2" customFormat="1" ht="24.15" customHeight="1">
      <c r="A702" s="39"/>
      <c r="B702" s="40"/>
      <c r="C702" s="243" t="s">
        <v>1341</v>
      </c>
      <c r="D702" s="243" t="s">
        <v>254</v>
      </c>
      <c r="E702" s="244" t="s">
        <v>1342</v>
      </c>
      <c r="F702" s="245" t="s">
        <v>1343</v>
      </c>
      <c r="G702" s="246" t="s">
        <v>277</v>
      </c>
      <c r="H702" s="247">
        <v>3</v>
      </c>
      <c r="I702" s="248"/>
      <c r="J702" s="249">
        <f>ROUND(I702*H702,2)</f>
        <v>0</v>
      </c>
      <c r="K702" s="245" t="s">
        <v>19</v>
      </c>
      <c r="L702" s="250"/>
      <c r="M702" s="251" t="s">
        <v>19</v>
      </c>
      <c r="N702" s="252" t="s">
        <v>44</v>
      </c>
      <c r="O702" s="85"/>
      <c r="P702" s="222">
        <f>O702*H702</f>
        <v>0</v>
      </c>
      <c r="Q702" s="222">
        <v>0.00027</v>
      </c>
      <c r="R702" s="222">
        <f>Q702*H702</f>
        <v>0.00080999999999999996</v>
      </c>
      <c r="S702" s="222">
        <v>0</v>
      </c>
      <c r="T702" s="223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24" t="s">
        <v>686</v>
      </c>
      <c r="AT702" s="224" t="s">
        <v>254</v>
      </c>
      <c r="AU702" s="224" t="s">
        <v>82</v>
      </c>
      <c r="AY702" s="18" t="s">
        <v>214</v>
      </c>
      <c r="BE702" s="225">
        <f>IF(N702="základní",J702,0)</f>
        <v>0</v>
      </c>
      <c r="BF702" s="225">
        <f>IF(N702="snížená",J702,0)</f>
        <v>0</v>
      </c>
      <c r="BG702" s="225">
        <f>IF(N702="zákl. přenesená",J702,0)</f>
        <v>0</v>
      </c>
      <c r="BH702" s="225">
        <f>IF(N702="sníž. přenesená",J702,0)</f>
        <v>0</v>
      </c>
      <c r="BI702" s="225">
        <f>IF(N702="nulová",J702,0)</f>
        <v>0</v>
      </c>
      <c r="BJ702" s="18" t="s">
        <v>80</v>
      </c>
      <c r="BK702" s="225">
        <f>ROUND(I702*H702,2)</f>
        <v>0</v>
      </c>
      <c r="BL702" s="18" t="s">
        <v>686</v>
      </c>
      <c r="BM702" s="224" t="s">
        <v>1344</v>
      </c>
    </row>
    <row r="703" s="2" customFormat="1">
      <c r="A703" s="39"/>
      <c r="B703" s="40"/>
      <c r="C703" s="41"/>
      <c r="D703" s="226" t="s">
        <v>224</v>
      </c>
      <c r="E703" s="41"/>
      <c r="F703" s="227" t="s">
        <v>1343</v>
      </c>
      <c r="G703" s="41"/>
      <c r="H703" s="41"/>
      <c r="I703" s="228"/>
      <c r="J703" s="41"/>
      <c r="K703" s="41"/>
      <c r="L703" s="45"/>
      <c r="M703" s="229"/>
      <c r="N703" s="230"/>
      <c r="O703" s="85"/>
      <c r="P703" s="85"/>
      <c r="Q703" s="85"/>
      <c r="R703" s="85"/>
      <c r="S703" s="85"/>
      <c r="T703" s="86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224</v>
      </c>
      <c r="AU703" s="18" t="s">
        <v>82</v>
      </c>
    </row>
    <row r="704" s="2" customFormat="1" ht="24.15" customHeight="1">
      <c r="A704" s="39"/>
      <c r="B704" s="40"/>
      <c r="C704" s="243" t="s">
        <v>1345</v>
      </c>
      <c r="D704" s="243" t="s">
        <v>254</v>
      </c>
      <c r="E704" s="244" t="s">
        <v>1346</v>
      </c>
      <c r="F704" s="245" t="s">
        <v>1347</v>
      </c>
      <c r="G704" s="246" t="s">
        <v>277</v>
      </c>
      <c r="H704" s="247">
        <v>2</v>
      </c>
      <c r="I704" s="248"/>
      <c r="J704" s="249">
        <f>ROUND(I704*H704,2)</f>
        <v>0</v>
      </c>
      <c r="K704" s="245" t="s">
        <v>19</v>
      </c>
      <c r="L704" s="250"/>
      <c r="M704" s="251" t="s">
        <v>19</v>
      </c>
      <c r="N704" s="252" t="s">
        <v>44</v>
      </c>
      <c r="O704" s="85"/>
      <c r="P704" s="222">
        <f>O704*H704</f>
        <v>0</v>
      </c>
      <c r="Q704" s="222">
        <v>0.00022000000000000001</v>
      </c>
      <c r="R704" s="222">
        <f>Q704*H704</f>
        <v>0.00044000000000000002</v>
      </c>
      <c r="S704" s="222">
        <v>0</v>
      </c>
      <c r="T704" s="223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24" t="s">
        <v>686</v>
      </c>
      <c r="AT704" s="224" t="s">
        <v>254</v>
      </c>
      <c r="AU704" s="224" t="s">
        <v>82</v>
      </c>
      <c r="AY704" s="18" t="s">
        <v>214</v>
      </c>
      <c r="BE704" s="225">
        <f>IF(N704="základní",J704,0)</f>
        <v>0</v>
      </c>
      <c r="BF704" s="225">
        <f>IF(N704="snížená",J704,0)</f>
        <v>0</v>
      </c>
      <c r="BG704" s="225">
        <f>IF(N704="zákl. přenesená",J704,0)</f>
        <v>0</v>
      </c>
      <c r="BH704" s="225">
        <f>IF(N704="sníž. přenesená",J704,0)</f>
        <v>0</v>
      </c>
      <c r="BI704" s="225">
        <f>IF(N704="nulová",J704,0)</f>
        <v>0</v>
      </c>
      <c r="BJ704" s="18" t="s">
        <v>80</v>
      </c>
      <c r="BK704" s="225">
        <f>ROUND(I704*H704,2)</f>
        <v>0</v>
      </c>
      <c r="BL704" s="18" t="s">
        <v>686</v>
      </c>
      <c r="BM704" s="224" t="s">
        <v>1348</v>
      </c>
    </row>
    <row r="705" s="2" customFormat="1">
      <c r="A705" s="39"/>
      <c r="B705" s="40"/>
      <c r="C705" s="41"/>
      <c r="D705" s="226" t="s">
        <v>224</v>
      </c>
      <c r="E705" s="41"/>
      <c r="F705" s="227" t="s">
        <v>1347</v>
      </c>
      <c r="G705" s="41"/>
      <c r="H705" s="41"/>
      <c r="I705" s="228"/>
      <c r="J705" s="41"/>
      <c r="K705" s="41"/>
      <c r="L705" s="45"/>
      <c r="M705" s="229"/>
      <c r="N705" s="230"/>
      <c r="O705" s="85"/>
      <c r="P705" s="85"/>
      <c r="Q705" s="85"/>
      <c r="R705" s="85"/>
      <c r="S705" s="85"/>
      <c r="T705" s="8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224</v>
      </c>
      <c r="AU705" s="18" t="s">
        <v>82</v>
      </c>
    </row>
    <row r="706" s="2" customFormat="1" ht="24.15" customHeight="1">
      <c r="A706" s="39"/>
      <c r="B706" s="40"/>
      <c r="C706" s="243" t="s">
        <v>1349</v>
      </c>
      <c r="D706" s="243" t="s">
        <v>254</v>
      </c>
      <c r="E706" s="244" t="s">
        <v>1350</v>
      </c>
      <c r="F706" s="245" t="s">
        <v>1351</v>
      </c>
      <c r="G706" s="246" t="s">
        <v>277</v>
      </c>
      <c r="H706" s="247">
        <v>3</v>
      </c>
      <c r="I706" s="248"/>
      <c r="J706" s="249">
        <f>ROUND(I706*H706,2)</f>
        <v>0</v>
      </c>
      <c r="K706" s="245" t="s">
        <v>19</v>
      </c>
      <c r="L706" s="250"/>
      <c r="M706" s="251" t="s">
        <v>19</v>
      </c>
      <c r="N706" s="252" t="s">
        <v>44</v>
      </c>
      <c r="O706" s="85"/>
      <c r="P706" s="222">
        <f>O706*H706</f>
        <v>0</v>
      </c>
      <c r="Q706" s="222">
        <v>0.00080000000000000004</v>
      </c>
      <c r="R706" s="222">
        <f>Q706*H706</f>
        <v>0.0024000000000000002</v>
      </c>
      <c r="S706" s="222">
        <v>0</v>
      </c>
      <c r="T706" s="223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24" t="s">
        <v>686</v>
      </c>
      <c r="AT706" s="224" t="s">
        <v>254</v>
      </c>
      <c r="AU706" s="224" t="s">
        <v>82</v>
      </c>
      <c r="AY706" s="18" t="s">
        <v>214</v>
      </c>
      <c r="BE706" s="225">
        <f>IF(N706="základní",J706,0)</f>
        <v>0</v>
      </c>
      <c r="BF706" s="225">
        <f>IF(N706="snížená",J706,0)</f>
        <v>0</v>
      </c>
      <c r="BG706" s="225">
        <f>IF(N706="zákl. přenesená",J706,0)</f>
        <v>0</v>
      </c>
      <c r="BH706" s="225">
        <f>IF(N706="sníž. přenesená",J706,0)</f>
        <v>0</v>
      </c>
      <c r="BI706" s="225">
        <f>IF(N706="nulová",J706,0)</f>
        <v>0</v>
      </c>
      <c r="BJ706" s="18" t="s">
        <v>80</v>
      </c>
      <c r="BK706" s="225">
        <f>ROUND(I706*H706,2)</f>
        <v>0</v>
      </c>
      <c r="BL706" s="18" t="s">
        <v>686</v>
      </c>
      <c r="BM706" s="224" t="s">
        <v>1352</v>
      </c>
    </row>
    <row r="707" s="2" customFormat="1">
      <c r="A707" s="39"/>
      <c r="B707" s="40"/>
      <c r="C707" s="41"/>
      <c r="D707" s="226" t="s">
        <v>224</v>
      </c>
      <c r="E707" s="41"/>
      <c r="F707" s="227" t="s">
        <v>1351</v>
      </c>
      <c r="G707" s="41"/>
      <c r="H707" s="41"/>
      <c r="I707" s="228"/>
      <c r="J707" s="41"/>
      <c r="K707" s="41"/>
      <c r="L707" s="45"/>
      <c r="M707" s="229"/>
      <c r="N707" s="230"/>
      <c r="O707" s="85"/>
      <c r="P707" s="85"/>
      <c r="Q707" s="85"/>
      <c r="R707" s="85"/>
      <c r="S707" s="85"/>
      <c r="T707" s="86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224</v>
      </c>
      <c r="AU707" s="18" t="s">
        <v>82</v>
      </c>
    </row>
    <row r="708" s="2" customFormat="1" ht="24.15" customHeight="1">
      <c r="A708" s="39"/>
      <c r="B708" s="40"/>
      <c r="C708" s="243" t="s">
        <v>1353</v>
      </c>
      <c r="D708" s="243" t="s">
        <v>254</v>
      </c>
      <c r="E708" s="244" t="s">
        <v>1354</v>
      </c>
      <c r="F708" s="245" t="s">
        <v>1355</v>
      </c>
      <c r="G708" s="246" t="s">
        <v>277</v>
      </c>
      <c r="H708" s="247">
        <v>2</v>
      </c>
      <c r="I708" s="248"/>
      <c r="J708" s="249">
        <f>ROUND(I708*H708,2)</f>
        <v>0</v>
      </c>
      <c r="K708" s="245" t="s">
        <v>19</v>
      </c>
      <c r="L708" s="250"/>
      <c r="M708" s="251" t="s">
        <v>19</v>
      </c>
      <c r="N708" s="252" t="s">
        <v>44</v>
      </c>
      <c r="O708" s="85"/>
      <c r="P708" s="222">
        <f>O708*H708</f>
        <v>0</v>
      </c>
      <c r="Q708" s="222">
        <v>0.00064999999999999997</v>
      </c>
      <c r="R708" s="222">
        <f>Q708*H708</f>
        <v>0.0012999999999999999</v>
      </c>
      <c r="S708" s="222">
        <v>0</v>
      </c>
      <c r="T708" s="223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24" t="s">
        <v>686</v>
      </c>
      <c r="AT708" s="224" t="s">
        <v>254</v>
      </c>
      <c r="AU708" s="224" t="s">
        <v>82</v>
      </c>
      <c r="AY708" s="18" t="s">
        <v>214</v>
      </c>
      <c r="BE708" s="225">
        <f>IF(N708="základní",J708,0)</f>
        <v>0</v>
      </c>
      <c r="BF708" s="225">
        <f>IF(N708="snížená",J708,0)</f>
        <v>0</v>
      </c>
      <c r="BG708" s="225">
        <f>IF(N708="zákl. přenesená",J708,0)</f>
        <v>0</v>
      </c>
      <c r="BH708" s="225">
        <f>IF(N708="sníž. přenesená",J708,0)</f>
        <v>0</v>
      </c>
      <c r="BI708" s="225">
        <f>IF(N708="nulová",J708,0)</f>
        <v>0</v>
      </c>
      <c r="BJ708" s="18" t="s">
        <v>80</v>
      </c>
      <c r="BK708" s="225">
        <f>ROUND(I708*H708,2)</f>
        <v>0</v>
      </c>
      <c r="BL708" s="18" t="s">
        <v>686</v>
      </c>
      <c r="BM708" s="224" t="s">
        <v>1356</v>
      </c>
    </row>
    <row r="709" s="2" customFormat="1">
      <c r="A709" s="39"/>
      <c r="B709" s="40"/>
      <c r="C709" s="41"/>
      <c r="D709" s="226" t="s">
        <v>224</v>
      </c>
      <c r="E709" s="41"/>
      <c r="F709" s="227" t="s">
        <v>1355</v>
      </c>
      <c r="G709" s="41"/>
      <c r="H709" s="41"/>
      <c r="I709" s="228"/>
      <c r="J709" s="41"/>
      <c r="K709" s="41"/>
      <c r="L709" s="45"/>
      <c r="M709" s="229"/>
      <c r="N709" s="230"/>
      <c r="O709" s="85"/>
      <c r="P709" s="85"/>
      <c r="Q709" s="85"/>
      <c r="R709" s="85"/>
      <c r="S709" s="85"/>
      <c r="T709" s="86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224</v>
      </c>
      <c r="AU709" s="18" t="s">
        <v>82</v>
      </c>
    </row>
    <row r="710" s="2" customFormat="1" ht="24.15" customHeight="1">
      <c r="A710" s="39"/>
      <c r="B710" s="40"/>
      <c r="C710" s="243" t="s">
        <v>1357</v>
      </c>
      <c r="D710" s="243" t="s">
        <v>254</v>
      </c>
      <c r="E710" s="244" t="s">
        <v>1358</v>
      </c>
      <c r="F710" s="245" t="s">
        <v>1359</v>
      </c>
      <c r="G710" s="246" t="s">
        <v>277</v>
      </c>
      <c r="H710" s="247">
        <v>2</v>
      </c>
      <c r="I710" s="248"/>
      <c r="J710" s="249">
        <f>ROUND(I710*H710,2)</f>
        <v>0</v>
      </c>
      <c r="K710" s="245" t="s">
        <v>19</v>
      </c>
      <c r="L710" s="250"/>
      <c r="M710" s="251" t="s">
        <v>19</v>
      </c>
      <c r="N710" s="252" t="s">
        <v>44</v>
      </c>
      <c r="O710" s="85"/>
      <c r="P710" s="222">
        <f>O710*H710</f>
        <v>0</v>
      </c>
      <c r="Q710" s="222">
        <v>0.00044999999999999999</v>
      </c>
      <c r="R710" s="222">
        <f>Q710*H710</f>
        <v>0.00089999999999999998</v>
      </c>
      <c r="S710" s="222">
        <v>0</v>
      </c>
      <c r="T710" s="223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24" t="s">
        <v>686</v>
      </c>
      <c r="AT710" s="224" t="s">
        <v>254</v>
      </c>
      <c r="AU710" s="224" t="s">
        <v>82</v>
      </c>
      <c r="AY710" s="18" t="s">
        <v>214</v>
      </c>
      <c r="BE710" s="225">
        <f>IF(N710="základní",J710,0)</f>
        <v>0</v>
      </c>
      <c r="BF710" s="225">
        <f>IF(N710="snížená",J710,0)</f>
        <v>0</v>
      </c>
      <c r="BG710" s="225">
        <f>IF(N710="zákl. přenesená",J710,0)</f>
        <v>0</v>
      </c>
      <c r="BH710" s="225">
        <f>IF(N710="sníž. přenesená",J710,0)</f>
        <v>0</v>
      </c>
      <c r="BI710" s="225">
        <f>IF(N710="nulová",J710,0)</f>
        <v>0</v>
      </c>
      <c r="BJ710" s="18" t="s">
        <v>80</v>
      </c>
      <c r="BK710" s="225">
        <f>ROUND(I710*H710,2)</f>
        <v>0</v>
      </c>
      <c r="BL710" s="18" t="s">
        <v>686</v>
      </c>
      <c r="BM710" s="224" t="s">
        <v>1360</v>
      </c>
    </row>
    <row r="711" s="2" customFormat="1">
      <c r="A711" s="39"/>
      <c r="B711" s="40"/>
      <c r="C711" s="41"/>
      <c r="D711" s="226" t="s">
        <v>224</v>
      </c>
      <c r="E711" s="41"/>
      <c r="F711" s="227" t="s">
        <v>1359</v>
      </c>
      <c r="G711" s="41"/>
      <c r="H711" s="41"/>
      <c r="I711" s="228"/>
      <c r="J711" s="41"/>
      <c r="K711" s="41"/>
      <c r="L711" s="45"/>
      <c r="M711" s="229"/>
      <c r="N711" s="230"/>
      <c r="O711" s="85"/>
      <c r="P711" s="85"/>
      <c r="Q711" s="85"/>
      <c r="R711" s="85"/>
      <c r="S711" s="85"/>
      <c r="T711" s="86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224</v>
      </c>
      <c r="AU711" s="18" t="s">
        <v>82</v>
      </c>
    </row>
    <row r="712" s="2" customFormat="1" ht="24.15" customHeight="1">
      <c r="A712" s="39"/>
      <c r="B712" s="40"/>
      <c r="C712" s="243" t="s">
        <v>1361</v>
      </c>
      <c r="D712" s="243" t="s">
        <v>254</v>
      </c>
      <c r="E712" s="244" t="s">
        <v>1362</v>
      </c>
      <c r="F712" s="245" t="s">
        <v>1363</v>
      </c>
      <c r="G712" s="246" t="s">
        <v>277</v>
      </c>
      <c r="H712" s="247">
        <v>3</v>
      </c>
      <c r="I712" s="248"/>
      <c r="J712" s="249">
        <f>ROUND(I712*H712,2)</f>
        <v>0</v>
      </c>
      <c r="K712" s="245" t="s">
        <v>19</v>
      </c>
      <c r="L712" s="250"/>
      <c r="M712" s="251" t="s">
        <v>19</v>
      </c>
      <c r="N712" s="252" t="s">
        <v>44</v>
      </c>
      <c r="O712" s="85"/>
      <c r="P712" s="222">
        <f>O712*H712</f>
        <v>0</v>
      </c>
      <c r="Q712" s="222">
        <v>0.00025000000000000001</v>
      </c>
      <c r="R712" s="222">
        <f>Q712*H712</f>
        <v>0.00075000000000000002</v>
      </c>
      <c r="S712" s="222">
        <v>0</v>
      </c>
      <c r="T712" s="223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24" t="s">
        <v>686</v>
      </c>
      <c r="AT712" s="224" t="s">
        <v>254</v>
      </c>
      <c r="AU712" s="224" t="s">
        <v>82</v>
      </c>
      <c r="AY712" s="18" t="s">
        <v>214</v>
      </c>
      <c r="BE712" s="225">
        <f>IF(N712="základní",J712,0)</f>
        <v>0</v>
      </c>
      <c r="BF712" s="225">
        <f>IF(N712="snížená",J712,0)</f>
        <v>0</v>
      </c>
      <c r="BG712" s="225">
        <f>IF(N712="zákl. přenesená",J712,0)</f>
        <v>0</v>
      </c>
      <c r="BH712" s="225">
        <f>IF(N712="sníž. přenesená",J712,0)</f>
        <v>0</v>
      </c>
      <c r="BI712" s="225">
        <f>IF(N712="nulová",J712,0)</f>
        <v>0</v>
      </c>
      <c r="BJ712" s="18" t="s">
        <v>80</v>
      </c>
      <c r="BK712" s="225">
        <f>ROUND(I712*H712,2)</f>
        <v>0</v>
      </c>
      <c r="BL712" s="18" t="s">
        <v>686</v>
      </c>
      <c r="BM712" s="224" t="s">
        <v>1364</v>
      </c>
    </row>
    <row r="713" s="2" customFormat="1">
      <c r="A713" s="39"/>
      <c r="B713" s="40"/>
      <c r="C713" s="41"/>
      <c r="D713" s="226" t="s">
        <v>224</v>
      </c>
      <c r="E713" s="41"/>
      <c r="F713" s="227" t="s">
        <v>1363</v>
      </c>
      <c r="G713" s="41"/>
      <c r="H713" s="41"/>
      <c r="I713" s="228"/>
      <c r="J713" s="41"/>
      <c r="K713" s="41"/>
      <c r="L713" s="45"/>
      <c r="M713" s="229"/>
      <c r="N713" s="230"/>
      <c r="O713" s="85"/>
      <c r="P713" s="85"/>
      <c r="Q713" s="85"/>
      <c r="R713" s="85"/>
      <c r="S713" s="85"/>
      <c r="T713" s="86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224</v>
      </c>
      <c r="AU713" s="18" t="s">
        <v>82</v>
      </c>
    </row>
    <row r="714" s="2" customFormat="1" ht="24.15" customHeight="1">
      <c r="A714" s="39"/>
      <c r="B714" s="40"/>
      <c r="C714" s="243" t="s">
        <v>1365</v>
      </c>
      <c r="D714" s="243" t="s">
        <v>254</v>
      </c>
      <c r="E714" s="244" t="s">
        <v>1366</v>
      </c>
      <c r="F714" s="245" t="s">
        <v>1367</v>
      </c>
      <c r="G714" s="246" t="s">
        <v>277</v>
      </c>
      <c r="H714" s="247">
        <v>2</v>
      </c>
      <c r="I714" s="248"/>
      <c r="J714" s="249">
        <f>ROUND(I714*H714,2)</f>
        <v>0</v>
      </c>
      <c r="K714" s="245" t="s">
        <v>19</v>
      </c>
      <c r="L714" s="250"/>
      <c r="M714" s="251" t="s">
        <v>19</v>
      </c>
      <c r="N714" s="252" t="s">
        <v>44</v>
      </c>
      <c r="O714" s="85"/>
      <c r="P714" s="222">
        <f>O714*H714</f>
        <v>0</v>
      </c>
      <c r="Q714" s="222">
        <v>0.00017000000000000001</v>
      </c>
      <c r="R714" s="222">
        <f>Q714*H714</f>
        <v>0.00034000000000000002</v>
      </c>
      <c r="S714" s="222">
        <v>0</v>
      </c>
      <c r="T714" s="223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24" t="s">
        <v>686</v>
      </c>
      <c r="AT714" s="224" t="s">
        <v>254</v>
      </c>
      <c r="AU714" s="224" t="s">
        <v>82</v>
      </c>
      <c r="AY714" s="18" t="s">
        <v>214</v>
      </c>
      <c r="BE714" s="225">
        <f>IF(N714="základní",J714,0)</f>
        <v>0</v>
      </c>
      <c r="BF714" s="225">
        <f>IF(N714="snížená",J714,0)</f>
        <v>0</v>
      </c>
      <c r="BG714" s="225">
        <f>IF(N714="zákl. přenesená",J714,0)</f>
        <v>0</v>
      </c>
      <c r="BH714" s="225">
        <f>IF(N714="sníž. přenesená",J714,0)</f>
        <v>0</v>
      </c>
      <c r="BI714" s="225">
        <f>IF(N714="nulová",J714,0)</f>
        <v>0</v>
      </c>
      <c r="BJ714" s="18" t="s">
        <v>80</v>
      </c>
      <c r="BK714" s="225">
        <f>ROUND(I714*H714,2)</f>
        <v>0</v>
      </c>
      <c r="BL714" s="18" t="s">
        <v>686</v>
      </c>
      <c r="BM714" s="224" t="s">
        <v>1368</v>
      </c>
    </row>
    <row r="715" s="2" customFormat="1">
      <c r="A715" s="39"/>
      <c r="B715" s="40"/>
      <c r="C715" s="41"/>
      <c r="D715" s="226" t="s">
        <v>224</v>
      </c>
      <c r="E715" s="41"/>
      <c r="F715" s="227" t="s">
        <v>1367</v>
      </c>
      <c r="G715" s="41"/>
      <c r="H715" s="41"/>
      <c r="I715" s="228"/>
      <c r="J715" s="41"/>
      <c r="K715" s="41"/>
      <c r="L715" s="45"/>
      <c r="M715" s="229"/>
      <c r="N715" s="230"/>
      <c r="O715" s="85"/>
      <c r="P715" s="85"/>
      <c r="Q715" s="85"/>
      <c r="R715" s="85"/>
      <c r="S715" s="85"/>
      <c r="T715" s="86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224</v>
      </c>
      <c r="AU715" s="18" t="s">
        <v>82</v>
      </c>
    </row>
    <row r="716" s="2" customFormat="1" ht="24.15" customHeight="1">
      <c r="A716" s="39"/>
      <c r="B716" s="40"/>
      <c r="C716" s="243" t="s">
        <v>1369</v>
      </c>
      <c r="D716" s="243" t="s">
        <v>254</v>
      </c>
      <c r="E716" s="244" t="s">
        <v>1370</v>
      </c>
      <c r="F716" s="245" t="s">
        <v>1371</v>
      </c>
      <c r="G716" s="246" t="s">
        <v>277</v>
      </c>
      <c r="H716" s="247">
        <v>4</v>
      </c>
      <c r="I716" s="248"/>
      <c r="J716" s="249">
        <f>ROUND(I716*H716,2)</f>
        <v>0</v>
      </c>
      <c r="K716" s="245" t="s">
        <v>19</v>
      </c>
      <c r="L716" s="250"/>
      <c r="M716" s="251" t="s">
        <v>19</v>
      </c>
      <c r="N716" s="252" t="s">
        <v>44</v>
      </c>
      <c r="O716" s="85"/>
      <c r="P716" s="222">
        <f>O716*H716</f>
        <v>0</v>
      </c>
      <c r="Q716" s="222">
        <v>0.0016999999999999999</v>
      </c>
      <c r="R716" s="222">
        <f>Q716*H716</f>
        <v>0.0067999999999999996</v>
      </c>
      <c r="S716" s="222">
        <v>0</v>
      </c>
      <c r="T716" s="223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24" t="s">
        <v>686</v>
      </c>
      <c r="AT716" s="224" t="s">
        <v>254</v>
      </c>
      <c r="AU716" s="224" t="s">
        <v>82</v>
      </c>
      <c r="AY716" s="18" t="s">
        <v>214</v>
      </c>
      <c r="BE716" s="225">
        <f>IF(N716="základní",J716,0)</f>
        <v>0</v>
      </c>
      <c r="BF716" s="225">
        <f>IF(N716="snížená",J716,0)</f>
        <v>0</v>
      </c>
      <c r="BG716" s="225">
        <f>IF(N716="zákl. přenesená",J716,0)</f>
        <v>0</v>
      </c>
      <c r="BH716" s="225">
        <f>IF(N716="sníž. přenesená",J716,0)</f>
        <v>0</v>
      </c>
      <c r="BI716" s="225">
        <f>IF(N716="nulová",J716,0)</f>
        <v>0</v>
      </c>
      <c r="BJ716" s="18" t="s">
        <v>80</v>
      </c>
      <c r="BK716" s="225">
        <f>ROUND(I716*H716,2)</f>
        <v>0</v>
      </c>
      <c r="BL716" s="18" t="s">
        <v>686</v>
      </c>
      <c r="BM716" s="224" t="s">
        <v>1372</v>
      </c>
    </row>
    <row r="717" s="2" customFormat="1">
      <c r="A717" s="39"/>
      <c r="B717" s="40"/>
      <c r="C717" s="41"/>
      <c r="D717" s="226" t="s">
        <v>224</v>
      </c>
      <c r="E717" s="41"/>
      <c r="F717" s="227" t="s">
        <v>1371</v>
      </c>
      <c r="G717" s="41"/>
      <c r="H717" s="41"/>
      <c r="I717" s="228"/>
      <c r="J717" s="41"/>
      <c r="K717" s="41"/>
      <c r="L717" s="45"/>
      <c r="M717" s="229"/>
      <c r="N717" s="230"/>
      <c r="O717" s="85"/>
      <c r="P717" s="85"/>
      <c r="Q717" s="85"/>
      <c r="R717" s="85"/>
      <c r="S717" s="85"/>
      <c r="T717" s="86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224</v>
      </c>
      <c r="AU717" s="18" t="s">
        <v>82</v>
      </c>
    </row>
    <row r="718" s="2" customFormat="1" ht="24.15" customHeight="1">
      <c r="A718" s="39"/>
      <c r="B718" s="40"/>
      <c r="C718" s="243" t="s">
        <v>1373</v>
      </c>
      <c r="D718" s="243" t="s">
        <v>254</v>
      </c>
      <c r="E718" s="244" t="s">
        <v>1374</v>
      </c>
      <c r="F718" s="245" t="s">
        <v>1375</v>
      </c>
      <c r="G718" s="246" t="s">
        <v>277</v>
      </c>
      <c r="H718" s="247">
        <v>6</v>
      </c>
      <c r="I718" s="248"/>
      <c r="J718" s="249">
        <f>ROUND(I718*H718,2)</f>
        <v>0</v>
      </c>
      <c r="K718" s="245" t="s">
        <v>19</v>
      </c>
      <c r="L718" s="250"/>
      <c r="M718" s="251" t="s">
        <v>19</v>
      </c>
      <c r="N718" s="252" t="s">
        <v>44</v>
      </c>
      <c r="O718" s="85"/>
      <c r="P718" s="222">
        <f>O718*H718</f>
        <v>0</v>
      </c>
      <c r="Q718" s="222">
        <v>0.0011999999999999999</v>
      </c>
      <c r="R718" s="222">
        <f>Q718*H718</f>
        <v>0.0071999999999999998</v>
      </c>
      <c r="S718" s="222">
        <v>0</v>
      </c>
      <c r="T718" s="223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24" t="s">
        <v>686</v>
      </c>
      <c r="AT718" s="224" t="s">
        <v>254</v>
      </c>
      <c r="AU718" s="224" t="s">
        <v>82</v>
      </c>
      <c r="AY718" s="18" t="s">
        <v>214</v>
      </c>
      <c r="BE718" s="225">
        <f>IF(N718="základní",J718,0)</f>
        <v>0</v>
      </c>
      <c r="BF718" s="225">
        <f>IF(N718="snížená",J718,0)</f>
        <v>0</v>
      </c>
      <c r="BG718" s="225">
        <f>IF(N718="zákl. přenesená",J718,0)</f>
        <v>0</v>
      </c>
      <c r="BH718" s="225">
        <f>IF(N718="sníž. přenesená",J718,0)</f>
        <v>0</v>
      </c>
      <c r="BI718" s="225">
        <f>IF(N718="nulová",J718,0)</f>
        <v>0</v>
      </c>
      <c r="BJ718" s="18" t="s">
        <v>80</v>
      </c>
      <c r="BK718" s="225">
        <f>ROUND(I718*H718,2)</f>
        <v>0</v>
      </c>
      <c r="BL718" s="18" t="s">
        <v>686</v>
      </c>
      <c r="BM718" s="224" t="s">
        <v>1376</v>
      </c>
    </row>
    <row r="719" s="2" customFormat="1">
      <c r="A719" s="39"/>
      <c r="B719" s="40"/>
      <c r="C719" s="41"/>
      <c r="D719" s="226" t="s">
        <v>224</v>
      </c>
      <c r="E719" s="41"/>
      <c r="F719" s="227" t="s">
        <v>1375</v>
      </c>
      <c r="G719" s="41"/>
      <c r="H719" s="41"/>
      <c r="I719" s="228"/>
      <c r="J719" s="41"/>
      <c r="K719" s="41"/>
      <c r="L719" s="45"/>
      <c r="M719" s="229"/>
      <c r="N719" s="230"/>
      <c r="O719" s="85"/>
      <c r="P719" s="85"/>
      <c r="Q719" s="85"/>
      <c r="R719" s="85"/>
      <c r="S719" s="85"/>
      <c r="T719" s="86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224</v>
      </c>
      <c r="AU719" s="18" t="s">
        <v>82</v>
      </c>
    </row>
    <row r="720" s="2" customFormat="1" ht="24.15" customHeight="1">
      <c r="A720" s="39"/>
      <c r="B720" s="40"/>
      <c r="C720" s="243" t="s">
        <v>1377</v>
      </c>
      <c r="D720" s="243" t="s">
        <v>254</v>
      </c>
      <c r="E720" s="244" t="s">
        <v>1378</v>
      </c>
      <c r="F720" s="245" t="s">
        <v>1379</v>
      </c>
      <c r="G720" s="246" t="s">
        <v>277</v>
      </c>
      <c r="H720" s="247">
        <v>2</v>
      </c>
      <c r="I720" s="248"/>
      <c r="J720" s="249">
        <f>ROUND(I720*H720,2)</f>
        <v>0</v>
      </c>
      <c r="K720" s="245" t="s">
        <v>19</v>
      </c>
      <c r="L720" s="250"/>
      <c r="M720" s="251" t="s">
        <v>19</v>
      </c>
      <c r="N720" s="252" t="s">
        <v>44</v>
      </c>
      <c r="O720" s="85"/>
      <c r="P720" s="222">
        <f>O720*H720</f>
        <v>0</v>
      </c>
      <c r="Q720" s="222">
        <v>0.00072000000000000005</v>
      </c>
      <c r="R720" s="222">
        <f>Q720*H720</f>
        <v>0.0014400000000000001</v>
      </c>
      <c r="S720" s="222">
        <v>0</v>
      </c>
      <c r="T720" s="223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24" t="s">
        <v>686</v>
      </c>
      <c r="AT720" s="224" t="s">
        <v>254</v>
      </c>
      <c r="AU720" s="224" t="s">
        <v>82</v>
      </c>
      <c r="AY720" s="18" t="s">
        <v>214</v>
      </c>
      <c r="BE720" s="225">
        <f>IF(N720="základní",J720,0)</f>
        <v>0</v>
      </c>
      <c r="BF720" s="225">
        <f>IF(N720="snížená",J720,0)</f>
        <v>0</v>
      </c>
      <c r="BG720" s="225">
        <f>IF(N720="zákl. přenesená",J720,0)</f>
        <v>0</v>
      </c>
      <c r="BH720" s="225">
        <f>IF(N720="sníž. přenesená",J720,0)</f>
        <v>0</v>
      </c>
      <c r="BI720" s="225">
        <f>IF(N720="nulová",J720,0)</f>
        <v>0</v>
      </c>
      <c r="BJ720" s="18" t="s">
        <v>80</v>
      </c>
      <c r="BK720" s="225">
        <f>ROUND(I720*H720,2)</f>
        <v>0</v>
      </c>
      <c r="BL720" s="18" t="s">
        <v>686</v>
      </c>
      <c r="BM720" s="224" t="s">
        <v>1380</v>
      </c>
    </row>
    <row r="721" s="2" customFormat="1">
      <c r="A721" s="39"/>
      <c r="B721" s="40"/>
      <c r="C721" s="41"/>
      <c r="D721" s="226" t="s">
        <v>224</v>
      </c>
      <c r="E721" s="41"/>
      <c r="F721" s="227" t="s">
        <v>1379</v>
      </c>
      <c r="G721" s="41"/>
      <c r="H721" s="41"/>
      <c r="I721" s="228"/>
      <c r="J721" s="41"/>
      <c r="K721" s="41"/>
      <c r="L721" s="45"/>
      <c r="M721" s="229"/>
      <c r="N721" s="230"/>
      <c r="O721" s="85"/>
      <c r="P721" s="85"/>
      <c r="Q721" s="85"/>
      <c r="R721" s="85"/>
      <c r="S721" s="85"/>
      <c r="T721" s="86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224</v>
      </c>
      <c r="AU721" s="18" t="s">
        <v>82</v>
      </c>
    </row>
    <row r="722" s="2" customFormat="1" ht="24.15" customHeight="1">
      <c r="A722" s="39"/>
      <c r="B722" s="40"/>
      <c r="C722" s="243" t="s">
        <v>1381</v>
      </c>
      <c r="D722" s="243" t="s">
        <v>254</v>
      </c>
      <c r="E722" s="244" t="s">
        <v>1382</v>
      </c>
      <c r="F722" s="245" t="s">
        <v>1383</v>
      </c>
      <c r="G722" s="246" t="s">
        <v>277</v>
      </c>
      <c r="H722" s="247">
        <v>2</v>
      </c>
      <c r="I722" s="248"/>
      <c r="J722" s="249">
        <f>ROUND(I722*H722,2)</f>
        <v>0</v>
      </c>
      <c r="K722" s="245" t="s">
        <v>19</v>
      </c>
      <c r="L722" s="250"/>
      <c r="M722" s="251" t="s">
        <v>19</v>
      </c>
      <c r="N722" s="252" t="s">
        <v>44</v>
      </c>
      <c r="O722" s="85"/>
      <c r="P722" s="222">
        <f>O722*H722</f>
        <v>0</v>
      </c>
      <c r="Q722" s="222">
        <v>0.00044999999999999999</v>
      </c>
      <c r="R722" s="222">
        <f>Q722*H722</f>
        <v>0.00089999999999999998</v>
      </c>
      <c r="S722" s="222">
        <v>0</v>
      </c>
      <c r="T722" s="223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24" t="s">
        <v>686</v>
      </c>
      <c r="AT722" s="224" t="s">
        <v>254</v>
      </c>
      <c r="AU722" s="224" t="s">
        <v>82</v>
      </c>
      <c r="AY722" s="18" t="s">
        <v>214</v>
      </c>
      <c r="BE722" s="225">
        <f>IF(N722="základní",J722,0)</f>
        <v>0</v>
      </c>
      <c r="BF722" s="225">
        <f>IF(N722="snížená",J722,0)</f>
        <v>0</v>
      </c>
      <c r="BG722" s="225">
        <f>IF(N722="zákl. přenesená",J722,0)</f>
        <v>0</v>
      </c>
      <c r="BH722" s="225">
        <f>IF(N722="sníž. přenesená",J722,0)</f>
        <v>0</v>
      </c>
      <c r="BI722" s="225">
        <f>IF(N722="nulová",J722,0)</f>
        <v>0</v>
      </c>
      <c r="BJ722" s="18" t="s">
        <v>80</v>
      </c>
      <c r="BK722" s="225">
        <f>ROUND(I722*H722,2)</f>
        <v>0</v>
      </c>
      <c r="BL722" s="18" t="s">
        <v>686</v>
      </c>
      <c r="BM722" s="224" t="s">
        <v>1384</v>
      </c>
    </row>
    <row r="723" s="2" customFormat="1">
      <c r="A723" s="39"/>
      <c r="B723" s="40"/>
      <c r="C723" s="41"/>
      <c r="D723" s="226" t="s">
        <v>224</v>
      </c>
      <c r="E723" s="41"/>
      <c r="F723" s="227" t="s">
        <v>1383</v>
      </c>
      <c r="G723" s="41"/>
      <c r="H723" s="41"/>
      <c r="I723" s="228"/>
      <c r="J723" s="41"/>
      <c r="K723" s="41"/>
      <c r="L723" s="45"/>
      <c r="M723" s="229"/>
      <c r="N723" s="230"/>
      <c r="O723" s="85"/>
      <c r="P723" s="85"/>
      <c r="Q723" s="85"/>
      <c r="R723" s="85"/>
      <c r="S723" s="85"/>
      <c r="T723" s="86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224</v>
      </c>
      <c r="AU723" s="18" t="s">
        <v>82</v>
      </c>
    </row>
    <row r="724" s="2" customFormat="1" ht="24.15" customHeight="1">
      <c r="A724" s="39"/>
      <c r="B724" s="40"/>
      <c r="C724" s="243" t="s">
        <v>1385</v>
      </c>
      <c r="D724" s="243" t="s">
        <v>254</v>
      </c>
      <c r="E724" s="244" t="s">
        <v>1386</v>
      </c>
      <c r="F724" s="245" t="s">
        <v>1387</v>
      </c>
      <c r="G724" s="246" t="s">
        <v>277</v>
      </c>
      <c r="H724" s="247">
        <v>2</v>
      </c>
      <c r="I724" s="248"/>
      <c r="J724" s="249">
        <f>ROUND(I724*H724,2)</f>
        <v>0</v>
      </c>
      <c r="K724" s="245" t="s">
        <v>19</v>
      </c>
      <c r="L724" s="250"/>
      <c r="M724" s="251" t="s">
        <v>19</v>
      </c>
      <c r="N724" s="252" t="s">
        <v>44</v>
      </c>
      <c r="O724" s="85"/>
      <c r="P724" s="222">
        <f>O724*H724</f>
        <v>0</v>
      </c>
      <c r="Q724" s="222">
        <v>0.00036999999999999999</v>
      </c>
      <c r="R724" s="222">
        <f>Q724*H724</f>
        <v>0.00073999999999999999</v>
      </c>
      <c r="S724" s="222">
        <v>0</v>
      </c>
      <c r="T724" s="223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24" t="s">
        <v>686</v>
      </c>
      <c r="AT724" s="224" t="s">
        <v>254</v>
      </c>
      <c r="AU724" s="224" t="s">
        <v>82</v>
      </c>
      <c r="AY724" s="18" t="s">
        <v>214</v>
      </c>
      <c r="BE724" s="225">
        <f>IF(N724="základní",J724,0)</f>
        <v>0</v>
      </c>
      <c r="BF724" s="225">
        <f>IF(N724="snížená",J724,0)</f>
        <v>0</v>
      </c>
      <c r="BG724" s="225">
        <f>IF(N724="zákl. přenesená",J724,0)</f>
        <v>0</v>
      </c>
      <c r="BH724" s="225">
        <f>IF(N724="sníž. přenesená",J724,0)</f>
        <v>0</v>
      </c>
      <c r="BI724" s="225">
        <f>IF(N724="nulová",J724,0)</f>
        <v>0</v>
      </c>
      <c r="BJ724" s="18" t="s">
        <v>80</v>
      </c>
      <c r="BK724" s="225">
        <f>ROUND(I724*H724,2)</f>
        <v>0</v>
      </c>
      <c r="BL724" s="18" t="s">
        <v>686</v>
      </c>
      <c r="BM724" s="224" t="s">
        <v>1388</v>
      </c>
    </row>
    <row r="725" s="2" customFormat="1">
      <c r="A725" s="39"/>
      <c r="B725" s="40"/>
      <c r="C725" s="41"/>
      <c r="D725" s="226" t="s">
        <v>224</v>
      </c>
      <c r="E725" s="41"/>
      <c r="F725" s="227" t="s">
        <v>1387</v>
      </c>
      <c r="G725" s="41"/>
      <c r="H725" s="41"/>
      <c r="I725" s="228"/>
      <c r="J725" s="41"/>
      <c r="K725" s="41"/>
      <c r="L725" s="45"/>
      <c r="M725" s="229"/>
      <c r="N725" s="230"/>
      <c r="O725" s="85"/>
      <c r="P725" s="85"/>
      <c r="Q725" s="85"/>
      <c r="R725" s="85"/>
      <c r="S725" s="85"/>
      <c r="T725" s="86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224</v>
      </c>
      <c r="AU725" s="18" t="s">
        <v>82</v>
      </c>
    </row>
    <row r="726" s="2" customFormat="1" ht="24.15" customHeight="1">
      <c r="A726" s="39"/>
      <c r="B726" s="40"/>
      <c r="C726" s="243" t="s">
        <v>1389</v>
      </c>
      <c r="D726" s="243" t="s">
        <v>254</v>
      </c>
      <c r="E726" s="244" t="s">
        <v>1390</v>
      </c>
      <c r="F726" s="245" t="s">
        <v>1391</v>
      </c>
      <c r="G726" s="246" t="s">
        <v>277</v>
      </c>
      <c r="H726" s="247">
        <v>4</v>
      </c>
      <c r="I726" s="248"/>
      <c r="J726" s="249">
        <f>ROUND(I726*H726,2)</f>
        <v>0</v>
      </c>
      <c r="K726" s="245" t="s">
        <v>19</v>
      </c>
      <c r="L726" s="250"/>
      <c r="M726" s="251" t="s">
        <v>19</v>
      </c>
      <c r="N726" s="252" t="s">
        <v>44</v>
      </c>
      <c r="O726" s="85"/>
      <c r="P726" s="222">
        <f>O726*H726</f>
        <v>0</v>
      </c>
      <c r="Q726" s="222">
        <v>0.002</v>
      </c>
      <c r="R726" s="222">
        <f>Q726*H726</f>
        <v>0.0080000000000000002</v>
      </c>
      <c r="S726" s="222">
        <v>0</v>
      </c>
      <c r="T726" s="223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24" t="s">
        <v>686</v>
      </c>
      <c r="AT726" s="224" t="s">
        <v>254</v>
      </c>
      <c r="AU726" s="224" t="s">
        <v>82</v>
      </c>
      <c r="AY726" s="18" t="s">
        <v>214</v>
      </c>
      <c r="BE726" s="225">
        <f>IF(N726="základní",J726,0)</f>
        <v>0</v>
      </c>
      <c r="BF726" s="225">
        <f>IF(N726="snížená",J726,0)</f>
        <v>0</v>
      </c>
      <c r="BG726" s="225">
        <f>IF(N726="zákl. přenesená",J726,0)</f>
        <v>0</v>
      </c>
      <c r="BH726" s="225">
        <f>IF(N726="sníž. přenesená",J726,0)</f>
        <v>0</v>
      </c>
      <c r="BI726" s="225">
        <f>IF(N726="nulová",J726,0)</f>
        <v>0</v>
      </c>
      <c r="BJ726" s="18" t="s">
        <v>80</v>
      </c>
      <c r="BK726" s="225">
        <f>ROUND(I726*H726,2)</f>
        <v>0</v>
      </c>
      <c r="BL726" s="18" t="s">
        <v>686</v>
      </c>
      <c r="BM726" s="224" t="s">
        <v>1392</v>
      </c>
    </row>
    <row r="727" s="2" customFormat="1">
      <c r="A727" s="39"/>
      <c r="B727" s="40"/>
      <c r="C727" s="41"/>
      <c r="D727" s="226" t="s">
        <v>224</v>
      </c>
      <c r="E727" s="41"/>
      <c r="F727" s="227" t="s">
        <v>1391</v>
      </c>
      <c r="G727" s="41"/>
      <c r="H727" s="41"/>
      <c r="I727" s="228"/>
      <c r="J727" s="41"/>
      <c r="K727" s="41"/>
      <c r="L727" s="45"/>
      <c r="M727" s="229"/>
      <c r="N727" s="230"/>
      <c r="O727" s="85"/>
      <c r="P727" s="85"/>
      <c r="Q727" s="85"/>
      <c r="R727" s="85"/>
      <c r="S727" s="85"/>
      <c r="T727" s="86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224</v>
      </c>
      <c r="AU727" s="18" t="s">
        <v>82</v>
      </c>
    </row>
    <row r="728" s="2" customFormat="1" ht="24.15" customHeight="1">
      <c r="A728" s="39"/>
      <c r="B728" s="40"/>
      <c r="C728" s="243" t="s">
        <v>1393</v>
      </c>
      <c r="D728" s="243" t="s">
        <v>254</v>
      </c>
      <c r="E728" s="244" t="s">
        <v>1394</v>
      </c>
      <c r="F728" s="245" t="s">
        <v>1395</v>
      </c>
      <c r="G728" s="246" t="s">
        <v>277</v>
      </c>
      <c r="H728" s="247">
        <v>6</v>
      </c>
      <c r="I728" s="248"/>
      <c r="J728" s="249">
        <f>ROUND(I728*H728,2)</f>
        <v>0</v>
      </c>
      <c r="K728" s="245" t="s">
        <v>19</v>
      </c>
      <c r="L728" s="250"/>
      <c r="M728" s="251" t="s">
        <v>19</v>
      </c>
      <c r="N728" s="252" t="s">
        <v>44</v>
      </c>
      <c r="O728" s="85"/>
      <c r="P728" s="222">
        <f>O728*H728</f>
        <v>0</v>
      </c>
      <c r="Q728" s="222">
        <v>0.0011999999999999999</v>
      </c>
      <c r="R728" s="222">
        <f>Q728*H728</f>
        <v>0.0071999999999999998</v>
      </c>
      <c r="S728" s="222">
        <v>0</v>
      </c>
      <c r="T728" s="223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24" t="s">
        <v>686</v>
      </c>
      <c r="AT728" s="224" t="s">
        <v>254</v>
      </c>
      <c r="AU728" s="224" t="s">
        <v>82</v>
      </c>
      <c r="AY728" s="18" t="s">
        <v>214</v>
      </c>
      <c r="BE728" s="225">
        <f>IF(N728="základní",J728,0)</f>
        <v>0</v>
      </c>
      <c r="BF728" s="225">
        <f>IF(N728="snížená",J728,0)</f>
        <v>0</v>
      </c>
      <c r="BG728" s="225">
        <f>IF(N728="zákl. přenesená",J728,0)</f>
        <v>0</v>
      </c>
      <c r="BH728" s="225">
        <f>IF(N728="sníž. přenesená",J728,0)</f>
        <v>0</v>
      </c>
      <c r="BI728" s="225">
        <f>IF(N728="nulová",J728,0)</f>
        <v>0</v>
      </c>
      <c r="BJ728" s="18" t="s">
        <v>80</v>
      </c>
      <c r="BK728" s="225">
        <f>ROUND(I728*H728,2)</f>
        <v>0</v>
      </c>
      <c r="BL728" s="18" t="s">
        <v>686</v>
      </c>
      <c r="BM728" s="224" t="s">
        <v>1396</v>
      </c>
    </row>
    <row r="729" s="2" customFormat="1">
      <c r="A729" s="39"/>
      <c r="B729" s="40"/>
      <c r="C729" s="41"/>
      <c r="D729" s="226" t="s">
        <v>224</v>
      </c>
      <c r="E729" s="41"/>
      <c r="F729" s="227" t="s">
        <v>1395</v>
      </c>
      <c r="G729" s="41"/>
      <c r="H729" s="41"/>
      <c r="I729" s="228"/>
      <c r="J729" s="41"/>
      <c r="K729" s="41"/>
      <c r="L729" s="45"/>
      <c r="M729" s="229"/>
      <c r="N729" s="230"/>
      <c r="O729" s="85"/>
      <c r="P729" s="85"/>
      <c r="Q729" s="85"/>
      <c r="R729" s="85"/>
      <c r="S729" s="85"/>
      <c r="T729" s="86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224</v>
      </c>
      <c r="AU729" s="18" t="s">
        <v>82</v>
      </c>
    </row>
    <row r="730" s="2" customFormat="1" ht="24.15" customHeight="1">
      <c r="A730" s="39"/>
      <c r="B730" s="40"/>
      <c r="C730" s="243" t="s">
        <v>1397</v>
      </c>
      <c r="D730" s="243" t="s">
        <v>254</v>
      </c>
      <c r="E730" s="244" t="s">
        <v>1398</v>
      </c>
      <c r="F730" s="245" t="s">
        <v>1399</v>
      </c>
      <c r="G730" s="246" t="s">
        <v>277</v>
      </c>
      <c r="H730" s="247">
        <v>2</v>
      </c>
      <c r="I730" s="248"/>
      <c r="J730" s="249">
        <f>ROUND(I730*H730,2)</f>
        <v>0</v>
      </c>
      <c r="K730" s="245" t="s">
        <v>19</v>
      </c>
      <c r="L730" s="250"/>
      <c r="M730" s="251" t="s">
        <v>19</v>
      </c>
      <c r="N730" s="252" t="s">
        <v>44</v>
      </c>
      <c r="O730" s="85"/>
      <c r="P730" s="222">
        <f>O730*H730</f>
        <v>0</v>
      </c>
      <c r="Q730" s="222">
        <v>0.001</v>
      </c>
      <c r="R730" s="222">
        <f>Q730*H730</f>
        <v>0.002</v>
      </c>
      <c r="S730" s="222">
        <v>0</v>
      </c>
      <c r="T730" s="223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24" t="s">
        <v>686</v>
      </c>
      <c r="AT730" s="224" t="s">
        <v>254</v>
      </c>
      <c r="AU730" s="224" t="s">
        <v>82</v>
      </c>
      <c r="AY730" s="18" t="s">
        <v>214</v>
      </c>
      <c r="BE730" s="225">
        <f>IF(N730="základní",J730,0)</f>
        <v>0</v>
      </c>
      <c r="BF730" s="225">
        <f>IF(N730="snížená",J730,0)</f>
        <v>0</v>
      </c>
      <c r="BG730" s="225">
        <f>IF(N730="zákl. přenesená",J730,0)</f>
        <v>0</v>
      </c>
      <c r="BH730" s="225">
        <f>IF(N730="sníž. přenesená",J730,0)</f>
        <v>0</v>
      </c>
      <c r="BI730" s="225">
        <f>IF(N730="nulová",J730,0)</f>
        <v>0</v>
      </c>
      <c r="BJ730" s="18" t="s">
        <v>80</v>
      </c>
      <c r="BK730" s="225">
        <f>ROUND(I730*H730,2)</f>
        <v>0</v>
      </c>
      <c r="BL730" s="18" t="s">
        <v>686</v>
      </c>
      <c r="BM730" s="224" t="s">
        <v>1400</v>
      </c>
    </row>
    <row r="731" s="2" customFormat="1">
      <c r="A731" s="39"/>
      <c r="B731" s="40"/>
      <c r="C731" s="41"/>
      <c r="D731" s="226" t="s">
        <v>224</v>
      </c>
      <c r="E731" s="41"/>
      <c r="F731" s="227" t="s">
        <v>1399</v>
      </c>
      <c r="G731" s="41"/>
      <c r="H731" s="41"/>
      <c r="I731" s="228"/>
      <c r="J731" s="41"/>
      <c r="K731" s="41"/>
      <c r="L731" s="45"/>
      <c r="M731" s="229"/>
      <c r="N731" s="230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224</v>
      </c>
      <c r="AU731" s="18" t="s">
        <v>82</v>
      </c>
    </row>
    <row r="732" s="2" customFormat="1" ht="24.15" customHeight="1">
      <c r="A732" s="39"/>
      <c r="B732" s="40"/>
      <c r="C732" s="243" t="s">
        <v>1401</v>
      </c>
      <c r="D732" s="243" t="s">
        <v>254</v>
      </c>
      <c r="E732" s="244" t="s">
        <v>1402</v>
      </c>
      <c r="F732" s="245" t="s">
        <v>1403</v>
      </c>
      <c r="G732" s="246" t="s">
        <v>277</v>
      </c>
      <c r="H732" s="247">
        <v>2</v>
      </c>
      <c r="I732" s="248"/>
      <c r="J732" s="249">
        <f>ROUND(I732*H732,2)</f>
        <v>0</v>
      </c>
      <c r="K732" s="245" t="s">
        <v>19</v>
      </c>
      <c r="L732" s="250"/>
      <c r="M732" s="251" t="s">
        <v>19</v>
      </c>
      <c r="N732" s="252" t="s">
        <v>44</v>
      </c>
      <c r="O732" s="85"/>
      <c r="P732" s="222">
        <f>O732*H732</f>
        <v>0</v>
      </c>
      <c r="Q732" s="222">
        <v>0.00050000000000000001</v>
      </c>
      <c r="R732" s="222">
        <f>Q732*H732</f>
        <v>0.001</v>
      </c>
      <c r="S732" s="222">
        <v>0</v>
      </c>
      <c r="T732" s="223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24" t="s">
        <v>686</v>
      </c>
      <c r="AT732" s="224" t="s">
        <v>254</v>
      </c>
      <c r="AU732" s="224" t="s">
        <v>82</v>
      </c>
      <c r="AY732" s="18" t="s">
        <v>214</v>
      </c>
      <c r="BE732" s="225">
        <f>IF(N732="základní",J732,0)</f>
        <v>0</v>
      </c>
      <c r="BF732" s="225">
        <f>IF(N732="snížená",J732,0)</f>
        <v>0</v>
      </c>
      <c r="BG732" s="225">
        <f>IF(N732="zákl. přenesená",J732,0)</f>
        <v>0</v>
      </c>
      <c r="BH732" s="225">
        <f>IF(N732="sníž. přenesená",J732,0)</f>
        <v>0</v>
      </c>
      <c r="BI732" s="225">
        <f>IF(N732="nulová",J732,0)</f>
        <v>0</v>
      </c>
      <c r="BJ732" s="18" t="s">
        <v>80</v>
      </c>
      <c r="BK732" s="225">
        <f>ROUND(I732*H732,2)</f>
        <v>0</v>
      </c>
      <c r="BL732" s="18" t="s">
        <v>686</v>
      </c>
      <c r="BM732" s="224" t="s">
        <v>1404</v>
      </c>
    </row>
    <row r="733" s="2" customFormat="1">
      <c r="A733" s="39"/>
      <c r="B733" s="40"/>
      <c r="C733" s="41"/>
      <c r="D733" s="226" t="s">
        <v>224</v>
      </c>
      <c r="E733" s="41"/>
      <c r="F733" s="227" t="s">
        <v>1403</v>
      </c>
      <c r="G733" s="41"/>
      <c r="H733" s="41"/>
      <c r="I733" s="228"/>
      <c r="J733" s="41"/>
      <c r="K733" s="41"/>
      <c r="L733" s="45"/>
      <c r="M733" s="229"/>
      <c r="N733" s="230"/>
      <c r="O733" s="85"/>
      <c r="P733" s="85"/>
      <c r="Q733" s="85"/>
      <c r="R733" s="85"/>
      <c r="S733" s="85"/>
      <c r="T733" s="86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224</v>
      </c>
      <c r="AU733" s="18" t="s">
        <v>82</v>
      </c>
    </row>
    <row r="734" s="2" customFormat="1" ht="24.15" customHeight="1">
      <c r="A734" s="39"/>
      <c r="B734" s="40"/>
      <c r="C734" s="243" t="s">
        <v>1405</v>
      </c>
      <c r="D734" s="243" t="s">
        <v>254</v>
      </c>
      <c r="E734" s="244" t="s">
        <v>1406</v>
      </c>
      <c r="F734" s="245" t="s">
        <v>1407</v>
      </c>
      <c r="G734" s="246" t="s">
        <v>277</v>
      </c>
      <c r="H734" s="247">
        <v>2</v>
      </c>
      <c r="I734" s="248"/>
      <c r="J734" s="249">
        <f>ROUND(I734*H734,2)</f>
        <v>0</v>
      </c>
      <c r="K734" s="245" t="s">
        <v>19</v>
      </c>
      <c r="L734" s="250"/>
      <c r="M734" s="251" t="s">
        <v>19</v>
      </c>
      <c r="N734" s="252" t="s">
        <v>44</v>
      </c>
      <c r="O734" s="85"/>
      <c r="P734" s="222">
        <f>O734*H734</f>
        <v>0</v>
      </c>
      <c r="Q734" s="222">
        <v>0.00040000000000000002</v>
      </c>
      <c r="R734" s="222">
        <f>Q734*H734</f>
        <v>0.00080000000000000004</v>
      </c>
      <c r="S734" s="222">
        <v>0</v>
      </c>
      <c r="T734" s="223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24" t="s">
        <v>686</v>
      </c>
      <c r="AT734" s="224" t="s">
        <v>254</v>
      </c>
      <c r="AU734" s="224" t="s">
        <v>82</v>
      </c>
      <c r="AY734" s="18" t="s">
        <v>214</v>
      </c>
      <c r="BE734" s="225">
        <f>IF(N734="základní",J734,0)</f>
        <v>0</v>
      </c>
      <c r="BF734" s="225">
        <f>IF(N734="snížená",J734,0)</f>
        <v>0</v>
      </c>
      <c r="BG734" s="225">
        <f>IF(N734="zákl. přenesená",J734,0)</f>
        <v>0</v>
      </c>
      <c r="BH734" s="225">
        <f>IF(N734="sníž. přenesená",J734,0)</f>
        <v>0</v>
      </c>
      <c r="BI734" s="225">
        <f>IF(N734="nulová",J734,0)</f>
        <v>0</v>
      </c>
      <c r="BJ734" s="18" t="s">
        <v>80</v>
      </c>
      <c r="BK734" s="225">
        <f>ROUND(I734*H734,2)</f>
        <v>0</v>
      </c>
      <c r="BL734" s="18" t="s">
        <v>686</v>
      </c>
      <c r="BM734" s="224" t="s">
        <v>1408</v>
      </c>
    </row>
    <row r="735" s="2" customFormat="1">
      <c r="A735" s="39"/>
      <c r="B735" s="40"/>
      <c r="C735" s="41"/>
      <c r="D735" s="226" t="s">
        <v>224</v>
      </c>
      <c r="E735" s="41"/>
      <c r="F735" s="227" t="s">
        <v>1407</v>
      </c>
      <c r="G735" s="41"/>
      <c r="H735" s="41"/>
      <c r="I735" s="228"/>
      <c r="J735" s="41"/>
      <c r="K735" s="41"/>
      <c r="L735" s="45"/>
      <c r="M735" s="229"/>
      <c r="N735" s="230"/>
      <c r="O735" s="85"/>
      <c r="P735" s="85"/>
      <c r="Q735" s="85"/>
      <c r="R735" s="85"/>
      <c r="S735" s="85"/>
      <c r="T735" s="86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224</v>
      </c>
      <c r="AU735" s="18" t="s">
        <v>82</v>
      </c>
    </row>
    <row r="736" s="2" customFormat="1" ht="16.5" customHeight="1">
      <c r="A736" s="39"/>
      <c r="B736" s="40"/>
      <c r="C736" s="213" t="s">
        <v>1409</v>
      </c>
      <c r="D736" s="213" t="s">
        <v>217</v>
      </c>
      <c r="E736" s="214" t="s">
        <v>1410</v>
      </c>
      <c r="F736" s="215" t="s">
        <v>1411</v>
      </c>
      <c r="G736" s="216" t="s">
        <v>551</v>
      </c>
      <c r="H736" s="217">
        <v>492</v>
      </c>
      <c r="I736" s="218"/>
      <c r="J736" s="219">
        <f>ROUND(I736*H736,2)</f>
        <v>0</v>
      </c>
      <c r="K736" s="215" t="s">
        <v>221</v>
      </c>
      <c r="L736" s="45"/>
      <c r="M736" s="220" t="s">
        <v>19</v>
      </c>
      <c r="N736" s="221" t="s">
        <v>44</v>
      </c>
      <c r="O736" s="85"/>
      <c r="P736" s="222">
        <f>O736*H736</f>
        <v>0</v>
      </c>
      <c r="Q736" s="222">
        <v>3.0000000000000001E-05</v>
      </c>
      <c r="R736" s="222">
        <f>Q736*H736</f>
        <v>0.014760000000000001</v>
      </c>
      <c r="S736" s="222">
        <v>0</v>
      </c>
      <c r="T736" s="223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24" t="s">
        <v>334</v>
      </c>
      <c r="AT736" s="224" t="s">
        <v>217</v>
      </c>
      <c r="AU736" s="224" t="s">
        <v>82</v>
      </c>
      <c r="AY736" s="18" t="s">
        <v>214</v>
      </c>
      <c r="BE736" s="225">
        <f>IF(N736="základní",J736,0)</f>
        <v>0</v>
      </c>
      <c r="BF736" s="225">
        <f>IF(N736="snížená",J736,0)</f>
        <v>0</v>
      </c>
      <c r="BG736" s="225">
        <f>IF(N736="zákl. přenesená",J736,0)</f>
        <v>0</v>
      </c>
      <c r="BH736" s="225">
        <f>IF(N736="sníž. přenesená",J736,0)</f>
        <v>0</v>
      </c>
      <c r="BI736" s="225">
        <f>IF(N736="nulová",J736,0)</f>
        <v>0</v>
      </c>
      <c r="BJ736" s="18" t="s">
        <v>80</v>
      </c>
      <c r="BK736" s="225">
        <f>ROUND(I736*H736,2)</f>
        <v>0</v>
      </c>
      <c r="BL736" s="18" t="s">
        <v>334</v>
      </c>
      <c r="BM736" s="224" t="s">
        <v>1412</v>
      </c>
    </row>
    <row r="737" s="2" customFormat="1">
      <c r="A737" s="39"/>
      <c r="B737" s="40"/>
      <c r="C737" s="41"/>
      <c r="D737" s="226" t="s">
        <v>224</v>
      </c>
      <c r="E737" s="41"/>
      <c r="F737" s="227" t="s">
        <v>1413</v>
      </c>
      <c r="G737" s="41"/>
      <c r="H737" s="41"/>
      <c r="I737" s="228"/>
      <c r="J737" s="41"/>
      <c r="K737" s="41"/>
      <c r="L737" s="45"/>
      <c r="M737" s="229"/>
      <c r="N737" s="230"/>
      <c r="O737" s="85"/>
      <c r="P737" s="85"/>
      <c r="Q737" s="85"/>
      <c r="R737" s="85"/>
      <c r="S737" s="85"/>
      <c r="T737" s="86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224</v>
      </c>
      <c r="AU737" s="18" t="s">
        <v>82</v>
      </c>
    </row>
    <row r="738" s="2" customFormat="1">
      <c r="A738" s="39"/>
      <c r="B738" s="40"/>
      <c r="C738" s="41"/>
      <c r="D738" s="231" t="s">
        <v>226</v>
      </c>
      <c r="E738" s="41"/>
      <c r="F738" s="232" t="s">
        <v>1414</v>
      </c>
      <c r="G738" s="41"/>
      <c r="H738" s="41"/>
      <c r="I738" s="228"/>
      <c r="J738" s="41"/>
      <c r="K738" s="41"/>
      <c r="L738" s="45"/>
      <c r="M738" s="229"/>
      <c r="N738" s="230"/>
      <c r="O738" s="85"/>
      <c r="P738" s="85"/>
      <c r="Q738" s="85"/>
      <c r="R738" s="85"/>
      <c r="S738" s="85"/>
      <c r="T738" s="86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226</v>
      </c>
      <c r="AU738" s="18" t="s">
        <v>82</v>
      </c>
    </row>
    <row r="739" s="2" customFormat="1" ht="16.5" customHeight="1">
      <c r="A739" s="39"/>
      <c r="B739" s="40"/>
      <c r="C739" s="243" t="s">
        <v>1415</v>
      </c>
      <c r="D739" s="243" t="s">
        <v>254</v>
      </c>
      <c r="E739" s="244" t="s">
        <v>1416</v>
      </c>
      <c r="F739" s="245" t="s">
        <v>1417</v>
      </c>
      <c r="G739" s="246" t="s">
        <v>277</v>
      </c>
      <c r="H739" s="247">
        <v>65</v>
      </c>
      <c r="I739" s="248"/>
      <c r="J739" s="249">
        <f>ROUND(I739*H739,2)</f>
        <v>0</v>
      </c>
      <c r="K739" s="245" t="s">
        <v>19</v>
      </c>
      <c r="L739" s="250"/>
      <c r="M739" s="251" t="s">
        <v>19</v>
      </c>
      <c r="N739" s="252" t="s">
        <v>44</v>
      </c>
      <c r="O739" s="85"/>
      <c r="P739" s="222">
        <f>O739*H739</f>
        <v>0</v>
      </c>
      <c r="Q739" s="222">
        <v>0.0032000000000000002</v>
      </c>
      <c r="R739" s="222">
        <f>Q739*H739</f>
        <v>0.20800000000000002</v>
      </c>
      <c r="S739" s="222">
        <v>0</v>
      </c>
      <c r="T739" s="223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24" t="s">
        <v>604</v>
      </c>
      <c r="AT739" s="224" t="s">
        <v>254</v>
      </c>
      <c r="AU739" s="224" t="s">
        <v>82</v>
      </c>
      <c r="AY739" s="18" t="s">
        <v>214</v>
      </c>
      <c r="BE739" s="225">
        <f>IF(N739="základní",J739,0)</f>
        <v>0</v>
      </c>
      <c r="BF739" s="225">
        <f>IF(N739="snížená",J739,0)</f>
        <v>0</v>
      </c>
      <c r="BG739" s="225">
        <f>IF(N739="zákl. přenesená",J739,0)</f>
        <v>0</v>
      </c>
      <c r="BH739" s="225">
        <f>IF(N739="sníž. přenesená",J739,0)</f>
        <v>0</v>
      </c>
      <c r="BI739" s="225">
        <f>IF(N739="nulová",J739,0)</f>
        <v>0</v>
      </c>
      <c r="BJ739" s="18" t="s">
        <v>80</v>
      </c>
      <c r="BK739" s="225">
        <f>ROUND(I739*H739,2)</f>
        <v>0</v>
      </c>
      <c r="BL739" s="18" t="s">
        <v>334</v>
      </c>
      <c r="BM739" s="224" t="s">
        <v>1418</v>
      </c>
    </row>
    <row r="740" s="2" customFormat="1">
      <c r="A740" s="39"/>
      <c r="B740" s="40"/>
      <c r="C740" s="41"/>
      <c r="D740" s="226" t="s">
        <v>224</v>
      </c>
      <c r="E740" s="41"/>
      <c r="F740" s="227" t="s">
        <v>1417</v>
      </c>
      <c r="G740" s="41"/>
      <c r="H740" s="41"/>
      <c r="I740" s="228"/>
      <c r="J740" s="41"/>
      <c r="K740" s="41"/>
      <c r="L740" s="45"/>
      <c r="M740" s="229"/>
      <c r="N740" s="230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224</v>
      </c>
      <c r="AU740" s="18" t="s">
        <v>82</v>
      </c>
    </row>
    <row r="741" s="2" customFormat="1" ht="16.5" customHeight="1">
      <c r="A741" s="39"/>
      <c r="B741" s="40"/>
      <c r="C741" s="243" t="s">
        <v>1419</v>
      </c>
      <c r="D741" s="243" t="s">
        <v>254</v>
      </c>
      <c r="E741" s="244" t="s">
        <v>1420</v>
      </c>
      <c r="F741" s="245" t="s">
        <v>1421</v>
      </c>
      <c r="G741" s="246" t="s">
        <v>277</v>
      </c>
      <c r="H741" s="247">
        <v>225</v>
      </c>
      <c r="I741" s="248"/>
      <c r="J741" s="249">
        <f>ROUND(I741*H741,2)</f>
        <v>0</v>
      </c>
      <c r="K741" s="245" t="s">
        <v>19</v>
      </c>
      <c r="L741" s="250"/>
      <c r="M741" s="251" t="s">
        <v>19</v>
      </c>
      <c r="N741" s="252" t="s">
        <v>44</v>
      </c>
      <c r="O741" s="85"/>
      <c r="P741" s="222">
        <f>O741*H741</f>
        <v>0</v>
      </c>
      <c r="Q741" s="222">
        <v>0.0032000000000000002</v>
      </c>
      <c r="R741" s="222">
        <f>Q741*H741</f>
        <v>0.72000000000000008</v>
      </c>
      <c r="S741" s="222">
        <v>0</v>
      </c>
      <c r="T741" s="223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24" t="s">
        <v>604</v>
      </c>
      <c r="AT741" s="224" t="s">
        <v>254</v>
      </c>
      <c r="AU741" s="224" t="s">
        <v>82</v>
      </c>
      <c r="AY741" s="18" t="s">
        <v>214</v>
      </c>
      <c r="BE741" s="225">
        <f>IF(N741="základní",J741,0)</f>
        <v>0</v>
      </c>
      <c r="BF741" s="225">
        <f>IF(N741="snížená",J741,0)</f>
        <v>0</v>
      </c>
      <c r="BG741" s="225">
        <f>IF(N741="zákl. přenesená",J741,0)</f>
        <v>0</v>
      </c>
      <c r="BH741" s="225">
        <f>IF(N741="sníž. přenesená",J741,0)</f>
        <v>0</v>
      </c>
      <c r="BI741" s="225">
        <f>IF(N741="nulová",J741,0)</f>
        <v>0</v>
      </c>
      <c r="BJ741" s="18" t="s">
        <v>80</v>
      </c>
      <c r="BK741" s="225">
        <f>ROUND(I741*H741,2)</f>
        <v>0</v>
      </c>
      <c r="BL741" s="18" t="s">
        <v>334</v>
      </c>
      <c r="BM741" s="224" t="s">
        <v>1422</v>
      </c>
    </row>
    <row r="742" s="2" customFormat="1">
      <c r="A742" s="39"/>
      <c r="B742" s="40"/>
      <c r="C742" s="41"/>
      <c r="D742" s="226" t="s">
        <v>224</v>
      </c>
      <c r="E742" s="41"/>
      <c r="F742" s="227" t="s">
        <v>1421</v>
      </c>
      <c r="G742" s="41"/>
      <c r="H742" s="41"/>
      <c r="I742" s="228"/>
      <c r="J742" s="41"/>
      <c r="K742" s="41"/>
      <c r="L742" s="45"/>
      <c r="M742" s="229"/>
      <c r="N742" s="230"/>
      <c r="O742" s="85"/>
      <c r="P742" s="85"/>
      <c r="Q742" s="85"/>
      <c r="R742" s="85"/>
      <c r="S742" s="85"/>
      <c r="T742" s="86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224</v>
      </c>
      <c r="AU742" s="18" t="s">
        <v>82</v>
      </c>
    </row>
    <row r="743" s="2" customFormat="1" ht="16.5" customHeight="1">
      <c r="A743" s="39"/>
      <c r="B743" s="40"/>
      <c r="C743" s="243" t="s">
        <v>1423</v>
      </c>
      <c r="D743" s="243" t="s">
        <v>254</v>
      </c>
      <c r="E743" s="244" t="s">
        <v>1424</v>
      </c>
      <c r="F743" s="245" t="s">
        <v>1425</v>
      </c>
      <c r="G743" s="246" t="s">
        <v>277</v>
      </c>
      <c r="H743" s="247">
        <v>160</v>
      </c>
      <c r="I743" s="248"/>
      <c r="J743" s="249">
        <f>ROUND(I743*H743,2)</f>
        <v>0</v>
      </c>
      <c r="K743" s="245" t="s">
        <v>19</v>
      </c>
      <c r="L743" s="250"/>
      <c r="M743" s="251" t="s">
        <v>19</v>
      </c>
      <c r="N743" s="252" t="s">
        <v>44</v>
      </c>
      <c r="O743" s="85"/>
      <c r="P743" s="222">
        <f>O743*H743</f>
        <v>0</v>
      </c>
      <c r="Q743" s="222">
        <v>0.0032000000000000002</v>
      </c>
      <c r="R743" s="222">
        <f>Q743*H743</f>
        <v>0.51200000000000001</v>
      </c>
      <c r="S743" s="222">
        <v>0</v>
      </c>
      <c r="T743" s="223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24" t="s">
        <v>604</v>
      </c>
      <c r="AT743" s="224" t="s">
        <v>254</v>
      </c>
      <c r="AU743" s="224" t="s">
        <v>82</v>
      </c>
      <c r="AY743" s="18" t="s">
        <v>214</v>
      </c>
      <c r="BE743" s="225">
        <f>IF(N743="základní",J743,0)</f>
        <v>0</v>
      </c>
      <c r="BF743" s="225">
        <f>IF(N743="snížená",J743,0)</f>
        <v>0</v>
      </c>
      <c r="BG743" s="225">
        <f>IF(N743="zákl. přenesená",J743,0)</f>
        <v>0</v>
      </c>
      <c r="BH743" s="225">
        <f>IF(N743="sníž. přenesená",J743,0)</f>
        <v>0</v>
      </c>
      <c r="BI743" s="225">
        <f>IF(N743="nulová",J743,0)</f>
        <v>0</v>
      </c>
      <c r="BJ743" s="18" t="s">
        <v>80</v>
      </c>
      <c r="BK743" s="225">
        <f>ROUND(I743*H743,2)</f>
        <v>0</v>
      </c>
      <c r="BL743" s="18" t="s">
        <v>334</v>
      </c>
      <c r="BM743" s="224" t="s">
        <v>1426</v>
      </c>
    </row>
    <row r="744" s="2" customFormat="1">
      <c r="A744" s="39"/>
      <c r="B744" s="40"/>
      <c r="C744" s="41"/>
      <c r="D744" s="226" t="s">
        <v>224</v>
      </c>
      <c r="E744" s="41"/>
      <c r="F744" s="227" t="s">
        <v>1425</v>
      </c>
      <c r="G744" s="41"/>
      <c r="H744" s="41"/>
      <c r="I744" s="228"/>
      <c r="J744" s="41"/>
      <c r="K744" s="41"/>
      <c r="L744" s="45"/>
      <c r="M744" s="229"/>
      <c r="N744" s="230"/>
      <c r="O744" s="85"/>
      <c r="P744" s="85"/>
      <c r="Q744" s="85"/>
      <c r="R744" s="85"/>
      <c r="S744" s="85"/>
      <c r="T744" s="86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224</v>
      </c>
      <c r="AU744" s="18" t="s">
        <v>82</v>
      </c>
    </row>
    <row r="745" s="2" customFormat="1" ht="16.5" customHeight="1">
      <c r="A745" s="39"/>
      <c r="B745" s="40"/>
      <c r="C745" s="243" t="s">
        <v>604</v>
      </c>
      <c r="D745" s="243" t="s">
        <v>254</v>
      </c>
      <c r="E745" s="244" t="s">
        <v>1427</v>
      </c>
      <c r="F745" s="245" t="s">
        <v>1428</v>
      </c>
      <c r="G745" s="246" t="s">
        <v>277</v>
      </c>
      <c r="H745" s="247">
        <v>13</v>
      </c>
      <c r="I745" s="248"/>
      <c r="J745" s="249">
        <f>ROUND(I745*H745,2)</f>
        <v>0</v>
      </c>
      <c r="K745" s="245" t="s">
        <v>19</v>
      </c>
      <c r="L745" s="250"/>
      <c r="M745" s="251" t="s">
        <v>19</v>
      </c>
      <c r="N745" s="252" t="s">
        <v>44</v>
      </c>
      <c r="O745" s="85"/>
      <c r="P745" s="222">
        <f>O745*H745</f>
        <v>0</v>
      </c>
      <c r="Q745" s="222">
        <v>0.0032000000000000002</v>
      </c>
      <c r="R745" s="222">
        <f>Q745*H745</f>
        <v>0.041600000000000005</v>
      </c>
      <c r="S745" s="222">
        <v>0</v>
      </c>
      <c r="T745" s="223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24" t="s">
        <v>604</v>
      </c>
      <c r="AT745" s="224" t="s">
        <v>254</v>
      </c>
      <c r="AU745" s="224" t="s">
        <v>82</v>
      </c>
      <c r="AY745" s="18" t="s">
        <v>214</v>
      </c>
      <c r="BE745" s="225">
        <f>IF(N745="základní",J745,0)</f>
        <v>0</v>
      </c>
      <c r="BF745" s="225">
        <f>IF(N745="snížená",J745,0)</f>
        <v>0</v>
      </c>
      <c r="BG745" s="225">
        <f>IF(N745="zákl. přenesená",J745,0)</f>
        <v>0</v>
      </c>
      <c r="BH745" s="225">
        <f>IF(N745="sníž. přenesená",J745,0)</f>
        <v>0</v>
      </c>
      <c r="BI745" s="225">
        <f>IF(N745="nulová",J745,0)</f>
        <v>0</v>
      </c>
      <c r="BJ745" s="18" t="s">
        <v>80</v>
      </c>
      <c r="BK745" s="225">
        <f>ROUND(I745*H745,2)</f>
        <v>0</v>
      </c>
      <c r="BL745" s="18" t="s">
        <v>334</v>
      </c>
      <c r="BM745" s="224" t="s">
        <v>1429</v>
      </c>
    </row>
    <row r="746" s="2" customFormat="1">
      <c r="A746" s="39"/>
      <c r="B746" s="40"/>
      <c r="C746" s="41"/>
      <c r="D746" s="226" t="s">
        <v>224</v>
      </c>
      <c r="E746" s="41"/>
      <c r="F746" s="227" t="s">
        <v>1428</v>
      </c>
      <c r="G746" s="41"/>
      <c r="H746" s="41"/>
      <c r="I746" s="228"/>
      <c r="J746" s="41"/>
      <c r="K746" s="41"/>
      <c r="L746" s="45"/>
      <c r="M746" s="229"/>
      <c r="N746" s="230"/>
      <c r="O746" s="85"/>
      <c r="P746" s="85"/>
      <c r="Q746" s="85"/>
      <c r="R746" s="85"/>
      <c r="S746" s="85"/>
      <c r="T746" s="86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224</v>
      </c>
      <c r="AU746" s="18" t="s">
        <v>82</v>
      </c>
    </row>
    <row r="747" s="2" customFormat="1" ht="16.5" customHeight="1">
      <c r="A747" s="39"/>
      <c r="B747" s="40"/>
      <c r="C747" s="243" t="s">
        <v>1430</v>
      </c>
      <c r="D747" s="243" t="s">
        <v>254</v>
      </c>
      <c r="E747" s="244" t="s">
        <v>1431</v>
      </c>
      <c r="F747" s="245" t="s">
        <v>1432</v>
      </c>
      <c r="G747" s="246" t="s">
        <v>277</v>
      </c>
      <c r="H747" s="247">
        <v>1</v>
      </c>
      <c r="I747" s="248"/>
      <c r="J747" s="249">
        <f>ROUND(I747*H747,2)</f>
        <v>0</v>
      </c>
      <c r="K747" s="245" t="s">
        <v>19</v>
      </c>
      <c r="L747" s="250"/>
      <c r="M747" s="251" t="s">
        <v>19</v>
      </c>
      <c r="N747" s="252" t="s">
        <v>44</v>
      </c>
      <c r="O747" s="85"/>
      <c r="P747" s="222">
        <f>O747*H747</f>
        <v>0</v>
      </c>
      <c r="Q747" s="222">
        <v>0.0032000000000000002</v>
      </c>
      <c r="R747" s="222">
        <f>Q747*H747</f>
        <v>0.0032000000000000002</v>
      </c>
      <c r="S747" s="222">
        <v>0</v>
      </c>
      <c r="T747" s="223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24" t="s">
        <v>604</v>
      </c>
      <c r="AT747" s="224" t="s">
        <v>254</v>
      </c>
      <c r="AU747" s="224" t="s">
        <v>82</v>
      </c>
      <c r="AY747" s="18" t="s">
        <v>214</v>
      </c>
      <c r="BE747" s="225">
        <f>IF(N747="základní",J747,0)</f>
        <v>0</v>
      </c>
      <c r="BF747" s="225">
        <f>IF(N747="snížená",J747,0)</f>
        <v>0</v>
      </c>
      <c r="BG747" s="225">
        <f>IF(N747="zákl. přenesená",J747,0)</f>
        <v>0</v>
      </c>
      <c r="BH747" s="225">
        <f>IF(N747="sníž. přenesená",J747,0)</f>
        <v>0</v>
      </c>
      <c r="BI747" s="225">
        <f>IF(N747="nulová",J747,0)</f>
        <v>0</v>
      </c>
      <c r="BJ747" s="18" t="s">
        <v>80</v>
      </c>
      <c r="BK747" s="225">
        <f>ROUND(I747*H747,2)</f>
        <v>0</v>
      </c>
      <c r="BL747" s="18" t="s">
        <v>334</v>
      </c>
      <c r="BM747" s="224" t="s">
        <v>1433</v>
      </c>
    </row>
    <row r="748" s="2" customFormat="1">
      <c r="A748" s="39"/>
      <c r="B748" s="40"/>
      <c r="C748" s="41"/>
      <c r="D748" s="226" t="s">
        <v>224</v>
      </c>
      <c r="E748" s="41"/>
      <c r="F748" s="227" t="s">
        <v>1432</v>
      </c>
      <c r="G748" s="41"/>
      <c r="H748" s="41"/>
      <c r="I748" s="228"/>
      <c r="J748" s="41"/>
      <c r="K748" s="41"/>
      <c r="L748" s="45"/>
      <c r="M748" s="229"/>
      <c r="N748" s="230"/>
      <c r="O748" s="85"/>
      <c r="P748" s="85"/>
      <c r="Q748" s="85"/>
      <c r="R748" s="85"/>
      <c r="S748" s="85"/>
      <c r="T748" s="86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224</v>
      </c>
      <c r="AU748" s="18" t="s">
        <v>82</v>
      </c>
    </row>
    <row r="749" s="2" customFormat="1" ht="16.5" customHeight="1">
      <c r="A749" s="39"/>
      <c r="B749" s="40"/>
      <c r="C749" s="243" t="s">
        <v>1434</v>
      </c>
      <c r="D749" s="243" t="s">
        <v>254</v>
      </c>
      <c r="E749" s="244" t="s">
        <v>1435</v>
      </c>
      <c r="F749" s="245" t="s">
        <v>1436</v>
      </c>
      <c r="G749" s="246" t="s">
        <v>277</v>
      </c>
      <c r="H749" s="247">
        <v>8</v>
      </c>
      <c r="I749" s="248"/>
      <c r="J749" s="249">
        <f>ROUND(I749*H749,2)</f>
        <v>0</v>
      </c>
      <c r="K749" s="245" t="s">
        <v>19</v>
      </c>
      <c r="L749" s="250"/>
      <c r="M749" s="251" t="s">
        <v>19</v>
      </c>
      <c r="N749" s="252" t="s">
        <v>44</v>
      </c>
      <c r="O749" s="85"/>
      <c r="P749" s="222">
        <f>O749*H749</f>
        <v>0</v>
      </c>
      <c r="Q749" s="222">
        <v>0.0032000000000000002</v>
      </c>
      <c r="R749" s="222">
        <f>Q749*H749</f>
        <v>0.025600000000000001</v>
      </c>
      <c r="S749" s="222">
        <v>0</v>
      </c>
      <c r="T749" s="223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24" t="s">
        <v>604</v>
      </c>
      <c r="AT749" s="224" t="s">
        <v>254</v>
      </c>
      <c r="AU749" s="224" t="s">
        <v>82</v>
      </c>
      <c r="AY749" s="18" t="s">
        <v>214</v>
      </c>
      <c r="BE749" s="225">
        <f>IF(N749="základní",J749,0)</f>
        <v>0</v>
      </c>
      <c r="BF749" s="225">
        <f>IF(N749="snížená",J749,0)</f>
        <v>0</v>
      </c>
      <c r="BG749" s="225">
        <f>IF(N749="zákl. přenesená",J749,0)</f>
        <v>0</v>
      </c>
      <c r="BH749" s="225">
        <f>IF(N749="sníž. přenesená",J749,0)</f>
        <v>0</v>
      </c>
      <c r="BI749" s="225">
        <f>IF(N749="nulová",J749,0)</f>
        <v>0</v>
      </c>
      <c r="BJ749" s="18" t="s">
        <v>80</v>
      </c>
      <c r="BK749" s="225">
        <f>ROUND(I749*H749,2)</f>
        <v>0</v>
      </c>
      <c r="BL749" s="18" t="s">
        <v>334</v>
      </c>
      <c r="BM749" s="224" t="s">
        <v>1437</v>
      </c>
    </row>
    <row r="750" s="2" customFormat="1">
      <c r="A750" s="39"/>
      <c r="B750" s="40"/>
      <c r="C750" s="41"/>
      <c r="D750" s="226" t="s">
        <v>224</v>
      </c>
      <c r="E750" s="41"/>
      <c r="F750" s="227" t="s">
        <v>1436</v>
      </c>
      <c r="G750" s="41"/>
      <c r="H750" s="41"/>
      <c r="I750" s="228"/>
      <c r="J750" s="41"/>
      <c r="K750" s="41"/>
      <c r="L750" s="45"/>
      <c r="M750" s="229"/>
      <c r="N750" s="230"/>
      <c r="O750" s="85"/>
      <c r="P750" s="85"/>
      <c r="Q750" s="85"/>
      <c r="R750" s="85"/>
      <c r="S750" s="85"/>
      <c r="T750" s="86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224</v>
      </c>
      <c r="AU750" s="18" t="s">
        <v>82</v>
      </c>
    </row>
    <row r="751" s="2" customFormat="1" ht="16.5" customHeight="1">
      <c r="A751" s="39"/>
      <c r="B751" s="40"/>
      <c r="C751" s="243" t="s">
        <v>1438</v>
      </c>
      <c r="D751" s="243" t="s">
        <v>254</v>
      </c>
      <c r="E751" s="244" t="s">
        <v>1439</v>
      </c>
      <c r="F751" s="245" t="s">
        <v>1440</v>
      </c>
      <c r="G751" s="246" t="s">
        <v>277</v>
      </c>
      <c r="H751" s="247">
        <v>10</v>
      </c>
      <c r="I751" s="248"/>
      <c r="J751" s="249">
        <f>ROUND(I751*H751,2)</f>
        <v>0</v>
      </c>
      <c r="K751" s="245" t="s">
        <v>19</v>
      </c>
      <c r="L751" s="250"/>
      <c r="M751" s="251" t="s">
        <v>19</v>
      </c>
      <c r="N751" s="252" t="s">
        <v>44</v>
      </c>
      <c r="O751" s="85"/>
      <c r="P751" s="222">
        <f>O751*H751</f>
        <v>0</v>
      </c>
      <c r="Q751" s="222">
        <v>0.0032000000000000002</v>
      </c>
      <c r="R751" s="222">
        <f>Q751*H751</f>
        <v>0.032000000000000001</v>
      </c>
      <c r="S751" s="222">
        <v>0</v>
      </c>
      <c r="T751" s="223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24" t="s">
        <v>604</v>
      </c>
      <c r="AT751" s="224" t="s">
        <v>254</v>
      </c>
      <c r="AU751" s="224" t="s">
        <v>82</v>
      </c>
      <c r="AY751" s="18" t="s">
        <v>214</v>
      </c>
      <c r="BE751" s="225">
        <f>IF(N751="základní",J751,0)</f>
        <v>0</v>
      </c>
      <c r="BF751" s="225">
        <f>IF(N751="snížená",J751,0)</f>
        <v>0</v>
      </c>
      <c r="BG751" s="225">
        <f>IF(N751="zákl. přenesená",J751,0)</f>
        <v>0</v>
      </c>
      <c r="BH751" s="225">
        <f>IF(N751="sníž. přenesená",J751,0)</f>
        <v>0</v>
      </c>
      <c r="BI751" s="225">
        <f>IF(N751="nulová",J751,0)</f>
        <v>0</v>
      </c>
      <c r="BJ751" s="18" t="s">
        <v>80</v>
      </c>
      <c r="BK751" s="225">
        <f>ROUND(I751*H751,2)</f>
        <v>0</v>
      </c>
      <c r="BL751" s="18" t="s">
        <v>334</v>
      </c>
      <c r="BM751" s="224" t="s">
        <v>1441</v>
      </c>
    </row>
    <row r="752" s="2" customFormat="1">
      <c r="A752" s="39"/>
      <c r="B752" s="40"/>
      <c r="C752" s="41"/>
      <c r="D752" s="226" t="s">
        <v>224</v>
      </c>
      <c r="E752" s="41"/>
      <c r="F752" s="227" t="s">
        <v>1440</v>
      </c>
      <c r="G752" s="41"/>
      <c r="H752" s="41"/>
      <c r="I752" s="228"/>
      <c r="J752" s="41"/>
      <c r="K752" s="41"/>
      <c r="L752" s="45"/>
      <c r="M752" s="229"/>
      <c r="N752" s="230"/>
      <c r="O752" s="85"/>
      <c r="P752" s="85"/>
      <c r="Q752" s="85"/>
      <c r="R752" s="85"/>
      <c r="S752" s="85"/>
      <c r="T752" s="86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224</v>
      </c>
      <c r="AU752" s="18" t="s">
        <v>82</v>
      </c>
    </row>
    <row r="753" s="2" customFormat="1" ht="16.5" customHeight="1">
      <c r="A753" s="39"/>
      <c r="B753" s="40"/>
      <c r="C753" s="243" t="s">
        <v>1442</v>
      </c>
      <c r="D753" s="243" t="s">
        <v>254</v>
      </c>
      <c r="E753" s="244" t="s">
        <v>1443</v>
      </c>
      <c r="F753" s="245" t="s">
        <v>1444</v>
      </c>
      <c r="G753" s="246" t="s">
        <v>277</v>
      </c>
      <c r="H753" s="247">
        <v>10</v>
      </c>
      <c r="I753" s="248"/>
      <c r="J753" s="249">
        <f>ROUND(I753*H753,2)</f>
        <v>0</v>
      </c>
      <c r="K753" s="245" t="s">
        <v>19</v>
      </c>
      <c r="L753" s="250"/>
      <c r="M753" s="251" t="s">
        <v>19</v>
      </c>
      <c r="N753" s="252" t="s">
        <v>44</v>
      </c>
      <c r="O753" s="85"/>
      <c r="P753" s="222">
        <f>O753*H753</f>
        <v>0</v>
      </c>
      <c r="Q753" s="222">
        <v>0.0032000000000000002</v>
      </c>
      <c r="R753" s="222">
        <f>Q753*H753</f>
        <v>0.032000000000000001</v>
      </c>
      <c r="S753" s="222">
        <v>0</v>
      </c>
      <c r="T753" s="223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24" t="s">
        <v>604</v>
      </c>
      <c r="AT753" s="224" t="s">
        <v>254</v>
      </c>
      <c r="AU753" s="224" t="s">
        <v>82</v>
      </c>
      <c r="AY753" s="18" t="s">
        <v>214</v>
      </c>
      <c r="BE753" s="225">
        <f>IF(N753="základní",J753,0)</f>
        <v>0</v>
      </c>
      <c r="BF753" s="225">
        <f>IF(N753="snížená",J753,0)</f>
        <v>0</v>
      </c>
      <c r="BG753" s="225">
        <f>IF(N753="zákl. přenesená",J753,0)</f>
        <v>0</v>
      </c>
      <c r="BH753" s="225">
        <f>IF(N753="sníž. přenesená",J753,0)</f>
        <v>0</v>
      </c>
      <c r="BI753" s="225">
        <f>IF(N753="nulová",J753,0)</f>
        <v>0</v>
      </c>
      <c r="BJ753" s="18" t="s">
        <v>80</v>
      </c>
      <c r="BK753" s="225">
        <f>ROUND(I753*H753,2)</f>
        <v>0</v>
      </c>
      <c r="BL753" s="18" t="s">
        <v>334</v>
      </c>
      <c r="BM753" s="224" t="s">
        <v>1445</v>
      </c>
    </row>
    <row r="754" s="2" customFormat="1">
      <c r="A754" s="39"/>
      <c r="B754" s="40"/>
      <c r="C754" s="41"/>
      <c r="D754" s="226" t="s">
        <v>224</v>
      </c>
      <c r="E754" s="41"/>
      <c r="F754" s="227" t="s">
        <v>1444</v>
      </c>
      <c r="G754" s="41"/>
      <c r="H754" s="41"/>
      <c r="I754" s="228"/>
      <c r="J754" s="41"/>
      <c r="K754" s="41"/>
      <c r="L754" s="45"/>
      <c r="M754" s="229"/>
      <c r="N754" s="230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224</v>
      </c>
      <c r="AU754" s="18" t="s">
        <v>82</v>
      </c>
    </row>
    <row r="755" s="2" customFormat="1" ht="16.5" customHeight="1">
      <c r="A755" s="39"/>
      <c r="B755" s="40"/>
      <c r="C755" s="213" t="s">
        <v>1446</v>
      </c>
      <c r="D755" s="213" t="s">
        <v>217</v>
      </c>
      <c r="E755" s="214" t="s">
        <v>1447</v>
      </c>
      <c r="F755" s="215" t="s">
        <v>1448</v>
      </c>
      <c r="G755" s="216" t="s">
        <v>551</v>
      </c>
      <c r="H755" s="217">
        <v>4550</v>
      </c>
      <c r="I755" s="218"/>
      <c r="J755" s="219">
        <f>ROUND(I755*H755,2)</f>
        <v>0</v>
      </c>
      <c r="K755" s="215" t="s">
        <v>221</v>
      </c>
      <c r="L755" s="45"/>
      <c r="M755" s="220" t="s">
        <v>19</v>
      </c>
      <c r="N755" s="221" t="s">
        <v>44</v>
      </c>
      <c r="O755" s="85"/>
      <c r="P755" s="222">
        <f>O755*H755</f>
        <v>0</v>
      </c>
      <c r="Q755" s="222">
        <v>8.0000000000000007E-05</v>
      </c>
      <c r="R755" s="222">
        <f>Q755*H755</f>
        <v>0.36400000000000005</v>
      </c>
      <c r="S755" s="222">
        <v>0</v>
      </c>
      <c r="T755" s="223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24" t="s">
        <v>334</v>
      </c>
      <c r="AT755" s="224" t="s">
        <v>217</v>
      </c>
      <c r="AU755" s="224" t="s">
        <v>82</v>
      </c>
      <c r="AY755" s="18" t="s">
        <v>214</v>
      </c>
      <c r="BE755" s="225">
        <f>IF(N755="základní",J755,0)</f>
        <v>0</v>
      </c>
      <c r="BF755" s="225">
        <f>IF(N755="snížená",J755,0)</f>
        <v>0</v>
      </c>
      <c r="BG755" s="225">
        <f>IF(N755="zákl. přenesená",J755,0)</f>
        <v>0</v>
      </c>
      <c r="BH755" s="225">
        <f>IF(N755="sníž. přenesená",J755,0)</f>
        <v>0</v>
      </c>
      <c r="BI755" s="225">
        <f>IF(N755="nulová",J755,0)</f>
        <v>0</v>
      </c>
      <c r="BJ755" s="18" t="s">
        <v>80</v>
      </c>
      <c r="BK755" s="225">
        <f>ROUND(I755*H755,2)</f>
        <v>0</v>
      </c>
      <c r="BL755" s="18" t="s">
        <v>334</v>
      </c>
      <c r="BM755" s="224" t="s">
        <v>1449</v>
      </c>
    </row>
    <row r="756" s="2" customFormat="1">
      <c r="A756" s="39"/>
      <c r="B756" s="40"/>
      <c r="C756" s="41"/>
      <c r="D756" s="226" t="s">
        <v>224</v>
      </c>
      <c r="E756" s="41"/>
      <c r="F756" s="227" t="s">
        <v>1450</v>
      </c>
      <c r="G756" s="41"/>
      <c r="H756" s="41"/>
      <c r="I756" s="228"/>
      <c r="J756" s="41"/>
      <c r="K756" s="41"/>
      <c r="L756" s="45"/>
      <c r="M756" s="229"/>
      <c r="N756" s="230"/>
      <c r="O756" s="85"/>
      <c r="P756" s="85"/>
      <c r="Q756" s="85"/>
      <c r="R756" s="85"/>
      <c r="S756" s="85"/>
      <c r="T756" s="86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224</v>
      </c>
      <c r="AU756" s="18" t="s">
        <v>82</v>
      </c>
    </row>
    <row r="757" s="2" customFormat="1">
      <c r="A757" s="39"/>
      <c r="B757" s="40"/>
      <c r="C757" s="41"/>
      <c r="D757" s="231" t="s">
        <v>226</v>
      </c>
      <c r="E757" s="41"/>
      <c r="F757" s="232" t="s">
        <v>1451</v>
      </c>
      <c r="G757" s="41"/>
      <c r="H757" s="41"/>
      <c r="I757" s="228"/>
      <c r="J757" s="41"/>
      <c r="K757" s="41"/>
      <c r="L757" s="45"/>
      <c r="M757" s="229"/>
      <c r="N757" s="230"/>
      <c r="O757" s="85"/>
      <c r="P757" s="85"/>
      <c r="Q757" s="85"/>
      <c r="R757" s="85"/>
      <c r="S757" s="85"/>
      <c r="T757" s="86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226</v>
      </c>
      <c r="AU757" s="18" t="s">
        <v>82</v>
      </c>
    </row>
    <row r="758" s="2" customFormat="1" ht="16.5" customHeight="1">
      <c r="A758" s="39"/>
      <c r="B758" s="40"/>
      <c r="C758" s="243" t="s">
        <v>1452</v>
      </c>
      <c r="D758" s="243" t="s">
        <v>254</v>
      </c>
      <c r="E758" s="244" t="s">
        <v>1453</v>
      </c>
      <c r="F758" s="245" t="s">
        <v>1454</v>
      </c>
      <c r="G758" s="246" t="s">
        <v>232</v>
      </c>
      <c r="H758" s="247">
        <v>4.5499999999999998</v>
      </c>
      <c r="I758" s="248"/>
      <c r="J758" s="249">
        <f>ROUND(I758*H758,2)</f>
        <v>0</v>
      </c>
      <c r="K758" s="245" t="s">
        <v>221</v>
      </c>
      <c r="L758" s="250"/>
      <c r="M758" s="251" t="s">
        <v>19</v>
      </c>
      <c r="N758" s="252" t="s">
        <v>44</v>
      </c>
      <c r="O758" s="85"/>
      <c r="P758" s="222">
        <f>O758*H758</f>
        <v>0</v>
      </c>
      <c r="Q758" s="222">
        <v>1</v>
      </c>
      <c r="R758" s="222">
        <f>Q758*H758</f>
        <v>4.5499999999999998</v>
      </c>
      <c r="S758" s="222">
        <v>0</v>
      </c>
      <c r="T758" s="223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24" t="s">
        <v>604</v>
      </c>
      <c r="AT758" s="224" t="s">
        <v>254</v>
      </c>
      <c r="AU758" s="224" t="s">
        <v>82</v>
      </c>
      <c r="AY758" s="18" t="s">
        <v>214</v>
      </c>
      <c r="BE758" s="225">
        <f>IF(N758="základní",J758,0)</f>
        <v>0</v>
      </c>
      <c r="BF758" s="225">
        <f>IF(N758="snížená",J758,0)</f>
        <v>0</v>
      </c>
      <c r="BG758" s="225">
        <f>IF(N758="zákl. přenesená",J758,0)</f>
        <v>0</v>
      </c>
      <c r="BH758" s="225">
        <f>IF(N758="sníž. přenesená",J758,0)</f>
        <v>0</v>
      </c>
      <c r="BI758" s="225">
        <f>IF(N758="nulová",J758,0)</f>
        <v>0</v>
      </c>
      <c r="BJ758" s="18" t="s">
        <v>80</v>
      </c>
      <c r="BK758" s="225">
        <f>ROUND(I758*H758,2)</f>
        <v>0</v>
      </c>
      <c r="BL758" s="18" t="s">
        <v>334</v>
      </c>
      <c r="BM758" s="224" t="s">
        <v>1455</v>
      </c>
    </row>
    <row r="759" s="2" customFormat="1">
      <c r="A759" s="39"/>
      <c r="B759" s="40"/>
      <c r="C759" s="41"/>
      <c r="D759" s="226" t="s">
        <v>224</v>
      </c>
      <c r="E759" s="41"/>
      <c r="F759" s="227" t="s">
        <v>1454</v>
      </c>
      <c r="G759" s="41"/>
      <c r="H759" s="41"/>
      <c r="I759" s="228"/>
      <c r="J759" s="41"/>
      <c r="K759" s="41"/>
      <c r="L759" s="45"/>
      <c r="M759" s="229"/>
      <c r="N759" s="230"/>
      <c r="O759" s="85"/>
      <c r="P759" s="85"/>
      <c r="Q759" s="85"/>
      <c r="R759" s="85"/>
      <c r="S759" s="85"/>
      <c r="T759" s="86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224</v>
      </c>
      <c r="AU759" s="18" t="s">
        <v>82</v>
      </c>
    </row>
    <row r="760" s="2" customFormat="1" ht="16.5" customHeight="1">
      <c r="A760" s="39"/>
      <c r="B760" s="40"/>
      <c r="C760" s="243" t="s">
        <v>1456</v>
      </c>
      <c r="D760" s="243" t="s">
        <v>254</v>
      </c>
      <c r="E760" s="244" t="s">
        <v>1457</v>
      </c>
      <c r="F760" s="245" t="s">
        <v>1458</v>
      </c>
      <c r="G760" s="246" t="s">
        <v>277</v>
      </c>
      <c r="H760" s="247">
        <v>2022.222</v>
      </c>
      <c r="I760" s="248"/>
      <c r="J760" s="249">
        <f>ROUND(I760*H760,2)</f>
        <v>0</v>
      </c>
      <c r="K760" s="245" t="s">
        <v>221</v>
      </c>
      <c r="L760" s="250"/>
      <c r="M760" s="251" t="s">
        <v>19</v>
      </c>
      <c r="N760" s="252" t="s">
        <v>44</v>
      </c>
      <c r="O760" s="85"/>
      <c r="P760" s="222">
        <f>O760*H760</f>
        <v>0</v>
      </c>
      <c r="Q760" s="222">
        <v>4.0000000000000003E-05</v>
      </c>
      <c r="R760" s="222">
        <f>Q760*H760</f>
        <v>0.08088888000000001</v>
      </c>
      <c r="S760" s="222">
        <v>0</v>
      </c>
      <c r="T760" s="223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24" t="s">
        <v>604</v>
      </c>
      <c r="AT760" s="224" t="s">
        <v>254</v>
      </c>
      <c r="AU760" s="224" t="s">
        <v>82</v>
      </c>
      <c r="AY760" s="18" t="s">
        <v>214</v>
      </c>
      <c r="BE760" s="225">
        <f>IF(N760="základní",J760,0)</f>
        <v>0</v>
      </c>
      <c r="BF760" s="225">
        <f>IF(N760="snížená",J760,0)</f>
        <v>0</v>
      </c>
      <c r="BG760" s="225">
        <f>IF(N760="zákl. přenesená",J760,0)</f>
        <v>0</v>
      </c>
      <c r="BH760" s="225">
        <f>IF(N760="sníž. přenesená",J760,0)</f>
        <v>0</v>
      </c>
      <c r="BI760" s="225">
        <f>IF(N760="nulová",J760,0)</f>
        <v>0</v>
      </c>
      <c r="BJ760" s="18" t="s">
        <v>80</v>
      </c>
      <c r="BK760" s="225">
        <f>ROUND(I760*H760,2)</f>
        <v>0</v>
      </c>
      <c r="BL760" s="18" t="s">
        <v>334</v>
      </c>
      <c r="BM760" s="224" t="s">
        <v>1459</v>
      </c>
    </row>
    <row r="761" s="2" customFormat="1">
      <c r="A761" s="39"/>
      <c r="B761" s="40"/>
      <c r="C761" s="41"/>
      <c r="D761" s="226" t="s">
        <v>224</v>
      </c>
      <c r="E761" s="41"/>
      <c r="F761" s="227" t="s">
        <v>1458</v>
      </c>
      <c r="G761" s="41"/>
      <c r="H761" s="41"/>
      <c r="I761" s="228"/>
      <c r="J761" s="41"/>
      <c r="K761" s="41"/>
      <c r="L761" s="45"/>
      <c r="M761" s="229"/>
      <c r="N761" s="230"/>
      <c r="O761" s="85"/>
      <c r="P761" s="85"/>
      <c r="Q761" s="85"/>
      <c r="R761" s="85"/>
      <c r="S761" s="85"/>
      <c r="T761" s="86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224</v>
      </c>
      <c r="AU761" s="18" t="s">
        <v>82</v>
      </c>
    </row>
    <row r="762" s="2" customFormat="1" ht="16.5" customHeight="1">
      <c r="A762" s="39"/>
      <c r="B762" s="40"/>
      <c r="C762" s="243" t="s">
        <v>1460</v>
      </c>
      <c r="D762" s="243" t="s">
        <v>254</v>
      </c>
      <c r="E762" s="244" t="s">
        <v>1461</v>
      </c>
      <c r="F762" s="245" t="s">
        <v>1462</v>
      </c>
      <c r="G762" s="246" t="s">
        <v>277</v>
      </c>
      <c r="H762" s="247">
        <v>2022.222</v>
      </c>
      <c r="I762" s="248"/>
      <c r="J762" s="249">
        <f>ROUND(I762*H762,2)</f>
        <v>0</v>
      </c>
      <c r="K762" s="245" t="s">
        <v>221</v>
      </c>
      <c r="L762" s="250"/>
      <c r="M762" s="251" t="s">
        <v>19</v>
      </c>
      <c r="N762" s="252" t="s">
        <v>44</v>
      </c>
      <c r="O762" s="85"/>
      <c r="P762" s="222">
        <f>O762*H762</f>
        <v>0</v>
      </c>
      <c r="Q762" s="222">
        <v>0.00013999999999999999</v>
      </c>
      <c r="R762" s="222">
        <f>Q762*H762</f>
        <v>0.28311107999999996</v>
      </c>
      <c r="S762" s="222">
        <v>0</v>
      </c>
      <c r="T762" s="223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24" t="s">
        <v>604</v>
      </c>
      <c r="AT762" s="224" t="s">
        <v>254</v>
      </c>
      <c r="AU762" s="224" t="s">
        <v>82</v>
      </c>
      <c r="AY762" s="18" t="s">
        <v>214</v>
      </c>
      <c r="BE762" s="225">
        <f>IF(N762="základní",J762,0)</f>
        <v>0</v>
      </c>
      <c r="BF762" s="225">
        <f>IF(N762="snížená",J762,0)</f>
        <v>0</v>
      </c>
      <c r="BG762" s="225">
        <f>IF(N762="zákl. přenesená",J762,0)</f>
        <v>0</v>
      </c>
      <c r="BH762" s="225">
        <f>IF(N762="sníž. přenesená",J762,0)</f>
        <v>0</v>
      </c>
      <c r="BI762" s="225">
        <f>IF(N762="nulová",J762,0)</f>
        <v>0</v>
      </c>
      <c r="BJ762" s="18" t="s">
        <v>80</v>
      </c>
      <c r="BK762" s="225">
        <f>ROUND(I762*H762,2)</f>
        <v>0</v>
      </c>
      <c r="BL762" s="18" t="s">
        <v>334</v>
      </c>
      <c r="BM762" s="224" t="s">
        <v>1463</v>
      </c>
    </row>
    <row r="763" s="2" customFormat="1">
      <c r="A763" s="39"/>
      <c r="B763" s="40"/>
      <c r="C763" s="41"/>
      <c r="D763" s="226" t="s">
        <v>224</v>
      </c>
      <c r="E763" s="41"/>
      <c r="F763" s="227" t="s">
        <v>1462</v>
      </c>
      <c r="G763" s="41"/>
      <c r="H763" s="41"/>
      <c r="I763" s="228"/>
      <c r="J763" s="41"/>
      <c r="K763" s="41"/>
      <c r="L763" s="45"/>
      <c r="M763" s="229"/>
      <c r="N763" s="230"/>
      <c r="O763" s="85"/>
      <c r="P763" s="85"/>
      <c r="Q763" s="85"/>
      <c r="R763" s="85"/>
      <c r="S763" s="85"/>
      <c r="T763" s="86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224</v>
      </c>
      <c r="AU763" s="18" t="s">
        <v>82</v>
      </c>
    </row>
    <row r="764" s="2" customFormat="1" ht="16.5" customHeight="1">
      <c r="A764" s="39"/>
      <c r="B764" s="40"/>
      <c r="C764" s="243" t="s">
        <v>1464</v>
      </c>
      <c r="D764" s="243" t="s">
        <v>254</v>
      </c>
      <c r="E764" s="244" t="s">
        <v>1465</v>
      </c>
      <c r="F764" s="245" t="s">
        <v>1466</v>
      </c>
      <c r="G764" s="246" t="s">
        <v>277</v>
      </c>
      <c r="H764" s="247">
        <v>2022.222</v>
      </c>
      <c r="I764" s="248"/>
      <c r="J764" s="249">
        <f>ROUND(I764*H764,2)</f>
        <v>0</v>
      </c>
      <c r="K764" s="245" t="s">
        <v>221</v>
      </c>
      <c r="L764" s="250"/>
      <c r="M764" s="251" t="s">
        <v>19</v>
      </c>
      <c r="N764" s="252" t="s">
        <v>44</v>
      </c>
      <c r="O764" s="85"/>
      <c r="P764" s="222">
        <f>O764*H764</f>
        <v>0</v>
      </c>
      <c r="Q764" s="222">
        <v>0.00024000000000000001</v>
      </c>
      <c r="R764" s="222">
        <f>Q764*H764</f>
        <v>0.48533328000000003</v>
      </c>
      <c r="S764" s="222">
        <v>0</v>
      </c>
      <c r="T764" s="223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24" t="s">
        <v>604</v>
      </c>
      <c r="AT764" s="224" t="s">
        <v>254</v>
      </c>
      <c r="AU764" s="224" t="s">
        <v>82</v>
      </c>
      <c r="AY764" s="18" t="s">
        <v>214</v>
      </c>
      <c r="BE764" s="225">
        <f>IF(N764="základní",J764,0)</f>
        <v>0</v>
      </c>
      <c r="BF764" s="225">
        <f>IF(N764="snížená",J764,0)</f>
        <v>0</v>
      </c>
      <c r="BG764" s="225">
        <f>IF(N764="zákl. přenesená",J764,0)</f>
        <v>0</v>
      </c>
      <c r="BH764" s="225">
        <f>IF(N764="sníž. přenesená",J764,0)</f>
        <v>0</v>
      </c>
      <c r="BI764" s="225">
        <f>IF(N764="nulová",J764,0)</f>
        <v>0</v>
      </c>
      <c r="BJ764" s="18" t="s">
        <v>80</v>
      </c>
      <c r="BK764" s="225">
        <f>ROUND(I764*H764,2)</f>
        <v>0</v>
      </c>
      <c r="BL764" s="18" t="s">
        <v>334</v>
      </c>
      <c r="BM764" s="224" t="s">
        <v>1467</v>
      </c>
    </row>
    <row r="765" s="2" customFormat="1">
      <c r="A765" s="39"/>
      <c r="B765" s="40"/>
      <c r="C765" s="41"/>
      <c r="D765" s="226" t="s">
        <v>224</v>
      </c>
      <c r="E765" s="41"/>
      <c r="F765" s="227" t="s">
        <v>1466</v>
      </c>
      <c r="G765" s="41"/>
      <c r="H765" s="41"/>
      <c r="I765" s="228"/>
      <c r="J765" s="41"/>
      <c r="K765" s="41"/>
      <c r="L765" s="45"/>
      <c r="M765" s="229"/>
      <c r="N765" s="230"/>
      <c r="O765" s="85"/>
      <c r="P765" s="85"/>
      <c r="Q765" s="85"/>
      <c r="R765" s="85"/>
      <c r="S765" s="85"/>
      <c r="T765" s="86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224</v>
      </c>
      <c r="AU765" s="18" t="s">
        <v>82</v>
      </c>
    </row>
    <row r="766" s="2" customFormat="1" ht="16.5" customHeight="1">
      <c r="A766" s="39"/>
      <c r="B766" s="40"/>
      <c r="C766" s="213" t="s">
        <v>1468</v>
      </c>
      <c r="D766" s="213" t="s">
        <v>217</v>
      </c>
      <c r="E766" s="214" t="s">
        <v>1469</v>
      </c>
      <c r="F766" s="215" t="s">
        <v>1470</v>
      </c>
      <c r="G766" s="216" t="s">
        <v>220</v>
      </c>
      <c r="H766" s="217">
        <v>90</v>
      </c>
      <c r="I766" s="218"/>
      <c r="J766" s="219">
        <f>ROUND(I766*H766,2)</f>
        <v>0</v>
      </c>
      <c r="K766" s="215" t="s">
        <v>221</v>
      </c>
      <c r="L766" s="45"/>
      <c r="M766" s="220" t="s">
        <v>19</v>
      </c>
      <c r="N766" s="221" t="s">
        <v>44</v>
      </c>
      <c r="O766" s="85"/>
      <c r="P766" s="222">
        <f>O766*H766</f>
        <v>0</v>
      </c>
      <c r="Q766" s="222">
        <v>0.00062</v>
      </c>
      <c r="R766" s="222">
        <f>Q766*H766</f>
        <v>0.055800000000000002</v>
      </c>
      <c r="S766" s="222">
        <v>0</v>
      </c>
      <c r="T766" s="223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24" t="s">
        <v>334</v>
      </c>
      <c r="AT766" s="224" t="s">
        <v>217</v>
      </c>
      <c r="AU766" s="224" t="s">
        <v>82</v>
      </c>
      <c r="AY766" s="18" t="s">
        <v>214</v>
      </c>
      <c r="BE766" s="225">
        <f>IF(N766="základní",J766,0)</f>
        <v>0</v>
      </c>
      <c r="BF766" s="225">
        <f>IF(N766="snížená",J766,0)</f>
        <v>0</v>
      </c>
      <c r="BG766" s="225">
        <f>IF(N766="zákl. přenesená",J766,0)</f>
        <v>0</v>
      </c>
      <c r="BH766" s="225">
        <f>IF(N766="sníž. přenesená",J766,0)</f>
        <v>0</v>
      </c>
      <c r="BI766" s="225">
        <f>IF(N766="nulová",J766,0)</f>
        <v>0</v>
      </c>
      <c r="BJ766" s="18" t="s">
        <v>80</v>
      </c>
      <c r="BK766" s="225">
        <f>ROUND(I766*H766,2)</f>
        <v>0</v>
      </c>
      <c r="BL766" s="18" t="s">
        <v>334</v>
      </c>
      <c r="BM766" s="224" t="s">
        <v>1471</v>
      </c>
    </row>
    <row r="767" s="2" customFormat="1">
      <c r="A767" s="39"/>
      <c r="B767" s="40"/>
      <c r="C767" s="41"/>
      <c r="D767" s="226" t="s">
        <v>224</v>
      </c>
      <c r="E767" s="41"/>
      <c r="F767" s="227" t="s">
        <v>1472</v>
      </c>
      <c r="G767" s="41"/>
      <c r="H767" s="41"/>
      <c r="I767" s="228"/>
      <c r="J767" s="41"/>
      <c r="K767" s="41"/>
      <c r="L767" s="45"/>
      <c r="M767" s="229"/>
      <c r="N767" s="230"/>
      <c r="O767" s="85"/>
      <c r="P767" s="85"/>
      <c r="Q767" s="85"/>
      <c r="R767" s="85"/>
      <c r="S767" s="85"/>
      <c r="T767" s="86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224</v>
      </c>
      <c r="AU767" s="18" t="s">
        <v>82</v>
      </c>
    </row>
    <row r="768" s="2" customFormat="1">
      <c r="A768" s="39"/>
      <c r="B768" s="40"/>
      <c r="C768" s="41"/>
      <c r="D768" s="231" t="s">
        <v>226</v>
      </c>
      <c r="E768" s="41"/>
      <c r="F768" s="232" t="s">
        <v>1473</v>
      </c>
      <c r="G768" s="41"/>
      <c r="H768" s="41"/>
      <c r="I768" s="228"/>
      <c r="J768" s="41"/>
      <c r="K768" s="41"/>
      <c r="L768" s="45"/>
      <c r="M768" s="229"/>
      <c r="N768" s="230"/>
      <c r="O768" s="85"/>
      <c r="P768" s="85"/>
      <c r="Q768" s="85"/>
      <c r="R768" s="85"/>
      <c r="S768" s="85"/>
      <c r="T768" s="86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226</v>
      </c>
      <c r="AU768" s="18" t="s">
        <v>82</v>
      </c>
    </row>
    <row r="769" s="2" customFormat="1" ht="16.5" customHeight="1">
      <c r="A769" s="39"/>
      <c r="B769" s="40"/>
      <c r="C769" s="243" t="s">
        <v>1474</v>
      </c>
      <c r="D769" s="243" t="s">
        <v>254</v>
      </c>
      <c r="E769" s="244" t="s">
        <v>1475</v>
      </c>
      <c r="F769" s="245" t="s">
        <v>1476</v>
      </c>
      <c r="G769" s="246" t="s">
        <v>220</v>
      </c>
      <c r="H769" s="247">
        <v>99</v>
      </c>
      <c r="I769" s="248"/>
      <c r="J769" s="249">
        <f>ROUND(I769*H769,2)</f>
        <v>0</v>
      </c>
      <c r="K769" s="245" t="s">
        <v>19</v>
      </c>
      <c r="L769" s="250"/>
      <c r="M769" s="251" t="s">
        <v>19</v>
      </c>
      <c r="N769" s="252" t="s">
        <v>44</v>
      </c>
      <c r="O769" s="85"/>
      <c r="P769" s="222">
        <f>O769*H769</f>
        <v>0</v>
      </c>
      <c r="Q769" s="222">
        <v>0.062399999999999997</v>
      </c>
      <c r="R769" s="222">
        <f>Q769*H769</f>
        <v>6.1776</v>
      </c>
      <c r="S769" s="222">
        <v>0</v>
      </c>
      <c r="T769" s="223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24" t="s">
        <v>686</v>
      </c>
      <c r="AT769" s="224" t="s">
        <v>254</v>
      </c>
      <c r="AU769" s="224" t="s">
        <v>82</v>
      </c>
      <c r="AY769" s="18" t="s">
        <v>214</v>
      </c>
      <c r="BE769" s="225">
        <f>IF(N769="základní",J769,0)</f>
        <v>0</v>
      </c>
      <c r="BF769" s="225">
        <f>IF(N769="snížená",J769,0)</f>
        <v>0</v>
      </c>
      <c r="BG769" s="225">
        <f>IF(N769="zákl. přenesená",J769,0)</f>
        <v>0</v>
      </c>
      <c r="BH769" s="225">
        <f>IF(N769="sníž. přenesená",J769,0)</f>
        <v>0</v>
      </c>
      <c r="BI769" s="225">
        <f>IF(N769="nulová",J769,0)</f>
        <v>0</v>
      </c>
      <c r="BJ769" s="18" t="s">
        <v>80</v>
      </c>
      <c r="BK769" s="225">
        <f>ROUND(I769*H769,2)</f>
        <v>0</v>
      </c>
      <c r="BL769" s="18" t="s">
        <v>686</v>
      </c>
      <c r="BM769" s="224" t="s">
        <v>1477</v>
      </c>
    </row>
    <row r="770" s="2" customFormat="1">
      <c r="A770" s="39"/>
      <c r="B770" s="40"/>
      <c r="C770" s="41"/>
      <c r="D770" s="226" t="s">
        <v>224</v>
      </c>
      <c r="E770" s="41"/>
      <c r="F770" s="227" t="s">
        <v>1478</v>
      </c>
      <c r="G770" s="41"/>
      <c r="H770" s="41"/>
      <c r="I770" s="228"/>
      <c r="J770" s="41"/>
      <c r="K770" s="41"/>
      <c r="L770" s="45"/>
      <c r="M770" s="229"/>
      <c r="N770" s="230"/>
      <c r="O770" s="85"/>
      <c r="P770" s="85"/>
      <c r="Q770" s="85"/>
      <c r="R770" s="85"/>
      <c r="S770" s="85"/>
      <c r="T770" s="86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224</v>
      </c>
      <c r="AU770" s="18" t="s">
        <v>82</v>
      </c>
    </row>
    <row r="771" s="13" customFormat="1">
      <c r="A771" s="13"/>
      <c r="B771" s="233"/>
      <c r="C771" s="234"/>
      <c r="D771" s="226" t="s">
        <v>242</v>
      </c>
      <c r="E771" s="234"/>
      <c r="F771" s="235" t="s">
        <v>1479</v>
      </c>
      <c r="G771" s="234"/>
      <c r="H771" s="236">
        <v>99</v>
      </c>
      <c r="I771" s="237"/>
      <c r="J771" s="234"/>
      <c r="K771" s="234"/>
      <c r="L771" s="238"/>
      <c r="M771" s="239"/>
      <c r="N771" s="240"/>
      <c r="O771" s="240"/>
      <c r="P771" s="240"/>
      <c r="Q771" s="240"/>
      <c r="R771" s="240"/>
      <c r="S771" s="240"/>
      <c r="T771" s="24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2" t="s">
        <v>242</v>
      </c>
      <c r="AU771" s="242" t="s">
        <v>82</v>
      </c>
      <c r="AV771" s="13" t="s">
        <v>82</v>
      </c>
      <c r="AW771" s="13" t="s">
        <v>4</v>
      </c>
      <c r="AX771" s="13" t="s">
        <v>80</v>
      </c>
      <c r="AY771" s="242" t="s">
        <v>214</v>
      </c>
    </row>
    <row r="772" s="2" customFormat="1" ht="16.5" customHeight="1">
      <c r="A772" s="39"/>
      <c r="B772" s="40"/>
      <c r="C772" s="243" t="s">
        <v>1480</v>
      </c>
      <c r="D772" s="243" t="s">
        <v>254</v>
      </c>
      <c r="E772" s="244" t="s">
        <v>1481</v>
      </c>
      <c r="F772" s="245" t="s">
        <v>1482</v>
      </c>
      <c r="G772" s="246" t="s">
        <v>277</v>
      </c>
      <c r="H772" s="247">
        <v>550</v>
      </c>
      <c r="I772" s="248"/>
      <c r="J772" s="249">
        <f>ROUND(I772*H772,2)</f>
        <v>0</v>
      </c>
      <c r="K772" s="245" t="s">
        <v>221</v>
      </c>
      <c r="L772" s="250"/>
      <c r="M772" s="251" t="s">
        <v>19</v>
      </c>
      <c r="N772" s="252" t="s">
        <v>44</v>
      </c>
      <c r="O772" s="85"/>
      <c r="P772" s="222">
        <f>O772*H772</f>
        <v>0</v>
      </c>
      <c r="Q772" s="222">
        <v>6.0000000000000002E-05</v>
      </c>
      <c r="R772" s="222">
        <f>Q772*H772</f>
        <v>0.033000000000000002</v>
      </c>
      <c r="S772" s="222">
        <v>0</v>
      </c>
      <c r="T772" s="223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24" t="s">
        <v>686</v>
      </c>
      <c r="AT772" s="224" t="s">
        <v>254</v>
      </c>
      <c r="AU772" s="224" t="s">
        <v>82</v>
      </c>
      <c r="AY772" s="18" t="s">
        <v>214</v>
      </c>
      <c r="BE772" s="225">
        <f>IF(N772="základní",J772,0)</f>
        <v>0</v>
      </c>
      <c r="BF772" s="225">
        <f>IF(N772="snížená",J772,0)</f>
        <v>0</v>
      </c>
      <c r="BG772" s="225">
        <f>IF(N772="zákl. přenesená",J772,0)</f>
        <v>0</v>
      </c>
      <c r="BH772" s="225">
        <f>IF(N772="sníž. přenesená",J772,0)</f>
        <v>0</v>
      </c>
      <c r="BI772" s="225">
        <f>IF(N772="nulová",J772,0)</f>
        <v>0</v>
      </c>
      <c r="BJ772" s="18" t="s">
        <v>80</v>
      </c>
      <c r="BK772" s="225">
        <f>ROUND(I772*H772,2)</f>
        <v>0</v>
      </c>
      <c r="BL772" s="18" t="s">
        <v>686</v>
      </c>
      <c r="BM772" s="224" t="s">
        <v>1483</v>
      </c>
    </row>
    <row r="773" s="2" customFormat="1">
      <c r="A773" s="39"/>
      <c r="B773" s="40"/>
      <c r="C773" s="41"/>
      <c r="D773" s="226" t="s">
        <v>224</v>
      </c>
      <c r="E773" s="41"/>
      <c r="F773" s="227" t="s">
        <v>1482</v>
      </c>
      <c r="G773" s="41"/>
      <c r="H773" s="41"/>
      <c r="I773" s="228"/>
      <c r="J773" s="41"/>
      <c r="K773" s="41"/>
      <c r="L773" s="45"/>
      <c r="M773" s="229"/>
      <c r="N773" s="230"/>
      <c r="O773" s="85"/>
      <c r="P773" s="85"/>
      <c r="Q773" s="85"/>
      <c r="R773" s="85"/>
      <c r="S773" s="85"/>
      <c r="T773" s="86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224</v>
      </c>
      <c r="AU773" s="18" t="s">
        <v>82</v>
      </c>
    </row>
    <row r="774" s="13" customFormat="1">
      <c r="A774" s="13"/>
      <c r="B774" s="233"/>
      <c r="C774" s="234"/>
      <c r="D774" s="226" t="s">
        <v>242</v>
      </c>
      <c r="E774" s="254" t="s">
        <v>19</v>
      </c>
      <c r="F774" s="235" t="s">
        <v>1484</v>
      </c>
      <c r="G774" s="234"/>
      <c r="H774" s="236">
        <v>275</v>
      </c>
      <c r="I774" s="237"/>
      <c r="J774" s="234"/>
      <c r="K774" s="234"/>
      <c r="L774" s="238"/>
      <c r="M774" s="239"/>
      <c r="N774" s="240"/>
      <c r="O774" s="240"/>
      <c r="P774" s="240"/>
      <c r="Q774" s="240"/>
      <c r="R774" s="240"/>
      <c r="S774" s="240"/>
      <c r="T774" s="24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2" t="s">
        <v>242</v>
      </c>
      <c r="AU774" s="242" t="s">
        <v>82</v>
      </c>
      <c r="AV774" s="13" t="s">
        <v>82</v>
      </c>
      <c r="AW774" s="13" t="s">
        <v>35</v>
      </c>
      <c r="AX774" s="13" t="s">
        <v>80</v>
      </c>
      <c r="AY774" s="242" t="s">
        <v>214</v>
      </c>
    </row>
    <row r="775" s="13" customFormat="1">
      <c r="A775" s="13"/>
      <c r="B775" s="233"/>
      <c r="C775" s="234"/>
      <c r="D775" s="226" t="s">
        <v>242</v>
      </c>
      <c r="E775" s="234"/>
      <c r="F775" s="235" t="s">
        <v>1485</v>
      </c>
      <c r="G775" s="234"/>
      <c r="H775" s="236">
        <v>550</v>
      </c>
      <c r="I775" s="237"/>
      <c r="J775" s="234"/>
      <c r="K775" s="234"/>
      <c r="L775" s="238"/>
      <c r="M775" s="239"/>
      <c r="N775" s="240"/>
      <c r="O775" s="240"/>
      <c r="P775" s="240"/>
      <c r="Q775" s="240"/>
      <c r="R775" s="240"/>
      <c r="S775" s="240"/>
      <c r="T775" s="24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2" t="s">
        <v>242</v>
      </c>
      <c r="AU775" s="242" t="s">
        <v>82</v>
      </c>
      <c r="AV775" s="13" t="s">
        <v>82</v>
      </c>
      <c r="AW775" s="13" t="s">
        <v>4</v>
      </c>
      <c r="AX775" s="13" t="s">
        <v>80</v>
      </c>
      <c r="AY775" s="242" t="s">
        <v>214</v>
      </c>
    </row>
    <row r="776" s="2" customFormat="1" ht="16.5" customHeight="1">
      <c r="A776" s="39"/>
      <c r="B776" s="40"/>
      <c r="C776" s="243" t="s">
        <v>1486</v>
      </c>
      <c r="D776" s="243" t="s">
        <v>254</v>
      </c>
      <c r="E776" s="244" t="s">
        <v>1487</v>
      </c>
      <c r="F776" s="245" t="s">
        <v>1488</v>
      </c>
      <c r="G776" s="246" t="s">
        <v>277</v>
      </c>
      <c r="H776" s="247">
        <v>10</v>
      </c>
      <c r="I776" s="248"/>
      <c r="J776" s="249">
        <f>ROUND(I776*H776,2)</f>
        <v>0</v>
      </c>
      <c r="K776" s="245" t="s">
        <v>1489</v>
      </c>
      <c r="L776" s="250"/>
      <c r="M776" s="251" t="s">
        <v>19</v>
      </c>
      <c r="N776" s="252" t="s">
        <v>44</v>
      </c>
      <c r="O776" s="85"/>
      <c r="P776" s="222">
        <f>O776*H776</f>
        <v>0</v>
      </c>
      <c r="Q776" s="222">
        <v>0.0010300000000000001</v>
      </c>
      <c r="R776" s="222">
        <f>Q776*H776</f>
        <v>0.0103</v>
      </c>
      <c r="S776" s="222">
        <v>0</v>
      </c>
      <c r="T776" s="223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24" t="s">
        <v>604</v>
      </c>
      <c r="AT776" s="224" t="s">
        <v>254</v>
      </c>
      <c r="AU776" s="224" t="s">
        <v>82</v>
      </c>
      <c r="AY776" s="18" t="s">
        <v>214</v>
      </c>
      <c r="BE776" s="225">
        <f>IF(N776="základní",J776,0)</f>
        <v>0</v>
      </c>
      <c r="BF776" s="225">
        <f>IF(N776="snížená",J776,0)</f>
        <v>0</v>
      </c>
      <c r="BG776" s="225">
        <f>IF(N776="zákl. přenesená",J776,0)</f>
        <v>0</v>
      </c>
      <c r="BH776" s="225">
        <f>IF(N776="sníž. přenesená",J776,0)</f>
        <v>0</v>
      </c>
      <c r="BI776" s="225">
        <f>IF(N776="nulová",J776,0)</f>
        <v>0</v>
      </c>
      <c r="BJ776" s="18" t="s">
        <v>80</v>
      </c>
      <c r="BK776" s="225">
        <f>ROUND(I776*H776,2)</f>
        <v>0</v>
      </c>
      <c r="BL776" s="18" t="s">
        <v>334</v>
      </c>
      <c r="BM776" s="224" t="s">
        <v>1490</v>
      </c>
    </row>
    <row r="777" s="2" customFormat="1">
      <c r="A777" s="39"/>
      <c r="B777" s="40"/>
      <c r="C777" s="41"/>
      <c r="D777" s="226" t="s">
        <v>224</v>
      </c>
      <c r="E777" s="41"/>
      <c r="F777" s="227" t="s">
        <v>1491</v>
      </c>
      <c r="G777" s="41"/>
      <c r="H777" s="41"/>
      <c r="I777" s="228"/>
      <c r="J777" s="41"/>
      <c r="K777" s="41"/>
      <c r="L777" s="45"/>
      <c r="M777" s="229"/>
      <c r="N777" s="230"/>
      <c r="O777" s="85"/>
      <c r="P777" s="85"/>
      <c r="Q777" s="85"/>
      <c r="R777" s="85"/>
      <c r="S777" s="85"/>
      <c r="T777" s="86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224</v>
      </c>
      <c r="AU777" s="18" t="s">
        <v>82</v>
      </c>
    </row>
    <row r="778" s="2" customFormat="1" ht="16.5" customHeight="1">
      <c r="A778" s="39"/>
      <c r="B778" s="40"/>
      <c r="C778" s="213" t="s">
        <v>1492</v>
      </c>
      <c r="D778" s="213" t="s">
        <v>217</v>
      </c>
      <c r="E778" s="214" t="s">
        <v>1493</v>
      </c>
      <c r="F778" s="215" t="s">
        <v>1494</v>
      </c>
      <c r="G778" s="216" t="s">
        <v>277</v>
      </c>
      <c r="H778" s="217">
        <v>12</v>
      </c>
      <c r="I778" s="218"/>
      <c r="J778" s="219">
        <f>ROUND(I778*H778,2)</f>
        <v>0</v>
      </c>
      <c r="K778" s="215" t="s">
        <v>221</v>
      </c>
      <c r="L778" s="45"/>
      <c r="M778" s="220" t="s">
        <v>19</v>
      </c>
      <c r="N778" s="221" t="s">
        <v>44</v>
      </c>
      <c r="O778" s="85"/>
      <c r="P778" s="222">
        <f>O778*H778</f>
        <v>0</v>
      </c>
      <c r="Q778" s="222">
        <v>6.0000000000000002E-05</v>
      </c>
      <c r="R778" s="222">
        <f>Q778*H778</f>
        <v>0.00072000000000000005</v>
      </c>
      <c r="S778" s="222">
        <v>0</v>
      </c>
      <c r="T778" s="223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24" t="s">
        <v>334</v>
      </c>
      <c r="AT778" s="224" t="s">
        <v>217</v>
      </c>
      <c r="AU778" s="224" t="s">
        <v>82</v>
      </c>
      <c r="AY778" s="18" t="s">
        <v>214</v>
      </c>
      <c r="BE778" s="225">
        <f>IF(N778="základní",J778,0)</f>
        <v>0</v>
      </c>
      <c r="BF778" s="225">
        <f>IF(N778="snížená",J778,0)</f>
        <v>0</v>
      </c>
      <c r="BG778" s="225">
        <f>IF(N778="zákl. přenesená",J778,0)</f>
        <v>0</v>
      </c>
      <c r="BH778" s="225">
        <f>IF(N778="sníž. přenesená",J778,0)</f>
        <v>0</v>
      </c>
      <c r="BI778" s="225">
        <f>IF(N778="nulová",J778,0)</f>
        <v>0</v>
      </c>
      <c r="BJ778" s="18" t="s">
        <v>80</v>
      </c>
      <c r="BK778" s="225">
        <f>ROUND(I778*H778,2)</f>
        <v>0</v>
      </c>
      <c r="BL778" s="18" t="s">
        <v>334</v>
      </c>
      <c r="BM778" s="224" t="s">
        <v>1495</v>
      </c>
    </row>
    <row r="779" s="2" customFormat="1">
      <c r="A779" s="39"/>
      <c r="B779" s="40"/>
      <c r="C779" s="41"/>
      <c r="D779" s="226" t="s">
        <v>224</v>
      </c>
      <c r="E779" s="41"/>
      <c r="F779" s="227" t="s">
        <v>1496</v>
      </c>
      <c r="G779" s="41"/>
      <c r="H779" s="41"/>
      <c r="I779" s="228"/>
      <c r="J779" s="41"/>
      <c r="K779" s="41"/>
      <c r="L779" s="45"/>
      <c r="M779" s="229"/>
      <c r="N779" s="230"/>
      <c r="O779" s="85"/>
      <c r="P779" s="85"/>
      <c r="Q779" s="85"/>
      <c r="R779" s="85"/>
      <c r="S779" s="85"/>
      <c r="T779" s="86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224</v>
      </c>
      <c r="AU779" s="18" t="s">
        <v>82</v>
      </c>
    </row>
    <row r="780" s="2" customFormat="1">
      <c r="A780" s="39"/>
      <c r="B780" s="40"/>
      <c r="C780" s="41"/>
      <c r="D780" s="231" t="s">
        <v>226</v>
      </c>
      <c r="E780" s="41"/>
      <c r="F780" s="232" t="s">
        <v>1497</v>
      </c>
      <c r="G780" s="41"/>
      <c r="H780" s="41"/>
      <c r="I780" s="228"/>
      <c r="J780" s="41"/>
      <c r="K780" s="41"/>
      <c r="L780" s="45"/>
      <c r="M780" s="229"/>
      <c r="N780" s="230"/>
      <c r="O780" s="85"/>
      <c r="P780" s="85"/>
      <c r="Q780" s="85"/>
      <c r="R780" s="85"/>
      <c r="S780" s="85"/>
      <c r="T780" s="86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8" t="s">
        <v>226</v>
      </c>
      <c r="AU780" s="18" t="s">
        <v>82</v>
      </c>
    </row>
    <row r="781" s="2" customFormat="1" ht="16.5" customHeight="1">
      <c r="A781" s="39"/>
      <c r="B781" s="40"/>
      <c r="C781" s="243" t="s">
        <v>1498</v>
      </c>
      <c r="D781" s="243" t="s">
        <v>254</v>
      </c>
      <c r="E781" s="244" t="s">
        <v>1499</v>
      </c>
      <c r="F781" s="245" t="s">
        <v>1500</v>
      </c>
      <c r="G781" s="246" t="s">
        <v>277</v>
      </c>
      <c r="H781" s="247">
        <v>8</v>
      </c>
      <c r="I781" s="248"/>
      <c r="J781" s="249">
        <f>ROUND(I781*H781,2)</f>
        <v>0</v>
      </c>
      <c r="K781" s="245" t="s">
        <v>19</v>
      </c>
      <c r="L781" s="250"/>
      <c r="M781" s="251" t="s">
        <v>19</v>
      </c>
      <c r="N781" s="252" t="s">
        <v>44</v>
      </c>
      <c r="O781" s="85"/>
      <c r="P781" s="222">
        <f>O781*H781</f>
        <v>0</v>
      </c>
      <c r="Q781" s="222">
        <v>0.002</v>
      </c>
      <c r="R781" s="222">
        <f>Q781*H781</f>
        <v>0.016</v>
      </c>
      <c r="S781" s="222">
        <v>0</v>
      </c>
      <c r="T781" s="223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24" t="s">
        <v>257</v>
      </c>
      <c r="AT781" s="224" t="s">
        <v>254</v>
      </c>
      <c r="AU781" s="224" t="s">
        <v>82</v>
      </c>
      <c r="AY781" s="18" t="s">
        <v>214</v>
      </c>
      <c r="BE781" s="225">
        <f>IF(N781="základní",J781,0)</f>
        <v>0</v>
      </c>
      <c r="BF781" s="225">
        <f>IF(N781="snížená",J781,0)</f>
        <v>0</v>
      </c>
      <c r="BG781" s="225">
        <f>IF(N781="zákl. přenesená",J781,0)</f>
        <v>0</v>
      </c>
      <c r="BH781" s="225">
        <f>IF(N781="sníž. přenesená",J781,0)</f>
        <v>0</v>
      </c>
      <c r="BI781" s="225">
        <f>IF(N781="nulová",J781,0)</f>
        <v>0</v>
      </c>
      <c r="BJ781" s="18" t="s">
        <v>80</v>
      </c>
      <c r="BK781" s="225">
        <f>ROUND(I781*H781,2)</f>
        <v>0</v>
      </c>
      <c r="BL781" s="18" t="s">
        <v>250</v>
      </c>
      <c r="BM781" s="224" t="s">
        <v>1501</v>
      </c>
    </row>
    <row r="782" s="2" customFormat="1">
      <c r="A782" s="39"/>
      <c r="B782" s="40"/>
      <c r="C782" s="41"/>
      <c r="D782" s="226" t="s">
        <v>224</v>
      </c>
      <c r="E782" s="41"/>
      <c r="F782" s="227" t="s">
        <v>1500</v>
      </c>
      <c r="G782" s="41"/>
      <c r="H782" s="41"/>
      <c r="I782" s="228"/>
      <c r="J782" s="41"/>
      <c r="K782" s="41"/>
      <c r="L782" s="45"/>
      <c r="M782" s="229"/>
      <c r="N782" s="230"/>
      <c r="O782" s="85"/>
      <c r="P782" s="85"/>
      <c r="Q782" s="85"/>
      <c r="R782" s="85"/>
      <c r="S782" s="85"/>
      <c r="T782" s="86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224</v>
      </c>
      <c r="AU782" s="18" t="s">
        <v>82</v>
      </c>
    </row>
    <row r="783" s="2" customFormat="1" ht="16.5" customHeight="1">
      <c r="A783" s="39"/>
      <c r="B783" s="40"/>
      <c r="C783" s="243" t="s">
        <v>1502</v>
      </c>
      <c r="D783" s="243" t="s">
        <v>254</v>
      </c>
      <c r="E783" s="244" t="s">
        <v>1503</v>
      </c>
      <c r="F783" s="245" t="s">
        <v>1504</v>
      </c>
      <c r="G783" s="246" t="s">
        <v>277</v>
      </c>
      <c r="H783" s="247">
        <v>4</v>
      </c>
      <c r="I783" s="248"/>
      <c r="J783" s="249">
        <f>ROUND(I783*H783,2)</f>
        <v>0</v>
      </c>
      <c r="K783" s="245" t="s">
        <v>221</v>
      </c>
      <c r="L783" s="250"/>
      <c r="M783" s="251" t="s">
        <v>19</v>
      </c>
      <c r="N783" s="252" t="s">
        <v>44</v>
      </c>
      <c r="O783" s="85"/>
      <c r="P783" s="222">
        <f>O783*H783</f>
        <v>0</v>
      </c>
      <c r="Q783" s="222">
        <v>0.00012</v>
      </c>
      <c r="R783" s="222">
        <f>Q783*H783</f>
        <v>0.00048000000000000001</v>
      </c>
      <c r="S783" s="222">
        <v>0</v>
      </c>
      <c r="T783" s="223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24" t="s">
        <v>604</v>
      </c>
      <c r="AT783" s="224" t="s">
        <v>254</v>
      </c>
      <c r="AU783" s="224" t="s">
        <v>82</v>
      </c>
      <c r="AY783" s="18" t="s">
        <v>214</v>
      </c>
      <c r="BE783" s="225">
        <f>IF(N783="základní",J783,0)</f>
        <v>0</v>
      </c>
      <c r="BF783" s="225">
        <f>IF(N783="snížená",J783,0)</f>
        <v>0</v>
      </c>
      <c r="BG783" s="225">
        <f>IF(N783="zákl. přenesená",J783,0)</f>
        <v>0</v>
      </c>
      <c r="BH783" s="225">
        <f>IF(N783="sníž. přenesená",J783,0)</f>
        <v>0</v>
      </c>
      <c r="BI783" s="225">
        <f>IF(N783="nulová",J783,0)</f>
        <v>0</v>
      </c>
      <c r="BJ783" s="18" t="s">
        <v>80</v>
      </c>
      <c r="BK783" s="225">
        <f>ROUND(I783*H783,2)</f>
        <v>0</v>
      </c>
      <c r="BL783" s="18" t="s">
        <v>334</v>
      </c>
      <c r="BM783" s="224" t="s">
        <v>1505</v>
      </c>
    </row>
    <row r="784" s="2" customFormat="1">
      <c r="A784" s="39"/>
      <c r="B784" s="40"/>
      <c r="C784" s="41"/>
      <c r="D784" s="226" t="s">
        <v>224</v>
      </c>
      <c r="E784" s="41"/>
      <c r="F784" s="227" t="s">
        <v>1504</v>
      </c>
      <c r="G784" s="41"/>
      <c r="H784" s="41"/>
      <c r="I784" s="228"/>
      <c r="J784" s="41"/>
      <c r="K784" s="41"/>
      <c r="L784" s="45"/>
      <c r="M784" s="229"/>
      <c r="N784" s="230"/>
      <c r="O784" s="85"/>
      <c r="P784" s="85"/>
      <c r="Q784" s="85"/>
      <c r="R784" s="85"/>
      <c r="S784" s="85"/>
      <c r="T784" s="86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224</v>
      </c>
      <c r="AU784" s="18" t="s">
        <v>82</v>
      </c>
    </row>
    <row r="785" s="2" customFormat="1" ht="16.5" customHeight="1">
      <c r="A785" s="39"/>
      <c r="B785" s="40"/>
      <c r="C785" s="213" t="s">
        <v>1506</v>
      </c>
      <c r="D785" s="213" t="s">
        <v>217</v>
      </c>
      <c r="E785" s="214" t="s">
        <v>1507</v>
      </c>
      <c r="F785" s="215" t="s">
        <v>1508</v>
      </c>
      <c r="G785" s="216" t="s">
        <v>277</v>
      </c>
      <c r="H785" s="217">
        <v>4</v>
      </c>
      <c r="I785" s="218"/>
      <c r="J785" s="219">
        <f>ROUND(I785*H785,2)</f>
        <v>0</v>
      </c>
      <c r="K785" s="215" t="s">
        <v>221</v>
      </c>
      <c r="L785" s="45"/>
      <c r="M785" s="220" t="s">
        <v>19</v>
      </c>
      <c r="N785" s="221" t="s">
        <v>44</v>
      </c>
      <c r="O785" s="85"/>
      <c r="P785" s="222">
        <f>O785*H785</f>
        <v>0</v>
      </c>
      <c r="Q785" s="222">
        <v>9.0000000000000006E-05</v>
      </c>
      <c r="R785" s="222">
        <f>Q785*H785</f>
        <v>0.00036000000000000002</v>
      </c>
      <c r="S785" s="222">
        <v>0</v>
      </c>
      <c r="T785" s="223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24" t="s">
        <v>334</v>
      </c>
      <c r="AT785" s="224" t="s">
        <v>217</v>
      </c>
      <c r="AU785" s="224" t="s">
        <v>82</v>
      </c>
      <c r="AY785" s="18" t="s">
        <v>214</v>
      </c>
      <c r="BE785" s="225">
        <f>IF(N785="základní",J785,0)</f>
        <v>0</v>
      </c>
      <c r="BF785" s="225">
        <f>IF(N785="snížená",J785,0)</f>
        <v>0</v>
      </c>
      <c r="BG785" s="225">
        <f>IF(N785="zákl. přenesená",J785,0)</f>
        <v>0</v>
      </c>
      <c r="BH785" s="225">
        <f>IF(N785="sníž. přenesená",J785,0)</f>
        <v>0</v>
      </c>
      <c r="BI785" s="225">
        <f>IF(N785="nulová",J785,0)</f>
        <v>0</v>
      </c>
      <c r="BJ785" s="18" t="s">
        <v>80</v>
      </c>
      <c r="BK785" s="225">
        <f>ROUND(I785*H785,2)</f>
        <v>0</v>
      </c>
      <c r="BL785" s="18" t="s">
        <v>334</v>
      </c>
      <c r="BM785" s="224" t="s">
        <v>1509</v>
      </c>
    </row>
    <row r="786" s="2" customFormat="1">
      <c r="A786" s="39"/>
      <c r="B786" s="40"/>
      <c r="C786" s="41"/>
      <c r="D786" s="226" t="s">
        <v>224</v>
      </c>
      <c r="E786" s="41"/>
      <c r="F786" s="227" t="s">
        <v>1510</v>
      </c>
      <c r="G786" s="41"/>
      <c r="H786" s="41"/>
      <c r="I786" s="228"/>
      <c r="J786" s="41"/>
      <c r="K786" s="41"/>
      <c r="L786" s="45"/>
      <c r="M786" s="229"/>
      <c r="N786" s="230"/>
      <c r="O786" s="85"/>
      <c r="P786" s="85"/>
      <c r="Q786" s="85"/>
      <c r="R786" s="85"/>
      <c r="S786" s="85"/>
      <c r="T786" s="86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18" t="s">
        <v>224</v>
      </c>
      <c r="AU786" s="18" t="s">
        <v>82</v>
      </c>
    </row>
    <row r="787" s="2" customFormat="1">
      <c r="A787" s="39"/>
      <c r="B787" s="40"/>
      <c r="C787" s="41"/>
      <c r="D787" s="231" t="s">
        <v>226</v>
      </c>
      <c r="E787" s="41"/>
      <c r="F787" s="232" t="s">
        <v>1511</v>
      </c>
      <c r="G787" s="41"/>
      <c r="H787" s="41"/>
      <c r="I787" s="228"/>
      <c r="J787" s="41"/>
      <c r="K787" s="41"/>
      <c r="L787" s="45"/>
      <c r="M787" s="229"/>
      <c r="N787" s="230"/>
      <c r="O787" s="85"/>
      <c r="P787" s="85"/>
      <c r="Q787" s="85"/>
      <c r="R787" s="85"/>
      <c r="S787" s="85"/>
      <c r="T787" s="86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226</v>
      </c>
      <c r="AU787" s="18" t="s">
        <v>82</v>
      </c>
    </row>
    <row r="788" s="2" customFormat="1" ht="16.5" customHeight="1">
      <c r="A788" s="39"/>
      <c r="B788" s="40"/>
      <c r="C788" s="243" t="s">
        <v>1512</v>
      </c>
      <c r="D788" s="243" t="s">
        <v>254</v>
      </c>
      <c r="E788" s="244" t="s">
        <v>1513</v>
      </c>
      <c r="F788" s="245" t="s">
        <v>1514</v>
      </c>
      <c r="G788" s="246" t="s">
        <v>277</v>
      </c>
      <c r="H788" s="247">
        <v>4</v>
      </c>
      <c r="I788" s="248"/>
      <c r="J788" s="249">
        <f>ROUND(I788*H788,2)</f>
        <v>0</v>
      </c>
      <c r="K788" s="245" t="s">
        <v>19</v>
      </c>
      <c r="L788" s="250"/>
      <c r="M788" s="251" t="s">
        <v>19</v>
      </c>
      <c r="N788" s="252" t="s">
        <v>44</v>
      </c>
      <c r="O788" s="85"/>
      <c r="P788" s="222">
        <f>O788*H788</f>
        <v>0</v>
      </c>
      <c r="Q788" s="222">
        <v>0.0040000000000000001</v>
      </c>
      <c r="R788" s="222">
        <f>Q788*H788</f>
        <v>0.016</v>
      </c>
      <c r="S788" s="222">
        <v>0</v>
      </c>
      <c r="T788" s="223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24" t="s">
        <v>257</v>
      </c>
      <c r="AT788" s="224" t="s">
        <v>254</v>
      </c>
      <c r="AU788" s="224" t="s">
        <v>82</v>
      </c>
      <c r="AY788" s="18" t="s">
        <v>214</v>
      </c>
      <c r="BE788" s="225">
        <f>IF(N788="základní",J788,0)</f>
        <v>0</v>
      </c>
      <c r="BF788" s="225">
        <f>IF(N788="snížená",J788,0)</f>
        <v>0</v>
      </c>
      <c r="BG788" s="225">
        <f>IF(N788="zákl. přenesená",J788,0)</f>
        <v>0</v>
      </c>
      <c r="BH788" s="225">
        <f>IF(N788="sníž. přenesená",J788,0)</f>
        <v>0</v>
      </c>
      <c r="BI788" s="225">
        <f>IF(N788="nulová",J788,0)</f>
        <v>0</v>
      </c>
      <c r="BJ788" s="18" t="s">
        <v>80</v>
      </c>
      <c r="BK788" s="225">
        <f>ROUND(I788*H788,2)</f>
        <v>0</v>
      </c>
      <c r="BL788" s="18" t="s">
        <v>250</v>
      </c>
      <c r="BM788" s="224" t="s">
        <v>1515</v>
      </c>
    </row>
    <row r="789" s="2" customFormat="1">
      <c r="A789" s="39"/>
      <c r="B789" s="40"/>
      <c r="C789" s="41"/>
      <c r="D789" s="226" t="s">
        <v>224</v>
      </c>
      <c r="E789" s="41"/>
      <c r="F789" s="227" t="s">
        <v>1514</v>
      </c>
      <c r="G789" s="41"/>
      <c r="H789" s="41"/>
      <c r="I789" s="228"/>
      <c r="J789" s="41"/>
      <c r="K789" s="41"/>
      <c r="L789" s="45"/>
      <c r="M789" s="229"/>
      <c r="N789" s="230"/>
      <c r="O789" s="85"/>
      <c r="P789" s="85"/>
      <c r="Q789" s="85"/>
      <c r="R789" s="85"/>
      <c r="S789" s="85"/>
      <c r="T789" s="86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224</v>
      </c>
      <c r="AU789" s="18" t="s">
        <v>82</v>
      </c>
    </row>
    <row r="790" s="2" customFormat="1" ht="24.15" customHeight="1">
      <c r="A790" s="39"/>
      <c r="B790" s="40"/>
      <c r="C790" s="243" t="s">
        <v>1516</v>
      </c>
      <c r="D790" s="243" t="s">
        <v>254</v>
      </c>
      <c r="E790" s="244" t="s">
        <v>1517</v>
      </c>
      <c r="F790" s="245" t="s">
        <v>1518</v>
      </c>
      <c r="G790" s="246" t="s">
        <v>277</v>
      </c>
      <c r="H790" s="247">
        <v>1600</v>
      </c>
      <c r="I790" s="248"/>
      <c r="J790" s="249">
        <f>ROUND(I790*H790,2)</f>
        <v>0</v>
      </c>
      <c r="K790" s="245" t="s">
        <v>19</v>
      </c>
      <c r="L790" s="250"/>
      <c r="M790" s="251" t="s">
        <v>19</v>
      </c>
      <c r="N790" s="252" t="s">
        <v>44</v>
      </c>
      <c r="O790" s="85"/>
      <c r="P790" s="222">
        <f>O790*H790</f>
        <v>0</v>
      </c>
      <c r="Q790" s="222">
        <v>0.0025000000000000001</v>
      </c>
      <c r="R790" s="222">
        <f>Q790*H790</f>
        <v>4</v>
      </c>
      <c r="S790" s="222">
        <v>0</v>
      </c>
      <c r="T790" s="223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24" t="s">
        <v>604</v>
      </c>
      <c r="AT790" s="224" t="s">
        <v>254</v>
      </c>
      <c r="AU790" s="224" t="s">
        <v>82</v>
      </c>
      <c r="AY790" s="18" t="s">
        <v>214</v>
      </c>
      <c r="BE790" s="225">
        <f>IF(N790="základní",J790,0)</f>
        <v>0</v>
      </c>
      <c r="BF790" s="225">
        <f>IF(N790="snížená",J790,0)</f>
        <v>0</v>
      </c>
      <c r="BG790" s="225">
        <f>IF(N790="zákl. přenesená",J790,0)</f>
        <v>0</v>
      </c>
      <c r="BH790" s="225">
        <f>IF(N790="sníž. přenesená",J790,0)</f>
        <v>0</v>
      </c>
      <c r="BI790" s="225">
        <f>IF(N790="nulová",J790,0)</f>
        <v>0</v>
      </c>
      <c r="BJ790" s="18" t="s">
        <v>80</v>
      </c>
      <c r="BK790" s="225">
        <f>ROUND(I790*H790,2)</f>
        <v>0</v>
      </c>
      <c r="BL790" s="18" t="s">
        <v>334</v>
      </c>
      <c r="BM790" s="224" t="s">
        <v>1519</v>
      </c>
    </row>
    <row r="791" s="2" customFormat="1">
      <c r="A791" s="39"/>
      <c r="B791" s="40"/>
      <c r="C791" s="41"/>
      <c r="D791" s="226" t="s">
        <v>224</v>
      </c>
      <c r="E791" s="41"/>
      <c r="F791" s="227" t="s">
        <v>1518</v>
      </c>
      <c r="G791" s="41"/>
      <c r="H791" s="41"/>
      <c r="I791" s="228"/>
      <c r="J791" s="41"/>
      <c r="K791" s="41"/>
      <c r="L791" s="45"/>
      <c r="M791" s="229"/>
      <c r="N791" s="230"/>
      <c r="O791" s="85"/>
      <c r="P791" s="85"/>
      <c r="Q791" s="85"/>
      <c r="R791" s="85"/>
      <c r="S791" s="85"/>
      <c r="T791" s="86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224</v>
      </c>
      <c r="AU791" s="18" t="s">
        <v>82</v>
      </c>
    </row>
    <row r="792" s="2" customFormat="1">
      <c r="A792" s="39"/>
      <c r="B792" s="40"/>
      <c r="C792" s="41"/>
      <c r="D792" s="226" t="s">
        <v>507</v>
      </c>
      <c r="E792" s="41"/>
      <c r="F792" s="253" t="s">
        <v>1520</v>
      </c>
      <c r="G792" s="41"/>
      <c r="H792" s="41"/>
      <c r="I792" s="228"/>
      <c r="J792" s="41"/>
      <c r="K792" s="41"/>
      <c r="L792" s="45"/>
      <c r="M792" s="229"/>
      <c r="N792" s="230"/>
      <c r="O792" s="85"/>
      <c r="P792" s="85"/>
      <c r="Q792" s="85"/>
      <c r="R792" s="85"/>
      <c r="S792" s="85"/>
      <c r="T792" s="86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507</v>
      </c>
      <c r="AU792" s="18" t="s">
        <v>82</v>
      </c>
    </row>
    <row r="793" s="12" customFormat="1" ht="22.8" customHeight="1">
      <c r="A793" s="12"/>
      <c r="B793" s="197"/>
      <c r="C793" s="198"/>
      <c r="D793" s="199" t="s">
        <v>72</v>
      </c>
      <c r="E793" s="211" t="s">
        <v>1521</v>
      </c>
      <c r="F793" s="211" t="s">
        <v>1522</v>
      </c>
      <c r="G793" s="198"/>
      <c r="H793" s="198"/>
      <c r="I793" s="201"/>
      <c r="J793" s="212">
        <f>BK793</f>
        <v>0</v>
      </c>
      <c r="K793" s="198"/>
      <c r="L793" s="203"/>
      <c r="M793" s="204"/>
      <c r="N793" s="205"/>
      <c r="O793" s="205"/>
      <c r="P793" s="206">
        <f>SUM(P794:P819)</f>
        <v>0</v>
      </c>
      <c r="Q793" s="205"/>
      <c r="R793" s="206">
        <f>SUM(R794:R819)</f>
        <v>2.6539999999999999</v>
      </c>
      <c r="S793" s="205"/>
      <c r="T793" s="207">
        <f>SUM(T794:T819)</f>
        <v>0</v>
      </c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R793" s="208" t="s">
        <v>236</v>
      </c>
      <c r="AT793" s="209" t="s">
        <v>72</v>
      </c>
      <c r="AU793" s="209" t="s">
        <v>80</v>
      </c>
      <c r="AY793" s="208" t="s">
        <v>214</v>
      </c>
      <c r="BK793" s="210">
        <f>SUM(BK794:BK819)</f>
        <v>0</v>
      </c>
    </row>
    <row r="794" s="2" customFormat="1" ht="16.5" customHeight="1">
      <c r="A794" s="39"/>
      <c r="B794" s="40"/>
      <c r="C794" s="213" t="s">
        <v>1523</v>
      </c>
      <c r="D794" s="213" t="s">
        <v>217</v>
      </c>
      <c r="E794" s="214" t="s">
        <v>1524</v>
      </c>
      <c r="F794" s="215" t="s">
        <v>1525</v>
      </c>
      <c r="G794" s="216" t="s">
        <v>220</v>
      </c>
      <c r="H794" s="217">
        <v>5700</v>
      </c>
      <c r="I794" s="218"/>
      <c r="J794" s="219">
        <f>ROUND(I794*H794,2)</f>
        <v>0</v>
      </c>
      <c r="K794" s="215" t="s">
        <v>221</v>
      </c>
      <c r="L794" s="45"/>
      <c r="M794" s="220" t="s">
        <v>19</v>
      </c>
      <c r="N794" s="221" t="s">
        <v>44</v>
      </c>
      <c r="O794" s="85"/>
      <c r="P794" s="222">
        <f>O794*H794</f>
        <v>0</v>
      </c>
      <c r="Q794" s="222">
        <v>0</v>
      </c>
      <c r="R794" s="222">
        <f>Q794*H794</f>
        <v>0</v>
      </c>
      <c r="S794" s="222">
        <v>0</v>
      </c>
      <c r="T794" s="223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24" t="s">
        <v>334</v>
      </c>
      <c r="AT794" s="224" t="s">
        <v>217</v>
      </c>
      <c r="AU794" s="224" t="s">
        <v>82</v>
      </c>
      <c r="AY794" s="18" t="s">
        <v>214</v>
      </c>
      <c r="BE794" s="225">
        <f>IF(N794="základní",J794,0)</f>
        <v>0</v>
      </c>
      <c r="BF794" s="225">
        <f>IF(N794="snížená",J794,0)</f>
        <v>0</v>
      </c>
      <c r="BG794" s="225">
        <f>IF(N794="zákl. přenesená",J794,0)</f>
        <v>0</v>
      </c>
      <c r="BH794" s="225">
        <f>IF(N794="sníž. přenesená",J794,0)</f>
        <v>0</v>
      </c>
      <c r="BI794" s="225">
        <f>IF(N794="nulová",J794,0)</f>
        <v>0</v>
      </c>
      <c r="BJ794" s="18" t="s">
        <v>80</v>
      </c>
      <c r="BK794" s="225">
        <f>ROUND(I794*H794,2)</f>
        <v>0</v>
      </c>
      <c r="BL794" s="18" t="s">
        <v>334</v>
      </c>
      <c r="BM794" s="224" t="s">
        <v>1526</v>
      </c>
    </row>
    <row r="795" s="2" customFormat="1">
      <c r="A795" s="39"/>
      <c r="B795" s="40"/>
      <c r="C795" s="41"/>
      <c r="D795" s="226" t="s">
        <v>224</v>
      </c>
      <c r="E795" s="41"/>
      <c r="F795" s="227" t="s">
        <v>1525</v>
      </c>
      <c r="G795" s="41"/>
      <c r="H795" s="41"/>
      <c r="I795" s="228"/>
      <c r="J795" s="41"/>
      <c r="K795" s="41"/>
      <c r="L795" s="45"/>
      <c r="M795" s="229"/>
      <c r="N795" s="230"/>
      <c r="O795" s="85"/>
      <c r="P795" s="85"/>
      <c r="Q795" s="85"/>
      <c r="R795" s="85"/>
      <c r="S795" s="85"/>
      <c r="T795" s="86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224</v>
      </c>
      <c r="AU795" s="18" t="s">
        <v>82</v>
      </c>
    </row>
    <row r="796" s="2" customFormat="1">
      <c r="A796" s="39"/>
      <c r="B796" s="40"/>
      <c r="C796" s="41"/>
      <c r="D796" s="231" t="s">
        <v>226</v>
      </c>
      <c r="E796" s="41"/>
      <c r="F796" s="232" t="s">
        <v>1527</v>
      </c>
      <c r="G796" s="41"/>
      <c r="H796" s="41"/>
      <c r="I796" s="228"/>
      <c r="J796" s="41"/>
      <c r="K796" s="41"/>
      <c r="L796" s="45"/>
      <c r="M796" s="229"/>
      <c r="N796" s="230"/>
      <c r="O796" s="85"/>
      <c r="P796" s="85"/>
      <c r="Q796" s="85"/>
      <c r="R796" s="85"/>
      <c r="S796" s="85"/>
      <c r="T796" s="86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226</v>
      </c>
      <c r="AU796" s="18" t="s">
        <v>82</v>
      </c>
    </row>
    <row r="797" s="2" customFormat="1" ht="16.5" customHeight="1">
      <c r="A797" s="39"/>
      <c r="B797" s="40"/>
      <c r="C797" s="243" t="s">
        <v>1528</v>
      </c>
      <c r="D797" s="243" t="s">
        <v>254</v>
      </c>
      <c r="E797" s="244" t="s">
        <v>1529</v>
      </c>
      <c r="F797" s="245" t="s">
        <v>1530</v>
      </c>
      <c r="G797" s="246" t="s">
        <v>220</v>
      </c>
      <c r="H797" s="247">
        <v>6270</v>
      </c>
      <c r="I797" s="248"/>
      <c r="J797" s="249">
        <f>ROUND(I797*H797,2)</f>
        <v>0</v>
      </c>
      <c r="K797" s="245" t="s">
        <v>221</v>
      </c>
      <c r="L797" s="250"/>
      <c r="M797" s="251" t="s">
        <v>19</v>
      </c>
      <c r="N797" s="252" t="s">
        <v>44</v>
      </c>
      <c r="O797" s="85"/>
      <c r="P797" s="222">
        <f>O797*H797</f>
        <v>0</v>
      </c>
      <c r="Q797" s="222">
        <v>0.00040000000000000002</v>
      </c>
      <c r="R797" s="222">
        <f>Q797*H797</f>
        <v>2.508</v>
      </c>
      <c r="S797" s="222">
        <v>0</v>
      </c>
      <c r="T797" s="223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24" t="s">
        <v>686</v>
      </c>
      <c r="AT797" s="224" t="s">
        <v>254</v>
      </c>
      <c r="AU797" s="224" t="s">
        <v>82</v>
      </c>
      <c r="AY797" s="18" t="s">
        <v>214</v>
      </c>
      <c r="BE797" s="225">
        <f>IF(N797="základní",J797,0)</f>
        <v>0</v>
      </c>
      <c r="BF797" s="225">
        <f>IF(N797="snížená",J797,0)</f>
        <v>0</v>
      </c>
      <c r="BG797" s="225">
        <f>IF(N797="zákl. přenesená",J797,0)</f>
        <v>0</v>
      </c>
      <c r="BH797" s="225">
        <f>IF(N797="sníž. přenesená",J797,0)</f>
        <v>0</v>
      </c>
      <c r="BI797" s="225">
        <f>IF(N797="nulová",J797,0)</f>
        <v>0</v>
      </c>
      <c r="BJ797" s="18" t="s">
        <v>80</v>
      </c>
      <c r="BK797" s="225">
        <f>ROUND(I797*H797,2)</f>
        <v>0</v>
      </c>
      <c r="BL797" s="18" t="s">
        <v>686</v>
      </c>
      <c r="BM797" s="224" t="s">
        <v>1531</v>
      </c>
    </row>
    <row r="798" s="2" customFormat="1">
      <c r="A798" s="39"/>
      <c r="B798" s="40"/>
      <c r="C798" s="41"/>
      <c r="D798" s="226" t="s">
        <v>224</v>
      </c>
      <c r="E798" s="41"/>
      <c r="F798" s="227" t="s">
        <v>1530</v>
      </c>
      <c r="G798" s="41"/>
      <c r="H798" s="41"/>
      <c r="I798" s="228"/>
      <c r="J798" s="41"/>
      <c r="K798" s="41"/>
      <c r="L798" s="45"/>
      <c r="M798" s="229"/>
      <c r="N798" s="230"/>
      <c r="O798" s="85"/>
      <c r="P798" s="85"/>
      <c r="Q798" s="85"/>
      <c r="R798" s="85"/>
      <c r="S798" s="85"/>
      <c r="T798" s="86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224</v>
      </c>
      <c r="AU798" s="18" t="s">
        <v>82</v>
      </c>
    </row>
    <row r="799" s="13" customFormat="1">
      <c r="A799" s="13"/>
      <c r="B799" s="233"/>
      <c r="C799" s="234"/>
      <c r="D799" s="226" t="s">
        <v>242</v>
      </c>
      <c r="E799" s="234"/>
      <c r="F799" s="235" t="s">
        <v>1532</v>
      </c>
      <c r="G799" s="234"/>
      <c r="H799" s="236">
        <v>6270</v>
      </c>
      <c r="I799" s="237"/>
      <c r="J799" s="234"/>
      <c r="K799" s="234"/>
      <c r="L799" s="238"/>
      <c r="M799" s="239"/>
      <c r="N799" s="240"/>
      <c r="O799" s="240"/>
      <c r="P799" s="240"/>
      <c r="Q799" s="240"/>
      <c r="R799" s="240"/>
      <c r="S799" s="240"/>
      <c r="T799" s="24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2" t="s">
        <v>242</v>
      </c>
      <c r="AU799" s="242" t="s">
        <v>82</v>
      </c>
      <c r="AV799" s="13" t="s">
        <v>82</v>
      </c>
      <c r="AW799" s="13" t="s">
        <v>4</v>
      </c>
      <c r="AX799" s="13" t="s">
        <v>80</v>
      </c>
      <c r="AY799" s="242" t="s">
        <v>214</v>
      </c>
    </row>
    <row r="800" s="2" customFormat="1" ht="16.5" customHeight="1">
      <c r="A800" s="39"/>
      <c r="B800" s="40"/>
      <c r="C800" s="213" t="s">
        <v>1533</v>
      </c>
      <c r="D800" s="213" t="s">
        <v>217</v>
      </c>
      <c r="E800" s="214" t="s">
        <v>1534</v>
      </c>
      <c r="F800" s="215" t="s">
        <v>1535</v>
      </c>
      <c r="G800" s="216" t="s">
        <v>1536</v>
      </c>
      <c r="H800" s="217">
        <v>5.7000000000000002</v>
      </c>
      <c r="I800" s="218"/>
      <c r="J800" s="219">
        <f>ROUND(I800*H800,2)</f>
        <v>0</v>
      </c>
      <c r="K800" s="215" t="s">
        <v>221</v>
      </c>
      <c r="L800" s="45"/>
      <c r="M800" s="220" t="s">
        <v>19</v>
      </c>
      <c r="N800" s="221" t="s">
        <v>44</v>
      </c>
      <c r="O800" s="85"/>
      <c r="P800" s="222">
        <f>O800*H800</f>
        <v>0</v>
      </c>
      <c r="Q800" s="222">
        <v>0</v>
      </c>
      <c r="R800" s="222">
        <f>Q800*H800</f>
        <v>0</v>
      </c>
      <c r="S800" s="222">
        <v>0</v>
      </c>
      <c r="T800" s="223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24" t="s">
        <v>334</v>
      </c>
      <c r="AT800" s="224" t="s">
        <v>217</v>
      </c>
      <c r="AU800" s="224" t="s">
        <v>82</v>
      </c>
      <c r="AY800" s="18" t="s">
        <v>214</v>
      </c>
      <c r="BE800" s="225">
        <f>IF(N800="základní",J800,0)</f>
        <v>0</v>
      </c>
      <c r="BF800" s="225">
        <f>IF(N800="snížená",J800,0)</f>
        <v>0</v>
      </c>
      <c r="BG800" s="225">
        <f>IF(N800="zákl. přenesená",J800,0)</f>
        <v>0</v>
      </c>
      <c r="BH800" s="225">
        <f>IF(N800="sníž. přenesená",J800,0)</f>
        <v>0</v>
      </c>
      <c r="BI800" s="225">
        <f>IF(N800="nulová",J800,0)</f>
        <v>0</v>
      </c>
      <c r="BJ800" s="18" t="s">
        <v>80</v>
      </c>
      <c r="BK800" s="225">
        <f>ROUND(I800*H800,2)</f>
        <v>0</v>
      </c>
      <c r="BL800" s="18" t="s">
        <v>334</v>
      </c>
      <c r="BM800" s="224" t="s">
        <v>1537</v>
      </c>
    </row>
    <row r="801" s="2" customFormat="1">
      <c r="A801" s="39"/>
      <c r="B801" s="40"/>
      <c r="C801" s="41"/>
      <c r="D801" s="226" t="s">
        <v>224</v>
      </c>
      <c r="E801" s="41"/>
      <c r="F801" s="227" t="s">
        <v>1538</v>
      </c>
      <c r="G801" s="41"/>
      <c r="H801" s="41"/>
      <c r="I801" s="228"/>
      <c r="J801" s="41"/>
      <c r="K801" s="41"/>
      <c r="L801" s="45"/>
      <c r="M801" s="229"/>
      <c r="N801" s="230"/>
      <c r="O801" s="85"/>
      <c r="P801" s="85"/>
      <c r="Q801" s="85"/>
      <c r="R801" s="85"/>
      <c r="S801" s="85"/>
      <c r="T801" s="86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T801" s="18" t="s">
        <v>224</v>
      </c>
      <c r="AU801" s="18" t="s">
        <v>82</v>
      </c>
    </row>
    <row r="802" s="2" customFormat="1">
      <c r="A802" s="39"/>
      <c r="B802" s="40"/>
      <c r="C802" s="41"/>
      <c r="D802" s="231" t="s">
        <v>226</v>
      </c>
      <c r="E802" s="41"/>
      <c r="F802" s="232" t="s">
        <v>1539</v>
      </c>
      <c r="G802" s="41"/>
      <c r="H802" s="41"/>
      <c r="I802" s="228"/>
      <c r="J802" s="41"/>
      <c r="K802" s="41"/>
      <c r="L802" s="45"/>
      <c r="M802" s="229"/>
      <c r="N802" s="230"/>
      <c r="O802" s="85"/>
      <c r="P802" s="85"/>
      <c r="Q802" s="85"/>
      <c r="R802" s="85"/>
      <c r="S802" s="85"/>
      <c r="T802" s="86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226</v>
      </c>
      <c r="AU802" s="18" t="s">
        <v>82</v>
      </c>
    </row>
    <row r="803" s="2" customFormat="1" ht="16.5" customHeight="1">
      <c r="A803" s="39"/>
      <c r="B803" s="40"/>
      <c r="C803" s="213" t="s">
        <v>1540</v>
      </c>
      <c r="D803" s="213" t="s">
        <v>217</v>
      </c>
      <c r="E803" s="214" t="s">
        <v>1541</v>
      </c>
      <c r="F803" s="215" t="s">
        <v>1542</v>
      </c>
      <c r="G803" s="216" t="s">
        <v>277</v>
      </c>
      <c r="H803" s="217">
        <v>60</v>
      </c>
      <c r="I803" s="218"/>
      <c r="J803" s="219">
        <f>ROUND(I803*H803,2)</f>
        <v>0</v>
      </c>
      <c r="K803" s="215" t="s">
        <v>221</v>
      </c>
      <c r="L803" s="45"/>
      <c r="M803" s="220" t="s">
        <v>19</v>
      </c>
      <c r="N803" s="221" t="s">
        <v>44</v>
      </c>
      <c r="O803" s="85"/>
      <c r="P803" s="222">
        <f>O803*H803</f>
        <v>0</v>
      </c>
      <c r="Q803" s="222">
        <v>0</v>
      </c>
      <c r="R803" s="222">
        <f>Q803*H803</f>
        <v>0</v>
      </c>
      <c r="S803" s="222">
        <v>0</v>
      </c>
      <c r="T803" s="223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24" t="s">
        <v>334</v>
      </c>
      <c r="AT803" s="224" t="s">
        <v>217</v>
      </c>
      <c r="AU803" s="224" t="s">
        <v>82</v>
      </c>
      <c r="AY803" s="18" t="s">
        <v>214</v>
      </c>
      <c r="BE803" s="225">
        <f>IF(N803="základní",J803,0)</f>
        <v>0</v>
      </c>
      <c r="BF803" s="225">
        <f>IF(N803="snížená",J803,0)</f>
        <v>0</v>
      </c>
      <c r="BG803" s="225">
        <f>IF(N803="zákl. přenesená",J803,0)</f>
        <v>0</v>
      </c>
      <c r="BH803" s="225">
        <f>IF(N803="sníž. přenesená",J803,0)</f>
        <v>0</v>
      </c>
      <c r="BI803" s="225">
        <f>IF(N803="nulová",J803,0)</f>
        <v>0</v>
      </c>
      <c r="BJ803" s="18" t="s">
        <v>80</v>
      </c>
      <c r="BK803" s="225">
        <f>ROUND(I803*H803,2)</f>
        <v>0</v>
      </c>
      <c r="BL803" s="18" t="s">
        <v>334</v>
      </c>
      <c r="BM803" s="224" t="s">
        <v>1543</v>
      </c>
    </row>
    <row r="804" s="2" customFormat="1">
      <c r="A804" s="39"/>
      <c r="B804" s="40"/>
      <c r="C804" s="41"/>
      <c r="D804" s="226" t="s">
        <v>224</v>
      </c>
      <c r="E804" s="41"/>
      <c r="F804" s="227" t="s">
        <v>1542</v>
      </c>
      <c r="G804" s="41"/>
      <c r="H804" s="41"/>
      <c r="I804" s="228"/>
      <c r="J804" s="41"/>
      <c r="K804" s="41"/>
      <c r="L804" s="45"/>
      <c r="M804" s="229"/>
      <c r="N804" s="230"/>
      <c r="O804" s="85"/>
      <c r="P804" s="85"/>
      <c r="Q804" s="85"/>
      <c r="R804" s="85"/>
      <c r="S804" s="85"/>
      <c r="T804" s="86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224</v>
      </c>
      <c r="AU804" s="18" t="s">
        <v>82</v>
      </c>
    </row>
    <row r="805" s="2" customFormat="1">
      <c r="A805" s="39"/>
      <c r="B805" s="40"/>
      <c r="C805" s="41"/>
      <c r="D805" s="231" t="s">
        <v>226</v>
      </c>
      <c r="E805" s="41"/>
      <c r="F805" s="232" t="s">
        <v>1544</v>
      </c>
      <c r="G805" s="41"/>
      <c r="H805" s="41"/>
      <c r="I805" s="228"/>
      <c r="J805" s="41"/>
      <c r="K805" s="41"/>
      <c r="L805" s="45"/>
      <c r="M805" s="229"/>
      <c r="N805" s="230"/>
      <c r="O805" s="85"/>
      <c r="P805" s="85"/>
      <c r="Q805" s="85"/>
      <c r="R805" s="85"/>
      <c r="S805" s="85"/>
      <c r="T805" s="86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226</v>
      </c>
      <c r="AU805" s="18" t="s">
        <v>82</v>
      </c>
    </row>
    <row r="806" s="2" customFormat="1">
      <c r="A806" s="39"/>
      <c r="B806" s="40"/>
      <c r="C806" s="41"/>
      <c r="D806" s="226" t="s">
        <v>507</v>
      </c>
      <c r="E806" s="41"/>
      <c r="F806" s="253" t="s">
        <v>1545</v>
      </c>
      <c r="G806" s="41"/>
      <c r="H806" s="41"/>
      <c r="I806" s="228"/>
      <c r="J806" s="41"/>
      <c r="K806" s="41"/>
      <c r="L806" s="45"/>
      <c r="M806" s="229"/>
      <c r="N806" s="230"/>
      <c r="O806" s="85"/>
      <c r="P806" s="85"/>
      <c r="Q806" s="85"/>
      <c r="R806" s="85"/>
      <c r="S806" s="85"/>
      <c r="T806" s="86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507</v>
      </c>
      <c r="AU806" s="18" t="s">
        <v>82</v>
      </c>
    </row>
    <row r="807" s="2" customFormat="1" ht="16.5" customHeight="1">
      <c r="A807" s="39"/>
      <c r="B807" s="40"/>
      <c r="C807" s="243" t="s">
        <v>1546</v>
      </c>
      <c r="D807" s="243" t="s">
        <v>254</v>
      </c>
      <c r="E807" s="244" t="s">
        <v>1547</v>
      </c>
      <c r="F807" s="245" t="s">
        <v>1548</v>
      </c>
      <c r="G807" s="246" t="s">
        <v>277</v>
      </c>
      <c r="H807" s="247">
        <v>60</v>
      </c>
      <c r="I807" s="248"/>
      <c r="J807" s="249">
        <f>ROUND(I807*H807,2)</f>
        <v>0</v>
      </c>
      <c r="K807" s="245" t="s">
        <v>221</v>
      </c>
      <c r="L807" s="250"/>
      <c r="M807" s="251" t="s">
        <v>19</v>
      </c>
      <c r="N807" s="252" t="s">
        <v>44</v>
      </c>
      <c r="O807" s="85"/>
      <c r="P807" s="222">
        <f>O807*H807</f>
        <v>0</v>
      </c>
      <c r="Q807" s="222">
        <v>0.00010000000000000001</v>
      </c>
      <c r="R807" s="222">
        <f>Q807*H807</f>
        <v>0.0060000000000000001</v>
      </c>
      <c r="S807" s="222">
        <v>0</v>
      </c>
      <c r="T807" s="223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24" t="s">
        <v>686</v>
      </c>
      <c r="AT807" s="224" t="s">
        <v>254</v>
      </c>
      <c r="AU807" s="224" t="s">
        <v>82</v>
      </c>
      <c r="AY807" s="18" t="s">
        <v>214</v>
      </c>
      <c r="BE807" s="225">
        <f>IF(N807="základní",J807,0)</f>
        <v>0</v>
      </c>
      <c r="BF807" s="225">
        <f>IF(N807="snížená",J807,0)</f>
        <v>0</v>
      </c>
      <c r="BG807" s="225">
        <f>IF(N807="zákl. přenesená",J807,0)</f>
        <v>0</v>
      </c>
      <c r="BH807" s="225">
        <f>IF(N807="sníž. přenesená",J807,0)</f>
        <v>0</v>
      </c>
      <c r="BI807" s="225">
        <f>IF(N807="nulová",J807,0)</f>
        <v>0</v>
      </c>
      <c r="BJ807" s="18" t="s">
        <v>80</v>
      </c>
      <c r="BK807" s="225">
        <f>ROUND(I807*H807,2)</f>
        <v>0</v>
      </c>
      <c r="BL807" s="18" t="s">
        <v>686</v>
      </c>
      <c r="BM807" s="224" t="s">
        <v>1549</v>
      </c>
    </row>
    <row r="808" s="2" customFormat="1">
      <c r="A808" s="39"/>
      <c r="B808" s="40"/>
      <c r="C808" s="41"/>
      <c r="D808" s="226" t="s">
        <v>224</v>
      </c>
      <c r="E808" s="41"/>
      <c r="F808" s="227" t="s">
        <v>1548</v>
      </c>
      <c r="G808" s="41"/>
      <c r="H808" s="41"/>
      <c r="I808" s="228"/>
      <c r="J808" s="41"/>
      <c r="K808" s="41"/>
      <c r="L808" s="45"/>
      <c r="M808" s="229"/>
      <c r="N808" s="230"/>
      <c r="O808" s="85"/>
      <c r="P808" s="85"/>
      <c r="Q808" s="85"/>
      <c r="R808" s="85"/>
      <c r="S808" s="85"/>
      <c r="T808" s="86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224</v>
      </c>
      <c r="AU808" s="18" t="s">
        <v>82</v>
      </c>
    </row>
    <row r="809" s="2" customFormat="1" ht="16.5" customHeight="1">
      <c r="A809" s="39"/>
      <c r="B809" s="40"/>
      <c r="C809" s="213" t="s">
        <v>1550</v>
      </c>
      <c r="D809" s="213" t="s">
        <v>217</v>
      </c>
      <c r="E809" s="214" t="s">
        <v>1551</v>
      </c>
      <c r="F809" s="215" t="s">
        <v>1552</v>
      </c>
      <c r="G809" s="216" t="s">
        <v>277</v>
      </c>
      <c r="H809" s="217">
        <v>4</v>
      </c>
      <c r="I809" s="218"/>
      <c r="J809" s="219">
        <f>ROUND(I809*H809,2)</f>
        <v>0</v>
      </c>
      <c r="K809" s="215" t="s">
        <v>221</v>
      </c>
      <c r="L809" s="45"/>
      <c r="M809" s="220" t="s">
        <v>19</v>
      </c>
      <c r="N809" s="221" t="s">
        <v>44</v>
      </c>
      <c r="O809" s="85"/>
      <c r="P809" s="222">
        <f>O809*H809</f>
        <v>0</v>
      </c>
      <c r="Q809" s="222">
        <v>0</v>
      </c>
      <c r="R809" s="222">
        <f>Q809*H809</f>
        <v>0</v>
      </c>
      <c r="S809" s="222">
        <v>0</v>
      </c>
      <c r="T809" s="223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24" t="s">
        <v>334</v>
      </c>
      <c r="AT809" s="224" t="s">
        <v>217</v>
      </c>
      <c r="AU809" s="224" t="s">
        <v>82</v>
      </c>
      <c r="AY809" s="18" t="s">
        <v>214</v>
      </c>
      <c r="BE809" s="225">
        <f>IF(N809="základní",J809,0)</f>
        <v>0</v>
      </c>
      <c r="BF809" s="225">
        <f>IF(N809="snížená",J809,0)</f>
        <v>0</v>
      </c>
      <c r="BG809" s="225">
        <f>IF(N809="zákl. přenesená",J809,0)</f>
        <v>0</v>
      </c>
      <c r="BH809" s="225">
        <f>IF(N809="sníž. přenesená",J809,0)</f>
        <v>0</v>
      </c>
      <c r="BI809" s="225">
        <f>IF(N809="nulová",J809,0)</f>
        <v>0</v>
      </c>
      <c r="BJ809" s="18" t="s">
        <v>80</v>
      </c>
      <c r="BK809" s="225">
        <f>ROUND(I809*H809,2)</f>
        <v>0</v>
      </c>
      <c r="BL809" s="18" t="s">
        <v>334</v>
      </c>
      <c r="BM809" s="224" t="s">
        <v>1553</v>
      </c>
    </row>
    <row r="810" s="2" customFormat="1">
      <c r="A810" s="39"/>
      <c r="B810" s="40"/>
      <c r="C810" s="41"/>
      <c r="D810" s="226" t="s">
        <v>224</v>
      </c>
      <c r="E810" s="41"/>
      <c r="F810" s="227" t="s">
        <v>1552</v>
      </c>
      <c r="G810" s="41"/>
      <c r="H810" s="41"/>
      <c r="I810" s="228"/>
      <c r="J810" s="41"/>
      <c r="K810" s="41"/>
      <c r="L810" s="45"/>
      <c r="M810" s="229"/>
      <c r="N810" s="230"/>
      <c r="O810" s="85"/>
      <c r="P810" s="85"/>
      <c r="Q810" s="85"/>
      <c r="R810" s="85"/>
      <c r="S810" s="85"/>
      <c r="T810" s="86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224</v>
      </c>
      <c r="AU810" s="18" t="s">
        <v>82</v>
      </c>
    </row>
    <row r="811" s="2" customFormat="1">
      <c r="A811" s="39"/>
      <c r="B811" s="40"/>
      <c r="C811" s="41"/>
      <c r="D811" s="231" t="s">
        <v>226</v>
      </c>
      <c r="E811" s="41"/>
      <c r="F811" s="232" t="s">
        <v>1554</v>
      </c>
      <c r="G811" s="41"/>
      <c r="H811" s="41"/>
      <c r="I811" s="228"/>
      <c r="J811" s="41"/>
      <c r="K811" s="41"/>
      <c r="L811" s="45"/>
      <c r="M811" s="229"/>
      <c r="N811" s="230"/>
      <c r="O811" s="85"/>
      <c r="P811" s="85"/>
      <c r="Q811" s="85"/>
      <c r="R811" s="85"/>
      <c r="S811" s="85"/>
      <c r="T811" s="86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226</v>
      </c>
      <c r="AU811" s="18" t="s">
        <v>82</v>
      </c>
    </row>
    <row r="812" s="2" customFormat="1" ht="16.5" customHeight="1">
      <c r="A812" s="39"/>
      <c r="B812" s="40"/>
      <c r="C812" s="243" t="s">
        <v>1555</v>
      </c>
      <c r="D812" s="243" t="s">
        <v>254</v>
      </c>
      <c r="E812" s="244" t="s">
        <v>1556</v>
      </c>
      <c r="F812" s="245" t="s">
        <v>1557</v>
      </c>
      <c r="G812" s="246" t="s">
        <v>277</v>
      </c>
      <c r="H812" s="247">
        <v>4</v>
      </c>
      <c r="I812" s="248"/>
      <c r="J812" s="249">
        <f>ROUND(I812*H812,2)</f>
        <v>0</v>
      </c>
      <c r="K812" s="245" t="s">
        <v>19</v>
      </c>
      <c r="L812" s="250"/>
      <c r="M812" s="251" t="s">
        <v>19</v>
      </c>
      <c r="N812" s="252" t="s">
        <v>44</v>
      </c>
      <c r="O812" s="85"/>
      <c r="P812" s="222">
        <f>O812*H812</f>
        <v>0</v>
      </c>
      <c r="Q812" s="222">
        <v>0</v>
      </c>
      <c r="R812" s="222">
        <f>Q812*H812</f>
        <v>0</v>
      </c>
      <c r="S812" s="222">
        <v>0</v>
      </c>
      <c r="T812" s="223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24" t="s">
        <v>686</v>
      </c>
      <c r="AT812" s="224" t="s">
        <v>254</v>
      </c>
      <c r="AU812" s="224" t="s">
        <v>82</v>
      </c>
      <c r="AY812" s="18" t="s">
        <v>214</v>
      </c>
      <c r="BE812" s="225">
        <f>IF(N812="základní",J812,0)</f>
        <v>0</v>
      </c>
      <c r="BF812" s="225">
        <f>IF(N812="snížená",J812,0)</f>
        <v>0</v>
      </c>
      <c r="BG812" s="225">
        <f>IF(N812="zákl. přenesená",J812,0)</f>
        <v>0</v>
      </c>
      <c r="BH812" s="225">
        <f>IF(N812="sníž. přenesená",J812,0)</f>
        <v>0</v>
      </c>
      <c r="BI812" s="225">
        <f>IF(N812="nulová",J812,0)</f>
        <v>0</v>
      </c>
      <c r="BJ812" s="18" t="s">
        <v>80</v>
      </c>
      <c r="BK812" s="225">
        <f>ROUND(I812*H812,2)</f>
        <v>0</v>
      </c>
      <c r="BL812" s="18" t="s">
        <v>686</v>
      </c>
      <c r="BM812" s="224" t="s">
        <v>1558</v>
      </c>
    </row>
    <row r="813" s="2" customFormat="1">
      <c r="A813" s="39"/>
      <c r="B813" s="40"/>
      <c r="C813" s="41"/>
      <c r="D813" s="226" t="s">
        <v>224</v>
      </c>
      <c r="E813" s="41"/>
      <c r="F813" s="227" t="s">
        <v>1557</v>
      </c>
      <c r="G813" s="41"/>
      <c r="H813" s="41"/>
      <c r="I813" s="228"/>
      <c r="J813" s="41"/>
      <c r="K813" s="41"/>
      <c r="L813" s="45"/>
      <c r="M813" s="229"/>
      <c r="N813" s="230"/>
      <c r="O813" s="85"/>
      <c r="P813" s="85"/>
      <c r="Q813" s="85"/>
      <c r="R813" s="85"/>
      <c r="S813" s="85"/>
      <c r="T813" s="86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224</v>
      </c>
      <c r="AU813" s="18" t="s">
        <v>82</v>
      </c>
    </row>
    <row r="814" s="2" customFormat="1" ht="16.5" customHeight="1">
      <c r="A814" s="39"/>
      <c r="B814" s="40"/>
      <c r="C814" s="213" t="s">
        <v>1559</v>
      </c>
      <c r="D814" s="213" t="s">
        <v>217</v>
      </c>
      <c r="E814" s="214" t="s">
        <v>1560</v>
      </c>
      <c r="F814" s="215" t="s">
        <v>1561</v>
      </c>
      <c r="G814" s="216" t="s">
        <v>220</v>
      </c>
      <c r="H814" s="217">
        <v>5700</v>
      </c>
      <c r="I814" s="218"/>
      <c r="J814" s="219">
        <f>ROUND(I814*H814,2)</f>
        <v>0</v>
      </c>
      <c r="K814" s="215" t="s">
        <v>221</v>
      </c>
      <c r="L814" s="45"/>
      <c r="M814" s="220" t="s">
        <v>19</v>
      </c>
      <c r="N814" s="221" t="s">
        <v>44</v>
      </c>
      <c r="O814" s="85"/>
      <c r="P814" s="222">
        <f>O814*H814</f>
        <v>0</v>
      </c>
      <c r="Q814" s="222">
        <v>0</v>
      </c>
      <c r="R814" s="222">
        <f>Q814*H814</f>
        <v>0</v>
      </c>
      <c r="S814" s="222">
        <v>0</v>
      </c>
      <c r="T814" s="223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24" t="s">
        <v>334</v>
      </c>
      <c r="AT814" s="224" t="s">
        <v>217</v>
      </c>
      <c r="AU814" s="224" t="s">
        <v>82</v>
      </c>
      <c r="AY814" s="18" t="s">
        <v>214</v>
      </c>
      <c r="BE814" s="225">
        <f>IF(N814="základní",J814,0)</f>
        <v>0</v>
      </c>
      <c r="BF814" s="225">
        <f>IF(N814="snížená",J814,0)</f>
        <v>0</v>
      </c>
      <c r="BG814" s="225">
        <f>IF(N814="zákl. přenesená",J814,0)</f>
        <v>0</v>
      </c>
      <c r="BH814" s="225">
        <f>IF(N814="sníž. přenesená",J814,0)</f>
        <v>0</v>
      </c>
      <c r="BI814" s="225">
        <f>IF(N814="nulová",J814,0)</f>
        <v>0</v>
      </c>
      <c r="BJ814" s="18" t="s">
        <v>80</v>
      </c>
      <c r="BK814" s="225">
        <f>ROUND(I814*H814,2)</f>
        <v>0</v>
      </c>
      <c r="BL814" s="18" t="s">
        <v>334</v>
      </c>
      <c r="BM814" s="224" t="s">
        <v>1562</v>
      </c>
    </row>
    <row r="815" s="2" customFormat="1">
      <c r="A815" s="39"/>
      <c r="B815" s="40"/>
      <c r="C815" s="41"/>
      <c r="D815" s="226" t="s">
        <v>224</v>
      </c>
      <c r="E815" s="41"/>
      <c r="F815" s="227" t="s">
        <v>1561</v>
      </c>
      <c r="G815" s="41"/>
      <c r="H815" s="41"/>
      <c r="I815" s="228"/>
      <c r="J815" s="41"/>
      <c r="K815" s="41"/>
      <c r="L815" s="45"/>
      <c r="M815" s="229"/>
      <c r="N815" s="230"/>
      <c r="O815" s="85"/>
      <c r="P815" s="85"/>
      <c r="Q815" s="85"/>
      <c r="R815" s="85"/>
      <c r="S815" s="85"/>
      <c r="T815" s="86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18" t="s">
        <v>224</v>
      </c>
      <c r="AU815" s="18" t="s">
        <v>82</v>
      </c>
    </row>
    <row r="816" s="2" customFormat="1">
      <c r="A816" s="39"/>
      <c r="B816" s="40"/>
      <c r="C816" s="41"/>
      <c r="D816" s="231" t="s">
        <v>226</v>
      </c>
      <c r="E816" s="41"/>
      <c r="F816" s="232" t="s">
        <v>1563</v>
      </c>
      <c r="G816" s="41"/>
      <c r="H816" s="41"/>
      <c r="I816" s="228"/>
      <c r="J816" s="41"/>
      <c r="K816" s="41"/>
      <c r="L816" s="45"/>
      <c r="M816" s="229"/>
      <c r="N816" s="230"/>
      <c r="O816" s="85"/>
      <c r="P816" s="85"/>
      <c r="Q816" s="85"/>
      <c r="R816" s="85"/>
      <c r="S816" s="85"/>
      <c r="T816" s="86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226</v>
      </c>
      <c r="AU816" s="18" t="s">
        <v>82</v>
      </c>
    </row>
    <row r="817" s="2" customFormat="1" ht="16.5" customHeight="1">
      <c r="A817" s="39"/>
      <c r="B817" s="40"/>
      <c r="C817" s="213" t="s">
        <v>1564</v>
      </c>
      <c r="D817" s="213" t="s">
        <v>217</v>
      </c>
      <c r="E817" s="214" t="s">
        <v>1565</v>
      </c>
      <c r="F817" s="215" t="s">
        <v>1566</v>
      </c>
      <c r="G817" s="216" t="s">
        <v>220</v>
      </c>
      <c r="H817" s="217">
        <v>2000</v>
      </c>
      <c r="I817" s="218"/>
      <c r="J817" s="219">
        <f>ROUND(I817*H817,2)</f>
        <v>0</v>
      </c>
      <c r="K817" s="215" t="s">
        <v>221</v>
      </c>
      <c r="L817" s="45"/>
      <c r="M817" s="220" t="s">
        <v>19</v>
      </c>
      <c r="N817" s="221" t="s">
        <v>44</v>
      </c>
      <c r="O817" s="85"/>
      <c r="P817" s="222">
        <f>O817*H817</f>
        <v>0</v>
      </c>
      <c r="Q817" s="222">
        <v>6.9999999999999994E-05</v>
      </c>
      <c r="R817" s="222">
        <f>Q817*H817</f>
        <v>0.13999999999999999</v>
      </c>
      <c r="S817" s="222">
        <v>0</v>
      </c>
      <c r="T817" s="223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24" t="s">
        <v>334</v>
      </c>
      <c r="AT817" s="224" t="s">
        <v>217</v>
      </c>
      <c r="AU817" s="224" t="s">
        <v>82</v>
      </c>
      <c r="AY817" s="18" t="s">
        <v>214</v>
      </c>
      <c r="BE817" s="225">
        <f>IF(N817="základní",J817,0)</f>
        <v>0</v>
      </c>
      <c r="BF817" s="225">
        <f>IF(N817="snížená",J817,0)</f>
        <v>0</v>
      </c>
      <c r="BG817" s="225">
        <f>IF(N817="zákl. přenesená",J817,0)</f>
        <v>0</v>
      </c>
      <c r="BH817" s="225">
        <f>IF(N817="sníž. přenesená",J817,0)</f>
        <v>0</v>
      </c>
      <c r="BI817" s="225">
        <f>IF(N817="nulová",J817,0)</f>
        <v>0</v>
      </c>
      <c r="BJ817" s="18" t="s">
        <v>80</v>
      </c>
      <c r="BK817" s="225">
        <f>ROUND(I817*H817,2)</f>
        <v>0</v>
      </c>
      <c r="BL817" s="18" t="s">
        <v>334</v>
      </c>
      <c r="BM817" s="224" t="s">
        <v>1567</v>
      </c>
    </row>
    <row r="818" s="2" customFormat="1">
      <c r="A818" s="39"/>
      <c r="B818" s="40"/>
      <c r="C818" s="41"/>
      <c r="D818" s="226" t="s">
        <v>224</v>
      </c>
      <c r="E818" s="41"/>
      <c r="F818" s="227" t="s">
        <v>1568</v>
      </c>
      <c r="G818" s="41"/>
      <c r="H818" s="41"/>
      <c r="I818" s="228"/>
      <c r="J818" s="41"/>
      <c r="K818" s="41"/>
      <c r="L818" s="45"/>
      <c r="M818" s="229"/>
      <c r="N818" s="230"/>
      <c r="O818" s="85"/>
      <c r="P818" s="85"/>
      <c r="Q818" s="85"/>
      <c r="R818" s="85"/>
      <c r="S818" s="85"/>
      <c r="T818" s="86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224</v>
      </c>
      <c r="AU818" s="18" t="s">
        <v>82</v>
      </c>
    </row>
    <row r="819" s="2" customFormat="1">
      <c r="A819" s="39"/>
      <c r="B819" s="40"/>
      <c r="C819" s="41"/>
      <c r="D819" s="231" t="s">
        <v>226</v>
      </c>
      <c r="E819" s="41"/>
      <c r="F819" s="232" t="s">
        <v>1569</v>
      </c>
      <c r="G819" s="41"/>
      <c r="H819" s="41"/>
      <c r="I819" s="228"/>
      <c r="J819" s="41"/>
      <c r="K819" s="41"/>
      <c r="L819" s="45"/>
      <c r="M819" s="229"/>
      <c r="N819" s="230"/>
      <c r="O819" s="85"/>
      <c r="P819" s="85"/>
      <c r="Q819" s="85"/>
      <c r="R819" s="85"/>
      <c r="S819" s="85"/>
      <c r="T819" s="86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T819" s="18" t="s">
        <v>226</v>
      </c>
      <c r="AU819" s="18" t="s">
        <v>82</v>
      </c>
    </row>
    <row r="820" s="12" customFormat="1" ht="25.92" customHeight="1">
      <c r="A820" s="12"/>
      <c r="B820" s="197"/>
      <c r="C820" s="198"/>
      <c r="D820" s="199" t="s">
        <v>72</v>
      </c>
      <c r="E820" s="200" t="s">
        <v>1570</v>
      </c>
      <c r="F820" s="200" t="s">
        <v>1571</v>
      </c>
      <c r="G820" s="198"/>
      <c r="H820" s="198"/>
      <c r="I820" s="201"/>
      <c r="J820" s="202">
        <f>BK820</f>
        <v>0</v>
      </c>
      <c r="K820" s="198"/>
      <c r="L820" s="203"/>
      <c r="M820" s="204"/>
      <c r="N820" s="205"/>
      <c r="O820" s="205"/>
      <c r="P820" s="206">
        <f>SUM(P821:P832)</f>
        <v>0</v>
      </c>
      <c r="Q820" s="205"/>
      <c r="R820" s="206">
        <f>SUM(R821:R832)</f>
        <v>0</v>
      </c>
      <c r="S820" s="205"/>
      <c r="T820" s="207">
        <f>SUM(T821:T832)</f>
        <v>0</v>
      </c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R820" s="208" t="s">
        <v>222</v>
      </c>
      <c r="AT820" s="209" t="s">
        <v>72</v>
      </c>
      <c r="AU820" s="209" t="s">
        <v>73</v>
      </c>
      <c r="AY820" s="208" t="s">
        <v>214</v>
      </c>
      <c r="BK820" s="210">
        <f>SUM(BK821:BK832)</f>
        <v>0</v>
      </c>
    </row>
    <row r="821" s="2" customFormat="1" ht="16.5" customHeight="1">
      <c r="A821" s="39"/>
      <c r="B821" s="40"/>
      <c r="C821" s="213" t="s">
        <v>1572</v>
      </c>
      <c r="D821" s="213" t="s">
        <v>217</v>
      </c>
      <c r="E821" s="214" t="s">
        <v>1573</v>
      </c>
      <c r="F821" s="215" t="s">
        <v>1574</v>
      </c>
      <c r="G821" s="216" t="s">
        <v>1575</v>
      </c>
      <c r="H821" s="217">
        <v>400</v>
      </c>
      <c r="I821" s="218"/>
      <c r="J821" s="219">
        <f>ROUND(I821*H821,2)</f>
        <v>0</v>
      </c>
      <c r="K821" s="215" t="s">
        <v>221</v>
      </c>
      <c r="L821" s="45"/>
      <c r="M821" s="220" t="s">
        <v>19</v>
      </c>
      <c r="N821" s="221" t="s">
        <v>44</v>
      </c>
      <c r="O821" s="85"/>
      <c r="P821" s="222">
        <f>O821*H821</f>
        <v>0</v>
      </c>
      <c r="Q821" s="222">
        <v>0</v>
      </c>
      <c r="R821" s="222">
        <f>Q821*H821</f>
        <v>0</v>
      </c>
      <c r="S821" s="222">
        <v>0</v>
      </c>
      <c r="T821" s="223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24" t="s">
        <v>1576</v>
      </c>
      <c r="AT821" s="224" t="s">
        <v>217</v>
      </c>
      <c r="AU821" s="224" t="s">
        <v>80</v>
      </c>
      <c r="AY821" s="18" t="s">
        <v>214</v>
      </c>
      <c r="BE821" s="225">
        <f>IF(N821="základní",J821,0)</f>
        <v>0</v>
      </c>
      <c r="BF821" s="225">
        <f>IF(N821="snížená",J821,0)</f>
        <v>0</v>
      </c>
      <c r="BG821" s="225">
        <f>IF(N821="zákl. přenesená",J821,0)</f>
        <v>0</v>
      </c>
      <c r="BH821" s="225">
        <f>IF(N821="sníž. přenesená",J821,0)</f>
        <v>0</v>
      </c>
      <c r="BI821" s="225">
        <f>IF(N821="nulová",J821,0)</f>
        <v>0</v>
      </c>
      <c r="BJ821" s="18" t="s">
        <v>80</v>
      </c>
      <c r="BK821" s="225">
        <f>ROUND(I821*H821,2)</f>
        <v>0</v>
      </c>
      <c r="BL821" s="18" t="s">
        <v>1576</v>
      </c>
      <c r="BM821" s="224" t="s">
        <v>1577</v>
      </c>
    </row>
    <row r="822" s="2" customFormat="1">
      <c r="A822" s="39"/>
      <c r="B822" s="40"/>
      <c r="C822" s="41"/>
      <c r="D822" s="226" t="s">
        <v>224</v>
      </c>
      <c r="E822" s="41"/>
      <c r="F822" s="227" t="s">
        <v>1578</v>
      </c>
      <c r="G822" s="41"/>
      <c r="H822" s="41"/>
      <c r="I822" s="228"/>
      <c r="J822" s="41"/>
      <c r="K822" s="41"/>
      <c r="L822" s="45"/>
      <c r="M822" s="229"/>
      <c r="N822" s="230"/>
      <c r="O822" s="85"/>
      <c r="P822" s="85"/>
      <c r="Q822" s="85"/>
      <c r="R822" s="85"/>
      <c r="S822" s="85"/>
      <c r="T822" s="86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224</v>
      </c>
      <c r="AU822" s="18" t="s">
        <v>80</v>
      </c>
    </row>
    <row r="823" s="2" customFormat="1">
      <c r="A823" s="39"/>
      <c r="B823" s="40"/>
      <c r="C823" s="41"/>
      <c r="D823" s="231" t="s">
        <v>226</v>
      </c>
      <c r="E823" s="41"/>
      <c r="F823" s="232" t="s">
        <v>1579</v>
      </c>
      <c r="G823" s="41"/>
      <c r="H823" s="41"/>
      <c r="I823" s="228"/>
      <c r="J823" s="41"/>
      <c r="K823" s="41"/>
      <c r="L823" s="45"/>
      <c r="M823" s="229"/>
      <c r="N823" s="230"/>
      <c r="O823" s="85"/>
      <c r="P823" s="85"/>
      <c r="Q823" s="85"/>
      <c r="R823" s="85"/>
      <c r="S823" s="85"/>
      <c r="T823" s="86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18" t="s">
        <v>226</v>
      </c>
      <c r="AU823" s="18" t="s">
        <v>80</v>
      </c>
    </row>
    <row r="824" s="13" customFormat="1">
      <c r="A824" s="13"/>
      <c r="B824" s="233"/>
      <c r="C824" s="234"/>
      <c r="D824" s="226" t="s">
        <v>242</v>
      </c>
      <c r="E824" s="254" t="s">
        <v>19</v>
      </c>
      <c r="F824" s="235" t="s">
        <v>1580</v>
      </c>
      <c r="G824" s="234"/>
      <c r="H824" s="236">
        <v>400</v>
      </c>
      <c r="I824" s="237"/>
      <c r="J824" s="234"/>
      <c r="K824" s="234"/>
      <c r="L824" s="238"/>
      <c r="M824" s="239"/>
      <c r="N824" s="240"/>
      <c r="O824" s="240"/>
      <c r="P824" s="240"/>
      <c r="Q824" s="240"/>
      <c r="R824" s="240"/>
      <c r="S824" s="240"/>
      <c r="T824" s="24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2" t="s">
        <v>242</v>
      </c>
      <c r="AU824" s="242" t="s">
        <v>80</v>
      </c>
      <c r="AV824" s="13" t="s">
        <v>82</v>
      </c>
      <c r="AW824" s="13" t="s">
        <v>35</v>
      </c>
      <c r="AX824" s="13" t="s">
        <v>73</v>
      </c>
      <c r="AY824" s="242" t="s">
        <v>214</v>
      </c>
    </row>
    <row r="825" s="2" customFormat="1" ht="16.5" customHeight="1">
      <c r="A825" s="39"/>
      <c r="B825" s="40"/>
      <c r="C825" s="213" t="s">
        <v>1581</v>
      </c>
      <c r="D825" s="213" t="s">
        <v>217</v>
      </c>
      <c r="E825" s="214" t="s">
        <v>1582</v>
      </c>
      <c r="F825" s="215" t="s">
        <v>1583</v>
      </c>
      <c r="G825" s="216" t="s">
        <v>1575</v>
      </c>
      <c r="H825" s="217">
        <v>24</v>
      </c>
      <c r="I825" s="218"/>
      <c r="J825" s="219">
        <f>ROUND(I825*H825,2)</f>
        <v>0</v>
      </c>
      <c r="K825" s="215" t="s">
        <v>221</v>
      </c>
      <c r="L825" s="45"/>
      <c r="M825" s="220" t="s">
        <v>19</v>
      </c>
      <c r="N825" s="221" t="s">
        <v>44</v>
      </c>
      <c r="O825" s="85"/>
      <c r="P825" s="222">
        <f>O825*H825</f>
        <v>0</v>
      </c>
      <c r="Q825" s="222">
        <v>0</v>
      </c>
      <c r="R825" s="222">
        <f>Q825*H825</f>
        <v>0</v>
      </c>
      <c r="S825" s="222">
        <v>0</v>
      </c>
      <c r="T825" s="223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24" t="s">
        <v>1576</v>
      </c>
      <c r="AT825" s="224" t="s">
        <v>217</v>
      </c>
      <c r="AU825" s="224" t="s">
        <v>80</v>
      </c>
      <c r="AY825" s="18" t="s">
        <v>214</v>
      </c>
      <c r="BE825" s="225">
        <f>IF(N825="základní",J825,0)</f>
        <v>0</v>
      </c>
      <c r="BF825" s="225">
        <f>IF(N825="snížená",J825,0)</f>
        <v>0</v>
      </c>
      <c r="BG825" s="225">
        <f>IF(N825="zákl. přenesená",J825,0)</f>
        <v>0</v>
      </c>
      <c r="BH825" s="225">
        <f>IF(N825="sníž. přenesená",J825,0)</f>
        <v>0</v>
      </c>
      <c r="BI825" s="225">
        <f>IF(N825="nulová",J825,0)</f>
        <v>0</v>
      </c>
      <c r="BJ825" s="18" t="s">
        <v>80</v>
      </c>
      <c r="BK825" s="225">
        <f>ROUND(I825*H825,2)</f>
        <v>0</v>
      </c>
      <c r="BL825" s="18" t="s">
        <v>1576</v>
      </c>
      <c r="BM825" s="224" t="s">
        <v>1584</v>
      </c>
    </row>
    <row r="826" s="2" customFormat="1">
      <c r="A826" s="39"/>
      <c r="B826" s="40"/>
      <c r="C826" s="41"/>
      <c r="D826" s="226" t="s">
        <v>224</v>
      </c>
      <c r="E826" s="41"/>
      <c r="F826" s="227" t="s">
        <v>1585</v>
      </c>
      <c r="G826" s="41"/>
      <c r="H826" s="41"/>
      <c r="I826" s="228"/>
      <c r="J826" s="41"/>
      <c r="K826" s="41"/>
      <c r="L826" s="45"/>
      <c r="M826" s="229"/>
      <c r="N826" s="230"/>
      <c r="O826" s="85"/>
      <c r="P826" s="85"/>
      <c r="Q826" s="85"/>
      <c r="R826" s="85"/>
      <c r="S826" s="85"/>
      <c r="T826" s="86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224</v>
      </c>
      <c r="AU826" s="18" t="s">
        <v>80</v>
      </c>
    </row>
    <row r="827" s="2" customFormat="1">
      <c r="A827" s="39"/>
      <c r="B827" s="40"/>
      <c r="C827" s="41"/>
      <c r="D827" s="231" t="s">
        <v>226</v>
      </c>
      <c r="E827" s="41"/>
      <c r="F827" s="232" t="s">
        <v>1586</v>
      </c>
      <c r="G827" s="41"/>
      <c r="H827" s="41"/>
      <c r="I827" s="228"/>
      <c r="J827" s="41"/>
      <c r="K827" s="41"/>
      <c r="L827" s="45"/>
      <c r="M827" s="229"/>
      <c r="N827" s="230"/>
      <c r="O827" s="85"/>
      <c r="P827" s="85"/>
      <c r="Q827" s="85"/>
      <c r="R827" s="85"/>
      <c r="S827" s="85"/>
      <c r="T827" s="86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T827" s="18" t="s">
        <v>226</v>
      </c>
      <c r="AU827" s="18" t="s">
        <v>80</v>
      </c>
    </row>
    <row r="828" s="2" customFormat="1">
      <c r="A828" s="39"/>
      <c r="B828" s="40"/>
      <c r="C828" s="41"/>
      <c r="D828" s="226" t="s">
        <v>507</v>
      </c>
      <c r="E828" s="41"/>
      <c r="F828" s="253" t="s">
        <v>1587</v>
      </c>
      <c r="G828" s="41"/>
      <c r="H828" s="41"/>
      <c r="I828" s="228"/>
      <c r="J828" s="41"/>
      <c r="K828" s="41"/>
      <c r="L828" s="45"/>
      <c r="M828" s="229"/>
      <c r="N828" s="230"/>
      <c r="O828" s="85"/>
      <c r="P828" s="85"/>
      <c r="Q828" s="85"/>
      <c r="R828" s="85"/>
      <c r="S828" s="85"/>
      <c r="T828" s="86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507</v>
      </c>
      <c r="AU828" s="18" t="s">
        <v>80</v>
      </c>
    </row>
    <row r="829" s="2" customFormat="1" ht="16.5" customHeight="1">
      <c r="A829" s="39"/>
      <c r="B829" s="40"/>
      <c r="C829" s="213" t="s">
        <v>1588</v>
      </c>
      <c r="D829" s="213" t="s">
        <v>217</v>
      </c>
      <c r="E829" s="214" t="s">
        <v>1589</v>
      </c>
      <c r="F829" s="215" t="s">
        <v>1590</v>
      </c>
      <c r="G829" s="216" t="s">
        <v>1575</v>
      </c>
      <c r="H829" s="217">
        <v>20</v>
      </c>
      <c r="I829" s="218"/>
      <c r="J829" s="219">
        <f>ROUND(I829*H829,2)</f>
        <v>0</v>
      </c>
      <c r="K829" s="215" t="s">
        <v>221</v>
      </c>
      <c r="L829" s="45"/>
      <c r="M829" s="220" t="s">
        <v>19</v>
      </c>
      <c r="N829" s="221" t="s">
        <v>44</v>
      </c>
      <c r="O829" s="85"/>
      <c r="P829" s="222">
        <f>O829*H829</f>
        <v>0</v>
      </c>
      <c r="Q829" s="222">
        <v>0</v>
      </c>
      <c r="R829" s="222">
        <f>Q829*H829</f>
        <v>0</v>
      </c>
      <c r="S829" s="222">
        <v>0</v>
      </c>
      <c r="T829" s="223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24" t="s">
        <v>1576</v>
      </c>
      <c r="AT829" s="224" t="s">
        <v>217</v>
      </c>
      <c r="AU829" s="224" t="s">
        <v>80</v>
      </c>
      <c r="AY829" s="18" t="s">
        <v>214</v>
      </c>
      <c r="BE829" s="225">
        <f>IF(N829="základní",J829,0)</f>
        <v>0</v>
      </c>
      <c r="BF829" s="225">
        <f>IF(N829="snížená",J829,0)</f>
        <v>0</v>
      </c>
      <c r="BG829" s="225">
        <f>IF(N829="zákl. přenesená",J829,0)</f>
        <v>0</v>
      </c>
      <c r="BH829" s="225">
        <f>IF(N829="sníž. přenesená",J829,0)</f>
        <v>0</v>
      </c>
      <c r="BI829" s="225">
        <f>IF(N829="nulová",J829,0)</f>
        <v>0</v>
      </c>
      <c r="BJ829" s="18" t="s">
        <v>80</v>
      </c>
      <c r="BK829" s="225">
        <f>ROUND(I829*H829,2)</f>
        <v>0</v>
      </c>
      <c r="BL829" s="18" t="s">
        <v>1576</v>
      </c>
      <c r="BM829" s="224" t="s">
        <v>1591</v>
      </c>
    </row>
    <row r="830" s="2" customFormat="1">
      <c r="A830" s="39"/>
      <c r="B830" s="40"/>
      <c r="C830" s="41"/>
      <c r="D830" s="226" t="s">
        <v>224</v>
      </c>
      <c r="E830" s="41"/>
      <c r="F830" s="227" t="s">
        <v>1592</v>
      </c>
      <c r="G830" s="41"/>
      <c r="H830" s="41"/>
      <c r="I830" s="228"/>
      <c r="J830" s="41"/>
      <c r="K830" s="41"/>
      <c r="L830" s="45"/>
      <c r="M830" s="229"/>
      <c r="N830" s="230"/>
      <c r="O830" s="85"/>
      <c r="P830" s="85"/>
      <c r="Q830" s="85"/>
      <c r="R830" s="85"/>
      <c r="S830" s="85"/>
      <c r="T830" s="86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224</v>
      </c>
      <c r="AU830" s="18" t="s">
        <v>80</v>
      </c>
    </row>
    <row r="831" s="2" customFormat="1">
      <c r="A831" s="39"/>
      <c r="B831" s="40"/>
      <c r="C831" s="41"/>
      <c r="D831" s="231" t="s">
        <v>226</v>
      </c>
      <c r="E831" s="41"/>
      <c r="F831" s="232" t="s">
        <v>1593</v>
      </c>
      <c r="G831" s="41"/>
      <c r="H831" s="41"/>
      <c r="I831" s="228"/>
      <c r="J831" s="41"/>
      <c r="K831" s="41"/>
      <c r="L831" s="45"/>
      <c r="M831" s="229"/>
      <c r="N831" s="230"/>
      <c r="O831" s="85"/>
      <c r="P831" s="85"/>
      <c r="Q831" s="85"/>
      <c r="R831" s="85"/>
      <c r="S831" s="85"/>
      <c r="T831" s="86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T831" s="18" t="s">
        <v>226</v>
      </c>
      <c r="AU831" s="18" t="s">
        <v>80</v>
      </c>
    </row>
    <row r="832" s="2" customFormat="1">
      <c r="A832" s="39"/>
      <c r="B832" s="40"/>
      <c r="C832" s="41"/>
      <c r="D832" s="226" t="s">
        <v>507</v>
      </c>
      <c r="E832" s="41"/>
      <c r="F832" s="253" t="s">
        <v>1594</v>
      </c>
      <c r="G832" s="41"/>
      <c r="H832" s="41"/>
      <c r="I832" s="228"/>
      <c r="J832" s="41"/>
      <c r="K832" s="41"/>
      <c r="L832" s="45"/>
      <c r="M832" s="255"/>
      <c r="N832" s="256"/>
      <c r="O832" s="257"/>
      <c r="P832" s="257"/>
      <c r="Q832" s="257"/>
      <c r="R832" s="257"/>
      <c r="S832" s="257"/>
      <c r="T832" s="258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507</v>
      </c>
      <c r="AU832" s="18" t="s">
        <v>80</v>
      </c>
    </row>
    <row r="833" s="2" customFormat="1" ht="6.96" customHeight="1">
      <c r="A833" s="39"/>
      <c r="B833" s="60"/>
      <c r="C833" s="61"/>
      <c r="D833" s="61"/>
      <c r="E833" s="61"/>
      <c r="F833" s="61"/>
      <c r="G833" s="61"/>
      <c r="H833" s="61"/>
      <c r="I833" s="61"/>
      <c r="J833" s="61"/>
      <c r="K833" s="61"/>
      <c r="L833" s="45"/>
      <c r="M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</sheetData>
  <sheetProtection sheet="1" autoFilter="0" formatColumns="0" formatRows="0" objects="1" scenarios="1" spinCount="100000" saltValue="MzDHGp9DzrvnrsT38R0rwgT4W0FpnzpZFvP1sM1zeHBFmhzPRMSmZ8C/UH+okDQPKplEEZOWSWKggGyI07GWRA==" hashValue="2uRd2y7NflCIIKCZFzOkghajCDoqlP2pWgnh5oXVDQiH9pZx5BaqgaZ0+dDUYjc7nBAd0VKtksQW46g8skfUgw==" algorithmName="SHA-512" password="CC35"/>
  <autoFilter ref="C99:K8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5" r:id="rId1" display="https://podminky.urs.cz/item/CS_URS_2024_01/899722114"/>
    <hyperlink ref="F109" r:id="rId2" display="https://podminky.urs.cz/item/CS_URS_2024_01/997006512"/>
    <hyperlink ref="F112" r:id="rId3" display="https://podminky.urs.cz/item/CS_URS_2024_01/997006519"/>
    <hyperlink ref="F130" r:id="rId4" display="https://podminky.urs.cz/item/CS_URS_2024_01/713471212"/>
    <hyperlink ref="F153" r:id="rId5" display="https://podminky.urs.cz/item/CS_URS_2024_01/713490811"/>
    <hyperlink ref="F156" r:id="rId6" display="https://podminky.urs.cz/item/CS_URS_2024_01/713490821"/>
    <hyperlink ref="F159" r:id="rId7" display="https://podminky.urs.cz/item/CS_URS_2024_01/469973135"/>
    <hyperlink ref="F162" r:id="rId8" display="https://podminky.urs.cz/item/CS_URS_2024_01/998713101"/>
    <hyperlink ref="F166" r:id="rId9" display="https://podminky.urs.cz/item/CS_URS_2024_01/727222011"/>
    <hyperlink ref="F169" r:id="rId10" display="https://podminky.urs.cz/item/CS_URS_2024_01/727222012"/>
    <hyperlink ref="F172" r:id="rId11" display="https://podminky.urs.cz/item/CS_URS_2024_01/727222013"/>
    <hyperlink ref="F181" r:id="rId12" display="https://podminky.urs.cz/item/CS_URS_2024_01/998727101"/>
    <hyperlink ref="F185" r:id="rId13" display="https://podminky.urs.cz/item/CS_URS_2024_01/733121156"/>
    <hyperlink ref="F188" r:id="rId14" display="https://podminky.urs.cz/item/CS_URS_2024_01/733121162"/>
    <hyperlink ref="F191" r:id="rId15" display="https://podminky.urs.cz/item/CS_URS_2024_01/733121179"/>
    <hyperlink ref="F194" r:id="rId16" display="https://podminky.urs.cz/item/CS_URS_2024_01/733121244"/>
    <hyperlink ref="F197" r:id="rId17" display="https://podminky.urs.cz/item/CS_URS_2024_01/733121245"/>
    <hyperlink ref="F200" r:id="rId18" display="https://podminky.urs.cz/item/CS_URS_2024_01/998733101"/>
    <hyperlink ref="F204" r:id="rId19" display="https://podminky.urs.cz/item/CS_URS_2024_01/734109215"/>
    <hyperlink ref="F209" r:id="rId20" display="https://podminky.urs.cz/item/CS_URS_2024_01/734109220"/>
    <hyperlink ref="F214" r:id="rId21" display="https://podminky.urs.cz/item/CS_URS_2024_01/734109221"/>
    <hyperlink ref="F217" r:id="rId22" display="https://podminky.urs.cz/item/CS_URS_2024_01/734109223"/>
    <hyperlink ref="F224" r:id="rId23" display="https://podminky.urs.cz/item/CS_URS_2024_01/734173416"/>
    <hyperlink ref="F227" r:id="rId24" display="https://podminky.urs.cz/item/CS_URS_2024_01/734173423"/>
    <hyperlink ref="F230" r:id="rId25" display="https://podminky.urs.cz/item/CS_URS_2024_01/734173424"/>
    <hyperlink ref="F233" r:id="rId26" display="https://podminky.urs.cz/item/CS_URS_2024_01/734173425"/>
    <hyperlink ref="F238" r:id="rId27" display="https://podminky.urs.cz/item/CS_URS_2024_01/998734101"/>
    <hyperlink ref="F242" r:id="rId28" display="https://podminky.urs.cz/item/CS_URS_2024_01/741132001"/>
    <hyperlink ref="F259" r:id="rId29" display="https://podminky.urs.cz/item/CS_URS_2024_01/998741101"/>
    <hyperlink ref="F267" r:id="rId30" display="https://podminky.urs.cz/item/CS_URS_2024_01/767996702"/>
    <hyperlink ref="F270" r:id="rId31" display="https://podminky.urs.cz/item/CS_URS_2024_01/998767101"/>
    <hyperlink ref="F274" r:id="rId32" display="https://podminky.urs.cz/item/CS_URS_2024_01/783604550"/>
    <hyperlink ref="F280" r:id="rId33" display="https://podminky.urs.cz/item/CS_URS_2024_01/783604560"/>
    <hyperlink ref="F286" r:id="rId34" display="https://podminky.urs.cz/item/CS_URS_2024_01/783604590"/>
    <hyperlink ref="F294" r:id="rId35" display="https://podminky.urs.cz/item/CS_URS_2024_01/230022017"/>
    <hyperlink ref="F299" r:id="rId36" display="https://podminky.urs.cz/item/CS_URS_2024_01/230026121"/>
    <hyperlink ref="F304" r:id="rId37" display="https://podminky.urs.cz/item/CS_URS_2024_01/230081021"/>
    <hyperlink ref="F307" r:id="rId38" display="https://podminky.urs.cz/item/CS_URS_2024_01/230081037"/>
    <hyperlink ref="F310" r:id="rId39" display="https://podminky.urs.cz/item/CS_URS_2024_01/230081044"/>
    <hyperlink ref="F313" r:id="rId40" display="https://podminky.urs.cz/item/CS_URS_2024_01/230081056"/>
    <hyperlink ref="F316" r:id="rId41" display="https://podminky.urs.cz/item/CS_URS_2024_01/230082066"/>
    <hyperlink ref="F319" r:id="rId42" display="https://podminky.urs.cz/item/CS_URS_2024_01/230082076"/>
    <hyperlink ref="F322" r:id="rId43" display="https://podminky.urs.cz/item/CS_URS_2024_01/230083087"/>
    <hyperlink ref="F325" r:id="rId44" display="https://podminky.urs.cz/item/CS_URS_2024_01/230083100"/>
    <hyperlink ref="F328" r:id="rId45" display="https://podminky.urs.cz/item/CS_URS_2024_01/230083134"/>
    <hyperlink ref="F331" r:id="rId46" display="https://podminky.urs.cz/item/CS_URS_2024_01/230084156"/>
    <hyperlink ref="F335" r:id="rId47" display="https://podminky.urs.cz/item/CS_URS_2024_01/230011031"/>
    <hyperlink ref="F346" r:id="rId48" display="https://podminky.urs.cz/item/CS_URS_2024_01/230011047"/>
    <hyperlink ref="F357" r:id="rId49" display="https://podminky.urs.cz/item/CS_URS_2024_01/230011057"/>
    <hyperlink ref="F368" r:id="rId50" display="https://podminky.urs.cz/item/CS_URS_2024_01/230011067"/>
    <hyperlink ref="F379" r:id="rId51" display="https://podminky.urs.cz/item/CS_URS_2024_01/230011101"/>
    <hyperlink ref="F414" r:id="rId52" display="https://podminky.urs.cz/item/CS_URS_2024_01/230011113"/>
    <hyperlink ref="F426" r:id="rId53" display="https://podminky.urs.cz/item/CS_URS_2024_01/230011121"/>
    <hyperlink ref="F445" r:id="rId54" display="https://podminky.urs.cz/item/CS_URS_2024_01/230023029"/>
    <hyperlink ref="F460" r:id="rId55" display="https://podminky.urs.cz/item/CS_URS_2024_01/230023057"/>
    <hyperlink ref="F465" r:id="rId56" display="https://podminky.urs.cz/item/CS_URS_2024_01/230024047"/>
    <hyperlink ref="F476" r:id="rId57" display="https://podminky.urs.cz/item/CS_URS_2024_01/230024057"/>
    <hyperlink ref="F495" r:id="rId58" display="https://podminky.urs.cz/item/CS_URS_2024_01/230024067"/>
    <hyperlink ref="F518" r:id="rId59" display="https://podminky.urs.cz/item/CS_URS_2024_01/230025113"/>
    <hyperlink ref="F563" r:id="rId60" display="https://podminky.urs.cz/item/CS_URS_2024_01/230025113"/>
    <hyperlink ref="F570" r:id="rId61" display="https://podminky.urs.cz/item/CS_URS_2024_01/230025121"/>
    <hyperlink ref="F619" r:id="rId62" display="https://podminky.urs.cz/item/CS_URS_2024_01/230025101"/>
    <hyperlink ref="F666" r:id="rId63" display="https://podminky.urs.cz/item/CS_URS_2024_01/230210011"/>
    <hyperlink ref="F738" r:id="rId64" display="https://podminky.urs.cz/item/CS_URS_2024_01/230050015"/>
    <hyperlink ref="F757" r:id="rId65" display="https://podminky.urs.cz/item/CS_URS_2024_01/230050031"/>
    <hyperlink ref="F768" r:id="rId66" display="https://podminky.urs.cz/item/CS_URS_2024_01/230202021"/>
    <hyperlink ref="F780" r:id="rId67" display="https://podminky.urs.cz/item/CS_URS_2024_01/230023026"/>
    <hyperlink ref="F787" r:id="rId68" display="https://podminky.urs.cz/item/CS_URS_2024_01/230024037"/>
    <hyperlink ref="F796" r:id="rId69" display="https://podminky.urs.cz/item/CS_URS_2024_01/220182021"/>
    <hyperlink ref="F802" r:id="rId70" display="https://podminky.urs.cz/item/CS_URS_2024_01/220182025"/>
    <hyperlink ref="F805" r:id="rId71" display="https://podminky.urs.cz/item/CS_URS_2024_01/220182026"/>
    <hyperlink ref="F811" r:id="rId72" display="https://podminky.urs.cz/item/CS_URS_2024_01/220182027"/>
    <hyperlink ref="F816" r:id="rId73" display="https://podminky.urs.cz/item/CS_URS_2024_01/220182028"/>
    <hyperlink ref="F819" r:id="rId74" display="https://podminky.urs.cz/item/CS_URS_2024_01/460671112"/>
    <hyperlink ref="F823" r:id="rId75" display="https://podminky.urs.cz/item/CS_URS_2024_01/HZS3111"/>
    <hyperlink ref="F827" r:id="rId76" display="https://podminky.urs.cz/item/CS_URS_2024_01/HZS3232"/>
    <hyperlink ref="F831" r:id="rId77" display="https://podminky.urs.cz/item/CS_URS_2024_01/HZS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176</v>
      </c>
      <c r="L8" s="21"/>
    </row>
    <row r="9" s="2" customFormat="1" ht="16.5" customHeight="1">
      <c r="A9" s="39"/>
      <c r="B9" s="45"/>
      <c r="C9" s="39"/>
      <c r="D9" s="39"/>
      <c r="E9" s="144" t="s">
        <v>177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1595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ROUND(J100,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ROUND((SUM(BE100:BE757)),  2)</f>
        <v>0</v>
      </c>
      <c r="G35" s="39"/>
      <c r="H35" s="39"/>
      <c r="I35" s="158">
        <v>0.20999999999999999</v>
      </c>
      <c r="J35" s="157">
        <f>ROUND(((SUM(BE100:BE757))*I35),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ROUND((SUM(BF100:BF757)),  2)</f>
        <v>0</v>
      </c>
      <c r="G36" s="39"/>
      <c r="H36" s="39"/>
      <c r="I36" s="158">
        <v>0.12</v>
      </c>
      <c r="J36" s="157">
        <f>ROUND(((SUM(BF100:BF757))*I36),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ROUND((SUM(BG100:BG757)),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ROUND((SUM(BH100:BH757)),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ROUND((SUM(BI100:BI757)),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177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D3.1b - InO 201.3 - Horkovod - stavební část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SITEZ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SITEZ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181</v>
      </c>
      <c r="D61" s="172"/>
      <c r="E61" s="172"/>
      <c r="F61" s="172"/>
      <c r="G61" s="172"/>
      <c r="H61" s="172"/>
      <c r="I61" s="172"/>
      <c r="J61" s="173" t="s">
        <v>182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J100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183</v>
      </c>
    </row>
    <row r="64" s="9" customFormat="1" ht="24.96" customHeight="1">
      <c r="A64" s="9"/>
      <c r="B64" s="175"/>
      <c r="C64" s="176"/>
      <c r="D64" s="177" t="s">
        <v>184</v>
      </c>
      <c r="E64" s="178"/>
      <c r="F64" s="178"/>
      <c r="G64" s="178"/>
      <c r="H64" s="178"/>
      <c r="I64" s="178"/>
      <c r="J64" s="179">
        <f>J101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1596</v>
      </c>
      <c r="E65" s="183"/>
      <c r="F65" s="183"/>
      <c r="G65" s="183"/>
      <c r="H65" s="183"/>
      <c r="I65" s="183"/>
      <c r="J65" s="184">
        <f>J102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1597</v>
      </c>
      <c r="E66" s="183"/>
      <c r="F66" s="183"/>
      <c r="G66" s="183"/>
      <c r="H66" s="183"/>
      <c r="I66" s="183"/>
      <c r="J66" s="184">
        <f>J320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1598</v>
      </c>
      <c r="E67" s="183"/>
      <c r="F67" s="183"/>
      <c r="G67" s="183"/>
      <c r="H67" s="183"/>
      <c r="I67" s="183"/>
      <c r="J67" s="184">
        <f>J359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1599</v>
      </c>
      <c r="E68" s="183"/>
      <c r="F68" s="183"/>
      <c r="G68" s="183"/>
      <c r="H68" s="183"/>
      <c r="I68" s="183"/>
      <c r="J68" s="184">
        <f>J409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1600</v>
      </c>
      <c r="E69" s="183"/>
      <c r="F69" s="183"/>
      <c r="G69" s="183"/>
      <c r="H69" s="183"/>
      <c r="I69" s="183"/>
      <c r="J69" s="184">
        <f>J520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185</v>
      </c>
      <c r="E70" s="183"/>
      <c r="F70" s="183"/>
      <c r="G70" s="183"/>
      <c r="H70" s="183"/>
      <c r="I70" s="183"/>
      <c r="J70" s="184">
        <f>J536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1601</v>
      </c>
      <c r="E71" s="183"/>
      <c r="F71" s="183"/>
      <c r="G71" s="183"/>
      <c r="H71" s="183"/>
      <c r="I71" s="183"/>
      <c r="J71" s="184">
        <f>J541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186</v>
      </c>
      <c r="E72" s="183"/>
      <c r="F72" s="183"/>
      <c r="G72" s="183"/>
      <c r="H72" s="183"/>
      <c r="I72" s="183"/>
      <c r="J72" s="184">
        <f>J662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1602</v>
      </c>
      <c r="E73" s="183"/>
      <c r="F73" s="183"/>
      <c r="G73" s="183"/>
      <c r="H73" s="183"/>
      <c r="I73" s="183"/>
      <c r="J73" s="184">
        <f>J699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5"/>
      <c r="C74" s="176"/>
      <c r="D74" s="177" t="s">
        <v>187</v>
      </c>
      <c r="E74" s="178"/>
      <c r="F74" s="178"/>
      <c r="G74" s="178"/>
      <c r="H74" s="178"/>
      <c r="I74" s="178"/>
      <c r="J74" s="179">
        <f>J715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1603</v>
      </c>
      <c r="E75" s="183"/>
      <c r="F75" s="183"/>
      <c r="G75" s="183"/>
      <c r="H75" s="183"/>
      <c r="I75" s="183"/>
      <c r="J75" s="184">
        <f>J716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1604</v>
      </c>
      <c r="E76" s="183"/>
      <c r="F76" s="183"/>
      <c r="G76" s="183"/>
      <c r="H76" s="183"/>
      <c r="I76" s="183"/>
      <c r="J76" s="184">
        <f>J738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5"/>
      <c r="C77" s="176"/>
      <c r="D77" s="177" t="s">
        <v>195</v>
      </c>
      <c r="E77" s="178"/>
      <c r="F77" s="178"/>
      <c r="G77" s="178"/>
      <c r="H77" s="178"/>
      <c r="I77" s="178"/>
      <c r="J77" s="179">
        <f>J748</f>
        <v>0</v>
      </c>
      <c r="K77" s="176"/>
      <c r="L77" s="180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1"/>
      <c r="C78" s="126"/>
      <c r="D78" s="182" t="s">
        <v>1605</v>
      </c>
      <c r="E78" s="183"/>
      <c r="F78" s="183"/>
      <c r="G78" s="183"/>
      <c r="H78" s="183"/>
      <c r="I78" s="183"/>
      <c r="J78" s="184">
        <f>J749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199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70" t="str">
        <f>E7</f>
        <v>Revitalizace CZT Liberec - GreenNet II</v>
      </c>
      <c r="F88" s="33"/>
      <c r="G88" s="33"/>
      <c r="H88" s="33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176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170" t="s">
        <v>177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178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E11</f>
        <v>D3.1b - InO 201.3 - Horkovod - stavební část</v>
      </c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F14</f>
        <v>Liberec</v>
      </c>
      <c r="G94" s="41"/>
      <c r="H94" s="41"/>
      <c r="I94" s="33" t="s">
        <v>23</v>
      </c>
      <c r="J94" s="73" t="str">
        <f>IF(J14="","",J14)</f>
        <v>21. 6. 2024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E17</f>
        <v>Teplárna Liberec, a.s.</v>
      </c>
      <c r="G96" s="41"/>
      <c r="H96" s="41"/>
      <c r="I96" s="33" t="s">
        <v>32</v>
      </c>
      <c r="J96" s="37" t="str">
        <f>E23</f>
        <v>SITEZ s.r.o.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30</v>
      </c>
      <c r="D97" s="41"/>
      <c r="E97" s="41"/>
      <c r="F97" s="28" t="str">
        <f>IF(E20="","",E20)</f>
        <v>Vyplň údaj</v>
      </c>
      <c r="G97" s="41"/>
      <c r="H97" s="41"/>
      <c r="I97" s="33" t="s">
        <v>36</v>
      </c>
      <c r="J97" s="37" t="str">
        <f>E26</f>
        <v>SITEZ s.r.o.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6"/>
      <c r="B99" s="187"/>
      <c r="C99" s="188" t="s">
        <v>200</v>
      </c>
      <c r="D99" s="189" t="s">
        <v>58</v>
      </c>
      <c r="E99" s="189" t="s">
        <v>54</v>
      </c>
      <c r="F99" s="189" t="s">
        <v>55</v>
      </c>
      <c r="G99" s="189" t="s">
        <v>201</v>
      </c>
      <c r="H99" s="189" t="s">
        <v>202</v>
      </c>
      <c r="I99" s="189" t="s">
        <v>203</v>
      </c>
      <c r="J99" s="189" t="s">
        <v>182</v>
      </c>
      <c r="K99" s="190" t="s">
        <v>204</v>
      </c>
      <c r="L99" s="191"/>
      <c r="M99" s="93" t="s">
        <v>19</v>
      </c>
      <c r="N99" s="94" t="s">
        <v>43</v>
      </c>
      <c r="O99" s="94" t="s">
        <v>205</v>
      </c>
      <c r="P99" s="94" t="s">
        <v>206</v>
      </c>
      <c r="Q99" s="94" t="s">
        <v>207</v>
      </c>
      <c r="R99" s="94" t="s">
        <v>208</v>
      </c>
      <c r="S99" s="94" t="s">
        <v>209</v>
      </c>
      <c r="T99" s="95" t="s">
        <v>210</v>
      </c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</row>
    <row r="100" s="2" customFormat="1" ht="22.8" customHeight="1">
      <c r="A100" s="39"/>
      <c r="B100" s="40"/>
      <c r="C100" s="100" t="s">
        <v>211</v>
      </c>
      <c r="D100" s="41"/>
      <c r="E100" s="41"/>
      <c r="F100" s="41"/>
      <c r="G100" s="41"/>
      <c r="H100" s="41"/>
      <c r="I100" s="41"/>
      <c r="J100" s="192">
        <f>BK100</f>
        <v>0</v>
      </c>
      <c r="K100" s="41"/>
      <c r="L100" s="45"/>
      <c r="M100" s="96"/>
      <c r="N100" s="193"/>
      <c r="O100" s="97"/>
      <c r="P100" s="194">
        <f>P101+P715+P748</f>
        <v>0</v>
      </c>
      <c r="Q100" s="97"/>
      <c r="R100" s="194">
        <f>R101+R715+R748</f>
        <v>4553.53813704</v>
      </c>
      <c r="S100" s="97"/>
      <c r="T100" s="195">
        <f>T101+T715+T748</f>
        <v>1947.9355499999999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72</v>
      </c>
      <c r="AU100" s="18" t="s">
        <v>183</v>
      </c>
      <c r="BK100" s="196">
        <f>BK101+BK715+BK748</f>
        <v>0</v>
      </c>
    </row>
    <row r="101" s="12" customFormat="1" ht="25.92" customHeight="1">
      <c r="A101" s="12"/>
      <c r="B101" s="197"/>
      <c r="C101" s="198"/>
      <c r="D101" s="199" t="s">
        <v>72</v>
      </c>
      <c r="E101" s="200" t="s">
        <v>212</v>
      </c>
      <c r="F101" s="200" t="s">
        <v>213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P102+P320+P359+P409+P520+P536+P541+P662+P699</f>
        <v>0</v>
      </c>
      <c r="Q101" s="205"/>
      <c r="R101" s="206">
        <f>R102+R320+R359+R409+R520+R536+R541+R662+R699</f>
        <v>4551.6345820400002</v>
      </c>
      <c r="S101" s="205"/>
      <c r="T101" s="207">
        <f>T102+T320+T359+T409+T520+T536+T541+T662+T699</f>
        <v>1947.9355499999999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80</v>
      </c>
      <c r="AT101" s="209" t="s">
        <v>72</v>
      </c>
      <c r="AU101" s="209" t="s">
        <v>73</v>
      </c>
      <c r="AY101" s="208" t="s">
        <v>214</v>
      </c>
      <c r="BK101" s="210">
        <f>BK102+BK320+BK359+BK409+BK520+BK536+BK541+BK662+BK699</f>
        <v>0</v>
      </c>
    </row>
    <row r="102" s="12" customFormat="1" ht="22.8" customHeight="1">
      <c r="A102" s="12"/>
      <c r="B102" s="197"/>
      <c r="C102" s="198"/>
      <c r="D102" s="199" t="s">
        <v>72</v>
      </c>
      <c r="E102" s="211" t="s">
        <v>80</v>
      </c>
      <c r="F102" s="211" t="s">
        <v>1606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SUM(P103:P319)</f>
        <v>0</v>
      </c>
      <c r="Q102" s="205"/>
      <c r="R102" s="206">
        <f>SUM(R103:R319)</f>
        <v>2929.58826</v>
      </c>
      <c r="S102" s="205"/>
      <c r="T102" s="207">
        <f>SUM(T103:T319)</f>
        <v>1711.9479999999999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80</v>
      </c>
      <c r="AT102" s="209" t="s">
        <v>72</v>
      </c>
      <c r="AU102" s="209" t="s">
        <v>80</v>
      </c>
      <c r="AY102" s="208" t="s">
        <v>214</v>
      </c>
      <c r="BK102" s="210">
        <f>SUM(BK103:BK319)</f>
        <v>0</v>
      </c>
    </row>
    <row r="103" s="2" customFormat="1" ht="24.15" customHeight="1">
      <c r="A103" s="39"/>
      <c r="B103" s="40"/>
      <c r="C103" s="213" t="s">
        <v>80</v>
      </c>
      <c r="D103" s="213" t="s">
        <v>217</v>
      </c>
      <c r="E103" s="214" t="s">
        <v>1607</v>
      </c>
      <c r="F103" s="215" t="s">
        <v>1608</v>
      </c>
      <c r="G103" s="216" t="s">
        <v>321</v>
      </c>
      <c r="H103" s="217">
        <v>150</v>
      </c>
      <c r="I103" s="218"/>
      <c r="J103" s="219">
        <f>ROUND(I103*H103,2)</f>
        <v>0</v>
      </c>
      <c r="K103" s="215" t="s">
        <v>221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222</v>
      </c>
      <c r="AT103" s="224" t="s">
        <v>217</v>
      </c>
      <c r="AU103" s="224" t="s">
        <v>82</v>
      </c>
      <c r="AY103" s="18" t="s">
        <v>214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222</v>
      </c>
      <c r="BM103" s="224" t="s">
        <v>1609</v>
      </c>
    </row>
    <row r="104" s="2" customFormat="1">
      <c r="A104" s="39"/>
      <c r="B104" s="40"/>
      <c r="C104" s="41"/>
      <c r="D104" s="226" t="s">
        <v>224</v>
      </c>
      <c r="E104" s="41"/>
      <c r="F104" s="227" t="s">
        <v>1610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224</v>
      </c>
      <c r="AU104" s="18" t="s">
        <v>82</v>
      </c>
    </row>
    <row r="105" s="2" customFormat="1">
      <c r="A105" s="39"/>
      <c r="B105" s="40"/>
      <c r="C105" s="41"/>
      <c r="D105" s="231" t="s">
        <v>226</v>
      </c>
      <c r="E105" s="41"/>
      <c r="F105" s="232" t="s">
        <v>1611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226</v>
      </c>
      <c r="AU105" s="18" t="s">
        <v>82</v>
      </c>
    </row>
    <row r="106" s="2" customFormat="1" ht="16.5" customHeight="1">
      <c r="A106" s="39"/>
      <c r="B106" s="40"/>
      <c r="C106" s="213" t="s">
        <v>82</v>
      </c>
      <c r="D106" s="213" t="s">
        <v>217</v>
      </c>
      <c r="E106" s="214" t="s">
        <v>1612</v>
      </c>
      <c r="F106" s="215" t="s">
        <v>1613</v>
      </c>
      <c r="G106" s="216" t="s">
        <v>277</v>
      </c>
      <c r="H106" s="217">
        <v>14</v>
      </c>
      <c r="I106" s="218"/>
      <c r="J106" s="219">
        <f>ROUND(I106*H106,2)</f>
        <v>0</v>
      </c>
      <c r="K106" s="215" t="s">
        <v>221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222</v>
      </c>
      <c r="AT106" s="224" t="s">
        <v>217</v>
      </c>
      <c r="AU106" s="224" t="s">
        <v>82</v>
      </c>
      <c r="AY106" s="18" t="s">
        <v>214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222</v>
      </c>
      <c r="BM106" s="224" t="s">
        <v>1614</v>
      </c>
    </row>
    <row r="107" s="2" customFormat="1">
      <c r="A107" s="39"/>
      <c r="B107" s="40"/>
      <c r="C107" s="41"/>
      <c r="D107" s="226" t="s">
        <v>224</v>
      </c>
      <c r="E107" s="41"/>
      <c r="F107" s="227" t="s">
        <v>1615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224</v>
      </c>
      <c r="AU107" s="18" t="s">
        <v>82</v>
      </c>
    </row>
    <row r="108" s="2" customFormat="1">
      <c r="A108" s="39"/>
      <c r="B108" s="40"/>
      <c r="C108" s="41"/>
      <c r="D108" s="231" t="s">
        <v>226</v>
      </c>
      <c r="E108" s="41"/>
      <c r="F108" s="232" t="s">
        <v>1616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226</v>
      </c>
      <c r="AU108" s="18" t="s">
        <v>82</v>
      </c>
    </row>
    <row r="109" s="2" customFormat="1" ht="16.5" customHeight="1">
      <c r="A109" s="39"/>
      <c r="B109" s="40"/>
      <c r="C109" s="213" t="s">
        <v>236</v>
      </c>
      <c r="D109" s="213" t="s">
        <v>217</v>
      </c>
      <c r="E109" s="214" t="s">
        <v>1617</v>
      </c>
      <c r="F109" s="215" t="s">
        <v>1618</v>
      </c>
      <c r="G109" s="216" t="s">
        <v>277</v>
      </c>
      <c r="H109" s="217">
        <v>25</v>
      </c>
      <c r="I109" s="218"/>
      <c r="J109" s="219">
        <f>ROUND(I109*H109,2)</f>
        <v>0</v>
      </c>
      <c r="K109" s="215" t="s">
        <v>221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222</v>
      </c>
      <c r="AT109" s="224" t="s">
        <v>217</v>
      </c>
      <c r="AU109" s="224" t="s">
        <v>82</v>
      </c>
      <c r="AY109" s="18" t="s">
        <v>214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222</v>
      </c>
      <c r="BM109" s="224" t="s">
        <v>1619</v>
      </c>
    </row>
    <row r="110" s="2" customFormat="1">
      <c r="A110" s="39"/>
      <c r="B110" s="40"/>
      <c r="C110" s="41"/>
      <c r="D110" s="226" t="s">
        <v>224</v>
      </c>
      <c r="E110" s="41"/>
      <c r="F110" s="227" t="s">
        <v>1620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224</v>
      </c>
      <c r="AU110" s="18" t="s">
        <v>82</v>
      </c>
    </row>
    <row r="111" s="2" customFormat="1">
      <c r="A111" s="39"/>
      <c r="B111" s="40"/>
      <c r="C111" s="41"/>
      <c r="D111" s="231" t="s">
        <v>226</v>
      </c>
      <c r="E111" s="41"/>
      <c r="F111" s="232" t="s">
        <v>1621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226</v>
      </c>
      <c r="AU111" s="18" t="s">
        <v>82</v>
      </c>
    </row>
    <row r="112" s="2" customFormat="1" ht="16.5" customHeight="1">
      <c r="A112" s="39"/>
      <c r="B112" s="40"/>
      <c r="C112" s="213" t="s">
        <v>222</v>
      </c>
      <c r="D112" s="213" t="s">
        <v>217</v>
      </c>
      <c r="E112" s="214" t="s">
        <v>1622</v>
      </c>
      <c r="F112" s="215" t="s">
        <v>1623</v>
      </c>
      <c r="G112" s="216" t="s">
        <v>277</v>
      </c>
      <c r="H112" s="217">
        <v>15</v>
      </c>
      <c r="I112" s="218"/>
      <c r="J112" s="219">
        <f>ROUND(I112*H112,2)</f>
        <v>0</v>
      </c>
      <c r="K112" s="215" t="s">
        <v>221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222</v>
      </c>
      <c r="AT112" s="224" t="s">
        <v>217</v>
      </c>
      <c r="AU112" s="224" t="s">
        <v>82</v>
      </c>
      <c r="AY112" s="18" t="s">
        <v>214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222</v>
      </c>
      <c r="BM112" s="224" t="s">
        <v>1624</v>
      </c>
    </row>
    <row r="113" s="2" customFormat="1">
      <c r="A113" s="39"/>
      <c r="B113" s="40"/>
      <c r="C113" s="41"/>
      <c r="D113" s="226" t="s">
        <v>224</v>
      </c>
      <c r="E113" s="41"/>
      <c r="F113" s="227" t="s">
        <v>1625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224</v>
      </c>
      <c r="AU113" s="18" t="s">
        <v>82</v>
      </c>
    </row>
    <row r="114" s="2" customFormat="1">
      <c r="A114" s="39"/>
      <c r="B114" s="40"/>
      <c r="C114" s="41"/>
      <c r="D114" s="231" t="s">
        <v>226</v>
      </c>
      <c r="E114" s="41"/>
      <c r="F114" s="232" t="s">
        <v>1626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226</v>
      </c>
      <c r="AU114" s="18" t="s">
        <v>82</v>
      </c>
    </row>
    <row r="115" s="2" customFormat="1" ht="16.5" customHeight="1">
      <c r="A115" s="39"/>
      <c r="B115" s="40"/>
      <c r="C115" s="213" t="s">
        <v>253</v>
      </c>
      <c r="D115" s="213" t="s">
        <v>217</v>
      </c>
      <c r="E115" s="214" t="s">
        <v>1627</v>
      </c>
      <c r="F115" s="215" t="s">
        <v>1628</v>
      </c>
      <c r="G115" s="216" t="s">
        <v>277</v>
      </c>
      <c r="H115" s="217">
        <v>14</v>
      </c>
      <c r="I115" s="218"/>
      <c r="J115" s="219">
        <f>ROUND(I115*H115,2)</f>
        <v>0</v>
      </c>
      <c r="K115" s="215" t="s">
        <v>221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222</v>
      </c>
      <c r="AT115" s="224" t="s">
        <v>217</v>
      </c>
      <c r="AU115" s="224" t="s">
        <v>82</v>
      </c>
      <c r="AY115" s="18" t="s">
        <v>214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222</v>
      </c>
      <c r="BM115" s="224" t="s">
        <v>1629</v>
      </c>
    </row>
    <row r="116" s="2" customFormat="1">
      <c r="A116" s="39"/>
      <c r="B116" s="40"/>
      <c r="C116" s="41"/>
      <c r="D116" s="226" t="s">
        <v>224</v>
      </c>
      <c r="E116" s="41"/>
      <c r="F116" s="227" t="s">
        <v>1630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224</v>
      </c>
      <c r="AU116" s="18" t="s">
        <v>82</v>
      </c>
    </row>
    <row r="117" s="2" customFormat="1">
      <c r="A117" s="39"/>
      <c r="B117" s="40"/>
      <c r="C117" s="41"/>
      <c r="D117" s="231" t="s">
        <v>226</v>
      </c>
      <c r="E117" s="41"/>
      <c r="F117" s="232" t="s">
        <v>1631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226</v>
      </c>
      <c r="AU117" s="18" t="s">
        <v>82</v>
      </c>
    </row>
    <row r="118" s="2" customFormat="1" ht="16.5" customHeight="1">
      <c r="A118" s="39"/>
      <c r="B118" s="40"/>
      <c r="C118" s="213" t="s">
        <v>259</v>
      </c>
      <c r="D118" s="213" t="s">
        <v>217</v>
      </c>
      <c r="E118" s="214" t="s">
        <v>1632</v>
      </c>
      <c r="F118" s="215" t="s">
        <v>1633</v>
      </c>
      <c r="G118" s="216" t="s">
        <v>277</v>
      </c>
      <c r="H118" s="217">
        <v>55</v>
      </c>
      <c r="I118" s="218"/>
      <c r="J118" s="219">
        <f>ROUND(I118*H118,2)</f>
        <v>0</v>
      </c>
      <c r="K118" s="215" t="s">
        <v>221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222</v>
      </c>
      <c r="AT118" s="224" t="s">
        <v>217</v>
      </c>
      <c r="AU118" s="224" t="s">
        <v>82</v>
      </c>
      <c r="AY118" s="18" t="s">
        <v>214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222</v>
      </c>
      <c r="BM118" s="224" t="s">
        <v>1634</v>
      </c>
    </row>
    <row r="119" s="2" customFormat="1">
      <c r="A119" s="39"/>
      <c r="B119" s="40"/>
      <c r="C119" s="41"/>
      <c r="D119" s="226" t="s">
        <v>224</v>
      </c>
      <c r="E119" s="41"/>
      <c r="F119" s="227" t="s">
        <v>1635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82</v>
      </c>
    </row>
    <row r="120" s="2" customFormat="1">
      <c r="A120" s="39"/>
      <c r="B120" s="40"/>
      <c r="C120" s="41"/>
      <c r="D120" s="231" t="s">
        <v>226</v>
      </c>
      <c r="E120" s="41"/>
      <c r="F120" s="232" t="s">
        <v>1636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226</v>
      </c>
      <c r="AU120" s="18" t="s">
        <v>82</v>
      </c>
    </row>
    <row r="121" s="13" customFormat="1">
      <c r="A121" s="13"/>
      <c r="B121" s="233"/>
      <c r="C121" s="234"/>
      <c r="D121" s="226" t="s">
        <v>242</v>
      </c>
      <c r="E121" s="254" t="s">
        <v>19</v>
      </c>
      <c r="F121" s="235" t="s">
        <v>1637</v>
      </c>
      <c r="G121" s="234"/>
      <c r="H121" s="236">
        <v>55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242</v>
      </c>
      <c r="AU121" s="242" t="s">
        <v>82</v>
      </c>
      <c r="AV121" s="13" t="s">
        <v>82</v>
      </c>
      <c r="AW121" s="13" t="s">
        <v>35</v>
      </c>
      <c r="AX121" s="13" t="s">
        <v>80</v>
      </c>
      <c r="AY121" s="242" t="s">
        <v>214</v>
      </c>
    </row>
    <row r="122" s="2" customFormat="1" ht="16.5" customHeight="1">
      <c r="A122" s="39"/>
      <c r="B122" s="40"/>
      <c r="C122" s="213" t="s">
        <v>263</v>
      </c>
      <c r="D122" s="213" t="s">
        <v>217</v>
      </c>
      <c r="E122" s="214" t="s">
        <v>1638</v>
      </c>
      <c r="F122" s="215" t="s">
        <v>1639</v>
      </c>
      <c r="G122" s="216" t="s">
        <v>277</v>
      </c>
      <c r="H122" s="217">
        <v>14</v>
      </c>
      <c r="I122" s="218"/>
      <c r="J122" s="219">
        <f>ROUND(I122*H122,2)</f>
        <v>0</v>
      </c>
      <c r="K122" s="215" t="s">
        <v>221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222</v>
      </c>
      <c r="AT122" s="224" t="s">
        <v>217</v>
      </c>
      <c r="AU122" s="224" t="s">
        <v>82</v>
      </c>
      <c r="AY122" s="18" t="s">
        <v>214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222</v>
      </c>
      <c r="BM122" s="224" t="s">
        <v>1640</v>
      </c>
    </row>
    <row r="123" s="2" customFormat="1">
      <c r="A123" s="39"/>
      <c r="B123" s="40"/>
      <c r="C123" s="41"/>
      <c r="D123" s="226" t="s">
        <v>224</v>
      </c>
      <c r="E123" s="41"/>
      <c r="F123" s="227" t="s">
        <v>1641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224</v>
      </c>
      <c r="AU123" s="18" t="s">
        <v>82</v>
      </c>
    </row>
    <row r="124" s="2" customFormat="1">
      <c r="A124" s="39"/>
      <c r="B124" s="40"/>
      <c r="C124" s="41"/>
      <c r="D124" s="231" t="s">
        <v>226</v>
      </c>
      <c r="E124" s="41"/>
      <c r="F124" s="232" t="s">
        <v>1642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226</v>
      </c>
      <c r="AU124" s="18" t="s">
        <v>82</v>
      </c>
    </row>
    <row r="125" s="2" customFormat="1" ht="16.5" customHeight="1">
      <c r="A125" s="39"/>
      <c r="B125" s="40"/>
      <c r="C125" s="213" t="s">
        <v>215</v>
      </c>
      <c r="D125" s="213" t="s">
        <v>217</v>
      </c>
      <c r="E125" s="214" t="s">
        <v>1643</v>
      </c>
      <c r="F125" s="215" t="s">
        <v>1644</v>
      </c>
      <c r="G125" s="216" t="s">
        <v>277</v>
      </c>
      <c r="H125" s="217">
        <v>25</v>
      </c>
      <c r="I125" s="218"/>
      <c r="J125" s="219">
        <f>ROUND(I125*H125,2)</f>
        <v>0</v>
      </c>
      <c r="K125" s="215" t="s">
        <v>221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222</v>
      </c>
      <c r="AT125" s="224" t="s">
        <v>217</v>
      </c>
      <c r="AU125" s="224" t="s">
        <v>82</v>
      </c>
      <c r="AY125" s="18" t="s">
        <v>214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222</v>
      </c>
      <c r="BM125" s="224" t="s">
        <v>1645</v>
      </c>
    </row>
    <row r="126" s="2" customFormat="1">
      <c r="A126" s="39"/>
      <c r="B126" s="40"/>
      <c r="C126" s="41"/>
      <c r="D126" s="226" t="s">
        <v>224</v>
      </c>
      <c r="E126" s="41"/>
      <c r="F126" s="227" t="s">
        <v>1646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224</v>
      </c>
      <c r="AU126" s="18" t="s">
        <v>82</v>
      </c>
    </row>
    <row r="127" s="2" customFormat="1">
      <c r="A127" s="39"/>
      <c r="B127" s="40"/>
      <c r="C127" s="41"/>
      <c r="D127" s="231" t="s">
        <v>226</v>
      </c>
      <c r="E127" s="41"/>
      <c r="F127" s="232" t="s">
        <v>1647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226</v>
      </c>
      <c r="AU127" s="18" t="s">
        <v>82</v>
      </c>
    </row>
    <row r="128" s="2" customFormat="1" ht="16.5" customHeight="1">
      <c r="A128" s="39"/>
      <c r="B128" s="40"/>
      <c r="C128" s="213" t="s">
        <v>270</v>
      </c>
      <c r="D128" s="213" t="s">
        <v>217</v>
      </c>
      <c r="E128" s="214" t="s">
        <v>1648</v>
      </c>
      <c r="F128" s="215" t="s">
        <v>1649</v>
      </c>
      <c r="G128" s="216" t="s">
        <v>277</v>
      </c>
      <c r="H128" s="217">
        <v>15</v>
      </c>
      <c r="I128" s="218"/>
      <c r="J128" s="219">
        <f>ROUND(I128*H128,2)</f>
        <v>0</v>
      </c>
      <c r="K128" s="215" t="s">
        <v>221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222</v>
      </c>
      <c r="AT128" s="224" t="s">
        <v>217</v>
      </c>
      <c r="AU128" s="224" t="s">
        <v>82</v>
      </c>
      <c r="AY128" s="18" t="s">
        <v>214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222</v>
      </c>
      <c r="BM128" s="224" t="s">
        <v>1650</v>
      </c>
    </row>
    <row r="129" s="2" customFormat="1">
      <c r="A129" s="39"/>
      <c r="B129" s="40"/>
      <c r="C129" s="41"/>
      <c r="D129" s="226" t="s">
        <v>224</v>
      </c>
      <c r="E129" s="41"/>
      <c r="F129" s="227" t="s">
        <v>1651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224</v>
      </c>
      <c r="AU129" s="18" t="s">
        <v>82</v>
      </c>
    </row>
    <row r="130" s="2" customFormat="1">
      <c r="A130" s="39"/>
      <c r="B130" s="40"/>
      <c r="C130" s="41"/>
      <c r="D130" s="231" t="s">
        <v>226</v>
      </c>
      <c r="E130" s="41"/>
      <c r="F130" s="232" t="s">
        <v>1652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226</v>
      </c>
      <c r="AU130" s="18" t="s">
        <v>82</v>
      </c>
    </row>
    <row r="131" s="2" customFormat="1" ht="16.5" customHeight="1">
      <c r="A131" s="39"/>
      <c r="B131" s="40"/>
      <c r="C131" s="213" t="s">
        <v>274</v>
      </c>
      <c r="D131" s="213" t="s">
        <v>217</v>
      </c>
      <c r="E131" s="214" t="s">
        <v>1653</v>
      </c>
      <c r="F131" s="215" t="s">
        <v>1654</v>
      </c>
      <c r="G131" s="216" t="s">
        <v>1655</v>
      </c>
      <c r="H131" s="217">
        <v>531</v>
      </c>
      <c r="I131" s="218"/>
      <c r="J131" s="219">
        <f>ROUND(I131*H131,2)</f>
        <v>0</v>
      </c>
      <c r="K131" s="215" t="s">
        <v>221</v>
      </c>
      <c r="L131" s="45"/>
      <c r="M131" s="220" t="s">
        <v>19</v>
      </c>
      <c r="N131" s="221" t="s">
        <v>44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222</v>
      </c>
      <c r="AT131" s="224" t="s">
        <v>217</v>
      </c>
      <c r="AU131" s="224" t="s">
        <v>82</v>
      </c>
      <c r="AY131" s="18" t="s">
        <v>214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222</v>
      </c>
      <c r="BM131" s="224" t="s">
        <v>1656</v>
      </c>
    </row>
    <row r="132" s="2" customFormat="1">
      <c r="A132" s="39"/>
      <c r="B132" s="40"/>
      <c r="C132" s="41"/>
      <c r="D132" s="226" t="s">
        <v>224</v>
      </c>
      <c r="E132" s="41"/>
      <c r="F132" s="227" t="s">
        <v>1657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224</v>
      </c>
      <c r="AU132" s="18" t="s">
        <v>82</v>
      </c>
    </row>
    <row r="133" s="2" customFormat="1">
      <c r="A133" s="39"/>
      <c r="B133" s="40"/>
      <c r="C133" s="41"/>
      <c r="D133" s="231" t="s">
        <v>226</v>
      </c>
      <c r="E133" s="41"/>
      <c r="F133" s="232" t="s">
        <v>1658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226</v>
      </c>
      <c r="AU133" s="18" t="s">
        <v>82</v>
      </c>
    </row>
    <row r="134" s="13" customFormat="1">
      <c r="A134" s="13"/>
      <c r="B134" s="233"/>
      <c r="C134" s="234"/>
      <c r="D134" s="226" t="s">
        <v>242</v>
      </c>
      <c r="E134" s="254" t="s">
        <v>19</v>
      </c>
      <c r="F134" s="235" t="s">
        <v>1659</v>
      </c>
      <c r="G134" s="234"/>
      <c r="H134" s="236">
        <v>531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242</v>
      </c>
      <c r="AU134" s="242" t="s">
        <v>82</v>
      </c>
      <c r="AV134" s="13" t="s">
        <v>82</v>
      </c>
      <c r="AW134" s="13" t="s">
        <v>35</v>
      </c>
      <c r="AX134" s="13" t="s">
        <v>80</v>
      </c>
      <c r="AY134" s="242" t="s">
        <v>214</v>
      </c>
    </row>
    <row r="135" s="2" customFormat="1" ht="16.5" customHeight="1">
      <c r="A135" s="39"/>
      <c r="B135" s="40"/>
      <c r="C135" s="213" t="s">
        <v>281</v>
      </c>
      <c r="D135" s="213" t="s">
        <v>217</v>
      </c>
      <c r="E135" s="214" t="s">
        <v>1660</v>
      </c>
      <c r="F135" s="215" t="s">
        <v>1661</v>
      </c>
      <c r="G135" s="216" t="s">
        <v>1575</v>
      </c>
      <c r="H135" s="217">
        <v>200</v>
      </c>
      <c r="I135" s="218"/>
      <c r="J135" s="219">
        <f>ROUND(I135*H135,2)</f>
        <v>0</v>
      </c>
      <c r="K135" s="215" t="s">
        <v>221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3.0000000000000001E-05</v>
      </c>
      <c r="R135" s="222">
        <f>Q135*H135</f>
        <v>0.0060000000000000001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222</v>
      </c>
      <c r="AT135" s="224" t="s">
        <v>217</v>
      </c>
      <c r="AU135" s="224" t="s">
        <v>82</v>
      </c>
      <c r="AY135" s="18" t="s">
        <v>214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222</v>
      </c>
      <c r="BM135" s="224" t="s">
        <v>1662</v>
      </c>
    </row>
    <row r="136" s="2" customFormat="1">
      <c r="A136" s="39"/>
      <c r="B136" s="40"/>
      <c r="C136" s="41"/>
      <c r="D136" s="226" t="s">
        <v>224</v>
      </c>
      <c r="E136" s="41"/>
      <c r="F136" s="227" t="s">
        <v>1663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224</v>
      </c>
      <c r="AU136" s="18" t="s">
        <v>82</v>
      </c>
    </row>
    <row r="137" s="2" customFormat="1">
      <c r="A137" s="39"/>
      <c r="B137" s="40"/>
      <c r="C137" s="41"/>
      <c r="D137" s="231" t="s">
        <v>226</v>
      </c>
      <c r="E137" s="41"/>
      <c r="F137" s="232" t="s">
        <v>1664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226</v>
      </c>
      <c r="AU137" s="18" t="s">
        <v>82</v>
      </c>
    </row>
    <row r="138" s="2" customFormat="1" ht="24.15" customHeight="1">
      <c r="A138" s="39"/>
      <c r="B138" s="40"/>
      <c r="C138" s="213" t="s">
        <v>8</v>
      </c>
      <c r="D138" s="213" t="s">
        <v>217</v>
      </c>
      <c r="E138" s="214" t="s">
        <v>1665</v>
      </c>
      <c r="F138" s="215" t="s">
        <v>1666</v>
      </c>
      <c r="G138" s="216" t="s">
        <v>1655</v>
      </c>
      <c r="H138" s="217">
        <v>54</v>
      </c>
      <c r="I138" s="218"/>
      <c r="J138" s="219">
        <f>ROUND(I138*H138,2)</f>
        <v>0</v>
      </c>
      <c r="K138" s="215" t="s">
        <v>221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222</v>
      </c>
      <c r="AT138" s="224" t="s">
        <v>217</v>
      </c>
      <c r="AU138" s="224" t="s">
        <v>82</v>
      </c>
      <c r="AY138" s="18" t="s">
        <v>214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222</v>
      </c>
      <c r="BM138" s="224" t="s">
        <v>1667</v>
      </c>
    </row>
    <row r="139" s="2" customFormat="1">
      <c r="A139" s="39"/>
      <c r="B139" s="40"/>
      <c r="C139" s="41"/>
      <c r="D139" s="226" t="s">
        <v>224</v>
      </c>
      <c r="E139" s="41"/>
      <c r="F139" s="227" t="s">
        <v>1668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224</v>
      </c>
      <c r="AU139" s="18" t="s">
        <v>82</v>
      </c>
    </row>
    <row r="140" s="2" customFormat="1">
      <c r="A140" s="39"/>
      <c r="B140" s="40"/>
      <c r="C140" s="41"/>
      <c r="D140" s="231" t="s">
        <v>226</v>
      </c>
      <c r="E140" s="41"/>
      <c r="F140" s="232" t="s">
        <v>1669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226</v>
      </c>
      <c r="AU140" s="18" t="s">
        <v>82</v>
      </c>
    </row>
    <row r="141" s="13" customFormat="1">
      <c r="A141" s="13"/>
      <c r="B141" s="233"/>
      <c r="C141" s="234"/>
      <c r="D141" s="226" t="s">
        <v>242</v>
      </c>
      <c r="E141" s="254" t="s">
        <v>19</v>
      </c>
      <c r="F141" s="235" t="s">
        <v>1670</v>
      </c>
      <c r="G141" s="234"/>
      <c r="H141" s="236">
        <v>54</v>
      </c>
      <c r="I141" s="237"/>
      <c r="J141" s="234"/>
      <c r="K141" s="234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242</v>
      </c>
      <c r="AU141" s="242" t="s">
        <v>82</v>
      </c>
      <c r="AV141" s="13" t="s">
        <v>82</v>
      </c>
      <c r="AW141" s="13" t="s">
        <v>35</v>
      </c>
      <c r="AX141" s="13" t="s">
        <v>80</v>
      </c>
      <c r="AY141" s="242" t="s">
        <v>214</v>
      </c>
    </row>
    <row r="142" s="2" customFormat="1" ht="24.15" customHeight="1">
      <c r="A142" s="39"/>
      <c r="B142" s="40"/>
      <c r="C142" s="213" t="s">
        <v>288</v>
      </c>
      <c r="D142" s="213" t="s">
        <v>217</v>
      </c>
      <c r="E142" s="214" t="s">
        <v>1671</v>
      </c>
      <c r="F142" s="215" t="s">
        <v>1672</v>
      </c>
      <c r="G142" s="216" t="s">
        <v>1655</v>
      </c>
      <c r="H142" s="217">
        <v>46</v>
      </c>
      <c r="I142" s="218"/>
      <c r="J142" s="219">
        <f>ROUND(I142*H142,2)</f>
        <v>0</v>
      </c>
      <c r="K142" s="215" t="s">
        <v>221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222</v>
      </c>
      <c r="AT142" s="224" t="s">
        <v>217</v>
      </c>
      <c r="AU142" s="224" t="s">
        <v>82</v>
      </c>
      <c r="AY142" s="18" t="s">
        <v>214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222</v>
      </c>
      <c r="BM142" s="224" t="s">
        <v>1673</v>
      </c>
    </row>
    <row r="143" s="2" customFormat="1">
      <c r="A143" s="39"/>
      <c r="B143" s="40"/>
      <c r="C143" s="41"/>
      <c r="D143" s="226" t="s">
        <v>224</v>
      </c>
      <c r="E143" s="41"/>
      <c r="F143" s="227" t="s">
        <v>1674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224</v>
      </c>
      <c r="AU143" s="18" t="s">
        <v>82</v>
      </c>
    </row>
    <row r="144" s="2" customFormat="1">
      <c r="A144" s="39"/>
      <c r="B144" s="40"/>
      <c r="C144" s="41"/>
      <c r="D144" s="231" t="s">
        <v>226</v>
      </c>
      <c r="E144" s="41"/>
      <c r="F144" s="232" t="s">
        <v>1675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226</v>
      </c>
      <c r="AU144" s="18" t="s">
        <v>82</v>
      </c>
    </row>
    <row r="145" s="13" customFormat="1">
      <c r="A145" s="13"/>
      <c r="B145" s="233"/>
      <c r="C145" s="234"/>
      <c r="D145" s="226" t="s">
        <v>242</v>
      </c>
      <c r="E145" s="254" t="s">
        <v>19</v>
      </c>
      <c r="F145" s="235" t="s">
        <v>1676</v>
      </c>
      <c r="G145" s="234"/>
      <c r="H145" s="236">
        <v>46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242</v>
      </c>
      <c r="AU145" s="242" t="s">
        <v>82</v>
      </c>
      <c r="AV145" s="13" t="s">
        <v>82</v>
      </c>
      <c r="AW145" s="13" t="s">
        <v>35</v>
      </c>
      <c r="AX145" s="13" t="s">
        <v>80</v>
      </c>
      <c r="AY145" s="242" t="s">
        <v>214</v>
      </c>
    </row>
    <row r="146" s="2" customFormat="1" ht="24.15" customHeight="1">
      <c r="A146" s="39"/>
      <c r="B146" s="40"/>
      <c r="C146" s="213" t="s">
        <v>292</v>
      </c>
      <c r="D146" s="213" t="s">
        <v>217</v>
      </c>
      <c r="E146" s="214" t="s">
        <v>1677</v>
      </c>
      <c r="F146" s="215" t="s">
        <v>1678</v>
      </c>
      <c r="G146" s="216" t="s">
        <v>220</v>
      </c>
      <c r="H146" s="217">
        <v>30</v>
      </c>
      <c r="I146" s="218"/>
      <c r="J146" s="219">
        <f>ROUND(I146*H146,2)</f>
        <v>0</v>
      </c>
      <c r="K146" s="215" t="s">
        <v>221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0.017000000000000001</v>
      </c>
      <c r="R146" s="222">
        <f>Q146*H146</f>
        <v>0.51000000000000001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222</v>
      </c>
      <c r="AT146" s="224" t="s">
        <v>217</v>
      </c>
      <c r="AU146" s="224" t="s">
        <v>82</v>
      </c>
      <c r="AY146" s="18" t="s">
        <v>214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222</v>
      </c>
      <c r="BM146" s="224" t="s">
        <v>1679</v>
      </c>
    </row>
    <row r="147" s="2" customFormat="1">
      <c r="A147" s="39"/>
      <c r="B147" s="40"/>
      <c r="C147" s="41"/>
      <c r="D147" s="226" t="s">
        <v>224</v>
      </c>
      <c r="E147" s="41"/>
      <c r="F147" s="227" t="s">
        <v>1680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224</v>
      </c>
      <c r="AU147" s="18" t="s">
        <v>82</v>
      </c>
    </row>
    <row r="148" s="2" customFormat="1">
      <c r="A148" s="39"/>
      <c r="B148" s="40"/>
      <c r="C148" s="41"/>
      <c r="D148" s="231" t="s">
        <v>226</v>
      </c>
      <c r="E148" s="41"/>
      <c r="F148" s="232" t="s">
        <v>1681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226</v>
      </c>
      <c r="AU148" s="18" t="s">
        <v>82</v>
      </c>
    </row>
    <row r="149" s="2" customFormat="1" ht="16.5" customHeight="1">
      <c r="A149" s="39"/>
      <c r="B149" s="40"/>
      <c r="C149" s="213" t="s">
        <v>296</v>
      </c>
      <c r="D149" s="213" t="s">
        <v>217</v>
      </c>
      <c r="E149" s="214" t="s">
        <v>1682</v>
      </c>
      <c r="F149" s="215" t="s">
        <v>1683</v>
      </c>
      <c r="G149" s="216" t="s">
        <v>277</v>
      </c>
      <c r="H149" s="217">
        <v>14</v>
      </c>
      <c r="I149" s="218"/>
      <c r="J149" s="219">
        <f>ROUND(I149*H149,2)</f>
        <v>0</v>
      </c>
      <c r="K149" s="215" t="s">
        <v>221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222</v>
      </c>
      <c r="AT149" s="224" t="s">
        <v>217</v>
      </c>
      <c r="AU149" s="224" t="s">
        <v>82</v>
      </c>
      <c r="AY149" s="18" t="s">
        <v>214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222</v>
      </c>
      <c r="BM149" s="224" t="s">
        <v>1684</v>
      </c>
    </row>
    <row r="150" s="2" customFormat="1">
      <c r="A150" s="39"/>
      <c r="B150" s="40"/>
      <c r="C150" s="41"/>
      <c r="D150" s="226" t="s">
        <v>224</v>
      </c>
      <c r="E150" s="41"/>
      <c r="F150" s="227" t="s">
        <v>1685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82</v>
      </c>
    </row>
    <row r="151" s="2" customFormat="1">
      <c r="A151" s="39"/>
      <c r="B151" s="40"/>
      <c r="C151" s="41"/>
      <c r="D151" s="231" t="s">
        <v>226</v>
      </c>
      <c r="E151" s="41"/>
      <c r="F151" s="232" t="s">
        <v>1686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226</v>
      </c>
      <c r="AU151" s="18" t="s">
        <v>82</v>
      </c>
    </row>
    <row r="152" s="2" customFormat="1" ht="16.5" customHeight="1">
      <c r="A152" s="39"/>
      <c r="B152" s="40"/>
      <c r="C152" s="213" t="s">
        <v>250</v>
      </c>
      <c r="D152" s="213" t="s">
        <v>217</v>
      </c>
      <c r="E152" s="214" t="s">
        <v>1687</v>
      </c>
      <c r="F152" s="215" t="s">
        <v>1688</v>
      </c>
      <c r="G152" s="216" t="s">
        <v>277</v>
      </c>
      <c r="H152" s="217">
        <v>25</v>
      </c>
      <c r="I152" s="218"/>
      <c r="J152" s="219">
        <f>ROUND(I152*H152,2)</f>
        <v>0</v>
      </c>
      <c r="K152" s="215" t="s">
        <v>221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222</v>
      </c>
      <c r="AT152" s="224" t="s">
        <v>217</v>
      </c>
      <c r="AU152" s="224" t="s">
        <v>82</v>
      </c>
      <c r="AY152" s="18" t="s">
        <v>214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222</v>
      </c>
      <c r="BM152" s="224" t="s">
        <v>1689</v>
      </c>
    </row>
    <row r="153" s="2" customFormat="1">
      <c r="A153" s="39"/>
      <c r="B153" s="40"/>
      <c r="C153" s="41"/>
      <c r="D153" s="226" t="s">
        <v>224</v>
      </c>
      <c r="E153" s="41"/>
      <c r="F153" s="227" t="s">
        <v>1690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224</v>
      </c>
      <c r="AU153" s="18" t="s">
        <v>82</v>
      </c>
    </row>
    <row r="154" s="2" customFormat="1">
      <c r="A154" s="39"/>
      <c r="B154" s="40"/>
      <c r="C154" s="41"/>
      <c r="D154" s="231" t="s">
        <v>226</v>
      </c>
      <c r="E154" s="41"/>
      <c r="F154" s="232" t="s">
        <v>1691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226</v>
      </c>
      <c r="AU154" s="18" t="s">
        <v>82</v>
      </c>
    </row>
    <row r="155" s="2" customFormat="1" ht="16.5" customHeight="1">
      <c r="A155" s="39"/>
      <c r="B155" s="40"/>
      <c r="C155" s="213" t="s">
        <v>303</v>
      </c>
      <c r="D155" s="213" t="s">
        <v>217</v>
      </c>
      <c r="E155" s="214" t="s">
        <v>1692</v>
      </c>
      <c r="F155" s="215" t="s">
        <v>1693</v>
      </c>
      <c r="G155" s="216" t="s">
        <v>277</v>
      </c>
      <c r="H155" s="217">
        <v>15</v>
      </c>
      <c r="I155" s="218"/>
      <c r="J155" s="219">
        <f>ROUND(I155*H155,2)</f>
        <v>0</v>
      </c>
      <c r="K155" s="215" t="s">
        <v>221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222</v>
      </c>
      <c r="AT155" s="224" t="s">
        <v>217</v>
      </c>
      <c r="AU155" s="224" t="s">
        <v>82</v>
      </c>
      <c r="AY155" s="18" t="s">
        <v>214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222</v>
      </c>
      <c r="BM155" s="224" t="s">
        <v>1694</v>
      </c>
    </row>
    <row r="156" s="2" customFormat="1">
      <c r="A156" s="39"/>
      <c r="B156" s="40"/>
      <c r="C156" s="41"/>
      <c r="D156" s="226" t="s">
        <v>224</v>
      </c>
      <c r="E156" s="41"/>
      <c r="F156" s="227" t="s">
        <v>1695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224</v>
      </c>
      <c r="AU156" s="18" t="s">
        <v>82</v>
      </c>
    </row>
    <row r="157" s="2" customFormat="1">
      <c r="A157" s="39"/>
      <c r="B157" s="40"/>
      <c r="C157" s="41"/>
      <c r="D157" s="231" t="s">
        <v>226</v>
      </c>
      <c r="E157" s="41"/>
      <c r="F157" s="232" t="s">
        <v>1696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226</v>
      </c>
      <c r="AU157" s="18" t="s">
        <v>82</v>
      </c>
    </row>
    <row r="158" s="2" customFormat="1" ht="16.5" customHeight="1">
      <c r="A158" s="39"/>
      <c r="B158" s="40"/>
      <c r="C158" s="213" t="s">
        <v>307</v>
      </c>
      <c r="D158" s="213" t="s">
        <v>217</v>
      </c>
      <c r="E158" s="214" t="s">
        <v>1697</v>
      </c>
      <c r="F158" s="215" t="s">
        <v>1698</v>
      </c>
      <c r="G158" s="216" t="s">
        <v>1655</v>
      </c>
      <c r="H158" s="217">
        <v>34.5</v>
      </c>
      <c r="I158" s="218"/>
      <c r="J158" s="219">
        <f>ROUND(I158*H158,2)</f>
        <v>0</v>
      </c>
      <c r="K158" s="215" t="s">
        <v>221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222</v>
      </c>
      <c r="AT158" s="224" t="s">
        <v>217</v>
      </c>
      <c r="AU158" s="224" t="s">
        <v>82</v>
      </c>
      <c r="AY158" s="18" t="s">
        <v>214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222</v>
      </c>
      <c r="BM158" s="224" t="s">
        <v>1699</v>
      </c>
    </row>
    <row r="159" s="2" customFormat="1">
      <c r="A159" s="39"/>
      <c r="B159" s="40"/>
      <c r="C159" s="41"/>
      <c r="D159" s="226" t="s">
        <v>224</v>
      </c>
      <c r="E159" s="41"/>
      <c r="F159" s="227" t="s">
        <v>1700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224</v>
      </c>
      <c r="AU159" s="18" t="s">
        <v>82</v>
      </c>
    </row>
    <row r="160" s="2" customFormat="1">
      <c r="A160" s="39"/>
      <c r="B160" s="40"/>
      <c r="C160" s="41"/>
      <c r="D160" s="231" t="s">
        <v>226</v>
      </c>
      <c r="E160" s="41"/>
      <c r="F160" s="232" t="s">
        <v>1701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226</v>
      </c>
      <c r="AU160" s="18" t="s">
        <v>82</v>
      </c>
    </row>
    <row r="161" s="13" customFormat="1">
      <c r="A161" s="13"/>
      <c r="B161" s="233"/>
      <c r="C161" s="234"/>
      <c r="D161" s="226" t="s">
        <v>242</v>
      </c>
      <c r="E161" s="254" t="s">
        <v>19</v>
      </c>
      <c r="F161" s="235" t="s">
        <v>1702</v>
      </c>
      <c r="G161" s="234"/>
      <c r="H161" s="236">
        <v>34.5</v>
      </c>
      <c r="I161" s="237"/>
      <c r="J161" s="234"/>
      <c r="K161" s="234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242</v>
      </c>
      <c r="AU161" s="242" t="s">
        <v>82</v>
      </c>
      <c r="AV161" s="13" t="s">
        <v>82</v>
      </c>
      <c r="AW161" s="13" t="s">
        <v>35</v>
      </c>
      <c r="AX161" s="13" t="s">
        <v>80</v>
      </c>
      <c r="AY161" s="242" t="s">
        <v>214</v>
      </c>
    </row>
    <row r="162" s="2" customFormat="1" ht="16.5" customHeight="1">
      <c r="A162" s="39"/>
      <c r="B162" s="40"/>
      <c r="C162" s="213" t="s">
        <v>311</v>
      </c>
      <c r="D162" s="213" t="s">
        <v>217</v>
      </c>
      <c r="E162" s="214" t="s">
        <v>1703</v>
      </c>
      <c r="F162" s="215" t="s">
        <v>1704</v>
      </c>
      <c r="G162" s="216" t="s">
        <v>1655</v>
      </c>
      <c r="H162" s="217">
        <v>35</v>
      </c>
      <c r="I162" s="218"/>
      <c r="J162" s="219">
        <f>ROUND(I162*H162,2)</f>
        <v>0</v>
      </c>
      <c r="K162" s="215" t="s">
        <v>221</v>
      </c>
      <c r="L162" s="45"/>
      <c r="M162" s="220" t="s">
        <v>19</v>
      </c>
      <c r="N162" s="221" t="s">
        <v>44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222</v>
      </c>
      <c r="AT162" s="224" t="s">
        <v>217</v>
      </c>
      <c r="AU162" s="224" t="s">
        <v>82</v>
      </c>
      <c r="AY162" s="18" t="s">
        <v>214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222</v>
      </c>
      <c r="BM162" s="224" t="s">
        <v>1705</v>
      </c>
    </row>
    <row r="163" s="2" customFormat="1">
      <c r="A163" s="39"/>
      <c r="B163" s="40"/>
      <c r="C163" s="41"/>
      <c r="D163" s="226" t="s">
        <v>224</v>
      </c>
      <c r="E163" s="41"/>
      <c r="F163" s="227" t="s">
        <v>1706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224</v>
      </c>
      <c r="AU163" s="18" t="s">
        <v>82</v>
      </c>
    </row>
    <row r="164" s="2" customFormat="1">
      <c r="A164" s="39"/>
      <c r="B164" s="40"/>
      <c r="C164" s="41"/>
      <c r="D164" s="231" t="s">
        <v>226</v>
      </c>
      <c r="E164" s="41"/>
      <c r="F164" s="232" t="s">
        <v>1707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226</v>
      </c>
      <c r="AU164" s="18" t="s">
        <v>82</v>
      </c>
    </row>
    <row r="165" s="2" customFormat="1" ht="16.5" customHeight="1">
      <c r="A165" s="39"/>
      <c r="B165" s="40"/>
      <c r="C165" s="243" t="s">
        <v>315</v>
      </c>
      <c r="D165" s="243" t="s">
        <v>254</v>
      </c>
      <c r="E165" s="244" t="s">
        <v>1708</v>
      </c>
      <c r="F165" s="245" t="s">
        <v>1709</v>
      </c>
      <c r="G165" s="246" t="s">
        <v>232</v>
      </c>
      <c r="H165" s="247">
        <v>63</v>
      </c>
      <c r="I165" s="248"/>
      <c r="J165" s="249">
        <f>ROUND(I165*H165,2)</f>
        <v>0</v>
      </c>
      <c r="K165" s="245" t="s">
        <v>221</v>
      </c>
      <c r="L165" s="250"/>
      <c r="M165" s="251" t="s">
        <v>19</v>
      </c>
      <c r="N165" s="252" t="s">
        <v>44</v>
      </c>
      <c r="O165" s="85"/>
      <c r="P165" s="222">
        <f>O165*H165</f>
        <v>0</v>
      </c>
      <c r="Q165" s="222">
        <v>1</v>
      </c>
      <c r="R165" s="222">
        <f>Q165*H165</f>
        <v>63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215</v>
      </c>
      <c r="AT165" s="224" t="s">
        <v>254</v>
      </c>
      <c r="AU165" s="224" t="s">
        <v>82</v>
      </c>
      <c r="AY165" s="18" t="s">
        <v>214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222</v>
      </c>
      <c r="BM165" s="224" t="s">
        <v>1710</v>
      </c>
    </row>
    <row r="166" s="2" customFormat="1">
      <c r="A166" s="39"/>
      <c r="B166" s="40"/>
      <c r="C166" s="41"/>
      <c r="D166" s="226" t="s">
        <v>224</v>
      </c>
      <c r="E166" s="41"/>
      <c r="F166" s="227" t="s">
        <v>1709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224</v>
      </c>
      <c r="AU166" s="18" t="s">
        <v>82</v>
      </c>
    </row>
    <row r="167" s="13" customFormat="1">
      <c r="A167" s="13"/>
      <c r="B167" s="233"/>
      <c r="C167" s="234"/>
      <c r="D167" s="226" t="s">
        <v>242</v>
      </c>
      <c r="E167" s="254" t="s">
        <v>19</v>
      </c>
      <c r="F167" s="235" t="s">
        <v>1711</v>
      </c>
      <c r="G167" s="234"/>
      <c r="H167" s="236">
        <v>63</v>
      </c>
      <c r="I167" s="237"/>
      <c r="J167" s="234"/>
      <c r="K167" s="234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242</v>
      </c>
      <c r="AU167" s="242" t="s">
        <v>82</v>
      </c>
      <c r="AV167" s="13" t="s">
        <v>82</v>
      </c>
      <c r="AW167" s="13" t="s">
        <v>35</v>
      </c>
      <c r="AX167" s="13" t="s">
        <v>80</v>
      </c>
      <c r="AY167" s="242" t="s">
        <v>214</v>
      </c>
    </row>
    <row r="168" s="2" customFormat="1" ht="21.75" customHeight="1">
      <c r="A168" s="39"/>
      <c r="B168" s="40"/>
      <c r="C168" s="213" t="s">
        <v>7</v>
      </c>
      <c r="D168" s="213" t="s">
        <v>217</v>
      </c>
      <c r="E168" s="214" t="s">
        <v>1712</v>
      </c>
      <c r="F168" s="215" t="s">
        <v>1713</v>
      </c>
      <c r="G168" s="216" t="s">
        <v>321</v>
      </c>
      <c r="H168" s="217">
        <v>2578</v>
      </c>
      <c r="I168" s="218"/>
      <c r="J168" s="219">
        <f>ROUND(I168*H168,2)</f>
        <v>0</v>
      </c>
      <c r="K168" s="215" t="s">
        <v>221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222</v>
      </c>
      <c r="AT168" s="224" t="s">
        <v>217</v>
      </c>
      <c r="AU168" s="224" t="s">
        <v>82</v>
      </c>
      <c r="AY168" s="18" t="s">
        <v>214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222</v>
      </c>
      <c r="BM168" s="224" t="s">
        <v>1714</v>
      </c>
    </row>
    <row r="169" s="2" customFormat="1">
      <c r="A169" s="39"/>
      <c r="B169" s="40"/>
      <c r="C169" s="41"/>
      <c r="D169" s="226" t="s">
        <v>224</v>
      </c>
      <c r="E169" s="41"/>
      <c r="F169" s="227" t="s">
        <v>1715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224</v>
      </c>
      <c r="AU169" s="18" t="s">
        <v>82</v>
      </c>
    </row>
    <row r="170" s="2" customFormat="1">
      <c r="A170" s="39"/>
      <c r="B170" s="40"/>
      <c r="C170" s="41"/>
      <c r="D170" s="231" t="s">
        <v>226</v>
      </c>
      <c r="E170" s="41"/>
      <c r="F170" s="232" t="s">
        <v>1716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226</v>
      </c>
      <c r="AU170" s="18" t="s">
        <v>82</v>
      </c>
    </row>
    <row r="171" s="2" customFormat="1" ht="21.75" customHeight="1">
      <c r="A171" s="39"/>
      <c r="B171" s="40"/>
      <c r="C171" s="213" t="s">
        <v>325</v>
      </c>
      <c r="D171" s="213" t="s">
        <v>217</v>
      </c>
      <c r="E171" s="214" t="s">
        <v>1717</v>
      </c>
      <c r="F171" s="215" t="s">
        <v>1718</v>
      </c>
      <c r="G171" s="216" t="s">
        <v>321</v>
      </c>
      <c r="H171" s="217">
        <v>962</v>
      </c>
      <c r="I171" s="218"/>
      <c r="J171" s="219">
        <f>ROUND(I171*H171,2)</f>
        <v>0</v>
      </c>
      <c r="K171" s="215" t="s">
        <v>221</v>
      </c>
      <c r="L171" s="45"/>
      <c r="M171" s="220" t="s">
        <v>19</v>
      </c>
      <c r="N171" s="221" t="s">
        <v>44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222</v>
      </c>
      <c r="AT171" s="224" t="s">
        <v>217</v>
      </c>
      <c r="AU171" s="224" t="s">
        <v>82</v>
      </c>
      <c r="AY171" s="18" t="s">
        <v>214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222</v>
      </c>
      <c r="BM171" s="224" t="s">
        <v>1719</v>
      </c>
    </row>
    <row r="172" s="2" customFormat="1">
      <c r="A172" s="39"/>
      <c r="B172" s="40"/>
      <c r="C172" s="41"/>
      <c r="D172" s="226" t="s">
        <v>224</v>
      </c>
      <c r="E172" s="41"/>
      <c r="F172" s="227" t="s">
        <v>1720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224</v>
      </c>
      <c r="AU172" s="18" t="s">
        <v>82</v>
      </c>
    </row>
    <row r="173" s="2" customFormat="1">
      <c r="A173" s="39"/>
      <c r="B173" s="40"/>
      <c r="C173" s="41"/>
      <c r="D173" s="231" t="s">
        <v>226</v>
      </c>
      <c r="E173" s="41"/>
      <c r="F173" s="232" t="s">
        <v>1721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226</v>
      </c>
      <c r="AU173" s="18" t="s">
        <v>82</v>
      </c>
    </row>
    <row r="174" s="2" customFormat="1" ht="16.5" customHeight="1">
      <c r="A174" s="39"/>
      <c r="B174" s="40"/>
      <c r="C174" s="213" t="s">
        <v>331</v>
      </c>
      <c r="D174" s="213" t="s">
        <v>217</v>
      </c>
      <c r="E174" s="214" t="s">
        <v>1722</v>
      </c>
      <c r="F174" s="215" t="s">
        <v>1723</v>
      </c>
      <c r="G174" s="216" t="s">
        <v>277</v>
      </c>
      <c r="H174" s="217">
        <v>110</v>
      </c>
      <c r="I174" s="218"/>
      <c r="J174" s="219">
        <f>ROUND(I174*H174,2)</f>
        <v>0</v>
      </c>
      <c r="K174" s="215" t="s">
        <v>221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0.01281</v>
      </c>
      <c r="R174" s="222">
        <f>Q174*H174</f>
        <v>1.4091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222</v>
      </c>
      <c r="AT174" s="224" t="s">
        <v>217</v>
      </c>
      <c r="AU174" s="224" t="s">
        <v>82</v>
      </c>
      <c r="AY174" s="18" t="s">
        <v>214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222</v>
      </c>
      <c r="BM174" s="224" t="s">
        <v>1724</v>
      </c>
    </row>
    <row r="175" s="2" customFormat="1">
      <c r="A175" s="39"/>
      <c r="B175" s="40"/>
      <c r="C175" s="41"/>
      <c r="D175" s="226" t="s">
        <v>224</v>
      </c>
      <c r="E175" s="41"/>
      <c r="F175" s="227" t="s">
        <v>1725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224</v>
      </c>
      <c r="AU175" s="18" t="s">
        <v>82</v>
      </c>
    </row>
    <row r="176" s="2" customFormat="1">
      <c r="A176" s="39"/>
      <c r="B176" s="40"/>
      <c r="C176" s="41"/>
      <c r="D176" s="231" t="s">
        <v>226</v>
      </c>
      <c r="E176" s="41"/>
      <c r="F176" s="232" t="s">
        <v>1726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226</v>
      </c>
      <c r="AU176" s="18" t="s">
        <v>82</v>
      </c>
    </row>
    <row r="177" s="2" customFormat="1" ht="16.5" customHeight="1">
      <c r="A177" s="39"/>
      <c r="B177" s="40"/>
      <c r="C177" s="213" t="s">
        <v>338</v>
      </c>
      <c r="D177" s="213" t="s">
        <v>217</v>
      </c>
      <c r="E177" s="214" t="s">
        <v>1727</v>
      </c>
      <c r="F177" s="215" t="s">
        <v>1728</v>
      </c>
      <c r="G177" s="216" t="s">
        <v>277</v>
      </c>
      <c r="H177" s="217">
        <v>20</v>
      </c>
      <c r="I177" s="218"/>
      <c r="J177" s="219">
        <f>ROUND(I177*H177,2)</f>
        <v>0</v>
      </c>
      <c r="K177" s="215" t="s">
        <v>221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0.02989</v>
      </c>
      <c r="R177" s="222">
        <f>Q177*H177</f>
        <v>0.5978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222</v>
      </c>
      <c r="AT177" s="224" t="s">
        <v>217</v>
      </c>
      <c r="AU177" s="224" t="s">
        <v>82</v>
      </c>
      <c r="AY177" s="18" t="s">
        <v>214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222</v>
      </c>
      <c r="BM177" s="224" t="s">
        <v>1729</v>
      </c>
    </row>
    <row r="178" s="2" customFormat="1">
      <c r="A178" s="39"/>
      <c r="B178" s="40"/>
      <c r="C178" s="41"/>
      <c r="D178" s="226" t="s">
        <v>224</v>
      </c>
      <c r="E178" s="41"/>
      <c r="F178" s="227" t="s">
        <v>1730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224</v>
      </c>
      <c r="AU178" s="18" t="s">
        <v>82</v>
      </c>
    </row>
    <row r="179" s="2" customFormat="1">
      <c r="A179" s="39"/>
      <c r="B179" s="40"/>
      <c r="C179" s="41"/>
      <c r="D179" s="231" t="s">
        <v>226</v>
      </c>
      <c r="E179" s="41"/>
      <c r="F179" s="232" t="s">
        <v>1731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226</v>
      </c>
      <c r="AU179" s="18" t="s">
        <v>82</v>
      </c>
    </row>
    <row r="180" s="2" customFormat="1" ht="16.5" customHeight="1">
      <c r="A180" s="39"/>
      <c r="B180" s="40"/>
      <c r="C180" s="213" t="s">
        <v>346</v>
      </c>
      <c r="D180" s="213" t="s">
        <v>217</v>
      </c>
      <c r="E180" s="214" t="s">
        <v>1732</v>
      </c>
      <c r="F180" s="215" t="s">
        <v>1733</v>
      </c>
      <c r="G180" s="216" t="s">
        <v>277</v>
      </c>
      <c r="H180" s="217">
        <v>20</v>
      </c>
      <c r="I180" s="218"/>
      <c r="J180" s="219">
        <f>ROUND(I180*H180,2)</f>
        <v>0</v>
      </c>
      <c r="K180" s="215" t="s">
        <v>221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0.038429999999999999</v>
      </c>
      <c r="R180" s="222">
        <f>Q180*H180</f>
        <v>0.76859999999999995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222</v>
      </c>
      <c r="AT180" s="224" t="s">
        <v>217</v>
      </c>
      <c r="AU180" s="224" t="s">
        <v>82</v>
      </c>
      <c r="AY180" s="18" t="s">
        <v>214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222</v>
      </c>
      <c r="BM180" s="224" t="s">
        <v>1734</v>
      </c>
    </row>
    <row r="181" s="2" customFormat="1">
      <c r="A181" s="39"/>
      <c r="B181" s="40"/>
      <c r="C181" s="41"/>
      <c r="D181" s="226" t="s">
        <v>224</v>
      </c>
      <c r="E181" s="41"/>
      <c r="F181" s="227" t="s">
        <v>1735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224</v>
      </c>
      <c r="AU181" s="18" t="s">
        <v>82</v>
      </c>
    </row>
    <row r="182" s="2" customFormat="1">
      <c r="A182" s="39"/>
      <c r="B182" s="40"/>
      <c r="C182" s="41"/>
      <c r="D182" s="231" t="s">
        <v>226</v>
      </c>
      <c r="E182" s="41"/>
      <c r="F182" s="232" t="s">
        <v>1736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226</v>
      </c>
      <c r="AU182" s="18" t="s">
        <v>82</v>
      </c>
    </row>
    <row r="183" s="2" customFormat="1" ht="21.75" customHeight="1">
      <c r="A183" s="39"/>
      <c r="B183" s="40"/>
      <c r="C183" s="213" t="s">
        <v>352</v>
      </c>
      <c r="D183" s="213" t="s">
        <v>217</v>
      </c>
      <c r="E183" s="214" t="s">
        <v>1737</v>
      </c>
      <c r="F183" s="215" t="s">
        <v>1738</v>
      </c>
      <c r="G183" s="216" t="s">
        <v>1655</v>
      </c>
      <c r="H183" s="217">
        <v>2345.7399999999998</v>
      </c>
      <c r="I183" s="218"/>
      <c r="J183" s="219">
        <f>ROUND(I183*H183,2)</f>
        <v>0</v>
      </c>
      <c r="K183" s="215" t="s">
        <v>221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222</v>
      </c>
      <c r="AT183" s="224" t="s">
        <v>217</v>
      </c>
      <c r="AU183" s="224" t="s">
        <v>82</v>
      </c>
      <c r="AY183" s="18" t="s">
        <v>214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222</v>
      </c>
      <c r="BM183" s="224" t="s">
        <v>1739</v>
      </c>
    </row>
    <row r="184" s="2" customFormat="1">
      <c r="A184" s="39"/>
      <c r="B184" s="40"/>
      <c r="C184" s="41"/>
      <c r="D184" s="226" t="s">
        <v>224</v>
      </c>
      <c r="E184" s="41"/>
      <c r="F184" s="227" t="s">
        <v>1740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224</v>
      </c>
      <c r="AU184" s="18" t="s">
        <v>82</v>
      </c>
    </row>
    <row r="185" s="2" customFormat="1">
      <c r="A185" s="39"/>
      <c r="B185" s="40"/>
      <c r="C185" s="41"/>
      <c r="D185" s="231" t="s">
        <v>226</v>
      </c>
      <c r="E185" s="41"/>
      <c r="F185" s="232" t="s">
        <v>1741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226</v>
      </c>
      <c r="AU185" s="18" t="s">
        <v>82</v>
      </c>
    </row>
    <row r="186" s="13" customFormat="1">
      <c r="A186" s="13"/>
      <c r="B186" s="233"/>
      <c r="C186" s="234"/>
      <c r="D186" s="226" t="s">
        <v>242</v>
      </c>
      <c r="E186" s="254" t="s">
        <v>19</v>
      </c>
      <c r="F186" s="235" t="s">
        <v>1742</v>
      </c>
      <c r="G186" s="234"/>
      <c r="H186" s="236">
        <v>54.719999999999999</v>
      </c>
      <c r="I186" s="237"/>
      <c r="J186" s="234"/>
      <c r="K186" s="234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242</v>
      </c>
      <c r="AU186" s="242" t="s">
        <v>82</v>
      </c>
      <c r="AV186" s="13" t="s">
        <v>82</v>
      </c>
      <c r="AW186" s="13" t="s">
        <v>35</v>
      </c>
      <c r="AX186" s="13" t="s">
        <v>73</v>
      </c>
      <c r="AY186" s="242" t="s">
        <v>214</v>
      </c>
    </row>
    <row r="187" s="13" customFormat="1">
      <c r="A187" s="13"/>
      <c r="B187" s="233"/>
      <c r="C187" s="234"/>
      <c r="D187" s="226" t="s">
        <v>242</v>
      </c>
      <c r="E187" s="254" t="s">
        <v>19</v>
      </c>
      <c r="F187" s="235" t="s">
        <v>1743</v>
      </c>
      <c r="G187" s="234"/>
      <c r="H187" s="236">
        <v>1125.74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242</v>
      </c>
      <c r="AU187" s="242" t="s">
        <v>82</v>
      </c>
      <c r="AV187" s="13" t="s">
        <v>82</v>
      </c>
      <c r="AW187" s="13" t="s">
        <v>35</v>
      </c>
      <c r="AX187" s="13" t="s">
        <v>73</v>
      </c>
      <c r="AY187" s="242" t="s">
        <v>214</v>
      </c>
    </row>
    <row r="188" s="13" customFormat="1">
      <c r="A188" s="13"/>
      <c r="B188" s="233"/>
      <c r="C188" s="234"/>
      <c r="D188" s="226" t="s">
        <v>242</v>
      </c>
      <c r="E188" s="254" t="s">
        <v>19</v>
      </c>
      <c r="F188" s="235" t="s">
        <v>1744</v>
      </c>
      <c r="G188" s="234"/>
      <c r="H188" s="236">
        <v>997.77999999999997</v>
      </c>
      <c r="I188" s="237"/>
      <c r="J188" s="234"/>
      <c r="K188" s="234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242</v>
      </c>
      <c r="AU188" s="242" t="s">
        <v>82</v>
      </c>
      <c r="AV188" s="13" t="s">
        <v>82</v>
      </c>
      <c r="AW188" s="13" t="s">
        <v>35</v>
      </c>
      <c r="AX188" s="13" t="s">
        <v>73</v>
      </c>
      <c r="AY188" s="242" t="s">
        <v>214</v>
      </c>
    </row>
    <row r="189" s="13" customFormat="1">
      <c r="A189" s="13"/>
      <c r="B189" s="233"/>
      <c r="C189" s="234"/>
      <c r="D189" s="226" t="s">
        <v>242</v>
      </c>
      <c r="E189" s="254" t="s">
        <v>19</v>
      </c>
      <c r="F189" s="235" t="s">
        <v>1745</v>
      </c>
      <c r="G189" s="234"/>
      <c r="H189" s="236">
        <v>145.90000000000001</v>
      </c>
      <c r="I189" s="237"/>
      <c r="J189" s="234"/>
      <c r="K189" s="234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242</v>
      </c>
      <c r="AU189" s="242" t="s">
        <v>82</v>
      </c>
      <c r="AV189" s="13" t="s">
        <v>82</v>
      </c>
      <c r="AW189" s="13" t="s">
        <v>35</v>
      </c>
      <c r="AX189" s="13" t="s">
        <v>73</v>
      </c>
      <c r="AY189" s="242" t="s">
        <v>214</v>
      </c>
    </row>
    <row r="190" s="13" customFormat="1">
      <c r="A190" s="13"/>
      <c r="B190" s="233"/>
      <c r="C190" s="234"/>
      <c r="D190" s="226" t="s">
        <v>242</v>
      </c>
      <c r="E190" s="254" t="s">
        <v>19</v>
      </c>
      <c r="F190" s="235" t="s">
        <v>1746</v>
      </c>
      <c r="G190" s="234"/>
      <c r="H190" s="236">
        <v>21.600000000000001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242</v>
      </c>
      <c r="AU190" s="242" t="s">
        <v>82</v>
      </c>
      <c r="AV190" s="13" t="s">
        <v>82</v>
      </c>
      <c r="AW190" s="13" t="s">
        <v>35</v>
      </c>
      <c r="AX190" s="13" t="s">
        <v>73</v>
      </c>
      <c r="AY190" s="242" t="s">
        <v>214</v>
      </c>
    </row>
    <row r="191" s="2" customFormat="1" ht="16.5" customHeight="1">
      <c r="A191" s="39"/>
      <c r="B191" s="40"/>
      <c r="C191" s="213" t="s">
        <v>358</v>
      </c>
      <c r="D191" s="213" t="s">
        <v>217</v>
      </c>
      <c r="E191" s="214" t="s">
        <v>1747</v>
      </c>
      <c r="F191" s="215" t="s">
        <v>1748</v>
      </c>
      <c r="G191" s="216" t="s">
        <v>1655</v>
      </c>
      <c r="H191" s="217">
        <v>4813.6750000000002</v>
      </c>
      <c r="I191" s="218"/>
      <c r="J191" s="219">
        <f>ROUND(I191*H191,2)</f>
        <v>0</v>
      </c>
      <c r="K191" s="215" t="s">
        <v>221</v>
      </c>
      <c r="L191" s="45"/>
      <c r="M191" s="220" t="s">
        <v>19</v>
      </c>
      <c r="N191" s="221" t="s">
        <v>44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222</v>
      </c>
      <c r="AT191" s="224" t="s">
        <v>217</v>
      </c>
      <c r="AU191" s="224" t="s">
        <v>82</v>
      </c>
      <c r="AY191" s="18" t="s">
        <v>214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222</v>
      </c>
      <c r="BM191" s="224" t="s">
        <v>1749</v>
      </c>
    </row>
    <row r="192" s="2" customFormat="1">
      <c r="A192" s="39"/>
      <c r="B192" s="40"/>
      <c r="C192" s="41"/>
      <c r="D192" s="226" t="s">
        <v>224</v>
      </c>
      <c r="E192" s="41"/>
      <c r="F192" s="227" t="s">
        <v>1750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224</v>
      </c>
      <c r="AU192" s="18" t="s">
        <v>82</v>
      </c>
    </row>
    <row r="193" s="2" customFormat="1">
      <c r="A193" s="39"/>
      <c r="B193" s="40"/>
      <c r="C193" s="41"/>
      <c r="D193" s="231" t="s">
        <v>226</v>
      </c>
      <c r="E193" s="41"/>
      <c r="F193" s="232" t="s">
        <v>1751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226</v>
      </c>
      <c r="AU193" s="18" t="s">
        <v>82</v>
      </c>
    </row>
    <row r="194" s="13" customFormat="1">
      <c r="A194" s="13"/>
      <c r="B194" s="233"/>
      <c r="C194" s="234"/>
      <c r="D194" s="226" t="s">
        <v>242</v>
      </c>
      <c r="E194" s="254" t="s">
        <v>19</v>
      </c>
      <c r="F194" s="235" t="s">
        <v>1752</v>
      </c>
      <c r="G194" s="234"/>
      <c r="H194" s="236">
        <v>145.5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242</v>
      </c>
      <c r="AU194" s="242" t="s">
        <v>82</v>
      </c>
      <c r="AV194" s="13" t="s">
        <v>82</v>
      </c>
      <c r="AW194" s="13" t="s">
        <v>35</v>
      </c>
      <c r="AX194" s="13" t="s">
        <v>73</v>
      </c>
      <c r="AY194" s="242" t="s">
        <v>214</v>
      </c>
    </row>
    <row r="195" s="13" customFormat="1">
      <c r="A195" s="13"/>
      <c r="B195" s="233"/>
      <c r="C195" s="234"/>
      <c r="D195" s="226" t="s">
        <v>242</v>
      </c>
      <c r="E195" s="254" t="s">
        <v>19</v>
      </c>
      <c r="F195" s="235" t="s">
        <v>1753</v>
      </c>
      <c r="G195" s="234"/>
      <c r="H195" s="236">
        <v>45</v>
      </c>
      <c r="I195" s="237"/>
      <c r="J195" s="234"/>
      <c r="K195" s="234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242</v>
      </c>
      <c r="AU195" s="242" t="s">
        <v>82</v>
      </c>
      <c r="AV195" s="13" t="s">
        <v>82</v>
      </c>
      <c r="AW195" s="13" t="s">
        <v>35</v>
      </c>
      <c r="AX195" s="13" t="s">
        <v>73</v>
      </c>
      <c r="AY195" s="242" t="s">
        <v>214</v>
      </c>
    </row>
    <row r="196" s="13" customFormat="1">
      <c r="A196" s="13"/>
      <c r="B196" s="233"/>
      <c r="C196" s="234"/>
      <c r="D196" s="226" t="s">
        <v>242</v>
      </c>
      <c r="E196" s="254" t="s">
        <v>19</v>
      </c>
      <c r="F196" s="235" t="s">
        <v>1754</v>
      </c>
      <c r="G196" s="234"/>
      <c r="H196" s="236">
        <v>1362.5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242</v>
      </c>
      <c r="AU196" s="242" t="s">
        <v>82</v>
      </c>
      <c r="AV196" s="13" t="s">
        <v>82</v>
      </c>
      <c r="AW196" s="13" t="s">
        <v>35</v>
      </c>
      <c r="AX196" s="13" t="s">
        <v>73</v>
      </c>
      <c r="AY196" s="242" t="s">
        <v>214</v>
      </c>
    </row>
    <row r="197" s="13" customFormat="1">
      <c r="A197" s="13"/>
      <c r="B197" s="233"/>
      <c r="C197" s="234"/>
      <c r="D197" s="226" t="s">
        <v>242</v>
      </c>
      <c r="E197" s="254" t="s">
        <v>19</v>
      </c>
      <c r="F197" s="235" t="s">
        <v>1755</v>
      </c>
      <c r="G197" s="234"/>
      <c r="H197" s="236">
        <v>1627.7249999999999</v>
      </c>
      <c r="I197" s="237"/>
      <c r="J197" s="234"/>
      <c r="K197" s="234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242</v>
      </c>
      <c r="AU197" s="242" t="s">
        <v>82</v>
      </c>
      <c r="AV197" s="13" t="s">
        <v>82</v>
      </c>
      <c r="AW197" s="13" t="s">
        <v>35</v>
      </c>
      <c r="AX197" s="13" t="s">
        <v>73</v>
      </c>
      <c r="AY197" s="242" t="s">
        <v>214</v>
      </c>
    </row>
    <row r="198" s="13" customFormat="1">
      <c r="A198" s="13"/>
      <c r="B198" s="233"/>
      <c r="C198" s="234"/>
      <c r="D198" s="226" t="s">
        <v>242</v>
      </c>
      <c r="E198" s="254" t="s">
        <v>19</v>
      </c>
      <c r="F198" s="235" t="s">
        <v>1756</v>
      </c>
      <c r="G198" s="234"/>
      <c r="H198" s="236">
        <v>1445.9500000000001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242</v>
      </c>
      <c r="AU198" s="242" t="s">
        <v>82</v>
      </c>
      <c r="AV198" s="13" t="s">
        <v>82</v>
      </c>
      <c r="AW198" s="13" t="s">
        <v>35</v>
      </c>
      <c r="AX198" s="13" t="s">
        <v>73</v>
      </c>
      <c r="AY198" s="242" t="s">
        <v>214</v>
      </c>
    </row>
    <row r="199" s="13" customFormat="1">
      <c r="A199" s="13"/>
      <c r="B199" s="233"/>
      <c r="C199" s="234"/>
      <c r="D199" s="226" t="s">
        <v>242</v>
      </c>
      <c r="E199" s="254" t="s">
        <v>19</v>
      </c>
      <c r="F199" s="235" t="s">
        <v>616</v>
      </c>
      <c r="G199" s="234"/>
      <c r="H199" s="236">
        <v>72</v>
      </c>
      <c r="I199" s="237"/>
      <c r="J199" s="234"/>
      <c r="K199" s="234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242</v>
      </c>
      <c r="AU199" s="242" t="s">
        <v>82</v>
      </c>
      <c r="AV199" s="13" t="s">
        <v>82</v>
      </c>
      <c r="AW199" s="13" t="s">
        <v>35</v>
      </c>
      <c r="AX199" s="13" t="s">
        <v>73</v>
      </c>
      <c r="AY199" s="242" t="s">
        <v>214</v>
      </c>
    </row>
    <row r="200" s="13" customFormat="1">
      <c r="A200" s="13"/>
      <c r="B200" s="233"/>
      <c r="C200" s="234"/>
      <c r="D200" s="226" t="s">
        <v>242</v>
      </c>
      <c r="E200" s="254" t="s">
        <v>19</v>
      </c>
      <c r="F200" s="235" t="s">
        <v>843</v>
      </c>
      <c r="G200" s="234"/>
      <c r="H200" s="236">
        <v>115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242</v>
      </c>
      <c r="AU200" s="242" t="s">
        <v>82</v>
      </c>
      <c r="AV200" s="13" t="s">
        <v>82</v>
      </c>
      <c r="AW200" s="13" t="s">
        <v>35</v>
      </c>
      <c r="AX200" s="13" t="s">
        <v>73</v>
      </c>
      <c r="AY200" s="242" t="s">
        <v>214</v>
      </c>
    </row>
    <row r="201" s="2" customFormat="1" ht="16.5" customHeight="1">
      <c r="A201" s="39"/>
      <c r="B201" s="40"/>
      <c r="C201" s="213" t="s">
        <v>364</v>
      </c>
      <c r="D201" s="213" t="s">
        <v>217</v>
      </c>
      <c r="E201" s="214" t="s">
        <v>1757</v>
      </c>
      <c r="F201" s="215" t="s">
        <v>1758</v>
      </c>
      <c r="G201" s="216" t="s">
        <v>1655</v>
      </c>
      <c r="H201" s="217">
        <v>7159.415</v>
      </c>
      <c r="I201" s="218"/>
      <c r="J201" s="219">
        <f>ROUND(I201*H201,2)</f>
        <v>0</v>
      </c>
      <c r="K201" s="215" t="s">
        <v>221</v>
      </c>
      <c r="L201" s="45"/>
      <c r="M201" s="220" t="s">
        <v>19</v>
      </c>
      <c r="N201" s="221" t="s">
        <v>44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222</v>
      </c>
      <c r="AT201" s="224" t="s">
        <v>217</v>
      </c>
      <c r="AU201" s="224" t="s">
        <v>82</v>
      </c>
      <c r="AY201" s="18" t="s">
        <v>214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80</v>
      </c>
      <c r="BK201" s="225">
        <f>ROUND(I201*H201,2)</f>
        <v>0</v>
      </c>
      <c r="BL201" s="18" t="s">
        <v>222</v>
      </c>
      <c r="BM201" s="224" t="s">
        <v>1759</v>
      </c>
    </row>
    <row r="202" s="2" customFormat="1">
      <c r="A202" s="39"/>
      <c r="B202" s="40"/>
      <c r="C202" s="41"/>
      <c r="D202" s="226" t="s">
        <v>224</v>
      </c>
      <c r="E202" s="41"/>
      <c r="F202" s="227" t="s">
        <v>1760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224</v>
      </c>
      <c r="AU202" s="18" t="s">
        <v>82</v>
      </c>
    </row>
    <row r="203" s="2" customFormat="1">
      <c r="A203" s="39"/>
      <c r="B203" s="40"/>
      <c r="C203" s="41"/>
      <c r="D203" s="231" t="s">
        <v>226</v>
      </c>
      <c r="E203" s="41"/>
      <c r="F203" s="232" t="s">
        <v>1761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226</v>
      </c>
      <c r="AU203" s="18" t="s">
        <v>82</v>
      </c>
    </row>
    <row r="204" s="2" customFormat="1" ht="21.75" customHeight="1">
      <c r="A204" s="39"/>
      <c r="B204" s="40"/>
      <c r="C204" s="213" t="s">
        <v>368</v>
      </c>
      <c r="D204" s="213" t="s">
        <v>217</v>
      </c>
      <c r="E204" s="214" t="s">
        <v>1762</v>
      </c>
      <c r="F204" s="215" t="s">
        <v>1763</v>
      </c>
      <c r="G204" s="216" t="s">
        <v>1655</v>
      </c>
      <c r="H204" s="217">
        <v>7159.415</v>
      </c>
      <c r="I204" s="218"/>
      <c r="J204" s="219">
        <f>ROUND(I204*H204,2)</f>
        <v>0</v>
      </c>
      <c r="K204" s="215" t="s">
        <v>221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222</v>
      </c>
      <c r="AT204" s="224" t="s">
        <v>217</v>
      </c>
      <c r="AU204" s="224" t="s">
        <v>82</v>
      </c>
      <c r="AY204" s="18" t="s">
        <v>214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222</v>
      </c>
      <c r="BM204" s="224" t="s">
        <v>1764</v>
      </c>
    </row>
    <row r="205" s="2" customFormat="1">
      <c r="A205" s="39"/>
      <c r="B205" s="40"/>
      <c r="C205" s="41"/>
      <c r="D205" s="226" t="s">
        <v>224</v>
      </c>
      <c r="E205" s="41"/>
      <c r="F205" s="227" t="s">
        <v>1765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224</v>
      </c>
      <c r="AU205" s="18" t="s">
        <v>82</v>
      </c>
    </row>
    <row r="206" s="2" customFormat="1">
      <c r="A206" s="39"/>
      <c r="B206" s="40"/>
      <c r="C206" s="41"/>
      <c r="D206" s="231" t="s">
        <v>226</v>
      </c>
      <c r="E206" s="41"/>
      <c r="F206" s="232" t="s">
        <v>1766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226</v>
      </c>
      <c r="AU206" s="18" t="s">
        <v>82</v>
      </c>
    </row>
    <row r="207" s="2" customFormat="1" ht="24.15" customHeight="1">
      <c r="A207" s="39"/>
      <c r="B207" s="40"/>
      <c r="C207" s="213" t="s">
        <v>372</v>
      </c>
      <c r="D207" s="213" t="s">
        <v>217</v>
      </c>
      <c r="E207" s="214" t="s">
        <v>1767</v>
      </c>
      <c r="F207" s="215" t="s">
        <v>1768</v>
      </c>
      <c r="G207" s="216" t="s">
        <v>1655</v>
      </c>
      <c r="H207" s="217">
        <v>17690</v>
      </c>
      <c r="I207" s="218"/>
      <c r="J207" s="219">
        <f>ROUND(I207*H207,2)</f>
        <v>0</v>
      </c>
      <c r="K207" s="215" t="s">
        <v>221</v>
      </c>
      <c r="L207" s="45"/>
      <c r="M207" s="220" t="s">
        <v>19</v>
      </c>
      <c r="N207" s="221" t="s">
        <v>44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222</v>
      </c>
      <c r="AT207" s="224" t="s">
        <v>217</v>
      </c>
      <c r="AU207" s="224" t="s">
        <v>82</v>
      </c>
      <c r="AY207" s="18" t="s">
        <v>214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80</v>
      </c>
      <c r="BK207" s="225">
        <f>ROUND(I207*H207,2)</f>
        <v>0</v>
      </c>
      <c r="BL207" s="18" t="s">
        <v>222</v>
      </c>
      <c r="BM207" s="224" t="s">
        <v>1769</v>
      </c>
    </row>
    <row r="208" s="2" customFormat="1">
      <c r="A208" s="39"/>
      <c r="B208" s="40"/>
      <c r="C208" s="41"/>
      <c r="D208" s="226" t="s">
        <v>224</v>
      </c>
      <c r="E208" s="41"/>
      <c r="F208" s="227" t="s">
        <v>1770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224</v>
      </c>
      <c r="AU208" s="18" t="s">
        <v>82</v>
      </c>
    </row>
    <row r="209" s="2" customFormat="1">
      <c r="A209" s="39"/>
      <c r="B209" s="40"/>
      <c r="C209" s="41"/>
      <c r="D209" s="231" t="s">
        <v>226</v>
      </c>
      <c r="E209" s="41"/>
      <c r="F209" s="232" t="s">
        <v>1771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226</v>
      </c>
      <c r="AU209" s="18" t="s">
        <v>82</v>
      </c>
    </row>
    <row r="210" s="13" customFormat="1">
      <c r="A210" s="13"/>
      <c r="B210" s="233"/>
      <c r="C210" s="234"/>
      <c r="D210" s="226" t="s">
        <v>242</v>
      </c>
      <c r="E210" s="234"/>
      <c r="F210" s="235" t="s">
        <v>1772</v>
      </c>
      <c r="G210" s="234"/>
      <c r="H210" s="236">
        <v>17690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242</v>
      </c>
      <c r="AU210" s="242" t="s">
        <v>82</v>
      </c>
      <c r="AV210" s="13" t="s">
        <v>82</v>
      </c>
      <c r="AW210" s="13" t="s">
        <v>4</v>
      </c>
      <c r="AX210" s="13" t="s">
        <v>80</v>
      </c>
      <c r="AY210" s="242" t="s">
        <v>214</v>
      </c>
    </row>
    <row r="211" s="2" customFormat="1" ht="16.5" customHeight="1">
      <c r="A211" s="39"/>
      <c r="B211" s="40"/>
      <c r="C211" s="213" t="s">
        <v>376</v>
      </c>
      <c r="D211" s="213" t="s">
        <v>217</v>
      </c>
      <c r="E211" s="214" t="s">
        <v>1773</v>
      </c>
      <c r="F211" s="215" t="s">
        <v>1774</v>
      </c>
      <c r="G211" s="216" t="s">
        <v>321</v>
      </c>
      <c r="H211" s="217">
        <v>7884</v>
      </c>
      <c r="I211" s="218"/>
      <c r="J211" s="219">
        <f>ROUND(I211*H211,2)</f>
        <v>0</v>
      </c>
      <c r="K211" s="215" t="s">
        <v>221</v>
      </c>
      <c r="L211" s="45"/>
      <c r="M211" s="220" t="s">
        <v>19</v>
      </c>
      <c r="N211" s="221" t="s">
        <v>44</v>
      </c>
      <c r="O211" s="85"/>
      <c r="P211" s="222">
        <f>O211*H211</f>
        <v>0</v>
      </c>
      <c r="Q211" s="222">
        <v>0.00084999999999999995</v>
      </c>
      <c r="R211" s="222">
        <f>Q211*H211</f>
        <v>6.7013999999999996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222</v>
      </c>
      <c r="AT211" s="224" t="s">
        <v>217</v>
      </c>
      <c r="AU211" s="224" t="s">
        <v>82</v>
      </c>
      <c r="AY211" s="18" t="s">
        <v>214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80</v>
      </c>
      <c r="BK211" s="225">
        <f>ROUND(I211*H211,2)</f>
        <v>0</v>
      </c>
      <c r="BL211" s="18" t="s">
        <v>222</v>
      </c>
      <c r="BM211" s="224" t="s">
        <v>1775</v>
      </c>
    </row>
    <row r="212" s="2" customFormat="1">
      <c r="A212" s="39"/>
      <c r="B212" s="40"/>
      <c r="C212" s="41"/>
      <c r="D212" s="226" t="s">
        <v>224</v>
      </c>
      <c r="E212" s="41"/>
      <c r="F212" s="227" t="s">
        <v>1776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224</v>
      </c>
      <c r="AU212" s="18" t="s">
        <v>82</v>
      </c>
    </row>
    <row r="213" s="2" customFormat="1">
      <c r="A213" s="39"/>
      <c r="B213" s="40"/>
      <c r="C213" s="41"/>
      <c r="D213" s="231" t="s">
        <v>226</v>
      </c>
      <c r="E213" s="41"/>
      <c r="F213" s="232" t="s">
        <v>1777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226</v>
      </c>
      <c r="AU213" s="18" t="s">
        <v>82</v>
      </c>
    </row>
    <row r="214" s="13" customFormat="1">
      <c r="A214" s="13"/>
      <c r="B214" s="233"/>
      <c r="C214" s="234"/>
      <c r="D214" s="226" t="s">
        <v>242</v>
      </c>
      <c r="E214" s="254" t="s">
        <v>19</v>
      </c>
      <c r="F214" s="235" t="s">
        <v>1778</v>
      </c>
      <c r="G214" s="234"/>
      <c r="H214" s="236">
        <v>7884</v>
      </c>
      <c r="I214" s="237"/>
      <c r="J214" s="234"/>
      <c r="K214" s="234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242</v>
      </c>
      <c r="AU214" s="242" t="s">
        <v>82</v>
      </c>
      <c r="AV214" s="13" t="s">
        <v>82</v>
      </c>
      <c r="AW214" s="13" t="s">
        <v>35</v>
      </c>
      <c r="AX214" s="13" t="s">
        <v>80</v>
      </c>
      <c r="AY214" s="242" t="s">
        <v>214</v>
      </c>
    </row>
    <row r="215" s="2" customFormat="1" ht="16.5" customHeight="1">
      <c r="A215" s="39"/>
      <c r="B215" s="40"/>
      <c r="C215" s="213" t="s">
        <v>257</v>
      </c>
      <c r="D215" s="213" t="s">
        <v>217</v>
      </c>
      <c r="E215" s="214" t="s">
        <v>1779</v>
      </c>
      <c r="F215" s="215" t="s">
        <v>1780</v>
      </c>
      <c r="G215" s="216" t="s">
        <v>321</v>
      </c>
      <c r="H215" s="217">
        <v>7884</v>
      </c>
      <c r="I215" s="218"/>
      <c r="J215" s="219">
        <f>ROUND(I215*H215,2)</f>
        <v>0</v>
      </c>
      <c r="K215" s="215" t="s">
        <v>221</v>
      </c>
      <c r="L215" s="45"/>
      <c r="M215" s="220" t="s">
        <v>19</v>
      </c>
      <c r="N215" s="221" t="s">
        <v>44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222</v>
      </c>
      <c r="AT215" s="224" t="s">
        <v>217</v>
      </c>
      <c r="AU215" s="224" t="s">
        <v>82</v>
      </c>
      <c r="AY215" s="18" t="s">
        <v>214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80</v>
      </c>
      <c r="BK215" s="225">
        <f>ROUND(I215*H215,2)</f>
        <v>0</v>
      </c>
      <c r="BL215" s="18" t="s">
        <v>222</v>
      </c>
      <c r="BM215" s="224" t="s">
        <v>1781</v>
      </c>
    </row>
    <row r="216" s="2" customFormat="1">
      <c r="A216" s="39"/>
      <c r="B216" s="40"/>
      <c r="C216" s="41"/>
      <c r="D216" s="226" t="s">
        <v>224</v>
      </c>
      <c r="E216" s="41"/>
      <c r="F216" s="227" t="s">
        <v>1782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224</v>
      </c>
      <c r="AU216" s="18" t="s">
        <v>82</v>
      </c>
    </row>
    <row r="217" s="2" customFormat="1">
      <c r="A217" s="39"/>
      <c r="B217" s="40"/>
      <c r="C217" s="41"/>
      <c r="D217" s="231" t="s">
        <v>226</v>
      </c>
      <c r="E217" s="41"/>
      <c r="F217" s="232" t="s">
        <v>1783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226</v>
      </c>
      <c r="AU217" s="18" t="s">
        <v>82</v>
      </c>
    </row>
    <row r="218" s="13" customFormat="1">
      <c r="A218" s="13"/>
      <c r="B218" s="233"/>
      <c r="C218" s="234"/>
      <c r="D218" s="226" t="s">
        <v>242</v>
      </c>
      <c r="E218" s="254" t="s">
        <v>19</v>
      </c>
      <c r="F218" s="235" t="s">
        <v>1778</v>
      </c>
      <c r="G218" s="234"/>
      <c r="H218" s="236">
        <v>7884</v>
      </c>
      <c r="I218" s="237"/>
      <c r="J218" s="234"/>
      <c r="K218" s="234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242</v>
      </c>
      <c r="AU218" s="242" t="s">
        <v>82</v>
      </c>
      <c r="AV218" s="13" t="s">
        <v>82</v>
      </c>
      <c r="AW218" s="13" t="s">
        <v>35</v>
      </c>
      <c r="AX218" s="13" t="s">
        <v>80</v>
      </c>
      <c r="AY218" s="242" t="s">
        <v>214</v>
      </c>
    </row>
    <row r="219" s="2" customFormat="1" ht="16.5" customHeight="1">
      <c r="A219" s="39"/>
      <c r="B219" s="40"/>
      <c r="C219" s="213" t="s">
        <v>389</v>
      </c>
      <c r="D219" s="213" t="s">
        <v>217</v>
      </c>
      <c r="E219" s="214" t="s">
        <v>1784</v>
      </c>
      <c r="F219" s="215" t="s">
        <v>1785</v>
      </c>
      <c r="G219" s="216" t="s">
        <v>220</v>
      </c>
      <c r="H219" s="217">
        <v>9</v>
      </c>
      <c r="I219" s="218"/>
      <c r="J219" s="219">
        <f>ROUND(I219*H219,2)</f>
        <v>0</v>
      </c>
      <c r="K219" s="215" t="s">
        <v>221</v>
      </c>
      <c r="L219" s="45"/>
      <c r="M219" s="220" t="s">
        <v>19</v>
      </c>
      <c r="N219" s="221" t="s">
        <v>44</v>
      </c>
      <c r="O219" s="85"/>
      <c r="P219" s="222">
        <f>O219*H219</f>
        <v>0</v>
      </c>
      <c r="Q219" s="222">
        <v>0.0086800000000000002</v>
      </c>
      <c r="R219" s="222">
        <f>Q219*H219</f>
        <v>0.078119999999999995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222</v>
      </c>
      <c r="AT219" s="224" t="s">
        <v>217</v>
      </c>
      <c r="AU219" s="224" t="s">
        <v>82</v>
      </c>
      <c r="AY219" s="18" t="s">
        <v>214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80</v>
      </c>
      <c r="BK219" s="225">
        <f>ROUND(I219*H219,2)</f>
        <v>0</v>
      </c>
      <c r="BL219" s="18" t="s">
        <v>222</v>
      </c>
      <c r="BM219" s="224" t="s">
        <v>1786</v>
      </c>
    </row>
    <row r="220" s="2" customFormat="1">
      <c r="A220" s="39"/>
      <c r="B220" s="40"/>
      <c r="C220" s="41"/>
      <c r="D220" s="226" t="s">
        <v>224</v>
      </c>
      <c r="E220" s="41"/>
      <c r="F220" s="227" t="s">
        <v>1787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224</v>
      </c>
      <c r="AU220" s="18" t="s">
        <v>82</v>
      </c>
    </row>
    <row r="221" s="2" customFormat="1">
      <c r="A221" s="39"/>
      <c r="B221" s="40"/>
      <c r="C221" s="41"/>
      <c r="D221" s="231" t="s">
        <v>226</v>
      </c>
      <c r="E221" s="41"/>
      <c r="F221" s="232" t="s">
        <v>1788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226</v>
      </c>
      <c r="AU221" s="18" t="s">
        <v>82</v>
      </c>
    </row>
    <row r="222" s="2" customFormat="1" ht="16.5" customHeight="1">
      <c r="A222" s="39"/>
      <c r="B222" s="40"/>
      <c r="C222" s="213" t="s">
        <v>395</v>
      </c>
      <c r="D222" s="213" t="s">
        <v>217</v>
      </c>
      <c r="E222" s="214" t="s">
        <v>1789</v>
      </c>
      <c r="F222" s="215" t="s">
        <v>1790</v>
      </c>
      <c r="G222" s="216" t="s">
        <v>220</v>
      </c>
      <c r="H222" s="217">
        <v>24</v>
      </c>
      <c r="I222" s="218"/>
      <c r="J222" s="219">
        <f>ROUND(I222*H222,2)</f>
        <v>0</v>
      </c>
      <c r="K222" s="215" t="s">
        <v>221</v>
      </c>
      <c r="L222" s="45"/>
      <c r="M222" s="220" t="s">
        <v>19</v>
      </c>
      <c r="N222" s="221" t="s">
        <v>44</v>
      </c>
      <c r="O222" s="85"/>
      <c r="P222" s="222">
        <f>O222*H222</f>
        <v>0</v>
      </c>
      <c r="Q222" s="222">
        <v>0.01269</v>
      </c>
      <c r="R222" s="222">
        <f>Q222*H222</f>
        <v>0.30456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222</v>
      </c>
      <c r="AT222" s="224" t="s">
        <v>217</v>
      </c>
      <c r="AU222" s="224" t="s">
        <v>82</v>
      </c>
      <c r="AY222" s="18" t="s">
        <v>214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222</v>
      </c>
      <c r="BM222" s="224" t="s">
        <v>1791</v>
      </c>
    </row>
    <row r="223" s="2" customFormat="1">
      <c r="A223" s="39"/>
      <c r="B223" s="40"/>
      <c r="C223" s="41"/>
      <c r="D223" s="226" t="s">
        <v>224</v>
      </c>
      <c r="E223" s="41"/>
      <c r="F223" s="227" t="s">
        <v>1792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224</v>
      </c>
      <c r="AU223" s="18" t="s">
        <v>82</v>
      </c>
    </row>
    <row r="224" s="2" customFormat="1">
      <c r="A224" s="39"/>
      <c r="B224" s="40"/>
      <c r="C224" s="41"/>
      <c r="D224" s="231" t="s">
        <v>226</v>
      </c>
      <c r="E224" s="41"/>
      <c r="F224" s="232" t="s">
        <v>1793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226</v>
      </c>
      <c r="AU224" s="18" t="s">
        <v>82</v>
      </c>
    </row>
    <row r="225" s="2" customFormat="1" ht="16.5" customHeight="1">
      <c r="A225" s="39"/>
      <c r="B225" s="40"/>
      <c r="C225" s="213" t="s">
        <v>401</v>
      </c>
      <c r="D225" s="213" t="s">
        <v>217</v>
      </c>
      <c r="E225" s="214" t="s">
        <v>1794</v>
      </c>
      <c r="F225" s="215" t="s">
        <v>1795</v>
      </c>
      <c r="G225" s="216" t="s">
        <v>220</v>
      </c>
      <c r="H225" s="217">
        <v>6</v>
      </c>
      <c r="I225" s="218"/>
      <c r="J225" s="219">
        <f>ROUND(I225*H225,2)</f>
        <v>0</v>
      </c>
      <c r="K225" s="215" t="s">
        <v>221</v>
      </c>
      <c r="L225" s="45"/>
      <c r="M225" s="220" t="s">
        <v>19</v>
      </c>
      <c r="N225" s="221" t="s">
        <v>44</v>
      </c>
      <c r="O225" s="85"/>
      <c r="P225" s="222">
        <f>O225*H225</f>
        <v>0</v>
      </c>
      <c r="Q225" s="222">
        <v>0.036900000000000002</v>
      </c>
      <c r="R225" s="222">
        <f>Q225*H225</f>
        <v>0.22140000000000001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222</v>
      </c>
      <c r="AT225" s="224" t="s">
        <v>217</v>
      </c>
      <c r="AU225" s="224" t="s">
        <v>82</v>
      </c>
      <c r="AY225" s="18" t="s">
        <v>214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80</v>
      </c>
      <c r="BK225" s="225">
        <f>ROUND(I225*H225,2)</f>
        <v>0</v>
      </c>
      <c r="BL225" s="18" t="s">
        <v>222</v>
      </c>
      <c r="BM225" s="224" t="s">
        <v>1796</v>
      </c>
    </row>
    <row r="226" s="2" customFormat="1">
      <c r="A226" s="39"/>
      <c r="B226" s="40"/>
      <c r="C226" s="41"/>
      <c r="D226" s="226" t="s">
        <v>224</v>
      </c>
      <c r="E226" s="41"/>
      <c r="F226" s="227" t="s">
        <v>1797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224</v>
      </c>
      <c r="AU226" s="18" t="s">
        <v>82</v>
      </c>
    </row>
    <row r="227" s="2" customFormat="1">
      <c r="A227" s="39"/>
      <c r="B227" s="40"/>
      <c r="C227" s="41"/>
      <c r="D227" s="231" t="s">
        <v>226</v>
      </c>
      <c r="E227" s="41"/>
      <c r="F227" s="232" t="s">
        <v>1798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226</v>
      </c>
      <c r="AU227" s="18" t="s">
        <v>82</v>
      </c>
    </row>
    <row r="228" s="2" customFormat="1" ht="16.5" customHeight="1">
      <c r="A228" s="39"/>
      <c r="B228" s="40"/>
      <c r="C228" s="213" t="s">
        <v>407</v>
      </c>
      <c r="D228" s="213" t="s">
        <v>217</v>
      </c>
      <c r="E228" s="214" t="s">
        <v>1799</v>
      </c>
      <c r="F228" s="215" t="s">
        <v>1800</v>
      </c>
      <c r="G228" s="216" t="s">
        <v>220</v>
      </c>
      <c r="H228" s="217">
        <v>12</v>
      </c>
      <c r="I228" s="218"/>
      <c r="J228" s="219">
        <f>ROUND(I228*H228,2)</f>
        <v>0</v>
      </c>
      <c r="K228" s="215" t="s">
        <v>221</v>
      </c>
      <c r="L228" s="45"/>
      <c r="M228" s="220" t="s">
        <v>19</v>
      </c>
      <c r="N228" s="221" t="s">
        <v>44</v>
      </c>
      <c r="O228" s="85"/>
      <c r="P228" s="222">
        <f>O228*H228</f>
        <v>0</v>
      </c>
      <c r="Q228" s="222">
        <v>0.01269</v>
      </c>
      <c r="R228" s="222">
        <f>Q228*H228</f>
        <v>0.15228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222</v>
      </c>
      <c r="AT228" s="224" t="s">
        <v>217</v>
      </c>
      <c r="AU228" s="224" t="s">
        <v>82</v>
      </c>
      <c r="AY228" s="18" t="s">
        <v>214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222</v>
      </c>
      <c r="BM228" s="224" t="s">
        <v>1801</v>
      </c>
    </row>
    <row r="229" s="2" customFormat="1">
      <c r="A229" s="39"/>
      <c r="B229" s="40"/>
      <c r="C229" s="41"/>
      <c r="D229" s="226" t="s">
        <v>224</v>
      </c>
      <c r="E229" s="41"/>
      <c r="F229" s="227" t="s">
        <v>1802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224</v>
      </c>
      <c r="AU229" s="18" t="s">
        <v>82</v>
      </c>
    </row>
    <row r="230" s="2" customFormat="1">
      <c r="A230" s="39"/>
      <c r="B230" s="40"/>
      <c r="C230" s="41"/>
      <c r="D230" s="231" t="s">
        <v>226</v>
      </c>
      <c r="E230" s="41"/>
      <c r="F230" s="232" t="s">
        <v>1803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226</v>
      </c>
      <c r="AU230" s="18" t="s">
        <v>82</v>
      </c>
    </row>
    <row r="231" s="2" customFormat="1" ht="16.5" customHeight="1">
      <c r="A231" s="39"/>
      <c r="B231" s="40"/>
      <c r="C231" s="213" t="s">
        <v>413</v>
      </c>
      <c r="D231" s="213" t="s">
        <v>217</v>
      </c>
      <c r="E231" s="214" t="s">
        <v>1804</v>
      </c>
      <c r="F231" s="215" t="s">
        <v>1805</v>
      </c>
      <c r="G231" s="216" t="s">
        <v>220</v>
      </c>
      <c r="H231" s="217">
        <v>84</v>
      </c>
      <c r="I231" s="218"/>
      <c r="J231" s="219">
        <f>ROUND(I231*H231,2)</f>
        <v>0</v>
      </c>
      <c r="K231" s="215" t="s">
        <v>221</v>
      </c>
      <c r="L231" s="45"/>
      <c r="M231" s="220" t="s">
        <v>19</v>
      </c>
      <c r="N231" s="221" t="s">
        <v>44</v>
      </c>
      <c r="O231" s="85"/>
      <c r="P231" s="222">
        <f>O231*H231</f>
        <v>0</v>
      </c>
      <c r="Q231" s="222">
        <v>0.036900000000000002</v>
      </c>
      <c r="R231" s="222">
        <f>Q231*H231</f>
        <v>3.0996000000000001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222</v>
      </c>
      <c r="AT231" s="224" t="s">
        <v>217</v>
      </c>
      <c r="AU231" s="224" t="s">
        <v>82</v>
      </c>
      <c r="AY231" s="18" t="s">
        <v>214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80</v>
      </c>
      <c r="BK231" s="225">
        <f>ROUND(I231*H231,2)</f>
        <v>0</v>
      </c>
      <c r="BL231" s="18" t="s">
        <v>222</v>
      </c>
      <c r="BM231" s="224" t="s">
        <v>1806</v>
      </c>
    </row>
    <row r="232" s="2" customFormat="1">
      <c r="A232" s="39"/>
      <c r="B232" s="40"/>
      <c r="C232" s="41"/>
      <c r="D232" s="226" t="s">
        <v>224</v>
      </c>
      <c r="E232" s="41"/>
      <c r="F232" s="227" t="s">
        <v>1807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224</v>
      </c>
      <c r="AU232" s="18" t="s">
        <v>82</v>
      </c>
    </row>
    <row r="233" s="2" customFormat="1">
      <c r="A233" s="39"/>
      <c r="B233" s="40"/>
      <c r="C233" s="41"/>
      <c r="D233" s="231" t="s">
        <v>226</v>
      </c>
      <c r="E233" s="41"/>
      <c r="F233" s="232" t="s">
        <v>1808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226</v>
      </c>
      <c r="AU233" s="18" t="s">
        <v>82</v>
      </c>
    </row>
    <row r="234" s="2" customFormat="1" ht="16.5" customHeight="1">
      <c r="A234" s="39"/>
      <c r="B234" s="40"/>
      <c r="C234" s="213" t="s">
        <v>421</v>
      </c>
      <c r="D234" s="213" t="s">
        <v>217</v>
      </c>
      <c r="E234" s="214" t="s">
        <v>1809</v>
      </c>
      <c r="F234" s="215" t="s">
        <v>1810</v>
      </c>
      <c r="G234" s="216" t="s">
        <v>220</v>
      </c>
      <c r="H234" s="217">
        <v>36</v>
      </c>
      <c r="I234" s="218"/>
      <c r="J234" s="219">
        <f>ROUND(I234*H234,2)</f>
        <v>0</v>
      </c>
      <c r="K234" s="215" t="s">
        <v>221</v>
      </c>
      <c r="L234" s="45"/>
      <c r="M234" s="220" t="s">
        <v>19</v>
      </c>
      <c r="N234" s="221" t="s">
        <v>44</v>
      </c>
      <c r="O234" s="85"/>
      <c r="P234" s="222">
        <f>O234*H234</f>
        <v>0</v>
      </c>
      <c r="Q234" s="222">
        <v>0.06053</v>
      </c>
      <c r="R234" s="222">
        <f>Q234*H234</f>
        <v>2.1790799999999999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222</v>
      </c>
      <c r="AT234" s="224" t="s">
        <v>217</v>
      </c>
      <c r="AU234" s="224" t="s">
        <v>82</v>
      </c>
      <c r="AY234" s="18" t="s">
        <v>214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80</v>
      </c>
      <c r="BK234" s="225">
        <f>ROUND(I234*H234,2)</f>
        <v>0</v>
      </c>
      <c r="BL234" s="18" t="s">
        <v>222</v>
      </c>
      <c r="BM234" s="224" t="s">
        <v>1811</v>
      </c>
    </row>
    <row r="235" s="2" customFormat="1">
      <c r="A235" s="39"/>
      <c r="B235" s="40"/>
      <c r="C235" s="41"/>
      <c r="D235" s="226" t="s">
        <v>224</v>
      </c>
      <c r="E235" s="41"/>
      <c r="F235" s="227" t="s">
        <v>1812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224</v>
      </c>
      <c r="AU235" s="18" t="s">
        <v>82</v>
      </c>
    </row>
    <row r="236" s="2" customFormat="1">
      <c r="A236" s="39"/>
      <c r="B236" s="40"/>
      <c r="C236" s="41"/>
      <c r="D236" s="231" t="s">
        <v>226</v>
      </c>
      <c r="E236" s="41"/>
      <c r="F236" s="232" t="s">
        <v>1813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226</v>
      </c>
      <c r="AU236" s="18" t="s">
        <v>82</v>
      </c>
    </row>
    <row r="237" s="2" customFormat="1" ht="16.5" customHeight="1">
      <c r="A237" s="39"/>
      <c r="B237" s="40"/>
      <c r="C237" s="213" t="s">
        <v>428</v>
      </c>
      <c r="D237" s="213" t="s">
        <v>217</v>
      </c>
      <c r="E237" s="214" t="s">
        <v>1814</v>
      </c>
      <c r="F237" s="215" t="s">
        <v>1815</v>
      </c>
      <c r="G237" s="216" t="s">
        <v>220</v>
      </c>
      <c r="H237" s="217">
        <v>36</v>
      </c>
      <c r="I237" s="218"/>
      <c r="J237" s="219">
        <f>ROUND(I237*H237,2)</f>
        <v>0</v>
      </c>
      <c r="K237" s="215" t="s">
        <v>221</v>
      </c>
      <c r="L237" s="45"/>
      <c r="M237" s="220" t="s">
        <v>19</v>
      </c>
      <c r="N237" s="221" t="s">
        <v>44</v>
      </c>
      <c r="O237" s="85"/>
      <c r="P237" s="222">
        <f>O237*H237</f>
        <v>0</v>
      </c>
      <c r="Q237" s="222">
        <v>0.10775</v>
      </c>
      <c r="R237" s="222">
        <f>Q237*H237</f>
        <v>3.879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222</v>
      </c>
      <c r="AT237" s="224" t="s">
        <v>217</v>
      </c>
      <c r="AU237" s="224" t="s">
        <v>82</v>
      </c>
      <c r="AY237" s="18" t="s">
        <v>214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80</v>
      </c>
      <c r="BK237" s="225">
        <f>ROUND(I237*H237,2)</f>
        <v>0</v>
      </c>
      <c r="BL237" s="18" t="s">
        <v>222</v>
      </c>
      <c r="BM237" s="224" t="s">
        <v>1816</v>
      </c>
    </row>
    <row r="238" s="2" customFormat="1">
      <c r="A238" s="39"/>
      <c r="B238" s="40"/>
      <c r="C238" s="41"/>
      <c r="D238" s="226" t="s">
        <v>224</v>
      </c>
      <c r="E238" s="41"/>
      <c r="F238" s="227" t="s">
        <v>1817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224</v>
      </c>
      <c r="AU238" s="18" t="s">
        <v>82</v>
      </c>
    </row>
    <row r="239" s="2" customFormat="1">
      <c r="A239" s="39"/>
      <c r="B239" s="40"/>
      <c r="C239" s="41"/>
      <c r="D239" s="231" t="s">
        <v>226</v>
      </c>
      <c r="E239" s="41"/>
      <c r="F239" s="232" t="s">
        <v>1818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226</v>
      </c>
      <c r="AU239" s="18" t="s">
        <v>82</v>
      </c>
    </row>
    <row r="240" s="2" customFormat="1" ht="16.5" customHeight="1">
      <c r="A240" s="39"/>
      <c r="B240" s="40"/>
      <c r="C240" s="213" t="s">
        <v>433</v>
      </c>
      <c r="D240" s="213" t="s">
        <v>217</v>
      </c>
      <c r="E240" s="214" t="s">
        <v>1819</v>
      </c>
      <c r="F240" s="215" t="s">
        <v>1820</v>
      </c>
      <c r="G240" s="216" t="s">
        <v>1655</v>
      </c>
      <c r="H240" s="217">
        <v>414</v>
      </c>
      <c r="I240" s="218"/>
      <c r="J240" s="219">
        <f>ROUND(I240*H240,2)</f>
        <v>0</v>
      </c>
      <c r="K240" s="215" t="s">
        <v>221</v>
      </c>
      <c r="L240" s="45"/>
      <c r="M240" s="220" t="s">
        <v>19</v>
      </c>
      <c r="N240" s="221" t="s">
        <v>44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222</v>
      </c>
      <c r="AT240" s="224" t="s">
        <v>217</v>
      </c>
      <c r="AU240" s="224" t="s">
        <v>82</v>
      </c>
      <c r="AY240" s="18" t="s">
        <v>214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80</v>
      </c>
      <c r="BK240" s="225">
        <f>ROUND(I240*H240,2)</f>
        <v>0</v>
      </c>
      <c r="BL240" s="18" t="s">
        <v>222</v>
      </c>
      <c r="BM240" s="224" t="s">
        <v>1821</v>
      </c>
    </row>
    <row r="241" s="2" customFormat="1">
      <c r="A241" s="39"/>
      <c r="B241" s="40"/>
      <c r="C241" s="41"/>
      <c r="D241" s="226" t="s">
        <v>224</v>
      </c>
      <c r="E241" s="41"/>
      <c r="F241" s="227" t="s">
        <v>1822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224</v>
      </c>
      <c r="AU241" s="18" t="s">
        <v>82</v>
      </c>
    </row>
    <row r="242" s="2" customFormat="1">
      <c r="A242" s="39"/>
      <c r="B242" s="40"/>
      <c r="C242" s="41"/>
      <c r="D242" s="231" t="s">
        <v>226</v>
      </c>
      <c r="E242" s="41"/>
      <c r="F242" s="232" t="s">
        <v>1823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226</v>
      </c>
      <c r="AU242" s="18" t="s">
        <v>82</v>
      </c>
    </row>
    <row r="243" s="13" customFormat="1">
      <c r="A243" s="13"/>
      <c r="B243" s="233"/>
      <c r="C243" s="234"/>
      <c r="D243" s="226" t="s">
        <v>242</v>
      </c>
      <c r="E243" s="254" t="s">
        <v>19</v>
      </c>
      <c r="F243" s="235" t="s">
        <v>1824</v>
      </c>
      <c r="G243" s="234"/>
      <c r="H243" s="236">
        <v>414</v>
      </c>
      <c r="I243" s="237"/>
      <c r="J243" s="234"/>
      <c r="K243" s="234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242</v>
      </c>
      <c r="AU243" s="242" t="s">
        <v>82</v>
      </c>
      <c r="AV243" s="13" t="s">
        <v>82</v>
      </c>
      <c r="AW243" s="13" t="s">
        <v>35</v>
      </c>
      <c r="AX243" s="13" t="s">
        <v>80</v>
      </c>
      <c r="AY243" s="242" t="s">
        <v>214</v>
      </c>
    </row>
    <row r="244" s="2" customFormat="1" ht="16.5" customHeight="1">
      <c r="A244" s="39"/>
      <c r="B244" s="40"/>
      <c r="C244" s="213" t="s">
        <v>439</v>
      </c>
      <c r="D244" s="213" t="s">
        <v>217</v>
      </c>
      <c r="E244" s="214" t="s">
        <v>1825</v>
      </c>
      <c r="F244" s="215" t="s">
        <v>1826</v>
      </c>
      <c r="G244" s="216" t="s">
        <v>1655</v>
      </c>
      <c r="H244" s="217">
        <v>212.69999999999999</v>
      </c>
      <c r="I244" s="218"/>
      <c r="J244" s="219">
        <f>ROUND(I244*H244,2)</f>
        <v>0</v>
      </c>
      <c r="K244" s="215" t="s">
        <v>221</v>
      </c>
      <c r="L244" s="45"/>
      <c r="M244" s="220" t="s">
        <v>19</v>
      </c>
      <c r="N244" s="221" t="s">
        <v>44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222</v>
      </c>
      <c r="AT244" s="224" t="s">
        <v>217</v>
      </c>
      <c r="AU244" s="224" t="s">
        <v>82</v>
      </c>
      <c r="AY244" s="18" t="s">
        <v>214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80</v>
      </c>
      <c r="BK244" s="225">
        <f>ROUND(I244*H244,2)</f>
        <v>0</v>
      </c>
      <c r="BL244" s="18" t="s">
        <v>222</v>
      </c>
      <c r="BM244" s="224" t="s">
        <v>1827</v>
      </c>
    </row>
    <row r="245" s="2" customFormat="1">
      <c r="A245" s="39"/>
      <c r="B245" s="40"/>
      <c r="C245" s="41"/>
      <c r="D245" s="226" t="s">
        <v>224</v>
      </c>
      <c r="E245" s="41"/>
      <c r="F245" s="227" t="s">
        <v>1828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224</v>
      </c>
      <c r="AU245" s="18" t="s">
        <v>82</v>
      </c>
    </row>
    <row r="246" s="2" customFormat="1">
      <c r="A246" s="39"/>
      <c r="B246" s="40"/>
      <c r="C246" s="41"/>
      <c r="D246" s="231" t="s">
        <v>226</v>
      </c>
      <c r="E246" s="41"/>
      <c r="F246" s="232" t="s">
        <v>1829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226</v>
      </c>
      <c r="AU246" s="18" t="s">
        <v>82</v>
      </c>
    </row>
    <row r="247" s="13" customFormat="1">
      <c r="A247" s="13"/>
      <c r="B247" s="233"/>
      <c r="C247" s="234"/>
      <c r="D247" s="226" t="s">
        <v>242</v>
      </c>
      <c r="E247" s="254" t="s">
        <v>19</v>
      </c>
      <c r="F247" s="235" t="s">
        <v>1830</v>
      </c>
      <c r="G247" s="234"/>
      <c r="H247" s="236">
        <v>100.8</v>
      </c>
      <c r="I247" s="237"/>
      <c r="J247" s="234"/>
      <c r="K247" s="234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242</v>
      </c>
      <c r="AU247" s="242" t="s">
        <v>82</v>
      </c>
      <c r="AV247" s="13" t="s">
        <v>82</v>
      </c>
      <c r="AW247" s="13" t="s">
        <v>35</v>
      </c>
      <c r="AX247" s="13" t="s">
        <v>73</v>
      </c>
      <c r="AY247" s="242" t="s">
        <v>214</v>
      </c>
    </row>
    <row r="248" s="13" customFormat="1">
      <c r="A248" s="13"/>
      <c r="B248" s="233"/>
      <c r="C248" s="234"/>
      <c r="D248" s="226" t="s">
        <v>242</v>
      </c>
      <c r="E248" s="254" t="s">
        <v>19</v>
      </c>
      <c r="F248" s="235" t="s">
        <v>1831</v>
      </c>
      <c r="G248" s="234"/>
      <c r="H248" s="236">
        <v>82.799999999999997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242</v>
      </c>
      <c r="AU248" s="242" t="s">
        <v>82</v>
      </c>
      <c r="AV248" s="13" t="s">
        <v>82</v>
      </c>
      <c r="AW248" s="13" t="s">
        <v>35</v>
      </c>
      <c r="AX248" s="13" t="s">
        <v>73</v>
      </c>
      <c r="AY248" s="242" t="s">
        <v>214</v>
      </c>
    </row>
    <row r="249" s="13" customFormat="1">
      <c r="A249" s="13"/>
      <c r="B249" s="233"/>
      <c r="C249" s="234"/>
      <c r="D249" s="226" t="s">
        <v>242</v>
      </c>
      <c r="E249" s="254" t="s">
        <v>19</v>
      </c>
      <c r="F249" s="235" t="s">
        <v>1832</v>
      </c>
      <c r="G249" s="234"/>
      <c r="H249" s="236">
        <v>19.5</v>
      </c>
      <c r="I249" s="237"/>
      <c r="J249" s="234"/>
      <c r="K249" s="234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242</v>
      </c>
      <c r="AU249" s="242" t="s">
        <v>82</v>
      </c>
      <c r="AV249" s="13" t="s">
        <v>82</v>
      </c>
      <c r="AW249" s="13" t="s">
        <v>35</v>
      </c>
      <c r="AX249" s="13" t="s">
        <v>73</v>
      </c>
      <c r="AY249" s="242" t="s">
        <v>214</v>
      </c>
    </row>
    <row r="250" s="13" customFormat="1">
      <c r="A250" s="13"/>
      <c r="B250" s="233"/>
      <c r="C250" s="234"/>
      <c r="D250" s="226" t="s">
        <v>242</v>
      </c>
      <c r="E250" s="254" t="s">
        <v>19</v>
      </c>
      <c r="F250" s="235" t="s">
        <v>1833</v>
      </c>
      <c r="G250" s="234"/>
      <c r="H250" s="236">
        <v>9.5999999999999996</v>
      </c>
      <c r="I250" s="237"/>
      <c r="J250" s="234"/>
      <c r="K250" s="234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242</v>
      </c>
      <c r="AU250" s="242" t="s">
        <v>82</v>
      </c>
      <c r="AV250" s="13" t="s">
        <v>82</v>
      </c>
      <c r="AW250" s="13" t="s">
        <v>35</v>
      </c>
      <c r="AX250" s="13" t="s">
        <v>73</v>
      </c>
      <c r="AY250" s="242" t="s">
        <v>214</v>
      </c>
    </row>
    <row r="251" s="2" customFormat="1" ht="16.5" customHeight="1">
      <c r="A251" s="39"/>
      <c r="B251" s="40"/>
      <c r="C251" s="213" t="s">
        <v>443</v>
      </c>
      <c r="D251" s="213" t="s">
        <v>217</v>
      </c>
      <c r="E251" s="214" t="s">
        <v>1834</v>
      </c>
      <c r="F251" s="215" t="s">
        <v>1835</v>
      </c>
      <c r="G251" s="216" t="s">
        <v>321</v>
      </c>
      <c r="H251" s="217">
        <v>546</v>
      </c>
      <c r="I251" s="218"/>
      <c r="J251" s="219">
        <f>ROUND(I251*H251,2)</f>
        <v>0</v>
      </c>
      <c r="K251" s="215" t="s">
        <v>221</v>
      </c>
      <c r="L251" s="45"/>
      <c r="M251" s="220" t="s">
        <v>19</v>
      </c>
      <c r="N251" s="221" t="s">
        <v>44</v>
      </c>
      <c r="O251" s="85"/>
      <c r="P251" s="222">
        <f>O251*H251</f>
        <v>0</v>
      </c>
      <c r="Q251" s="222">
        <v>8.0000000000000007E-05</v>
      </c>
      <c r="R251" s="222">
        <f>Q251*H251</f>
        <v>0.043680000000000004</v>
      </c>
      <c r="S251" s="222">
        <v>0.23000000000000001</v>
      </c>
      <c r="T251" s="223">
        <f>S251*H251</f>
        <v>125.58000000000001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222</v>
      </c>
      <c r="AT251" s="224" t="s">
        <v>217</v>
      </c>
      <c r="AU251" s="224" t="s">
        <v>82</v>
      </c>
      <c r="AY251" s="18" t="s">
        <v>214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80</v>
      </c>
      <c r="BK251" s="225">
        <f>ROUND(I251*H251,2)</f>
        <v>0</v>
      </c>
      <c r="BL251" s="18" t="s">
        <v>222</v>
      </c>
      <c r="BM251" s="224" t="s">
        <v>1836</v>
      </c>
    </row>
    <row r="252" s="2" customFormat="1">
      <c r="A252" s="39"/>
      <c r="B252" s="40"/>
      <c r="C252" s="41"/>
      <c r="D252" s="226" t="s">
        <v>224</v>
      </c>
      <c r="E252" s="41"/>
      <c r="F252" s="227" t="s">
        <v>1837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224</v>
      </c>
      <c r="AU252" s="18" t="s">
        <v>82</v>
      </c>
    </row>
    <row r="253" s="2" customFormat="1">
      <c r="A253" s="39"/>
      <c r="B253" s="40"/>
      <c r="C253" s="41"/>
      <c r="D253" s="231" t="s">
        <v>226</v>
      </c>
      <c r="E253" s="41"/>
      <c r="F253" s="232" t="s">
        <v>1838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226</v>
      </c>
      <c r="AU253" s="18" t="s">
        <v>82</v>
      </c>
    </row>
    <row r="254" s="13" customFormat="1">
      <c r="A254" s="13"/>
      <c r="B254" s="233"/>
      <c r="C254" s="234"/>
      <c r="D254" s="226" t="s">
        <v>242</v>
      </c>
      <c r="E254" s="254" t="s">
        <v>19</v>
      </c>
      <c r="F254" s="235" t="s">
        <v>1839</v>
      </c>
      <c r="G254" s="234"/>
      <c r="H254" s="236">
        <v>546</v>
      </c>
      <c r="I254" s="237"/>
      <c r="J254" s="234"/>
      <c r="K254" s="234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242</v>
      </c>
      <c r="AU254" s="242" t="s">
        <v>82</v>
      </c>
      <c r="AV254" s="13" t="s">
        <v>82</v>
      </c>
      <c r="AW254" s="13" t="s">
        <v>35</v>
      </c>
      <c r="AX254" s="13" t="s">
        <v>80</v>
      </c>
      <c r="AY254" s="242" t="s">
        <v>214</v>
      </c>
    </row>
    <row r="255" s="2" customFormat="1" ht="21.75" customHeight="1">
      <c r="A255" s="39"/>
      <c r="B255" s="40"/>
      <c r="C255" s="213" t="s">
        <v>449</v>
      </c>
      <c r="D255" s="213" t="s">
        <v>217</v>
      </c>
      <c r="E255" s="214" t="s">
        <v>1840</v>
      </c>
      <c r="F255" s="215" t="s">
        <v>1841</v>
      </c>
      <c r="G255" s="216" t="s">
        <v>321</v>
      </c>
      <c r="H255" s="217">
        <v>1194</v>
      </c>
      <c r="I255" s="218"/>
      <c r="J255" s="219">
        <f>ROUND(I255*H255,2)</f>
        <v>0</v>
      </c>
      <c r="K255" s="215" t="s">
        <v>221</v>
      </c>
      <c r="L255" s="45"/>
      <c r="M255" s="220" t="s">
        <v>19</v>
      </c>
      <c r="N255" s="221" t="s">
        <v>44</v>
      </c>
      <c r="O255" s="85"/>
      <c r="P255" s="222">
        <f>O255*H255</f>
        <v>0</v>
      </c>
      <c r="Q255" s="222">
        <v>0.00022000000000000001</v>
      </c>
      <c r="R255" s="222">
        <f>Q255*H255</f>
        <v>0.26268000000000002</v>
      </c>
      <c r="S255" s="222">
        <v>0.46000000000000002</v>
      </c>
      <c r="T255" s="223">
        <f>S255*H255</f>
        <v>549.24000000000001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222</v>
      </c>
      <c r="AT255" s="224" t="s">
        <v>217</v>
      </c>
      <c r="AU255" s="224" t="s">
        <v>82</v>
      </c>
      <c r="AY255" s="18" t="s">
        <v>214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80</v>
      </c>
      <c r="BK255" s="225">
        <f>ROUND(I255*H255,2)</f>
        <v>0</v>
      </c>
      <c r="BL255" s="18" t="s">
        <v>222</v>
      </c>
      <c r="BM255" s="224" t="s">
        <v>1842</v>
      </c>
    </row>
    <row r="256" s="2" customFormat="1">
      <c r="A256" s="39"/>
      <c r="B256" s="40"/>
      <c r="C256" s="41"/>
      <c r="D256" s="226" t="s">
        <v>224</v>
      </c>
      <c r="E256" s="41"/>
      <c r="F256" s="227" t="s">
        <v>1843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224</v>
      </c>
      <c r="AU256" s="18" t="s">
        <v>82</v>
      </c>
    </row>
    <row r="257" s="2" customFormat="1">
      <c r="A257" s="39"/>
      <c r="B257" s="40"/>
      <c r="C257" s="41"/>
      <c r="D257" s="231" t="s">
        <v>226</v>
      </c>
      <c r="E257" s="41"/>
      <c r="F257" s="232" t="s">
        <v>1844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226</v>
      </c>
      <c r="AU257" s="18" t="s">
        <v>82</v>
      </c>
    </row>
    <row r="258" s="2" customFormat="1" ht="16.5" customHeight="1">
      <c r="A258" s="39"/>
      <c r="B258" s="40"/>
      <c r="C258" s="213" t="s">
        <v>455</v>
      </c>
      <c r="D258" s="213" t="s">
        <v>217</v>
      </c>
      <c r="E258" s="214" t="s">
        <v>1845</v>
      </c>
      <c r="F258" s="215" t="s">
        <v>1846</v>
      </c>
      <c r="G258" s="216" t="s">
        <v>321</v>
      </c>
      <c r="H258" s="217">
        <v>77.299999999999997</v>
      </c>
      <c r="I258" s="218"/>
      <c r="J258" s="219">
        <f>ROUND(I258*H258,2)</f>
        <v>0</v>
      </c>
      <c r="K258" s="215" t="s">
        <v>221</v>
      </c>
      <c r="L258" s="45"/>
      <c r="M258" s="220" t="s">
        <v>19</v>
      </c>
      <c r="N258" s="221" t="s">
        <v>44</v>
      </c>
      <c r="O258" s="85"/>
      <c r="P258" s="222">
        <f>O258*H258</f>
        <v>0</v>
      </c>
      <c r="Q258" s="222">
        <v>0</v>
      </c>
      <c r="R258" s="222">
        <f>Q258*H258</f>
        <v>0</v>
      </c>
      <c r="S258" s="222">
        <v>0.098000000000000004</v>
      </c>
      <c r="T258" s="223">
        <f>S258*H258</f>
        <v>7.5754000000000001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222</v>
      </c>
      <c r="AT258" s="224" t="s">
        <v>217</v>
      </c>
      <c r="AU258" s="224" t="s">
        <v>82</v>
      </c>
      <c r="AY258" s="18" t="s">
        <v>214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80</v>
      </c>
      <c r="BK258" s="225">
        <f>ROUND(I258*H258,2)</f>
        <v>0</v>
      </c>
      <c r="BL258" s="18" t="s">
        <v>222</v>
      </c>
      <c r="BM258" s="224" t="s">
        <v>1847</v>
      </c>
    </row>
    <row r="259" s="2" customFormat="1">
      <c r="A259" s="39"/>
      <c r="B259" s="40"/>
      <c r="C259" s="41"/>
      <c r="D259" s="226" t="s">
        <v>224</v>
      </c>
      <c r="E259" s="41"/>
      <c r="F259" s="227" t="s">
        <v>1848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224</v>
      </c>
      <c r="AU259" s="18" t="s">
        <v>82</v>
      </c>
    </row>
    <row r="260" s="2" customFormat="1">
      <c r="A260" s="39"/>
      <c r="B260" s="40"/>
      <c r="C260" s="41"/>
      <c r="D260" s="231" t="s">
        <v>226</v>
      </c>
      <c r="E260" s="41"/>
      <c r="F260" s="232" t="s">
        <v>1849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226</v>
      </c>
      <c r="AU260" s="18" t="s">
        <v>82</v>
      </c>
    </row>
    <row r="261" s="13" customFormat="1">
      <c r="A261" s="13"/>
      <c r="B261" s="233"/>
      <c r="C261" s="234"/>
      <c r="D261" s="226" t="s">
        <v>242</v>
      </c>
      <c r="E261" s="254" t="s">
        <v>19</v>
      </c>
      <c r="F261" s="235" t="s">
        <v>1850</v>
      </c>
      <c r="G261" s="234"/>
      <c r="H261" s="236">
        <v>77.299999999999997</v>
      </c>
      <c r="I261" s="237"/>
      <c r="J261" s="234"/>
      <c r="K261" s="234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242</v>
      </c>
      <c r="AU261" s="242" t="s">
        <v>82</v>
      </c>
      <c r="AV261" s="13" t="s">
        <v>82</v>
      </c>
      <c r="AW261" s="13" t="s">
        <v>35</v>
      </c>
      <c r="AX261" s="13" t="s">
        <v>80</v>
      </c>
      <c r="AY261" s="242" t="s">
        <v>214</v>
      </c>
    </row>
    <row r="262" s="2" customFormat="1" ht="16.5" customHeight="1">
      <c r="A262" s="39"/>
      <c r="B262" s="40"/>
      <c r="C262" s="213" t="s">
        <v>459</v>
      </c>
      <c r="D262" s="213" t="s">
        <v>217</v>
      </c>
      <c r="E262" s="214" t="s">
        <v>1851</v>
      </c>
      <c r="F262" s="215" t="s">
        <v>1852</v>
      </c>
      <c r="G262" s="216" t="s">
        <v>321</v>
      </c>
      <c r="H262" s="217">
        <v>173.69999999999999</v>
      </c>
      <c r="I262" s="218"/>
      <c r="J262" s="219">
        <f>ROUND(I262*H262,2)</f>
        <v>0</v>
      </c>
      <c r="K262" s="215" t="s">
        <v>221</v>
      </c>
      <c r="L262" s="45"/>
      <c r="M262" s="220" t="s">
        <v>19</v>
      </c>
      <c r="N262" s="221" t="s">
        <v>44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0.098000000000000004</v>
      </c>
      <c r="T262" s="223">
        <f>S262*H262</f>
        <v>17.022600000000001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222</v>
      </c>
      <c r="AT262" s="224" t="s">
        <v>217</v>
      </c>
      <c r="AU262" s="224" t="s">
        <v>82</v>
      </c>
      <c r="AY262" s="18" t="s">
        <v>214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80</v>
      </c>
      <c r="BK262" s="225">
        <f>ROUND(I262*H262,2)</f>
        <v>0</v>
      </c>
      <c r="BL262" s="18" t="s">
        <v>222</v>
      </c>
      <c r="BM262" s="224" t="s">
        <v>1853</v>
      </c>
    </row>
    <row r="263" s="2" customFormat="1">
      <c r="A263" s="39"/>
      <c r="B263" s="40"/>
      <c r="C263" s="41"/>
      <c r="D263" s="226" t="s">
        <v>224</v>
      </c>
      <c r="E263" s="41"/>
      <c r="F263" s="227" t="s">
        <v>1854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224</v>
      </c>
      <c r="AU263" s="18" t="s">
        <v>82</v>
      </c>
    </row>
    <row r="264" s="2" customFormat="1">
      <c r="A264" s="39"/>
      <c r="B264" s="40"/>
      <c r="C264" s="41"/>
      <c r="D264" s="231" t="s">
        <v>226</v>
      </c>
      <c r="E264" s="41"/>
      <c r="F264" s="232" t="s">
        <v>1855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226</v>
      </c>
      <c r="AU264" s="18" t="s">
        <v>82</v>
      </c>
    </row>
    <row r="265" s="13" customFormat="1">
      <c r="A265" s="13"/>
      <c r="B265" s="233"/>
      <c r="C265" s="234"/>
      <c r="D265" s="226" t="s">
        <v>242</v>
      </c>
      <c r="E265" s="254" t="s">
        <v>19</v>
      </c>
      <c r="F265" s="235" t="s">
        <v>1856</v>
      </c>
      <c r="G265" s="234"/>
      <c r="H265" s="236">
        <v>173.69999999999999</v>
      </c>
      <c r="I265" s="237"/>
      <c r="J265" s="234"/>
      <c r="K265" s="234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242</v>
      </c>
      <c r="AU265" s="242" t="s">
        <v>82</v>
      </c>
      <c r="AV265" s="13" t="s">
        <v>82</v>
      </c>
      <c r="AW265" s="13" t="s">
        <v>35</v>
      </c>
      <c r="AX265" s="13" t="s">
        <v>80</v>
      </c>
      <c r="AY265" s="242" t="s">
        <v>214</v>
      </c>
    </row>
    <row r="266" s="2" customFormat="1" ht="16.5" customHeight="1">
      <c r="A266" s="39"/>
      <c r="B266" s="40"/>
      <c r="C266" s="213" t="s">
        <v>464</v>
      </c>
      <c r="D266" s="213" t="s">
        <v>217</v>
      </c>
      <c r="E266" s="214" t="s">
        <v>1857</v>
      </c>
      <c r="F266" s="215" t="s">
        <v>1858</v>
      </c>
      <c r="G266" s="216" t="s">
        <v>321</v>
      </c>
      <c r="H266" s="217">
        <v>1203</v>
      </c>
      <c r="I266" s="218"/>
      <c r="J266" s="219">
        <f>ROUND(I266*H266,2)</f>
        <v>0</v>
      </c>
      <c r="K266" s="215" t="s">
        <v>221</v>
      </c>
      <c r="L266" s="45"/>
      <c r="M266" s="220" t="s">
        <v>19</v>
      </c>
      <c r="N266" s="221" t="s">
        <v>44</v>
      </c>
      <c r="O266" s="85"/>
      <c r="P266" s="222">
        <f>O266*H266</f>
        <v>0</v>
      </c>
      <c r="Q266" s="222">
        <v>0</v>
      </c>
      <c r="R266" s="222">
        <f>Q266*H266</f>
        <v>0</v>
      </c>
      <c r="S266" s="222">
        <v>0.57999999999999996</v>
      </c>
      <c r="T266" s="223">
        <f>S266*H266</f>
        <v>697.7399999999999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222</v>
      </c>
      <c r="AT266" s="224" t="s">
        <v>217</v>
      </c>
      <c r="AU266" s="224" t="s">
        <v>82</v>
      </c>
      <c r="AY266" s="18" t="s">
        <v>214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80</v>
      </c>
      <c r="BK266" s="225">
        <f>ROUND(I266*H266,2)</f>
        <v>0</v>
      </c>
      <c r="BL266" s="18" t="s">
        <v>222</v>
      </c>
      <c r="BM266" s="224" t="s">
        <v>1859</v>
      </c>
    </row>
    <row r="267" s="2" customFormat="1">
      <c r="A267" s="39"/>
      <c r="B267" s="40"/>
      <c r="C267" s="41"/>
      <c r="D267" s="226" t="s">
        <v>224</v>
      </c>
      <c r="E267" s="41"/>
      <c r="F267" s="227" t="s">
        <v>1860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224</v>
      </c>
      <c r="AU267" s="18" t="s">
        <v>82</v>
      </c>
    </row>
    <row r="268" s="2" customFormat="1">
      <c r="A268" s="39"/>
      <c r="B268" s="40"/>
      <c r="C268" s="41"/>
      <c r="D268" s="231" t="s">
        <v>226</v>
      </c>
      <c r="E268" s="41"/>
      <c r="F268" s="232" t="s">
        <v>1861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226</v>
      </c>
      <c r="AU268" s="18" t="s">
        <v>82</v>
      </c>
    </row>
    <row r="269" s="13" customFormat="1">
      <c r="A269" s="13"/>
      <c r="B269" s="233"/>
      <c r="C269" s="234"/>
      <c r="D269" s="226" t="s">
        <v>242</v>
      </c>
      <c r="E269" s="254" t="s">
        <v>19</v>
      </c>
      <c r="F269" s="235" t="s">
        <v>1862</v>
      </c>
      <c r="G269" s="234"/>
      <c r="H269" s="236">
        <v>1203</v>
      </c>
      <c r="I269" s="237"/>
      <c r="J269" s="234"/>
      <c r="K269" s="234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242</v>
      </c>
      <c r="AU269" s="242" t="s">
        <v>82</v>
      </c>
      <c r="AV269" s="13" t="s">
        <v>82</v>
      </c>
      <c r="AW269" s="13" t="s">
        <v>35</v>
      </c>
      <c r="AX269" s="13" t="s">
        <v>80</v>
      </c>
      <c r="AY269" s="242" t="s">
        <v>214</v>
      </c>
    </row>
    <row r="270" s="2" customFormat="1" ht="16.5" customHeight="1">
      <c r="A270" s="39"/>
      <c r="B270" s="40"/>
      <c r="C270" s="213" t="s">
        <v>470</v>
      </c>
      <c r="D270" s="213" t="s">
        <v>217</v>
      </c>
      <c r="E270" s="214" t="s">
        <v>1863</v>
      </c>
      <c r="F270" s="215" t="s">
        <v>1864</v>
      </c>
      <c r="G270" s="216" t="s">
        <v>321</v>
      </c>
      <c r="H270" s="217">
        <v>213</v>
      </c>
      <c r="I270" s="218"/>
      <c r="J270" s="219">
        <f>ROUND(I270*H270,2)</f>
        <v>0</v>
      </c>
      <c r="K270" s="215" t="s">
        <v>221</v>
      </c>
      <c r="L270" s="45"/>
      <c r="M270" s="220" t="s">
        <v>19</v>
      </c>
      <c r="N270" s="221" t="s">
        <v>44</v>
      </c>
      <c r="O270" s="85"/>
      <c r="P270" s="222">
        <f>O270*H270</f>
        <v>0</v>
      </c>
      <c r="Q270" s="222">
        <v>0</v>
      </c>
      <c r="R270" s="222">
        <f>Q270*H270</f>
        <v>0</v>
      </c>
      <c r="S270" s="222">
        <v>0.26000000000000001</v>
      </c>
      <c r="T270" s="223">
        <f>S270*H270</f>
        <v>55.380000000000003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222</v>
      </c>
      <c r="AT270" s="224" t="s">
        <v>217</v>
      </c>
      <c r="AU270" s="224" t="s">
        <v>82</v>
      </c>
      <c r="AY270" s="18" t="s">
        <v>214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80</v>
      </c>
      <c r="BK270" s="225">
        <f>ROUND(I270*H270,2)</f>
        <v>0</v>
      </c>
      <c r="BL270" s="18" t="s">
        <v>222</v>
      </c>
      <c r="BM270" s="224" t="s">
        <v>1865</v>
      </c>
    </row>
    <row r="271" s="2" customFormat="1">
      <c r="A271" s="39"/>
      <c r="B271" s="40"/>
      <c r="C271" s="41"/>
      <c r="D271" s="226" t="s">
        <v>224</v>
      </c>
      <c r="E271" s="41"/>
      <c r="F271" s="227" t="s">
        <v>1866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224</v>
      </c>
      <c r="AU271" s="18" t="s">
        <v>82</v>
      </c>
    </row>
    <row r="272" s="2" customFormat="1">
      <c r="A272" s="39"/>
      <c r="B272" s="40"/>
      <c r="C272" s="41"/>
      <c r="D272" s="231" t="s">
        <v>226</v>
      </c>
      <c r="E272" s="41"/>
      <c r="F272" s="232" t="s">
        <v>1867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226</v>
      </c>
      <c r="AU272" s="18" t="s">
        <v>82</v>
      </c>
    </row>
    <row r="273" s="2" customFormat="1" ht="16.5" customHeight="1">
      <c r="A273" s="39"/>
      <c r="B273" s="40"/>
      <c r="C273" s="213" t="s">
        <v>476</v>
      </c>
      <c r="D273" s="213" t="s">
        <v>217</v>
      </c>
      <c r="E273" s="214" t="s">
        <v>1868</v>
      </c>
      <c r="F273" s="215" t="s">
        <v>1869</v>
      </c>
      <c r="G273" s="216" t="s">
        <v>321</v>
      </c>
      <c r="H273" s="217">
        <v>213</v>
      </c>
      <c r="I273" s="218"/>
      <c r="J273" s="219">
        <f>ROUND(I273*H273,2)</f>
        <v>0</v>
      </c>
      <c r="K273" s="215" t="s">
        <v>221</v>
      </c>
      <c r="L273" s="45"/>
      <c r="M273" s="220" t="s">
        <v>19</v>
      </c>
      <c r="N273" s="221" t="s">
        <v>44</v>
      </c>
      <c r="O273" s="85"/>
      <c r="P273" s="222">
        <f>O273*H273</f>
        <v>0</v>
      </c>
      <c r="Q273" s="222">
        <v>0</v>
      </c>
      <c r="R273" s="222">
        <f>Q273*H273</f>
        <v>0</v>
      </c>
      <c r="S273" s="222">
        <v>0.44</v>
      </c>
      <c r="T273" s="223">
        <f>S273*H273</f>
        <v>93.719999999999999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222</v>
      </c>
      <c r="AT273" s="224" t="s">
        <v>217</v>
      </c>
      <c r="AU273" s="224" t="s">
        <v>82</v>
      </c>
      <c r="AY273" s="18" t="s">
        <v>214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80</v>
      </c>
      <c r="BK273" s="225">
        <f>ROUND(I273*H273,2)</f>
        <v>0</v>
      </c>
      <c r="BL273" s="18" t="s">
        <v>222</v>
      </c>
      <c r="BM273" s="224" t="s">
        <v>1870</v>
      </c>
    </row>
    <row r="274" s="2" customFormat="1">
      <c r="A274" s="39"/>
      <c r="B274" s="40"/>
      <c r="C274" s="41"/>
      <c r="D274" s="226" t="s">
        <v>224</v>
      </c>
      <c r="E274" s="41"/>
      <c r="F274" s="227" t="s">
        <v>1871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224</v>
      </c>
      <c r="AU274" s="18" t="s">
        <v>82</v>
      </c>
    </row>
    <row r="275" s="2" customFormat="1">
      <c r="A275" s="39"/>
      <c r="B275" s="40"/>
      <c r="C275" s="41"/>
      <c r="D275" s="231" t="s">
        <v>226</v>
      </c>
      <c r="E275" s="41"/>
      <c r="F275" s="232" t="s">
        <v>1872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226</v>
      </c>
      <c r="AU275" s="18" t="s">
        <v>82</v>
      </c>
    </row>
    <row r="276" s="2" customFormat="1" ht="16.5" customHeight="1">
      <c r="A276" s="39"/>
      <c r="B276" s="40"/>
      <c r="C276" s="213" t="s">
        <v>482</v>
      </c>
      <c r="D276" s="213" t="s">
        <v>217</v>
      </c>
      <c r="E276" s="214" t="s">
        <v>1873</v>
      </c>
      <c r="F276" s="215" t="s">
        <v>1874</v>
      </c>
      <c r="G276" s="216" t="s">
        <v>220</v>
      </c>
      <c r="H276" s="217">
        <v>145</v>
      </c>
      <c r="I276" s="218"/>
      <c r="J276" s="219">
        <f>ROUND(I276*H276,2)</f>
        <v>0</v>
      </c>
      <c r="K276" s="215" t="s">
        <v>221</v>
      </c>
      <c r="L276" s="45"/>
      <c r="M276" s="220" t="s">
        <v>19</v>
      </c>
      <c r="N276" s="221" t="s">
        <v>44</v>
      </c>
      <c r="O276" s="85"/>
      <c r="P276" s="222">
        <f>O276*H276</f>
        <v>0</v>
      </c>
      <c r="Q276" s="222">
        <v>0</v>
      </c>
      <c r="R276" s="222">
        <f>Q276*H276</f>
        <v>0</v>
      </c>
      <c r="S276" s="222">
        <v>0.20499999999999999</v>
      </c>
      <c r="T276" s="223">
        <f>S276*H276</f>
        <v>29.724999999999998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222</v>
      </c>
      <c r="AT276" s="224" t="s">
        <v>217</v>
      </c>
      <c r="AU276" s="224" t="s">
        <v>82</v>
      </c>
      <c r="AY276" s="18" t="s">
        <v>214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80</v>
      </c>
      <c r="BK276" s="225">
        <f>ROUND(I276*H276,2)</f>
        <v>0</v>
      </c>
      <c r="BL276" s="18" t="s">
        <v>222</v>
      </c>
      <c r="BM276" s="224" t="s">
        <v>1875</v>
      </c>
    </row>
    <row r="277" s="2" customFormat="1">
      <c r="A277" s="39"/>
      <c r="B277" s="40"/>
      <c r="C277" s="41"/>
      <c r="D277" s="226" t="s">
        <v>224</v>
      </c>
      <c r="E277" s="41"/>
      <c r="F277" s="227" t="s">
        <v>1876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224</v>
      </c>
      <c r="AU277" s="18" t="s">
        <v>82</v>
      </c>
    </row>
    <row r="278" s="2" customFormat="1">
      <c r="A278" s="39"/>
      <c r="B278" s="40"/>
      <c r="C278" s="41"/>
      <c r="D278" s="231" t="s">
        <v>226</v>
      </c>
      <c r="E278" s="41"/>
      <c r="F278" s="232" t="s">
        <v>1877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226</v>
      </c>
      <c r="AU278" s="18" t="s">
        <v>82</v>
      </c>
    </row>
    <row r="279" s="2" customFormat="1" ht="16.5" customHeight="1">
      <c r="A279" s="39"/>
      <c r="B279" s="40"/>
      <c r="C279" s="213" t="s">
        <v>488</v>
      </c>
      <c r="D279" s="213" t="s">
        <v>217</v>
      </c>
      <c r="E279" s="214" t="s">
        <v>1878</v>
      </c>
      <c r="F279" s="215" t="s">
        <v>1879</v>
      </c>
      <c r="G279" s="216" t="s">
        <v>321</v>
      </c>
      <c r="H279" s="217">
        <v>383</v>
      </c>
      <c r="I279" s="218"/>
      <c r="J279" s="219">
        <f>ROUND(I279*H279,2)</f>
        <v>0</v>
      </c>
      <c r="K279" s="215" t="s">
        <v>221</v>
      </c>
      <c r="L279" s="45"/>
      <c r="M279" s="220" t="s">
        <v>19</v>
      </c>
      <c r="N279" s="221" t="s">
        <v>44</v>
      </c>
      <c r="O279" s="85"/>
      <c r="P279" s="222">
        <f>O279*H279</f>
        <v>0</v>
      </c>
      <c r="Q279" s="222">
        <v>0</v>
      </c>
      <c r="R279" s="222">
        <f>Q279*H279</f>
        <v>0</v>
      </c>
      <c r="S279" s="222">
        <v>0.35499999999999998</v>
      </c>
      <c r="T279" s="223">
        <f>S279*H279</f>
        <v>135.965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222</v>
      </c>
      <c r="AT279" s="224" t="s">
        <v>217</v>
      </c>
      <c r="AU279" s="224" t="s">
        <v>82</v>
      </c>
      <c r="AY279" s="18" t="s">
        <v>214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80</v>
      </c>
      <c r="BK279" s="225">
        <f>ROUND(I279*H279,2)</f>
        <v>0</v>
      </c>
      <c r="BL279" s="18" t="s">
        <v>222</v>
      </c>
      <c r="BM279" s="224" t="s">
        <v>1880</v>
      </c>
    </row>
    <row r="280" s="2" customFormat="1">
      <c r="A280" s="39"/>
      <c r="B280" s="40"/>
      <c r="C280" s="41"/>
      <c r="D280" s="226" t="s">
        <v>224</v>
      </c>
      <c r="E280" s="41"/>
      <c r="F280" s="227" t="s">
        <v>1881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224</v>
      </c>
      <c r="AU280" s="18" t="s">
        <v>82</v>
      </c>
    </row>
    <row r="281" s="2" customFormat="1">
      <c r="A281" s="39"/>
      <c r="B281" s="40"/>
      <c r="C281" s="41"/>
      <c r="D281" s="231" t="s">
        <v>226</v>
      </c>
      <c r="E281" s="41"/>
      <c r="F281" s="232" t="s">
        <v>1882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226</v>
      </c>
      <c r="AU281" s="18" t="s">
        <v>82</v>
      </c>
    </row>
    <row r="282" s="2" customFormat="1" ht="16.5" customHeight="1">
      <c r="A282" s="39"/>
      <c r="B282" s="40"/>
      <c r="C282" s="213" t="s">
        <v>493</v>
      </c>
      <c r="D282" s="213" t="s">
        <v>217</v>
      </c>
      <c r="E282" s="214" t="s">
        <v>1883</v>
      </c>
      <c r="F282" s="215" t="s">
        <v>1884</v>
      </c>
      <c r="G282" s="216" t="s">
        <v>1655</v>
      </c>
      <c r="H282" s="217">
        <v>389</v>
      </c>
      <c r="I282" s="218"/>
      <c r="J282" s="219">
        <f>ROUND(I282*H282,2)</f>
        <v>0</v>
      </c>
      <c r="K282" s="215" t="s">
        <v>19</v>
      </c>
      <c r="L282" s="45"/>
      <c r="M282" s="220" t="s">
        <v>19</v>
      </c>
      <c r="N282" s="221" t="s">
        <v>44</v>
      </c>
      <c r="O282" s="85"/>
      <c r="P282" s="222">
        <f>O282*H282</f>
        <v>0</v>
      </c>
      <c r="Q282" s="222">
        <v>1.4299999999999999</v>
      </c>
      <c r="R282" s="222">
        <f>Q282*H282</f>
        <v>556.26999999999998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222</v>
      </c>
      <c r="AT282" s="224" t="s">
        <v>217</v>
      </c>
      <c r="AU282" s="224" t="s">
        <v>82</v>
      </c>
      <c r="AY282" s="18" t="s">
        <v>214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80</v>
      </c>
      <c r="BK282" s="225">
        <f>ROUND(I282*H282,2)</f>
        <v>0</v>
      </c>
      <c r="BL282" s="18" t="s">
        <v>222</v>
      </c>
      <c r="BM282" s="224" t="s">
        <v>1885</v>
      </c>
    </row>
    <row r="283" s="2" customFormat="1">
      <c r="A283" s="39"/>
      <c r="B283" s="40"/>
      <c r="C283" s="41"/>
      <c r="D283" s="226" t="s">
        <v>224</v>
      </c>
      <c r="E283" s="41"/>
      <c r="F283" s="227" t="s">
        <v>1886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224</v>
      </c>
      <c r="AU283" s="18" t="s">
        <v>82</v>
      </c>
    </row>
    <row r="284" s="13" customFormat="1">
      <c r="A284" s="13"/>
      <c r="B284" s="233"/>
      <c r="C284" s="234"/>
      <c r="D284" s="226" t="s">
        <v>242</v>
      </c>
      <c r="E284" s="254" t="s">
        <v>19</v>
      </c>
      <c r="F284" s="235" t="s">
        <v>1887</v>
      </c>
      <c r="G284" s="234"/>
      <c r="H284" s="236">
        <v>389</v>
      </c>
      <c r="I284" s="237"/>
      <c r="J284" s="234"/>
      <c r="K284" s="234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242</v>
      </c>
      <c r="AU284" s="242" t="s">
        <v>82</v>
      </c>
      <c r="AV284" s="13" t="s">
        <v>82</v>
      </c>
      <c r="AW284" s="13" t="s">
        <v>35</v>
      </c>
      <c r="AX284" s="13" t="s">
        <v>80</v>
      </c>
      <c r="AY284" s="242" t="s">
        <v>214</v>
      </c>
    </row>
    <row r="285" s="2" customFormat="1" ht="16.5" customHeight="1">
      <c r="A285" s="39"/>
      <c r="B285" s="40"/>
      <c r="C285" s="213" t="s">
        <v>501</v>
      </c>
      <c r="D285" s="213" t="s">
        <v>217</v>
      </c>
      <c r="E285" s="214" t="s">
        <v>1888</v>
      </c>
      <c r="F285" s="215" t="s">
        <v>1889</v>
      </c>
      <c r="G285" s="216" t="s">
        <v>1655</v>
      </c>
      <c r="H285" s="217">
        <v>1145</v>
      </c>
      <c r="I285" s="218"/>
      <c r="J285" s="219">
        <f>ROUND(I285*H285,2)</f>
        <v>0</v>
      </c>
      <c r="K285" s="215" t="s">
        <v>221</v>
      </c>
      <c r="L285" s="45"/>
      <c r="M285" s="220" t="s">
        <v>19</v>
      </c>
      <c r="N285" s="221" t="s">
        <v>44</v>
      </c>
      <c r="O285" s="85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222</v>
      </c>
      <c r="AT285" s="224" t="s">
        <v>217</v>
      </c>
      <c r="AU285" s="224" t="s">
        <v>82</v>
      </c>
      <c r="AY285" s="18" t="s">
        <v>214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80</v>
      </c>
      <c r="BK285" s="225">
        <f>ROUND(I285*H285,2)</f>
        <v>0</v>
      </c>
      <c r="BL285" s="18" t="s">
        <v>222</v>
      </c>
      <c r="BM285" s="224" t="s">
        <v>1890</v>
      </c>
    </row>
    <row r="286" s="2" customFormat="1">
      <c r="A286" s="39"/>
      <c r="B286" s="40"/>
      <c r="C286" s="41"/>
      <c r="D286" s="226" t="s">
        <v>224</v>
      </c>
      <c r="E286" s="41"/>
      <c r="F286" s="227" t="s">
        <v>1891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224</v>
      </c>
      <c r="AU286" s="18" t="s">
        <v>82</v>
      </c>
    </row>
    <row r="287" s="2" customFormat="1">
      <c r="A287" s="39"/>
      <c r="B287" s="40"/>
      <c r="C287" s="41"/>
      <c r="D287" s="231" t="s">
        <v>226</v>
      </c>
      <c r="E287" s="41"/>
      <c r="F287" s="232" t="s">
        <v>1892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226</v>
      </c>
      <c r="AU287" s="18" t="s">
        <v>82</v>
      </c>
    </row>
    <row r="288" s="2" customFormat="1" ht="16.5" customHeight="1">
      <c r="A288" s="39"/>
      <c r="B288" s="40"/>
      <c r="C288" s="243" t="s">
        <v>510</v>
      </c>
      <c r="D288" s="243" t="s">
        <v>254</v>
      </c>
      <c r="E288" s="244" t="s">
        <v>1893</v>
      </c>
      <c r="F288" s="245" t="s">
        <v>1894</v>
      </c>
      <c r="G288" s="246" t="s">
        <v>232</v>
      </c>
      <c r="H288" s="247">
        <v>2290</v>
      </c>
      <c r="I288" s="248"/>
      <c r="J288" s="249">
        <f>ROUND(I288*H288,2)</f>
        <v>0</v>
      </c>
      <c r="K288" s="245" t="s">
        <v>221</v>
      </c>
      <c r="L288" s="250"/>
      <c r="M288" s="251" t="s">
        <v>19</v>
      </c>
      <c r="N288" s="252" t="s">
        <v>44</v>
      </c>
      <c r="O288" s="85"/>
      <c r="P288" s="222">
        <f>O288*H288</f>
        <v>0</v>
      </c>
      <c r="Q288" s="222">
        <v>1</v>
      </c>
      <c r="R288" s="222">
        <f>Q288*H288</f>
        <v>2290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215</v>
      </c>
      <c r="AT288" s="224" t="s">
        <v>254</v>
      </c>
      <c r="AU288" s="224" t="s">
        <v>82</v>
      </c>
      <c r="AY288" s="18" t="s">
        <v>214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80</v>
      </c>
      <c r="BK288" s="225">
        <f>ROUND(I288*H288,2)</f>
        <v>0</v>
      </c>
      <c r="BL288" s="18" t="s">
        <v>222</v>
      </c>
      <c r="BM288" s="224" t="s">
        <v>1895</v>
      </c>
    </row>
    <row r="289" s="2" customFormat="1">
      <c r="A289" s="39"/>
      <c r="B289" s="40"/>
      <c r="C289" s="41"/>
      <c r="D289" s="226" t="s">
        <v>224</v>
      </c>
      <c r="E289" s="41"/>
      <c r="F289" s="227" t="s">
        <v>1894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224</v>
      </c>
      <c r="AU289" s="18" t="s">
        <v>82</v>
      </c>
    </row>
    <row r="290" s="13" customFormat="1">
      <c r="A290" s="13"/>
      <c r="B290" s="233"/>
      <c r="C290" s="234"/>
      <c r="D290" s="226" t="s">
        <v>242</v>
      </c>
      <c r="E290" s="234"/>
      <c r="F290" s="235" t="s">
        <v>1896</v>
      </c>
      <c r="G290" s="234"/>
      <c r="H290" s="236">
        <v>2290</v>
      </c>
      <c r="I290" s="237"/>
      <c r="J290" s="234"/>
      <c r="K290" s="234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242</v>
      </c>
      <c r="AU290" s="242" t="s">
        <v>82</v>
      </c>
      <c r="AV290" s="13" t="s">
        <v>82</v>
      </c>
      <c r="AW290" s="13" t="s">
        <v>4</v>
      </c>
      <c r="AX290" s="13" t="s">
        <v>80</v>
      </c>
      <c r="AY290" s="242" t="s">
        <v>214</v>
      </c>
    </row>
    <row r="291" s="2" customFormat="1" ht="16.5" customHeight="1">
      <c r="A291" s="39"/>
      <c r="B291" s="40"/>
      <c r="C291" s="213" t="s">
        <v>514</v>
      </c>
      <c r="D291" s="213" t="s">
        <v>217</v>
      </c>
      <c r="E291" s="214" t="s">
        <v>1897</v>
      </c>
      <c r="F291" s="215" t="s">
        <v>1898</v>
      </c>
      <c r="G291" s="216" t="s">
        <v>1655</v>
      </c>
      <c r="H291" s="217">
        <v>5390.415</v>
      </c>
      <c r="I291" s="218"/>
      <c r="J291" s="219">
        <f>ROUND(I291*H291,2)</f>
        <v>0</v>
      </c>
      <c r="K291" s="215" t="s">
        <v>221</v>
      </c>
      <c r="L291" s="45"/>
      <c r="M291" s="220" t="s">
        <v>19</v>
      </c>
      <c r="N291" s="221" t="s">
        <v>44</v>
      </c>
      <c r="O291" s="85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222</v>
      </c>
      <c r="AT291" s="224" t="s">
        <v>217</v>
      </c>
      <c r="AU291" s="224" t="s">
        <v>82</v>
      </c>
      <c r="AY291" s="18" t="s">
        <v>214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80</v>
      </c>
      <c r="BK291" s="225">
        <f>ROUND(I291*H291,2)</f>
        <v>0</v>
      </c>
      <c r="BL291" s="18" t="s">
        <v>222</v>
      </c>
      <c r="BM291" s="224" t="s">
        <v>1899</v>
      </c>
    </row>
    <row r="292" s="2" customFormat="1">
      <c r="A292" s="39"/>
      <c r="B292" s="40"/>
      <c r="C292" s="41"/>
      <c r="D292" s="226" t="s">
        <v>224</v>
      </c>
      <c r="E292" s="41"/>
      <c r="F292" s="227" t="s">
        <v>1900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224</v>
      </c>
      <c r="AU292" s="18" t="s">
        <v>82</v>
      </c>
    </row>
    <row r="293" s="2" customFormat="1">
      <c r="A293" s="39"/>
      <c r="B293" s="40"/>
      <c r="C293" s="41"/>
      <c r="D293" s="231" t="s">
        <v>226</v>
      </c>
      <c r="E293" s="41"/>
      <c r="F293" s="232" t="s">
        <v>1901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226</v>
      </c>
      <c r="AU293" s="18" t="s">
        <v>82</v>
      </c>
    </row>
    <row r="294" s="2" customFormat="1" ht="16.5" customHeight="1">
      <c r="A294" s="39"/>
      <c r="B294" s="40"/>
      <c r="C294" s="213" t="s">
        <v>520</v>
      </c>
      <c r="D294" s="213" t="s">
        <v>217</v>
      </c>
      <c r="E294" s="214" t="s">
        <v>1902</v>
      </c>
      <c r="F294" s="215" t="s">
        <v>1903</v>
      </c>
      <c r="G294" s="216" t="s">
        <v>1655</v>
      </c>
      <c r="H294" s="217">
        <v>5390.415</v>
      </c>
      <c r="I294" s="218"/>
      <c r="J294" s="219">
        <f>ROUND(I294*H294,2)</f>
        <v>0</v>
      </c>
      <c r="K294" s="215" t="s">
        <v>221</v>
      </c>
      <c r="L294" s="45"/>
      <c r="M294" s="220" t="s">
        <v>19</v>
      </c>
      <c r="N294" s="221" t="s">
        <v>44</v>
      </c>
      <c r="O294" s="85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222</v>
      </c>
      <c r="AT294" s="224" t="s">
        <v>217</v>
      </c>
      <c r="AU294" s="224" t="s">
        <v>82</v>
      </c>
      <c r="AY294" s="18" t="s">
        <v>214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80</v>
      </c>
      <c r="BK294" s="225">
        <f>ROUND(I294*H294,2)</f>
        <v>0</v>
      </c>
      <c r="BL294" s="18" t="s">
        <v>222</v>
      </c>
      <c r="BM294" s="224" t="s">
        <v>1904</v>
      </c>
    </row>
    <row r="295" s="2" customFormat="1">
      <c r="A295" s="39"/>
      <c r="B295" s="40"/>
      <c r="C295" s="41"/>
      <c r="D295" s="226" t="s">
        <v>224</v>
      </c>
      <c r="E295" s="41"/>
      <c r="F295" s="227" t="s">
        <v>1905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224</v>
      </c>
      <c r="AU295" s="18" t="s">
        <v>82</v>
      </c>
    </row>
    <row r="296" s="2" customFormat="1">
      <c r="A296" s="39"/>
      <c r="B296" s="40"/>
      <c r="C296" s="41"/>
      <c r="D296" s="231" t="s">
        <v>226</v>
      </c>
      <c r="E296" s="41"/>
      <c r="F296" s="232" t="s">
        <v>1906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226</v>
      </c>
      <c r="AU296" s="18" t="s">
        <v>82</v>
      </c>
    </row>
    <row r="297" s="2" customFormat="1" ht="16.5" customHeight="1">
      <c r="A297" s="39"/>
      <c r="B297" s="40"/>
      <c r="C297" s="213" t="s">
        <v>526</v>
      </c>
      <c r="D297" s="213" t="s">
        <v>217</v>
      </c>
      <c r="E297" s="214" t="s">
        <v>1907</v>
      </c>
      <c r="F297" s="215" t="s">
        <v>1908</v>
      </c>
      <c r="G297" s="216" t="s">
        <v>232</v>
      </c>
      <c r="H297" s="217">
        <v>1769</v>
      </c>
      <c r="I297" s="218"/>
      <c r="J297" s="219">
        <f>ROUND(I297*H297,2)</f>
        <v>0</v>
      </c>
      <c r="K297" s="215" t="s">
        <v>221</v>
      </c>
      <c r="L297" s="45"/>
      <c r="M297" s="220" t="s">
        <v>19</v>
      </c>
      <c r="N297" s="221" t="s">
        <v>44</v>
      </c>
      <c r="O297" s="85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222</v>
      </c>
      <c r="AT297" s="224" t="s">
        <v>217</v>
      </c>
      <c r="AU297" s="224" t="s">
        <v>82</v>
      </c>
      <c r="AY297" s="18" t="s">
        <v>214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80</v>
      </c>
      <c r="BK297" s="225">
        <f>ROUND(I297*H297,2)</f>
        <v>0</v>
      </c>
      <c r="BL297" s="18" t="s">
        <v>222</v>
      </c>
      <c r="BM297" s="224" t="s">
        <v>1909</v>
      </c>
    </row>
    <row r="298" s="2" customFormat="1">
      <c r="A298" s="39"/>
      <c r="B298" s="40"/>
      <c r="C298" s="41"/>
      <c r="D298" s="226" t="s">
        <v>224</v>
      </c>
      <c r="E298" s="41"/>
      <c r="F298" s="227" t="s">
        <v>1910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224</v>
      </c>
      <c r="AU298" s="18" t="s">
        <v>82</v>
      </c>
    </row>
    <row r="299" s="2" customFormat="1">
      <c r="A299" s="39"/>
      <c r="B299" s="40"/>
      <c r="C299" s="41"/>
      <c r="D299" s="231" t="s">
        <v>226</v>
      </c>
      <c r="E299" s="41"/>
      <c r="F299" s="232" t="s">
        <v>1911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226</v>
      </c>
      <c r="AU299" s="18" t="s">
        <v>82</v>
      </c>
    </row>
    <row r="300" s="2" customFormat="1" ht="16.5" customHeight="1">
      <c r="A300" s="39"/>
      <c r="B300" s="40"/>
      <c r="C300" s="213" t="s">
        <v>531</v>
      </c>
      <c r="D300" s="213" t="s">
        <v>217</v>
      </c>
      <c r="E300" s="214" t="s">
        <v>1912</v>
      </c>
      <c r="F300" s="215" t="s">
        <v>1913</v>
      </c>
      <c r="G300" s="216" t="s">
        <v>321</v>
      </c>
      <c r="H300" s="217">
        <v>3717</v>
      </c>
      <c r="I300" s="218"/>
      <c r="J300" s="219">
        <f>ROUND(I300*H300,2)</f>
        <v>0</v>
      </c>
      <c r="K300" s="215" t="s">
        <v>221</v>
      </c>
      <c r="L300" s="45"/>
      <c r="M300" s="220" t="s">
        <v>19</v>
      </c>
      <c r="N300" s="221" t="s">
        <v>44</v>
      </c>
      <c r="O300" s="85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222</v>
      </c>
      <c r="AT300" s="224" t="s">
        <v>217</v>
      </c>
      <c r="AU300" s="224" t="s">
        <v>82</v>
      </c>
      <c r="AY300" s="18" t="s">
        <v>214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80</v>
      </c>
      <c r="BK300" s="225">
        <f>ROUND(I300*H300,2)</f>
        <v>0</v>
      </c>
      <c r="BL300" s="18" t="s">
        <v>222</v>
      </c>
      <c r="BM300" s="224" t="s">
        <v>1914</v>
      </c>
    </row>
    <row r="301" s="2" customFormat="1">
      <c r="A301" s="39"/>
      <c r="B301" s="40"/>
      <c r="C301" s="41"/>
      <c r="D301" s="226" t="s">
        <v>224</v>
      </c>
      <c r="E301" s="41"/>
      <c r="F301" s="227" t="s">
        <v>1915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224</v>
      </c>
      <c r="AU301" s="18" t="s">
        <v>82</v>
      </c>
    </row>
    <row r="302" s="2" customFormat="1">
      <c r="A302" s="39"/>
      <c r="B302" s="40"/>
      <c r="C302" s="41"/>
      <c r="D302" s="231" t="s">
        <v>226</v>
      </c>
      <c r="E302" s="41"/>
      <c r="F302" s="232" t="s">
        <v>1916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226</v>
      </c>
      <c r="AU302" s="18" t="s">
        <v>82</v>
      </c>
    </row>
    <row r="303" s="13" customFormat="1">
      <c r="A303" s="13"/>
      <c r="B303" s="233"/>
      <c r="C303" s="234"/>
      <c r="D303" s="226" t="s">
        <v>242</v>
      </c>
      <c r="E303" s="234"/>
      <c r="F303" s="235" t="s">
        <v>1917</v>
      </c>
      <c r="G303" s="234"/>
      <c r="H303" s="236">
        <v>3717</v>
      </c>
      <c r="I303" s="237"/>
      <c r="J303" s="234"/>
      <c r="K303" s="234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242</v>
      </c>
      <c r="AU303" s="242" t="s">
        <v>82</v>
      </c>
      <c r="AV303" s="13" t="s">
        <v>82</v>
      </c>
      <c r="AW303" s="13" t="s">
        <v>4</v>
      </c>
      <c r="AX303" s="13" t="s">
        <v>80</v>
      </c>
      <c r="AY303" s="242" t="s">
        <v>214</v>
      </c>
    </row>
    <row r="304" s="2" customFormat="1" ht="16.5" customHeight="1">
      <c r="A304" s="39"/>
      <c r="B304" s="40"/>
      <c r="C304" s="243" t="s">
        <v>539</v>
      </c>
      <c r="D304" s="243" t="s">
        <v>254</v>
      </c>
      <c r="E304" s="244" t="s">
        <v>1918</v>
      </c>
      <c r="F304" s="245" t="s">
        <v>1919</v>
      </c>
      <c r="G304" s="246" t="s">
        <v>551</v>
      </c>
      <c r="H304" s="247">
        <v>88.5</v>
      </c>
      <c r="I304" s="248"/>
      <c r="J304" s="249">
        <f>ROUND(I304*H304,2)</f>
        <v>0</v>
      </c>
      <c r="K304" s="245" t="s">
        <v>221</v>
      </c>
      <c r="L304" s="250"/>
      <c r="M304" s="251" t="s">
        <v>19</v>
      </c>
      <c r="N304" s="252" t="s">
        <v>44</v>
      </c>
      <c r="O304" s="85"/>
      <c r="P304" s="222">
        <f>O304*H304</f>
        <v>0</v>
      </c>
      <c r="Q304" s="222">
        <v>0.001</v>
      </c>
      <c r="R304" s="222">
        <f>Q304*H304</f>
        <v>0.088499999999999995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215</v>
      </c>
      <c r="AT304" s="224" t="s">
        <v>254</v>
      </c>
      <c r="AU304" s="224" t="s">
        <v>82</v>
      </c>
      <c r="AY304" s="18" t="s">
        <v>214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80</v>
      </c>
      <c r="BK304" s="225">
        <f>ROUND(I304*H304,2)</f>
        <v>0</v>
      </c>
      <c r="BL304" s="18" t="s">
        <v>222</v>
      </c>
      <c r="BM304" s="224" t="s">
        <v>1920</v>
      </c>
    </row>
    <row r="305" s="2" customFormat="1">
      <c r="A305" s="39"/>
      <c r="B305" s="40"/>
      <c r="C305" s="41"/>
      <c r="D305" s="226" t="s">
        <v>224</v>
      </c>
      <c r="E305" s="41"/>
      <c r="F305" s="227" t="s">
        <v>1919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224</v>
      </c>
      <c r="AU305" s="18" t="s">
        <v>82</v>
      </c>
    </row>
    <row r="306" s="13" customFormat="1">
      <c r="A306" s="13"/>
      <c r="B306" s="233"/>
      <c r="C306" s="234"/>
      <c r="D306" s="226" t="s">
        <v>242</v>
      </c>
      <c r="E306" s="234"/>
      <c r="F306" s="235" t="s">
        <v>1921</v>
      </c>
      <c r="G306" s="234"/>
      <c r="H306" s="236">
        <v>88.5</v>
      </c>
      <c r="I306" s="237"/>
      <c r="J306" s="234"/>
      <c r="K306" s="234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242</v>
      </c>
      <c r="AU306" s="242" t="s">
        <v>82</v>
      </c>
      <c r="AV306" s="13" t="s">
        <v>82</v>
      </c>
      <c r="AW306" s="13" t="s">
        <v>4</v>
      </c>
      <c r="AX306" s="13" t="s">
        <v>80</v>
      </c>
      <c r="AY306" s="242" t="s">
        <v>214</v>
      </c>
    </row>
    <row r="307" s="2" customFormat="1" ht="16.5" customHeight="1">
      <c r="A307" s="39"/>
      <c r="B307" s="40"/>
      <c r="C307" s="213" t="s">
        <v>544</v>
      </c>
      <c r="D307" s="213" t="s">
        <v>217</v>
      </c>
      <c r="E307" s="214" t="s">
        <v>1922</v>
      </c>
      <c r="F307" s="215" t="s">
        <v>1923</v>
      </c>
      <c r="G307" s="216" t="s">
        <v>277</v>
      </c>
      <c r="H307" s="217">
        <v>1</v>
      </c>
      <c r="I307" s="218"/>
      <c r="J307" s="219">
        <f>ROUND(I307*H307,2)</f>
        <v>0</v>
      </c>
      <c r="K307" s="215" t="s">
        <v>221</v>
      </c>
      <c r="L307" s="45"/>
      <c r="M307" s="220" t="s">
        <v>19</v>
      </c>
      <c r="N307" s="221" t="s">
        <v>44</v>
      </c>
      <c r="O307" s="85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222</v>
      </c>
      <c r="AT307" s="224" t="s">
        <v>217</v>
      </c>
      <c r="AU307" s="224" t="s">
        <v>82</v>
      </c>
      <c r="AY307" s="18" t="s">
        <v>214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80</v>
      </c>
      <c r="BK307" s="225">
        <f>ROUND(I307*H307,2)</f>
        <v>0</v>
      </c>
      <c r="BL307" s="18" t="s">
        <v>222</v>
      </c>
      <c r="BM307" s="224" t="s">
        <v>1924</v>
      </c>
    </row>
    <row r="308" s="2" customFormat="1">
      <c r="A308" s="39"/>
      <c r="B308" s="40"/>
      <c r="C308" s="41"/>
      <c r="D308" s="226" t="s">
        <v>224</v>
      </c>
      <c r="E308" s="41"/>
      <c r="F308" s="227" t="s">
        <v>1925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224</v>
      </c>
      <c r="AU308" s="18" t="s">
        <v>82</v>
      </c>
    </row>
    <row r="309" s="2" customFormat="1">
      <c r="A309" s="39"/>
      <c r="B309" s="40"/>
      <c r="C309" s="41"/>
      <c r="D309" s="231" t="s">
        <v>226</v>
      </c>
      <c r="E309" s="41"/>
      <c r="F309" s="232" t="s">
        <v>1926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226</v>
      </c>
      <c r="AU309" s="18" t="s">
        <v>82</v>
      </c>
    </row>
    <row r="310" s="2" customFormat="1" ht="16.5" customHeight="1">
      <c r="A310" s="39"/>
      <c r="B310" s="40"/>
      <c r="C310" s="243" t="s">
        <v>548</v>
      </c>
      <c r="D310" s="243" t="s">
        <v>254</v>
      </c>
      <c r="E310" s="244" t="s">
        <v>1927</v>
      </c>
      <c r="F310" s="245" t="s">
        <v>1928</v>
      </c>
      <c r="G310" s="246" t="s">
        <v>277</v>
      </c>
      <c r="H310" s="247">
        <v>1</v>
      </c>
      <c r="I310" s="248"/>
      <c r="J310" s="249">
        <f>ROUND(I310*H310,2)</f>
        <v>0</v>
      </c>
      <c r="K310" s="245" t="s">
        <v>221</v>
      </c>
      <c r="L310" s="250"/>
      <c r="M310" s="251" t="s">
        <v>19</v>
      </c>
      <c r="N310" s="252" t="s">
        <v>44</v>
      </c>
      <c r="O310" s="85"/>
      <c r="P310" s="222">
        <f>O310*H310</f>
        <v>0</v>
      </c>
      <c r="Q310" s="222">
        <v>0.0023</v>
      </c>
      <c r="R310" s="222">
        <f>Q310*H310</f>
        <v>0.0023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215</v>
      </c>
      <c r="AT310" s="224" t="s">
        <v>254</v>
      </c>
      <c r="AU310" s="224" t="s">
        <v>82</v>
      </c>
      <c r="AY310" s="18" t="s">
        <v>214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80</v>
      </c>
      <c r="BK310" s="225">
        <f>ROUND(I310*H310,2)</f>
        <v>0</v>
      </c>
      <c r="BL310" s="18" t="s">
        <v>222</v>
      </c>
      <c r="BM310" s="224" t="s">
        <v>1929</v>
      </c>
    </row>
    <row r="311" s="2" customFormat="1">
      <c r="A311" s="39"/>
      <c r="B311" s="40"/>
      <c r="C311" s="41"/>
      <c r="D311" s="226" t="s">
        <v>224</v>
      </c>
      <c r="E311" s="41"/>
      <c r="F311" s="227" t="s">
        <v>1928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224</v>
      </c>
      <c r="AU311" s="18" t="s">
        <v>82</v>
      </c>
    </row>
    <row r="312" s="2" customFormat="1" ht="16.5" customHeight="1">
      <c r="A312" s="39"/>
      <c r="B312" s="40"/>
      <c r="C312" s="213" t="s">
        <v>555</v>
      </c>
      <c r="D312" s="213" t="s">
        <v>217</v>
      </c>
      <c r="E312" s="214" t="s">
        <v>1930</v>
      </c>
      <c r="F312" s="215" t="s">
        <v>1931</v>
      </c>
      <c r="G312" s="216" t="s">
        <v>277</v>
      </c>
      <c r="H312" s="217">
        <v>3</v>
      </c>
      <c r="I312" s="218"/>
      <c r="J312" s="219">
        <f>ROUND(I312*H312,2)</f>
        <v>0</v>
      </c>
      <c r="K312" s="215" t="s">
        <v>221</v>
      </c>
      <c r="L312" s="45"/>
      <c r="M312" s="220" t="s">
        <v>19</v>
      </c>
      <c r="N312" s="221" t="s">
        <v>44</v>
      </c>
      <c r="O312" s="85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222</v>
      </c>
      <c r="AT312" s="224" t="s">
        <v>217</v>
      </c>
      <c r="AU312" s="224" t="s">
        <v>82</v>
      </c>
      <c r="AY312" s="18" t="s">
        <v>214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80</v>
      </c>
      <c r="BK312" s="225">
        <f>ROUND(I312*H312,2)</f>
        <v>0</v>
      </c>
      <c r="BL312" s="18" t="s">
        <v>222</v>
      </c>
      <c r="BM312" s="224" t="s">
        <v>1932</v>
      </c>
    </row>
    <row r="313" s="2" customFormat="1">
      <c r="A313" s="39"/>
      <c r="B313" s="40"/>
      <c r="C313" s="41"/>
      <c r="D313" s="226" t="s">
        <v>224</v>
      </c>
      <c r="E313" s="41"/>
      <c r="F313" s="227" t="s">
        <v>1933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224</v>
      </c>
      <c r="AU313" s="18" t="s">
        <v>82</v>
      </c>
    </row>
    <row r="314" s="2" customFormat="1">
      <c r="A314" s="39"/>
      <c r="B314" s="40"/>
      <c r="C314" s="41"/>
      <c r="D314" s="231" t="s">
        <v>226</v>
      </c>
      <c r="E314" s="41"/>
      <c r="F314" s="232" t="s">
        <v>1934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226</v>
      </c>
      <c r="AU314" s="18" t="s">
        <v>82</v>
      </c>
    </row>
    <row r="315" s="2" customFormat="1" ht="16.5" customHeight="1">
      <c r="A315" s="39"/>
      <c r="B315" s="40"/>
      <c r="C315" s="243" t="s">
        <v>563</v>
      </c>
      <c r="D315" s="243" t="s">
        <v>254</v>
      </c>
      <c r="E315" s="244" t="s">
        <v>1935</v>
      </c>
      <c r="F315" s="245" t="s">
        <v>1936</v>
      </c>
      <c r="G315" s="246" t="s">
        <v>277</v>
      </c>
      <c r="H315" s="247">
        <v>3</v>
      </c>
      <c r="I315" s="248"/>
      <c r="J315" s="249">
        <f>ROUND(I315*H315,2)</f>
        <v>0</v>
      </c>
      <c r="K315" s="245" t="s">
        <v>221</v>
      </c>
      <c r="L315" s="250"/>
      <c r="M315" s="251" t="s">
        <v>19</v>
      </c>
      <c r="N315" s="252" t="s">
        <v>44</v>
      </c>
      <c r="O315" s="85"/>
      <c r="P315" s="222">
        <f>O315*H315</f>
        <v>0</v>
      </c>
      <c r="Q315" s="222">
        <v>0.0047200000000000002</v>
      </c>
      <c r="R315" s="222">
        <f>Q315*H315</f>
        <v>0.014160000000000001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215</v>
      </c>
      <c r="AT315" s="224" t="s">
        <v>254</v>
      </c>
      <c r="AU315" s="224" t="s">
        <v>82</v>
      </c>
      <c r="AY315" s="18" t="s">
        <v>214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80</v>
      </c>
      <c r="BK315" s="225">
        <f>ROUND(I315*H315,2)</f>
        <v>0</v>
      </c>
      <c r="BL315" s="18" t="s">
        <v>222</v>
      </c>
      <c r="BM315" s="224" t="s">
        <v>1937</v>
      </c>
    </row>
    <row r="316" s="2" customFormat="1">
      <c r="A316" s="39"/>
      <c r="B316" s="40"/>
      <c r="C316" s="41"/>
      <c r="D316" s="226" t="s">
        <v>224</v>
      </c>
      <c r="E316" s="41"/>
      <c r="F316" s="227" t="s">
        <v>1936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224</v>
      </c>
      <c r="AU316" s="18" t="s">
        <v>82</v>
      </c>
    </row>
    <row r="317" s="2" customFormat="1" ht="16.5" customHeight="1">
      <c r="A317" s="39"/>
      <c r="B317" s="40"/>
      <c r="C317" s="213" t="s">
        <v>569</v>
      </c>
      <c r="D317" s="213" t="s">
        <v>217</v>
      </c>
      <c r="E317" s="214" t="s">
        <v>1938</v>
      </c>
      <c r="F317" s="215" t="s">
        <v>1939</v>
      </c>
      <c r="G317" s="216" t="s">
        <v>1655</v>
      </c>
      <c r="H317" s="217">
        <v>30</v>
      </c>
      <c r="I317" s="218"/>
      <c r="J317" s="219">
        <f>ROUND(I317*H317,2)</f>
        <v>0</v>
      </c>
      <c r="K317" s="215" t="s">
        <v>221</v>
      </c>
      <c r="L317" s="45"/>
      <c r="M317" s="220" t="s">
        <v>19</v>
      </c>
      <c r="N317" s="221" t="s">
        <v>44</v>
      </c>
      <c r="O317" s="85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222</v>
      </c>
      <c r="AT317" s="224" t="s">
        <v>217</v>
      </c>
      <c r="AU317" s="224" t="s">
        <v>82</v>
      </c>
      <c r="AY317" s="18" t="s">
        <v>214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80</v>
      </c>
      <c r="BK317" s="225">
        <f>ROUND(I317*H317,2)</f>
        <v>0</v>
      </c>
      <c r="BL317" s="18" t="s">
        <v>222</v>
      </c>
      <c r="BM317" s="224" t="s">
        <v>1940</v>
      </c>
    </row>
    <row r="318" s="2" customFormat="1">
      <c r="A318" s="39"/>
      <c r="B318" s="40"/>
      <c r="C318" s="41"/>
      <c r="D318" s="226" t="s">
        <v>224</v>
      </c>
      <c r="E318" s="41"/>
      <c r="F318" s="227" t="s">
        <v>1941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224</v>
      </c>
      <c r="AU318" s="18" t="s">
        <v>82</v>
      </c>
    </row>
    <row r="319" s="2" customFormat="1">
      <c r="A319" s="39"/>
      <c r="B319" s="40"/>
      <c r="C319" s="41"/>
      <c r="D319" s="231" t="s">
        <v>226</v>
      </c>
      <c r="E319" s="41"/>
      <c r="F319" s="232" t="s">
        <v>1942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226</v>
      </c>
      <c r="AU319" s="18" t="s">
        <v>82</v>
      </c>
    </row>
    <row r="320" s="12" customFormat="1" ht="22.8" customHeight="1">
      <c r="A320" s="12"/>
      <c r="B320" s="197"/>
      <c r="C320" s="198"/>
      <c r="D320" s="199" t="s">
        <v>72</v>
      </c>
      <c r="E320" s="211" t="s">
        <v>82</v>
      </c>
      <c r="F320" s="211" t="s">
        <v>1943</v>
      </c>
      <c r="G320" s="198"/>
      <c r="H320" s="198"/>
      <c r="I320" s="201"/>
      <c r="J320" s="212">
        <f>BK320</f>
        <v>0</v>
      </c>
      <c r="K320" s="198"/>
      <c r="L320" s="203"/>
      <c r="M320" s="204"/>
      <c r="N320" s="205"/>
      <c r="O320" s="205"/>
      <c r="P320" s="206">
        <f>SUM(P321:P358)</f>
        <v>0</v>
      </c>
      <c r="Q320" s="205"/>
      <c r="R320" s="206">
        <f>SUM(R321:R358)</f>
        <v>82.996636289999998</v>
      </c>
      <c r="S320" s="205"/>
      <c r="T320" s="207">
        <f>SUM(T321:T358)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8" t="s">
        <v>80</v>
      </c>
      <c r="AT320" s="209" t="s">
        <v>72</v>
      </c>
      <c r="AU320" s="209" t="s">
        <v>80</v>
      </c>
      <c r="AY320" s="208" t="s">
        <v>214</v>
      </c>
      <c r="BK320" s="210">
        <f>SUM(BK321:BK358)</f>
        <v>0</v>
      </c>
    </row>
    <row r="321" s="2" customFormat="1" ht="16.5" customHeight="1">
      <c r="A321" s="39"/>
      <c r="B321" s="40"/>
      <c r="C321" s="213" t="s">
        <v>334</v>
      </c>
      <c r="D321" s="213" t="s">
        <v>217</v>
      </c>
      <c r="E321" s="214" t="s">
        <v>1944</v>
      </c>
      <c r="F321" s="215" t="s">
        <v>1945</v>
      </c>
      <c r="G321" s="216" t="s">
        <v>1655</v>
      </c>
      <c r="H321" s="217">
        <v>1.163</v>
      </c>
      <c r="I321" s="218"/>
      <c r="J321" s="219">
        <f>ROUND(I321*H321,2)</f>
        <v>0</v>
      </c>
      <c r="K321" s="215" t="s">
        <v>221</v>
      </c>
      <c r="L321" s="45"/>
      <c r="M321" s="220" t="s">
        <v>19</v>
      </c>
      <c r="N321" s="221" t="s">
        <v>44</v>
      </c>
      <c r="O321" s="85"/>
      <c r="P321" s="222">
        <f>O321*H321</f>
        <v>0</v>
      </c>
      <c r="Q321" s="222">
        <v>1.98</v>
      </c>
      <c r="R321" s="222">
        <f>Q321*H321</f>
        <v>2.30274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222</v>
      </c>
      <c r="AT321" s="224" t="s">
        <v>217</v>
      </c>
      <c r="AU321" s="224" t="s">
        <v>82</v>
      </c>
      <c r="AY321" s="18" t="s">
        <v>214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80</v>
      </c>
      <c r="BK321" s="225">
        <f>ROUND(I321*H321,2)</f>
        <v>0</v>
      </c>
      <c r="BL321" s="18" t="s">
        <v>222</v>
      </c>
      <c r="BM321" s="224" t="s">
        <v>1946</v>
      </c>
    </row>
    <row r="322" s="2" customFormat="1">
      <c r="A322" s="39"/>
      <c r="B322" s="40"/>
      <c r="C322" s="41"/>
      <c r="D322" s="226" t="s">
        <v>224</v>
      </c>
      <c r="E322" s="41"/>
      <c r="F322" s="227" t="s">
        <v>1947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224</v>
      </c>
      <c r="AU322" s="18" t="s">
        <v>82</v>
      </c>
    </row>
    <row r="323" s="2" customFormat="1">
      <c r="A323" s="39"/>
      <c r="B323" s="40"/>
      <c r="C323" s="41"/>
      <c r="D323" s="231" t="s">
        <v>226</v>
      </c>
      <c r="E323" s="41"/>
      <c r="F323" s="232" t="s">
        <v>1948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226</v>
      </c>
      <c r="AU323" s="18" t="s">
        <v>82</v>
      </c>
    </row>
    <row r="324" s="13" customFormat="1">
      <c r="A324" s="13"/>
      <c r="B324" s="233"/>
      <c r="C324" s="234"/>
      <c r="D324" s="226" t="s">
        <v>242</v>
      </c>
      <c r="E324" s="254" t="s">
        <v>19</v>
      </c>
      <c r="F324" s="235" t="s">
        <v>1949</v>
      </c>
      <c r="G324" s="234"/>
      <c r="H324" s="236">
        <v>0.29999999999999999</v>
      </c>
      <c r="I324" s="237"/>
      <c r="J324" s="234"/>
      <c r="K324" s="234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242</v>
      </c>
      <c r="AU324" s="242" t="s">
        <v>82</v>
      </c>
      <c r="AV324" s="13" t="s">
        <v>82</v>
      </c>
      <c r="AW324" s="13" t="s">
        <v>35</v>
      </c>
      <c r="AX324" s="13" t="s">
        <v>73</v>
      </c>
      <c r="AY324" s="242" t="s">
        <v>214</v>
      </c>
    </row>
    <row r="325" s="13" customFormat="1">
      <c r="A325" s="13"/>
      <c r="B325" s="233"/>
      <c r="C325" s="234"/>
      <c r="D325" s="226" t="s">
        <v>242</v>
      </c>
      <c r="E325" s="254" t="s">
        <v>19</v>
      </c>
      <c r="F325" s="235" t="s">
        <v>1950</v>
      </c>
      <c r="G325" s="234"/>
      <c r="H325" s="236">
        <v>0.26300000000000001</v>
      </c>
      <c r="I325" s="237"/>
      <c r="J325" s="234"/>
      <c r="K325" s="234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242</v>
      </c>
      <c r="AU325" s="242" t="s">
        <v>82</v>
      </c>
      <c r="AV325" s="13" t="s">
        <v>82</v>
      </c>
      <c r="AW325" s="13" t="s">
        <v>35</v>
      </c>
      <c r="AX325" s="13" t="s">
        <v>73</v>
      </c>
      <c r="AY325" s="242" t="s">
        <v>214</v>
      </c>
    </row>
    <row r="326" s="13" customFormat="1">
      <c r="A326" s="13"/>
      <c r="B326" s="233"/>
      <c r="C326" s="234"/>
      <c r="D326" s="226" t="s">
        <v>242</v>
      </c>
      <c r="E326" s="254" t="s">
        <v>19</v>
      </c>
      <c r="F326" s="235" t="s">
        <v>1951</v>
      </c>
      <c r="G326" s="234"/>
      <c r="H326" s="236">
        <v>0.59999999999999998</v>
      </c>
      <c r="I326" s="237"/>
      <c r="J326" s="234"/>
      <c r="K326" s="234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242</v>
      </c>
      <c r="AU326" s="242" t="s">
        <v>82</v>
      </c>
      <c r="AV326" s="13" t="s">
        <v>82</v>
      </c>
      <c r="AW326" s="13" t="s">
        <v>35</v>
      </c>
      <c r="AX326" s="13" t="s">
        <v>73</v>
      </c>
      <c r="AY326" s="242" t="s">
        <v>214</v>
      </c>
    </row>
    <row r="327" s="2" customFormat="1" ht="16.5" customHeight="1">
      <c r="A327" s="39"/>
      <c r="B327" s="40"/>
      <c r="C327" s="213" t="s">
        <v>579</v>
      </c>
      <c r="D327" s="213" t="s">
        <v>217</v>
      </c>
      <c r="E327" s="214" t="s">
        <v>1952</v>
      </c>
      <c r="F327" s="215" t="s">
        <v>1953</v>
      </c>
      <c r="G327" s="216" t="s">
        <v>1655</v>
      </c>
      <c r="H327" s="217">
        <v>3.9529999999999998</v>
      </c>
      <c r="I327" s="218"/>
      <c r="J327" s="219">
        <f>ROUND(I327*H327,2)</f>
        <v>0</v>
      </c>
      <c r="K327" s="215" t="s">
        <v>221</v>
      </c>
      <c r="L327" s="45"/>
      <c r="M327" s="220" t="s">
        <v>19</v>
      </c>
      <c r="N327" s="221" t="s">
        <v>44</v>
      </c>
      <c r="O327" s="85"/>
      <c r="P327" s="222">
        <f>O327*H327</f>
        <v>0</v>
      </c>
      <c r="Q327" s="222">
        <v>2.55328</v>
      </c>
      <c r="R327" s="222">
        <f>Q327*H327</f>
        <v>10.093115839999999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222</v>
      </c>
      <c r="AT327" s="224" t="s">
        <v>217</v>
      </c>
      <c r="AU327" s="224" t="s">
        <v>82</v>
      </c>
      <c r="AY327" s="18" t="s">
        <v>214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80</v>
      </c>
      <c r="BK327" s="225">
        <f>ROUND(I327*H327,2)</f>
        <v>0</v>
      </c>
      <c r="BL327" s="18" t="s">
        <v>222</v>
      </c>
      <c r="BM327" s="224" t="s">
        <v>1954</v>
      </c>
    </row>
    <row r="328" s="2" customFormat="1">
      <c r="A328" s="39"/>
      <c r="B328" s="40"/>
      <c r="C328" s="41"/>
      <c r="D328" s="226" t="s">
        <v>224</v>
      </c>
      <c r="E328" s="41"/>
      <c r="F328" s="227" t="s">
        <v>1955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224</v>
      </c>
      <c r="AU328" s="18" t="s">
        <v>82</v>
      </c>
    </row>
    <row r="329" s="2" customFormat="1">
      <c r="A329" s="39"/>
      <c r="B329" s="40"/>
      <c r="C329" s="41"/>
      <c r="D329" s="231" t="s">
        <v>226</v>
      </c>
      <c r="E329" s="41"/>
      <c r="F329" s="232" t="s">
        <v>1956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226</v>
      </c>
      <c r="AU329" s="18" t="s">
        <v>82</v>
      </c>
    </row>
    <row r="330" s="13" customFormat="1">
      <c r="A330" s="13"/>
      <c r="B330" s="233"/>
      <c r="C330" s="234"/>
      <c r="D330" s="226" t="s">
        <v>242</v>
      </c>
      <c r="E330" s="254" t="s">
        <v>19</v>
      </c>
      <c r="F330" s="235" t="s">
        <v>1957</v>
      </c>
      <c r="G330" s="234"/>
      <c r="H330" s="236">
        <v>1.02</v>
      </c>
      <c r="I330" s="237"/>
      <c r="J330" s="234"/>
      <c r="K330" s="234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242</v>
      </c>
      <c r="AU330" s="242" t="s">
        <v>82</v>
      </c>
      <c r="AV330" s="13" t="s">
        <v>82</v>
      </c>
      <c r="AW330" s="13" t="s">
        <v>35</v>
      </c>
      <c r="AX330" s="13" t="s">
        <v>73</v>
      </c>
      <c r="AY330" s="242" t="s">
        <v>214</v>
      </c>
    </row>
    <row r="331" s="13" customFormat="1">
      <c r="A331" s="13"/>
      <c r="B331" s="233"/>
      <c r="C331" s="234"/>
      <c r="D331" s="226" t="s">
        <v>242</v>
      </c>
      <c r="E331" s="254" t="s">
        <v>19</v>
      </c>
      <c r="F331" s="235" t="s">
        <v>1958</v>
      </c>
      <c r="G331" s="234"/>
      <c r="H331" s="236">
        <v>0.89300000000000002</v>
      </c>
      <c r="I331" s="237"/>
      <c r="J331" s="234"/>
      <c r="K331" s="234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242</v>
      </c>
      <c r="AU331" s="242" t="s">
        <v>82</v>
      </c>
      <c r="AV331" s="13" t="s">
        <v>82</v>
      </c>
      <c r="AW331" s="13" t="s">
        <v>35</v>
      </c>
      <c r="AX331" s="13" t="s">
        <v>73</v>
      </c>
      <c r="AY331" s="242" t="s">
        <v>214</v>
      </c>
    </row>
    <row r="332" s="13" customFormat="1">
      <c r="A332" s="13"/>
      <c r="B332" s="233"/>
      <c r="C332" s="234"/>
      <c r="D332" s="226" t="s">
        <v>242</v>
      </c>
      <c r="E332" s="254" t="s">
        <v>19</v>
      </c>
      <c r="F332" s="235" t="s">
        <v>1959</v>
      </c>
      <c r="G332" s="234"/>
      <c r="H332" s="236">
        <v>2.04</v>
      </c>
      <c r="I332" s="237"/>
      <c r="J332" s="234"/>
      <c r="K332" s="234"/>
      <c r="L332" s="238"/>
      <c r="M332" s="239"/>
      <c r="N332" s="240"/>
      <c r="O332" s="240"/>
      <c r="P332" s="240"/>
      <c r="Q332" s="240"/>
      <c r="R332" s="240"/>
      <c r="S332" s="240"/>
      <c r="T332" s="24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2" t="s">
        <v>242</v>
      </c>
      <c r="AU332" s="242" t="s">
        <v>82</v>
      </c>
      <c r="AV332" s="13" t="s">
        <v>82</v>
      </c>
      <c r="AW332" s="13" t="s">
        <v>35</v>
      </c>
      <c r="AX332" s="13" t="s">
        <v>73</v>
      </c>
      <c r="AY332" s="242" t="s">
        <v>214</v>
      </c>
    </row>
    <row r="333" s="2" customFormat="1" ht="16.5" customHeight="1">
      <c r="A333" s="39"/>
      <c r="B333" s="40"/>
      <c r="C333" s="213" t="s">
        <v>582</v>
      </c>
      <c r="D333" s="213" t="s">
        <v>217</v>
      </c>
      <c r="E333" s="214" t="s">
        <v>1960</v>
      </c>
      <c r="F333" s="215" t="s">
        <v>1961</v>
      </c>
      <c r="G333" s="216" t="s">
        <v>321</v>
      </c>
      <c r="H333" s="217">
        <v>39.270000000000003</v>
      </c>
      <c r="I333" s="218"/>
      <c r="J333" s="219">
        <f>ROUND(I333*H333,2)</f>
        <v>0</v>
      </c>
      <c r="K333" s="215" t="s">
        <v>221</v>
      </c>
      <c r="L333" s="45"/>
      <c r="M333" s="220" t="s">
        <v>19</v>
      </c>
      <c r="N333" s="221" t="s">
        <v>44</v>
      </c>
      <c r="O333" s="85"/>
      <c r="P333" s="222">
        <f>O333*H333</f>
        <v>0</v>
      </c>
      <c r="Q333" s="222">
        <v>0.0053899999999999998</v>
      </c>
      <c r="R333" s="222">
        <f>Q333*H333</f>
        <v>0.2116653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222</v>
      </c>
      <c r="AT333" s="224" t="s">
        <v>217</v>
      </c>
      <c r="AU333" s="224" t="s">
        <v>82</v>
      </c>
      <c r="AY333" s="18" t="s">
        <v>214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80</v>
      </c>
      <c r="BK333" s="225">
        <f>ROUND(I333*H333,2)</f>
        <v>0</v>
      </c>
      <c r="BL333" s="18" t="s">
        <v>222</v>
      </c>
      <c r="BM333" s="224" t="s">
        <v>1962</v>
      </c>
    </row>
    <row r="334" s="2" customFormat="1">
      <c r="A334" s="39"/>
      <c r="B334" s="40"/>
      <c r="C334" s="41"/>
      <c r="D334" s="226" t="s">
        <v>224</v>
      </c>
      <c r="E334" s="41"/>
      <c r="F334" s="227" t="s">
        <v>1963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224</v>
      </c>
      <c r="AU334" s="18" t="s">
        <v>82</v>
      </c>
    </row>
    <row r="335" s="2" customFormat="1">
      <c r="A335" s="39"/>
      <c r="B335" s="40"/>
      <c r="C335" s="41"/>
      <c r="D335" s="231" t="s">
        <v>226</v>
      </c>
      <c r="E335" s="41"/>
      <c r="F335" s="232" t="s">
        <v>1964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226</v>
      </c>
      <c r="AU335" s="18" t="s">
        <v>82</v>
      </c>
    </row>
    <row r="336" s="13" customFormat="1">
      <c r="A336" s="13"/>
      <c r="B336" s="233"/>
      <c r="C336" s="234"/>
      <c r="D336" s="226" t="s">
        <v>242</v>
      </c>
      <c r="E336" s="254" t="s">
        <v>19</v>
      </c>
      <c r="F336" s="235" t="s">
        <v>1965</v>
      </c>
      <c r="G336" s="234"/>
      <c r="H336" s="236">
        <v>9.8599999999999994</v>
      </c>
      <c r="I336" s="237"/>
      <c r="J336" s="234"/>
      <c r="K336" s="234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242</v>
      </c>
      <c r="AU336" s="242" t="s">
        <v>82</v>
      </c>
      <c r="AV336" s="13" t="s">
        <v>82</v>
      </c>
      <c r="AW336" s="13" t="s">
        <v>35</v>
      </c>
      <c r="AX336" s="13" t="s">
        <v>73</v>
      </c>
      <c r="AY336" s="242" t="s">
        <v>214</v>
      </c>
    </row>
    <row r="337" s="13" customFormat="1">
      <c r="A337" s="13"/>
      <c r="B337" s="233"/>
      <c r="C337" s="234"/>
      <c r="D337" s="226" t="s">
        <v>242</v>
      </c>
      <c r="E337" s="254" t="s">
        <v>19</v>
      </c>
      <c r="F337" s="235" t="s">
        <v>1966</v>
      </c>
      <c r="G337" s="234"/>
      <c r="H337" s="236">
        <v>7.9900000000000002</v>
      </c>
      <c r="I337" s="237"/>
      <c r="J337" s="234"/>
      <c r="K337" s="234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242</v>
      </c>
      <c r="AU337" s="242" t="s">
        <v>82</v>
      </c>
      <c r="AV337" s="13" t="s">
        <v>82</v>
      </c>
      <c r="AW337" s="13" t="s">
        <v>35</v>
      </c>
      <c r="AX337" s="13" t="s">
        <v>73</v>
      </c>
      <c r="AY337" s="242" t="s">
        <v>214</v>
      </c>
    </row>
    <row r="338" s="13" customFormat="1">
      <c r="A338" s="13"/>
      <c r="B338" s="233"/>
      <c r="C338" s="234"/>
      <c r="D338" s="226" t="s">
        <v>242</v>
      </c>
      <c r="E338" s="254" t="s">
        <v>19</v>
      </c>
      <c r="F338" s="235" t="s">
        <v>1967</v>
      </c>
      <c r="G338" s="234"/>
      <c r="H338" s="236">
        <v>21.420000000000002</v>
      </c>
      <c r="I338" s="237"/>
      <c r="J338" s="234"/>
      <c r="K338" s="234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242</v>
      </c>
      <c r="AU338" s="242" t="s">
        <v>82</v>
      </c>
      <c r="AV338" s="13" t="s">
        <v>82</v>
      </c>
      <c r="AW338" s="13" t="s">
        <v>35</v>
      </c>
      <c r="AX338" s="13" t="s">
        <v>73</v>
      </c>
      <c r="AY338" s="242" t="s">
        <v>214</v>
      </c>
    </row>
    <row r="339" s="2" customFormat="1" ht="16.5" customHeight="1">
      <c r="A339" s="39"/>
      <c r="B339" s="40"/>
      <c r="C339" s="213" t="s">
        <v>588</v>
      </c>
      <c r="D339" s="213" t="s">
        <v>217</v>
      </c>
      <c r="E339" s="214" t="s">
        <v>1968</v>
      </c>
      <c r="F339" s="215" t="s">
        <v>1969</v>
      </c>
      <c r="G339" s="216" t="s">
        <v>321</v>
      </c>
      <c r="H339" s="217">
        <v>39.270000000000003</v>
      </c>
      <c r="I339" s="218"/>
      <c r="J339" s="219">
        <f>ROUND(I339*H339,2)</f>
        <v>0</v>
      </c>
      <c r="K339" s="215" t="s">
        <v>221</v>
      </c>
      <c r="L339" s="45"/>
      <c r="M339" s="220" t="s">
        <v>19</v>
      </c>
      <c r="N339" s="221" t="s">
        <v>44</v>
      </c>
      <c r="O339" s="85"/>
      <c r="P339" s="222">
        <f>O339*H339</f>
        <v>0</v>
      </c>
      <c r="Q339" s="222">
        <v>0</v>
      </c>
      <c r="R339" s="222">
        <f>Q339*H339</f>
        <v>0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222</v>
      </c>
      <c r="AT339" s="224" t="s">
        <v>217</v>
      </c>
      <c r="AU339" s="224" t="s">
        <v>82</v>
      </c>
      <c r="AY339" s="18" t="s">
        <v>214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80</v>
      </c>
      <c r="BK339" s="225">
        <f>ROUND(I339*H339,2)</f>
        <v>0</v>
      </c>
      <c r="BL339" s="18" t="s">
        <v>222</v>
      </c>
      <c r="BM339" s="224" t="s">
        <v>1970</v>
      </c>
    </row>
    <row r="340" s="2" customFormat="1">
      <c r="A340" s="39"/>
      <c r="B340" s="40"/>
      <c r="C340" s="41"/>
      <c r="D340" s="226" t="s">
        <v>224</v>
      </c>
      <c r="E340" s="41"/>
      <c r="F340" s="227" t="s">
        <v>1971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224</v>
      </c>
      <c r="AU340" s="18" t="s">
        <v>82</v>
      </c>
    </row>
    <row r="341" s="2" customFormat="1">
      <c r="A341" s="39"/>
      <c r="B341" s="40"/>
      <c r="C341" s="41"/>
      <c r="D341" s="231" t="s">
        <v>226</v>
      </c>
      <c r="E341" s="41"/>
      <c r="F341" s="232" t="s">
        <v>1972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226</v>
      </c>
      <c r="AU341" s="18" t="s">
        <v>82</v>
      </c>
    </row>
    <row r="342" s="13" customFormat="1">
      <c r="A342" s="13"/>
      <c r="B342" s="233"/>
      <c r="C342" s="234"/>
      <c r="D342" s="226" t="s">
        <v>242</v>
      </c>
      <c r="E342" s="254" t="s">
        <v>19</v>
      </c>
      <c r="F342" s="235" t="s">
        <v>1965</v>
      </c>
      <c r="G342" s="234"/>
      <c r="H342" s="236">
        <v>9.8599999999999994</v>
      </c>
      <c r="I342" s="237"/>
      <c r="J342" s="234"/>
      <c r="K342" s="234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242</v>
      </c>
      <c r="AU342" s="242" t="s">
        <v>82</v>
      </c>
      <c r="AV342" s="13" t="s">
        <v>82</v>
      </c>
      <c r="AW342" s="13" t="s">
        <v>35</v>
      </c>
      <c r="AX342" s="13" t="s">
        <v>73</v>
      </c>
      <c r="AY342" s="242" t="s">
        <v>214</v>
      </c>
    </row>
    <row r="343" s="13" customFormat="1">
      <c r="A343" s="13"/>
      <c r="B343" s="233"/>
      <c r="C343" s="234"/>
      <c r="D343" s="226" t="s">
        <v>242</v>
      </c>
      <c r="E343" s="254" t="s">
        <v>19</v>
      </c>
      <c r="F343" s="235" t="s">
        <v>1966</v>
      </c>
      <c r="G343" s="234"/>
      <c r="H343" s="236">
        <v>7.9900000000000002</v>
      </c>
      <c r="I343" s="237"/>
      <c r="J343" s="234"/>
      <c r="K343" s="234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242</v>
      </c>
      <c r="AU343" s="242" t="s">
        <v>82</v>
      </c>
      <c r="AV343" s="13" t="s">
        <v>82</v>
      </c>
      <c r="AW343" s="13" t="s">
        <v>35</v>
      </c>
      <c r="AX343" s="13" t="s">
        <v>73</v>
      </c>
      <c r="AY343" s="242" t="s">
        <v>214</v>
      </c>
    </row>
    <row r="344" s="13" customFormat="1">
      <c r="A344" s="13"/>
      <c r="B344" s="233"/>
      <c r="C344" s="234"/>
      <c r="D344" s="226" t="s">
        <v>242</v>
      </c>
      <c r="E344" s="254" t="s">
        <v>19</v>
      </c>
      <c r="F344" s="235" t="s">
        <v>1967</v>
      </c>
      <c r="G344" s="234"/>
      <c r="H344" s="236">
        <v>21.420000000000002</v>
      </c>
      <c r="I344" s="237"/>
      <c r="J344" s="234"/>
      <c r="K344" s="234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242</v>
      </c>
      <c r="AU344" s="242" t="s">
        <v>82</v>
      </c>
      <c r="AV344" s="13" t="s">
        <v>82</v>
      </c>
      <c r="AW344" s="13" t="s">
        <v>35</v>
      </c>
      <c r="AX344" s="13" t="s">
        <v>73</v>
      </c>
      <c r="AY344" s="242" t="s">
        <v>214</v>
      </c>
    </row>
    <row r="345" s="2" customFormat="1" ht="16.5" customHeight="1">
      <c r="A345" s="39"/>
      <c r="B345" s="40"/>
      <c r="C345" s="213" t="s">
        <v>594</v>
      </c>
      <c r="D345" s="213" t="s">
        <v>217</v>
      </c>
      <c r="E345" s="214" t="s">
        <v>1973</v>
      </c>
      <c r="F345" s="215" t="s">
        <v>1974</v>
      </c>
      <c r="G345" s="216" t="s">
        <v>232</v>
      </c>
      <c r="H345" s="217">
        <v>0.92000000000000004</v>
      </c>
      <c r="I345" s="218"/>
      <c r="J345" s="219">
        <f>ROUND(I345*H345,2)</f>
        <v>0</v>
      </c>
      <c r="K345" s="215" t="s">
        <v>221</v>
      </c>
      <c r="L345" s="45"/>
      <c r="M345" s="220" t="s">
        <v>19</v>
      </c>
      <c r="N345" s="221" t="s">
        <v>44</v>
      </c>
      <c r="O345" s="85"/>
      <c r="P345" s="222">
        <f>O345*H345</f>
        <v>0</v>
      </c>
      <c r="Q345" s="222">
        <v>1.0471699999999999</v>
      </c>
      <c r="R345" s="222">
        <f>Q345*H345</f>
        <v>0.96339639999999993</v>
      </c>
      <c r="S345" s="222">
        <v>0</v>
      </c>
      <c r="T345" s="223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4" t="s">
        <v>222</v>
      </c>
      <c r="AT345" s="224" t="s">
        <v>217</v>
      </c>
      <c r="AU345" s="224" t="s">
        <v>82</v>
      </c>
      <c r="AY345" s="18" t="s">
        <v>214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8" t="s">
        <v>80</v>
      </c>
      <c r="BK345" s="225">
        <f>ROUND(I345*H345,2)</f>
        <v>0</v>
      </c>
      <c r="BL345" s="18" t="s">
        <v>222</v>
      </c>
      <c r="BM345" s="224" t="s">
        <v>1975</v>
      </c>
    </row>
    <row r="346" s="2" customFormat="1">
      <c r="A346" s="39"/>
      <c r="B346" s="40"/>
      <c r="C346" s="41"/>
      <c r="D346" s="226" t="s">
        <v>224</v>
      </c>
      <c r="E346" s="41"/>
      <c r="F346" s="227" t="s">
        <v>1976</v>
      </c>
      <c r="G346" s="41"/>
      <c r="H346" s="41"/>
      <c r="I346" s="228"/>
      <c r="J346" s="41"/>
      <c r="K346" s="41"/>
      <c r="L346" s="45"/>
      <c r="M346" s="229"/>
      <c r="N346" s="230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224</v>
      </c>
      <c r="AU346" s="18" t="s">
        <v>82</v>
      </c>
    </row>
    <row r="347" s="2" customFormat="1">
      <c r="A347" s="39"/>
      <c r="B347" s="40"/>
      <c r="C347" s="41"/>
      <c r="D347" s="231" t="s">
        <v>226</v>
      </c>
      <c r="E347" s="41"/>
      <c r="F347" s="232" t="s">
        <v>1977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226</v>
      </c>
      <c r="AU347" s="18" t="s">
        <v>82</v>
      </c>
    </row>
    <row r="348" s="2" customFormat="1" ht="16.5" customHeight="1">
      <c r="A348" s="39"/>
      <c r="B348" s="40"/>
      <c r="C348" s="213" t="s">
        <v>600</v>
      </c>
      <c r="D348" s="213" t="s">
        <v>217</v>
      </c>
      <c r="E348" s="214" t="s">
        <v>1978</v>
      </c>
      <c r="F348" s="215" t="s">
        <v>1979</v>
      </c>
      <c r="G348" s="216" t="s">
        <v>1655</v>
      </c>
      <c r="H348" s="217">
        <v>3.375</v>
      </c>
      <c r="I348" s="218"/>
      <c r="J348" s="219">
        <f>ROUND(I348*H348,2)</f>
        <v>0</v>
      </c>
      <c r="K348" s="215" t="s">
        <v>221</v>
      </c>
      <c r="L348" s="45"/>
      <c r="M348" s="220" t="s">
        <v>19</v>
      </c>
      <c r="N348" s="221" t="s">
        <v>44</v>
      </c>
      <c r="O348" s="85"/>
      <c r="P348" s="222">
        <f>O348*H348</f>
        <v>0</v>
      </c>
      <c r="Q348" s="222">
        <v>1.9312499999999999</v>
      </c>
      <c r="R348" s="222">
        <f>Q348*H348</f>
        <v>6.5179687499999996</v>
      </c>
      <c r="S348" s="222">
        <v>0</v>
      </c>
      <c r="T348" s="22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222</v>
      </c>
      <c r="AT348" s="224" t="s">
        <v>217</v>
      </c>
      <c r="AU348" s="224" t="s">
        <v>82</v>
      </c>
      <c r="AY348" s="18" t="s">
        <v>214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80</v>
      </c>
      <c r="BK348" s="225">
        <f>ROUND(I348*H348,2)</f>
        <v>0</v>
      </c>
      <c r="BL348" s="18" t="s">
        <v>222</v>
      </c>
      <c r="BM348" s="224" t="s">
        <v>1980</v>
      </c>
    </row>
    <row r="349" s="2" customFormat="1">
      <c r="A349" s="39"/>
      <c r="B349" s="40"/>
      <c r="C349" s="41"/>
      <c r="D349" s="226" t="s">
        <v>224</v>
      </c>
      <c r="E349" s="41"/>
      <c r="F349" s="227" t="s">
        <v>1981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224</v>
      </c>
      <c r="AU349" s="18" t="s">
        <v>82</v>
      </c>
    </row>
    <row r="350" s="2" customFormat="1">
      <c r="A350" s="39"/>
      <c r="B350" s="40"/>
      <c r="C350" s="41"/>
      <c r="D350" s="231" t="s">
        <v>226</v>
      </c>
      <c r="E350" s="41"/>
      <c r="F350" s="232" t="s">
        <v>1982</v>
      </c>
      <c r="G350" s="41"/>
      <c r="H350" s="41"/>
      <c r="I350" s="228"/>
      <c r="J350" s="41"/>
      <c r="K350" s="41"/>
      <c r="L350" s="45"/>
      <c r="M350" s="229"/>
      <c r="N350" s="230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226</v>
      </c>
      <c r="AU350" s="18" t="s">
        <v>82</v>
      </c>
    </row>
    <row r="351" s="13" customFormat="1">
      <c r="A351" s="13"/>
      <c r="B351" s="233"/>
      <c r="C351" s="234"/>
      <c r="D351" s="226" t="s">
        <v>242</v>
      </c>
      <c r="E351" s="254" t="s">
        <v>19</v>
      </c>
      <c r="F351" s="235" t="s">
        <v>1983</v>
      </c>
      <c r="G351" s="234"/>
      <c r="H351" s="236">
        <v>3.375</v>
      </c>
      <c r="I351" s="237"/>
      <c r="J351" s="234"/>
      <c r="K351" s="234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242</v>
      </c>
      <c r="AU351" s="242" t="s">
        <v>82</v>
      </c>
      <c r="AV351" s="13" t="s">
        <v>82</v>
      </c>
      <c r="AW351" s="13" t="s">
        <v>35</v>
      </c>
      <c r="AX351" s="13" t="s">
        <v>80</v>
      </c>
      <c r="AY351" s="242" t="s">
        <v>214</v>
      </c>
    </row>
    <row r="352" s="2" customFormat="1" ht="16.5" customHeight="1">
      <c r="A352" s="39"/>
      <c r="B352" s="40"/>
      <c r="C352" s="213" t="s">
        <v>606</v>
      </c>
      <c r="D352" s="213" t="s">
        <v>217</v>
      </c>
      <c r="E352" s="214" t="s">
        <v>1984</v>
      </c>
      <c r="F352" s="215" t="s">
        <v>1985</v>
      </c>
      <c r="G352" s="216" t="s">
        <v>321</v>
      </c>
      <c r="H352" s="217">
        <v>383</v>
      </c>
      <c r="I352" s="218"/>
      <c r="J352" s="219">
        <f>ROUND(I352*H352,2)</f>
        <v>0</v>
      </c>
      <c r="K352" s="215" t="s">
        <v>221</v>
      </c>
      <c r="L352" s="45"/>
      <c r="M352" s="220" t="s">
        <v>19</v>
      </c>
      <c r="N352" s="221" t="s">
        <v>44</v>
      </c>
      <c r="O352" s="85"/>
      <c r="P352" s="222">
        <f>O352*H352</f>
        <v>0</v>
      </c>
      <c r="Q352" s="222">
        <v>0.108</v>
      </c>
      <c r="R352" s="222">
        <f>Q352*H352</f>
        <v>41.363999999999997</v>
      </c>
      <c r="S352" s="222">
        <v>0</v>
      </c>
      <c r="T352" s="223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222</v>
      </c>
      <c r="AT352" s="224" t="s">
        <v>217</v>
      </c>
      <c r="AU352" s="224" t="s">
        <v>82</v>
      </c>
      <c r="AY352" s="18" t="s">
        <v>214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80</v>
      </c>
      <c r="BK352" s="225">
        <f>ROUND(I352*H352,2)</f>
        <v>0</v>
      </c>
      <c r="BL352" s="18" t="s">
        <v>222</v>
      </c>
      <c r="BM352" s="224" t="s">
        <v>1986</v>
      </c>
    </row>
    <row r="353" s="2" customFormat="1">
      <c r="A353" s="39"/>
      <c r="B353" s="40"/>
      <c r="C353" s="41"/>
      <c r="D353" s="226" t="s">
        <v>224</v>
      </c>
      <c r="E353" s="41"/>
      <c r="F353" s="227" t="s">
        <v>1987</v>
      </c>
      <c r="G353" s="41"/>
      <c r="H353" s="41"/>
      <c r="I353" s="228"/>
      <c r="J353" s="41"/>
      <c r="K353" s="41"/>
      <c r="L353" s="45"/>
      <c r="M353" s="229"/>
      <c r="N353" s="230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224</v>
      </c>
      <c r="AU353" s="18" t="s">
        <v>82</v>
      </c>
    </row>
    <row r="354" s="2" customFormat="1">
      <c r="A354" s="39"/>
      <c r="B354" s="40"/>
      <c r="C354" s="41"/>
      <c r="D354" s="231" t="s">
        <v>226</v>
      </c>
      <c r="E354" s="41"/>
      <c r="F354" s="232" t="s">
        <v>1988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226</v>
      </c>
      <c r="AU354" s="18" t="s">
        <v>82</v>
      </c>
    </row>
    <row r="355" s="2" customFormat="1" ht="16.5" customHeight="1">
      <c r="A355" s="39"/>
      <c r="B355" s="40"/>
      <c r="C355" s="243" t="s">
        <v>612</v>
      </c>
      <c r="D355" s="243" t="s">
        <v>254</v>
      </c>
      <c r="E355" s="244" t="s">
        <v>1989</v>
      </c>
      <c r="F355" s="245" t="s">
        <v>1990</v>
      </c>
      <c r="G355" s="246" t="s">
        <v>277</v>
      </c>
      <c r="H355" s="247">
        <v>28.725000000000001</v>
      </c>
      <c r="I355" s="248"/>
      <c r="J355" s="249">
        <f>ROUND(I355*H355,2)</f>
        <v>0</v>
      </c>
      <c r="K355" s="245" t="s">
        <v>221</v>
      </c>
      <c r="L355" s="250"/>
      <c r="M355" s="251" t="s">
        <v>19</v>
      </c>
      <c r="N355" s="252" t="s">
        <v>44</v>
      </c>
      <c r="O355" s="85"/>
      <c r="P355" s="222">
        <f>O355*H355</f>
        <v>0</v>
      </c>
      <c r="Q355" s="222">
        <v>0.75</v>
      </c>
      <c r="R355" s="222">
        <f>Q355*H355</f>
        <v>21.543750000000003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215</v>
      </c>
      <c r="AT355" s="224" t="s">
        <v>254</v>
      </c>
      <c r="AU355" s="224" t="s">
        <v>82</v>
      </c>
      <c r="AY355" s="18" t="s">
        <v>214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80</v>
      </c>
      <c r="BK355" s="225">
        <f>ROUND(I355*H355,2)</f>
        <v>0</v>
      </c>
      <c r="BL355" s="18" t="s">
        <v>222</v>
      </c>
      <c r="BM355" s="224" t="s">
        <v>1991</v>
      </c>
    </row>
    <row r="356" s="2" customFormat="1">
      <c r="A356" s="39"/>
      <c r="B356" s="40"/>
      <c r="C356" s="41"/>
      <c r="D356" s="226" t="s">
        <v>224</v>
      </c>
      <c r="E356" s="41"/>
      <c r="F356" s="227" t="s">
        <v>1990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224</v>
      </c>
      <c r="AU356" s="18" t="s">
        <v>82</v>
      </c>
    </row>
    <row r="357" s="2" customFormat="1">
      <c r="A357" s="39"/>
      <c r="B357" s="40"/>
      <c r="C357" s="41"/>
      <c r="D357" s="226" t="s">
        <v>507</v>
      </c>
      <c r="E357" s="41"/>
      <c r="F357" s="253" t="s">
        <v>1992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507</v>
      </c>
      <c r="AU357" s="18" t="s">
        <v>82</v>
      </c>
    </row>
    <row r="358" s="13" customFormat="1">
      <c r="A358" s="13"/>
      <c r="B358" s="233"/>
      <c r="C358" s="234"/>
      <c r="D358" s="226" t="s">
        <v>242</v>
      </c>
      <c r="E358" s="234"/>
      <c r="F358" s="235" t="s">
        <v>1993</v>
      </c>
      <c r="G358" s="234"/>
      <c r="H358" s="236">
        <v>28.725000000000001</v>
      </c>
      <c r="I358" s="237"/>
      <c r="J358" s="234"/>
      <c r="K358" s="234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242</v>
      </c>
      <c r="AU358" s="242" t="s">
        <v>82</v>
      </c>
      <c r="AV358" s="13" t="s">
        <v>82</v>
      </c>
      <c r="AW358" s="13" t="s">
        <v>4</v>
      </c>
      <c r="AX358" s="13" t="s">
        <v>80</v>
      </c>
      <c r="AY358" s="242" t="s">
        <v>214</v>
      </c>
    </row>
    <row r="359" s="12" customFormat="1" ht="22.8" customHeight="1">
      <c r="A359" s="12"/>
      <c r="B359" s="197"/>
      <c r="C359" s="198"/>
      <c r="D359" s="199" t="s">
        <v>72</v>
      </c>
      <c r="E359" s="211" t="s">
        <v>236</v>
      </c>
      <c r="F359" s="211" t="s">
        <v>1994</v>
      </c>
      <c r="G359" s="198"/>
      <c r="H359" s="198"/>
      <c r="I359" s="201"/>
      <c r="J359" s="212">
        <f>BK359</f>
        <v>0</v>
      </c>
      <c r="K359" s="198"/>
      <c r="L359" s="203"/>
      <c r="M359" s="204"/>
      <c r="N359" s="205"/>
      <c r="O359" s="205"/>
      <c r="P359" s="206">
        <f>SUM(P360:P408)</f>
        <v>0</v>
      </c>
      <c r="Q359" s="205"/>
      <c r="R359" s="206">
        <f>SUM(R360:R408)</f>
        <v>74.71670524999999</v>
      </c>
      <c r="S359" s="205"/>
      <c r="T359" s="207">
        <f>SUM(T360:T408)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8" t="s">
        <v>80</v>
      </c>
      <c r="AT359" s="209" t="s">
        <v>72</v>
      </c>
      <c r="AU359" s="209" t="s">
        <v>80</v>
      </c>
      <c r="AY359" s="208" t="s">
        <v>214</v>
      </c>
      <c r="BK359" s="210">
        <f>SUM(BK360:BK408)</f>
        <v>0</v>
      </c>
    </row>
    <row r="360" s="2" customFormat="1" ht="16.5" customHeight="1">
      <c r="A360" s="39"/>
      <c r="B360" s="40"/>
      <c r="C360" s="213" t="s">
        <v>616</v>
      </c>
      <c r="D360" s="213" t="s">
        <v>217</v>
      </c>
      <c r="E360" s="214" t="s">
        <v>1995</v>
      </c>
      <c r="F360" s="215" t="s">
        <v>1996</v>
      </c>
      <c r="G360" s="216" t="s">
        <v>277</v>
      </c>
      <c r="H360" s="217">
        <v>1</v>
      </c>
      <c r="I360" s="218"/>
      <c r="J360" s="219">
        <f>ROUND(I360*H360,2)</f>
        <v>0</v>
      </c>
      <c r="K360" s="215" t="s">
        <v>221</v>
      </c>
      <c r="L360" s="45"/>
      <c r="M360" s="220" t="s">
        <v>19</v>
      </c>
      <c r="N360" s="221" t="s">
        <v>44</v>
      </c>
      <c r="O360" s="85"/>
      <c r="P360" s="222">
        <f>O360*H360</f>
        <v>0</v>
      </c>
      <c r="Q360" s="222">
        <v>0</v>
      </c>
      <c r="R360" s="222">
        <f>Q360*H360</f>
        <v>0</v>
      </c>
      <c r="S360" s="222">
        <v>0</v>
      </c>
      <c r="T360" s="223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4" t="s">
        <v>222</v>
      </c>
      <c r="AT360" s="224" t="s">
        <v>217</v>
      </c>
      <c r="AU360" s="224" t="s">
        <v>82</v>
      </c>
      <c r="AY360" s="18" t="s">
        <v>214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8" t="s">
        <v>80</v>
      </c>
      <c r="BK360" s="225">
        <f>ROUND(I360*H360,2)</f>
        <v>0</v>
      </c>
      <c r="BL360" s="18" t="s">
        <v>222</v>
      </c>
      <c r="BM360" s="224" t="s">
        <v>1997</v>
      </c>
    </row>
    <row r="361" s="2" customFormat="1">
      <c r="A361" s="39"/>
      <c r="B361" s="40"/>
      <c r="C361" s="41"/>
      <c r="D361" s="226" t="s">
        <v>224</v>
      </c>
      <c r="E361" s="41"/>
      <c r="F361" s="227" t="s">
        <v>1998</v>
      </c>
      <c r="G361" s="41"/>
      <c r="H361" s="41"/>
      <c r="I361" s="228"/>
      <c r="J361" s="41"/>
      <c r="K361" s="41"/>
      <c r="L361" s="45"/>
      <c r="M361" s="229"/>
      <c r="N361" s="230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224</v>
      </c>
      <c r="AU361" s="18" t="s">
        <v>82</v>
      </c>
    </row>
    <row r="362" s="2" customFormat="1">
      <c r="A362" s="39"/>
      <c r="B362" s="40"/>
      <c r="C362" s="41"/>
      <c r="D362" s="231" t="s">
        <v>226</v>
      </c>
      <c r="E362" s="41"/>
      <c r="F362" s="232" t="s">
        <v>1999</v>
      </c>
      <c r="G362" s="41"/>
      <c r="H362" s="41"/>
      <c r="I362" s="228"/>
      <c r="J362" s="41"/>
      <c r="K362" s="41"/>
      <c r="L362" s="45"/>
      <c r="M362" s="229"/>
      <c r="N362" s="230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226</v>
      </c>
      <c r="AU362" s="18" t="s">
        <v>82</v>
      </c>
    </row>
    <row r="363" s="2" customFormat="1" ht="16.5" customHeight="1">
      <c r="A363" s="39"/>
      <c r="B363" s="40"/>
      <c r="C363" s="213" t="s">
        <v>622</v>
      </c>
      <c r="D363" s="213" t="s">
        <v>217</v>
      </c>
      <c r="E363" s="214" t="s">
        <v>2000</v>
      </c>
      <c r="F363" s="215" t="s">
        <v>2001</v>
      </c>
      <c r="G363" s="216" t="s">
        <v>277</v>
      </c>
      <c r="H363" s="217">
        <v>1</v>
      </c>
      <c r="I363" s="218"/>
      <c r="J363" s="219">
        <f>ROUND(I363*H363,2)</f>
        <v>0</v>
      </c>
      <c r="K363" s="215" t="s">
        <v>221</v>
      </c>
      <c r="L363" s="45"/>
      <c r="M363" s="220" t="s">
        <v>19</v>
      </c>
      <c r="N363" s="221" t="s">
        <v>44</v>
      </c>
      <c r="O363" s="85"/>
      <c r="P363" s="222">
        <f>O363*H363</f>
        <v>0</v>
      </c>
      <c r="Q363" s="222">
        <v>0</v>
      </c>
      <c r="R363" s="222">
        <f>Q363*H363</f>
        <v>0</v>
      </c>
      <c r="S363" s="222">
        <v>0</v>
      </c>
      <c r="T363" s="223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4" t="s">
        <v>222</v>
      </c>
      <c r="AT363" s="224" t="s">
        <v>217</v>
      </c>
      <c r="AU363" s="224" t="s">
        <v>82</v>
      </c>
      <c r="AY363" s="18" t="s">
        <v>214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8" t="s">
        <v>80</v>
      </c>
      <c r="BK363" s="225">
        <f>ROUND(I363*H363,2)</f>
        <v>0</v>
      </c>
      <c r="BL363" s="18" t="s">
        <v>222</v>
      </c>
      <c r="BM363" s="224" t="s">
        <v>2002</v>
      </c>
    </row>
    <row r="364" s="2" customFormat="1">
      <c r="A364" s="39"/>
      <c r="B364" s="40"/>
      <c r="C364" s="41"/>
      <c r="D364" s="226" t="s">
        <v>224</v>
      </c>
      <c r="E364" s="41"/>
      <c r="F364" s="227" t="s">
        <v>2003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224</v>
      </c>
      <c r="AU364" s="18" t="s">
        <v>82</v>
      </c>
    </row>
    <row r="365" s="2" customFormat="1">
      <c r="A365" s="39"/>
      <c r="B365" s="40"/>
      <c r="C365" s="41"/>
      <c r="D365" s="231" t="s">
        <v>226</v>
      </c>
      <c r="E365" s="41"/>
      <c r="F365" s="232" t="s">
        <v>2004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226</v>
      </c>
      <c r="AU365" s="18" t="s">
        <v>82</v>
      </c>
    </row>
    <row r="366" s="2" customFormat="1" ht="16.5" customHeight="1">
      <c r="A366" s="39"/>
      <c r="B366" s="40"/>
      <c r="C366" s="213" t="s">
        <v>628</v>
      </c>
      <c r="D366" s="213" t="s">
        <v>217</v>
      </c>
      <c r="E366" s="214" t="s">
        <v>2005</v>
      </c>
      <c r="F366" s="215" t="s">
        <v>2006</v>
      </c>
      <c r="G366" s="216" t="s">
        <v>277</v>
      </c>
      <c r="H366" s="217">
        <v>1</v>
      </c>
      <c r="I366" s="218"/>
      <c r="J366" s="219">
        <f>ROUND(I366*H366,2)</f>
        <v>0</v>
      </c>
      <c r="K366" s="215" t="s">
        <v>221</v>
      </c>
      <c r="L366" s="45"/>
      <c r="M366" s="220" t="s">
        <v>19</v>
      </c>
      <c r="N366" s="221" t="s">
        <v>44</v>
      </c>
      <c r="O366" s="85"/>
      <c r="P366" s="222">
        <f>O366*H366</f>
        <v>0</v>
      </c>
      <c r="Q366" s="222">
        <v>0</v>
      </c>
      <c r="R366" s="222">
        <f>Q366*H366</f>
        <v>0</v>
      </c>
      <c r="S366" s="222">
        <v>0</v>
      </c>
      <c r="T366" s="223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222</v>
      </c>
      <c r="AT366" s="224" t="s">
        <v>217</v>
      </c>
      <c r="AU366" s="224" t="s">
        <v>82</v>
      </c>
      <c r="AY366" s="18" t="s">
        <v>214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80</v>
      </c>
      <c r="BK366" s="225">
        <f>ROUND(I366*H366,2)</f>
        <v>0</v>
      </c>
      <c r="BL366" s="18" t="s">
        <v>222</v>
      </c>
      <c r="BM366" s="224" t="s">
        <v>2007</v>
      </c>
    </row>
    <row r="367" s="2" customFormat="1">
      <c r="A367" s="39"/>
      <c r="B367" s="40"/>
      <c r="C367" s="41"/>
      <c r="D367" s="226" t="s">
        <v>224</v>
      </c>
      <c r="E367" s="41"/>
      <c r="F367" s="227" t="s">
        <v>2008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224</v>
      </c>
      <c r="AU367" s="18" t="s">
        <v>82</v>
      </c>
    </row>
    <row r="368" s="2" customFormat="1">
      <c r="A368" s="39"/>
      <c r="B368" s="40"/>
      <c r="C368" s="41"/>
      <c r="D368" s="231" t="s">
        <v>226</v>
      </c>
      <c r="E368" s="41"/>
      <c r="F368" s="232" t="s">
        <v>2009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226</v>
      </c>
      <c r="AU368" s="18" t="s">
        <v>82</v>
      </c>
    </row>
    <row r="369" s="2" customFormat="1" ht="16.5" customHeight="1">
      <c r="A369" s="39"/>
      <c r="B369" s="40"/>
      <c r="C369" s="213" t="s">
        <v>634</v>
      </c>
      <c r="D369" s="213" t="s">
        <v>217</v>
      </c>
      <c r="E369" s="214" t="s">
        <v>2010</v>
      </c>
      <c r="F369" s="215" t="s">
        <v>2011</v>
      </c>
      <c r="G369" s="216" t="s">
        <v>1655</v>
      </c>
      <c r="H369" s="217">
        <v>1.5</v>
      </c>
      <c r="I369" s="218"/>
      <c r="J369" s="219">
        <f>ROUND(I369*H369,2)</f>
        <v>0</v>
      </c>
      <c r="K369" s="215" t="s">
        <v>221</v>
      </c>
      <c r="L369" s="45"/>
      <c r="M369" s="220" t="s">
        <v>19</v>
      </c>
      <c r="N369" s="221" t="s">
        <v>44</v>
      </c>
      <c r="O369" s="85"/>
      <c r="P369" s="222">
        <f>O369*H369</f>
        <v>0</v>
      </c>
      <c r="Q369" s="222">
        <v>2.5018699999999998</v>
      </c>
      <c r="R369" s="222">
        <f>Q369*H369</f>
        <v>3.7528049999999995</v>
      </c>
      <c r="S369" s="222">
        <v>0</v>
      </c>
      <c r="T369" s="22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222</v>
      </c>
      <c r="AT369" s="224" t="s">
        <v>217</v>
      </c>
      <c r="AU369" s="224" t="s">
        <v>82</v>
      </c>
      <c r="AY369" s="18" t="s">
        <v>214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80</v>
      </c>
      <c r="BK369" s="225">
        <f>ROUND(I369*H369,2)</f>
        <v>0</v>
      </c>
      <c r="BL369" s="18" t="s">
        <v>222</v>
      </c>
      <c r="BM369" s="224" t="s">
        <v>2012</v>
      </c>
    </row>
    <row r="370" s="2" customFormat="1">
      <c r="A370" s="39"/>
      <c r="B370" s="40"/>
      <c r="C370" s="41"/>
      <c r="D370" s="226" t="s">
        <v>224</v>
      </c>
      <c r="E370" s="41"/>
      <c r="F370" s="227" t="s">
        <v>2013</v>
      </c>
      <c r="G370" s="41"/>
      <c r="H370" s="41"/>
      <c r="I370" s="228"/>
      <c r="J370" s="41"/>
      <c r="K370" s="41"/>
      <c r="L370" s="45"/>
      <c r="M370" s="229"/>
      <c r="N370" s="230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224</v>
      </c>
      <c r="AU370" s="18" t="s">
        <v>82</v>
      </c>
    </row>
    <row r="371" s="2" customFormat="1">
      <c r="A371" s="39"/>
      <c r="B371" s="40"/>
      <c r="C371" s="41"/>
      <c r="D371" s="231" t="s">
        <v>226</v>
      </c>
      <c r="E371" s="41"/>
      <c r="F371" s="232" t="s">
        <v>2014</v>
      </c>
      <c r="G371" s="41"/>
      <c r="H371" s="41"/>
      <c r="I371" s="228"/>
      <c r="J371" s="41"/>
      <c r="K371" s="41"/>
      <c r="L371" s="45"/>
      <c r="M371" s="229"/>
      <c r="N371" s="230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226</v>
      </c>
      <c r="AU371" s="18" t="s">
        <v>82</v>
      </c>
    </row>
    <row r="372" s="13" customFormat="1">
      <c r="A372" s="13"/>
      <c r="B372" s="233"/>
      <c r="C372" s="234"/>
      <c r="D372" s="226" t="s">
        <v>242</v>
      </c>
      <c r="E372" s="254" t="s">
        <v>19</v>
      </c>
      <c r="F372" s="235" t="s">
        <v>2015</v>
      </c>
      <c r="G372" s="234"/>
      <c r="H372" s="236">
        <v>1.5</v>
      </c>
      <c r="I372" s="237"/>
      <c r="J372" s="234"/>
      <c r="K372" s="234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242</v>
      </c>
      <c r="AU372" s="242" t="s">
        <v>82</v>
      </c>
      <c r="AV372" s="13" t="s">
        <v>82</v>
      </c>
      <c r="AW372" s="13" t="s">
        <v>35</v>
      </c>
      <c r="AX372" s="13" t="s">
        <v>80</v>
      </c>
      <c r="AY372" s="242" t="s">
        <v>214</v>
      </c>
    </row>
    <row r="373" s="2" customFormat="1" ht="16.5" customHeight="1">
      <c r="A373" s="39"/>
      <c r="B373" s="40"/>
      <c r="C373" s="213" t="s">
        <v>640</v>
      </c>
      <c r="D373" s="213" t="s">
        <v>217</v>
      </c>
      <c r="E373" s="214" t="s">
        <v>2016</v>
      </c>
      <c r="F373" s="215" t="s">
        <v>2017</v>
      </c>
      <c r="G373" s="216" t="s">
        <v>321</v>
      </c>
      <c r="H373" s="217">
        <v>12</v>
      </c>
      <c r="I373" s="218"/>
      <c r="J373" s="219">
        <f>ROUND(I373*H373,2)</f>
        <v>0</v>
      </c>
      <c r="K373" s="215" t="s">
        <v>221</v>
      </c>
      <c r="L373" s="45"/>
      <c r="M373" s="220" t="s">
        <v>19</v>
      </c>
      <c r="N373" s="221" t="s">
        <v>44</v>
      </c>
      <c r="O373" s="85"/>
      <c r="P373" s="222">
        <f>O373*H373</f>
        <v>0</v>
      </c>
      <c r="Q373" s="222">
        <v>0.015890000000000001</v>
      </c>
      <c r="R373" s="222">
        <f>Q373*H373</f>
        <v>0.19068000000000002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222</v>
      </c>
      <c r="AT373" s="224" t="s">
        <v>217</v>
      </c>
      <c r="AU373" s="224" t="s">
        <v>82</v>
      </c>
      <c r="AY373" s="18" t="s">
        <v>214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80</v>
      </c>
      <c r="BK373" s="225">
        <f>ROUND(I373*H373,2)</f>
        <v>0</v>
      </c>
      <c r="BL373" s="18" t="s">
        <v>222</v>
      </c>
      <c r="BM373" s="224" t="s">
        <v>2018</v>
      </c>
    </row>
    <row r="374" s="2" customFormat="1">
      <c r="A374" s="39"/>
      <c r="B374" s="40"/>
      <c r="C374" s="41"/>
      <c r="D374" s="226" t="s">
        <v>224</v>
      </c>
      <c r="E374" s="41"/>
      <c r="F374" s="227" t="s">
        <v>2019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224</v>
      </c>
      <c r="AU374" s="18" t="s">
        <v>82</v>
      </c>
    </row>
    <row r="375" s="2" customFormat="1">
      <c r="A375" s="39"/>
      <c r="B375" s="40"/>
      <c r="C375" s="41"/>
      <c r="D375" s="231" t="s">
        <v>226</v>
      </c>
      <c r="E375" s="41"/>
      <c r="F375" s="232" t="s">
        <v>2020</v>
      </c>
      <c r="G375" s="41"/>
      <c r="H375" s="41"/>
      <c r="I375" s="228"/>
      <c r="J375" s="41"/>
      <c r="K375" s="41"/>
      <c r="L375" s="45"/>
      <c r="M375" s="229"/>
      <c r="N375" s="230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226</v>
      </c>
      <c r="AU375" s="18" t="s">
        <v>82</v>
      </c>
    </row>
    <row r="376" s="13" customFormat="1">
      <c r="A376" s="13"/>
      <c r="B376" s="233"/>
      <c r="C376" s="234"/>
      <c r="D376" s="226" t="s">
        <v>242</v>
      </c>
      <c r="E376" s="254" t="s">
        <v>19</v>
      </c>
      <c r="F376" s="235" t="s">
        <v>2021</v>
      </c>
      <c r="G376" s="234"/>
      <c r="H376" s="236">
        <v>12</v>
      </c>
      <c r="I376" s="237"/>
      <c r="J376" s="234"/>
      <c r="K376" s="234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242</v>
      </c>
      <c r="AU376" s="242" t="s">
        <v>82</v>
      </c>
      <c r="AV376" s="13" t="s">
        <v>82</v>
      </c>
      <c r="AW376" s="13" t="s">
        <v>35</v>
      </c>
      <c r="AX376" s="13" t="s">
        <v>80</v>
      </c>
      <c r="AY376" s="242" t="s">
        <v>214</v>
      </c>
    </row>
    <row r="377" s="2" customFormat="1" ht="16.5" customHeight="1">
      <c r="A377" s="39"/>
      <c r="B377" s="40"/>
      <c r="C377" s="213" t="s">
        <v>646</v>
      </c>
      <c r="D377" s="213" t="s">
        <v>217</v>
      </c>
      <c r="E377" s="214" t="s">
        <v>2022</v>
      </c>
      <c r="F377" s="215" t="s">
        <v>2023</v>
      </c>
      <c r="G377" s="216" t="s">
        <v>321</v>
      </c>
      <c r="H377" s="217">
        <v>12</v>
      </c>
      <c r="I377" s="218"/>
      <c r="J377" s="219">
        <f>ROUND(I377*H377,2)</f>
        <v>0</v>
      </c>
      <c r="K377" s="215" t="s">
        <v>221</v>
      </c>
      <c r="L377" s="45"/>
      <c r="M377" s="220" t="s">
        <v>19</v>
      </c>
      <c r="N377" s="221" t="s">
        <v>44</v>
      </c>
      <c r="O377" s="85"/>
      <c r="P377" s="222">
        <f>O377*H377</f>
        <v>0</v>
      </c>
      <c r="Q377" s="222">
        <v>0</v>
      </c>
      <c r="R377" s="222">
        <f>Q377*H377</f>
        <v>0</v>
      </c>
      <c r="S377" s="222">
        <v>0</v>
      </c>
      <c r="T377" s="223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4" t="s">
        <v>222</v>
      </c>
      <c r="AT377" s="224" t="s">
        <v>217</v>
      </c>
      <c r="AU377" s="224" t="s">
        <v>82</v>
      </c>
      <c r="AY377" s="18" t="s">
        <v>214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8" t="s">
        <v>80</v>
      </c>
      <c r="BK377" s="225">
        <f>ROUND(I377*H377,2)</f>
        <v>0</v>
      </c>
      <c r="BL377" s="18" t="s">
        <v>222</v>
      </c>
      <c r="BM377" s="224" t="s">
        <v>2024</v>
      </c>
    </row>
    <row r="378" s="2" customFormat="1">
      <c r="A378" s="39"/>
      <c r="B378" s="40"/>
      <c r="C378" s="41"/>
      <c r="D378" s="226" t="s">
        <v>224</v>
      </c>
      <c r="E378" s="41"/>
      <c r="F378" s="227" t="s">
        <v>2025</v>
      </c>
      <c r="G378" s="41"/>
      <c r="H378" s="41"/>
      <c r="I378" s="228"/>
      <c r="J378" s="41"/>
      <c r="K378" s="41"/>
      <c r="L378" s="45"/>
      <c r="M378" s="229"/>
      <c r="N378" s="230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224</v>
      </c>
      <c r="AU378" s="18" t="s">
        <v>82</v>
      </c>
    </row>
    <row r="379" s="2" customFormat="1">
      <c r="A379" s="39"/>
      <c r="B379" s="40"/>
      <c r="C379" s="41"/>
      <c r="D379" s="231" t="s">
        <v>226</v>
      </c>
      <c r="E379" s="41"/>
      <c r="F379" s="232" t="s">
        <v>2026</v>
      </c>
      <c r="G379" s="41"/>
      <c r="H379" s="41"/>
      <c r="I379" s="228"/>
      <c r="J379" s="41"/>
      <c r="K379" s="41"/>
      <c r="L379" s="45"/>
      <c r="M379" s="229"/>
      <c r="N379" s="230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226</v>
      </c>
      <c r="AU379" s="18" t="s">
        <v>82</v>
      </c>
    </row>
    <row r="380" s="13" customFormat="1">
      <c r="A380" s="13"/>
      <c r="B380" s="233"/>
      <c r="C380" s="234"/>
      <c r="D380" s="226" t="s">
        <v>242</v>
      </c>
      <c r="E380" s="254" t="s">
        <v>19</v>
      </c>
      <c r="F380" s="235" t="s">
        <v>2021</v>
      </c>
      <c r="G380" s="234"/>
      <c r="H380" s="236">
        <v>12</v>
      </c>
      <c r="I380" s="237"/>
      <c r="J380" s="234"/>
      <c r="K380" s="234"/>
      <c r="L380" s="238"/>
      <c r="M380" s="239"/>
      <c r="N380" s="240"/>
      <c r="O380" s="240"/>
      <c r="P380" s="240"/>
      <c r="Q380" s="240"/>
      <c r="R380" s="240"/>
      <c r="S380" s="240"/>
      <c r="T380" s="24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2" t="s">
        <v>242</v>
      </c>
      <c r="AU380" s="242" t="s">
        <v>82</v>
      </c>
      <c r="AV380" s="13" t="s">
        <v>82</v>
      </c>
      <c r="AW380" s="13" t="s">
        <v>35</v>
      </c>
      <c r="AX380" s="13" t="s">
        <v>80</v>
      </c>
      <c r="AY380" s="242" t="s">
        <v>214</v>
      </c>
    </row>
    <row r="381" s="2" customFormat="1" ht="16.5" customHeight="1">
      <c r="A381" s="39"/>
      <c r="B381" s="40"/>
      <c r="C381" s="213" t="s">
        <v>652</v>
      </c>
      <c r="D381" s="213" t="s">
        <v>217</v>
      </c>
      <c r="E381" s="214" t="s">
        <v>2027</v>
      </c>
      <c r="F381" s="215" t="s">
        <v>2028</v>
      </c>
      <c r="G381" s="216" t="s">
        <v>232</v>
      </c>
      <c r="H381" s="217">
        <v>0.14999999999999999</v>
      </c>
      <c r="I381" s="218"/>
      <c r="J381" s="219">
        <f>ROUND(I381*H381,2)</f>
        <v>0</v>
      </c>
      <c r="K381" s="215" t="s">
        <v>221</v>
      </c>
      <c r="L381" s="45"/>
      <c r="M381" s="220" t="s">
        <v>19</v>
      </c>
      <c r="N381" s="221" t="s">
        <v>44</v>
      </c>
      <c r="O381" s="85"/>
      <c r="P381" s="222">
        <f>O381*H381</f>
        <v>0</v>
      </c>
      <c r="Q381" s="222">
        <v>1.0502400000000001</v>
      </c>
      <c r="R381" s="222">
        <f>Q381*H381</f>
        <v>0.15753600000000001</v>
      </c>
      <c r="S381" s="222">
        <v>0</v>
      </c>
      <c r="T381" s="223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4" t="s">
        <v>222</v>
      </c>
      <c r="AT381" s="224" t="s">
        <v>217</v>
      </c>
      <c r="AU381" s="224" t="s">
        <v>82</v>
      </c>
      <c r="AY381" s="18" t="s">
        <v>214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8" t="s">
        <v>80</v>
      </c>
      <c r="BK381" s="225">
        <f>ROUND(I381*H381,2)</f>
        <v>0</v>
      </c>
      <c r="BL381" s="18" t="s">
        <v>222</v>
      </c>
      <c r="BM381" s="224" t="s">
        <v>2029</v>
      </c>
    </row>
    <row r="382" s="2" customFormat="1">
      <c r="A382" s="39"/>
      <c r="B382" s="40"/>
      <c r="C382" s="41"/>
      <c r="D382" s="226" t="s">
        <v>224</v>
      </c>
      <c r="E382" s="41"/>
      <c r="F382" s="227" t="s">
        <v>2030</v>
      </c>
      <c r="G382" s="41"/>
      <c r="H382" s="41"/>
      <c r="I382" s="228"/>
      <c r="J382" s="41"/>
      <c r="K382" s="41"/>
      <c r="L382" s="45"/>
      <c r="M382" s="229"/>
      <c r="N382" s="230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224</v>
      </c>
      <c r="AU382" s="18" t="s">
        <v>82</v>
      </c>
    </row>
    <row r="383" s="2" customFormat="1">
      <c r="A383" s="39"/>
      <c r="B383" s="40"/>
      <c r="C383" s="41"/>
      <c r="D383" s="231" t="s">
        <v>226</v>
      </c>
      <c r="E383" s="41"/>
      <c r="F383" s="232" t="s">
        <v>2031</v>
      </c>
      <c r="G383" s="41"/>
      <c r="H383" s="41"/>
      <c r="I383" s="228"/>
      <c r="J383" s="41"/>
      <c r="K383" s="41"/>
      <c r="L383" s="45"/>
      <c r="M383" s="229"/>
      <c r="N383" s="230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226</v>
      </c>
      <c r="AU383" s="18" t="s">
        <v>82</v>
      </c>
    </row>
    <row r="384" s="13" customFormat="1">
      <c r="A384" s="13"/>
      <c r="B384" s="233"/>
      <c r="C384" s="234"/>
      <c r="D384" s="226" t="s">
        <v>242</v>
      </c>
      <c r="E384" s="254" t="s">
        <v>19</v>
      </c>
      <c r="F384" s="235" t="s">
        <v>2032</v>
      </c>
      <c r="G384" s="234"/>
      <c r="H384" s="236">
        <v>0.14999999999999999</v>
      </c>
      <c r="I384" s="237"/>
      <c r="J384" s="234"/>
      <c r="K384" s="234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242</v>
      </c>
      <c r="AU384" s="242" t="s">
        <v>82</v>
      </c>
      <c r="AV384" s="13" t="s">
        <v>82</v>
      </c>
      <c r="AW384" s="13" t="s">
        <v>35</v>
      </c>
      <c r="AX384" s="13" t="s">
        <v>80</v>
      </c>
      <c r="AY384" s="242" t="s">
        <v>214</v>
      </c>
    </row>
    <row r="385" s="2" customFormat="1" ht="16.5" customHeight="1">
      <c r="A385" s="39"/>
      <c r="B385" s="40"/>
      <c r="C385" s="213" t="s">
        <v>658</v>
      </c>
      <c r="D385" s="213" t="s">
        <v>217</v>
      </c>
      <c r="E385" s="214" t="s">
        <v>2033</v>
      </c>
      <c r="F385" s="215" t="s">
        <v>2034</v>
      </c>
      <c r="G385" s="216" t="s">
        <v>1655</v>
      </c>
      <c r="H385" s="217">
        <v>0.67500000000000004</v>
      </c>
      <c r="I385" s="218"/>
      <c r="J385" s="219">
        <f>ROUND(I385*H385,2)</f>
        <v>0</v>
      </c>
      <c r="K385" s="215" t="s">
        <v>221</v>
      </c>
      <c r="L385" s="45"/>
      <c r="M385" s="220" t="s">
        <v>19</v>
      </c>
      <c r="N385" s="221" t="s">
        <v>44</v>
      </c>
      <c r="O385" s="85"/>
      <c r="P385" s="222">
        <f>O385*H385</f>
        <v>0</v>
      </c>
      <c r="Q385" s="222">
        <v>0.3276</v>
      </c>
      <c r="R385" s="222">
        <f>Q385*H385</f>
        <v>0.22113000000000002</v>
      </c>
      <c r="S385" s="222">
        <v>0</v>
      </c>
      <c r="T385" s="22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222</v>
      </c>
      <c r="AT385" s="224" t="s">
        <v>217</v>
      </c>
      <c r="AU385" s="224" t="s">
        <v>82</v>
      </c>
      <c r="AY385" s="18" t="s">
        <v>214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80</v>
      </c>
      <c r="BK385" s="225">
        <f>ROUND(I385*H385,2)</f>
        <v>0</v>
      </c>
      <c r="BL385" s="18" t="s">
        <v>222</v>
      </c>
      <c r="BM385" s="224" t="s">
        <v>2035</v>
      </c>
    </row>
    <row r="386" s="2" customFormat="1">
      <c r="A386" s="39"/>
      <c r="B386" s="40"/>
      <c r="C386" s="41"/>
      <c r="D386" s="226" t="s">
        <v>224</v>
      </c>
      <c r="E386" s="41"/>
      <c r="F386" s="227" t="s">
        <v>2036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224</v>
      </c>
      <c r="AU386" s="18" t="s">
        <v>82</v>
      </c>
    </row>
    <row r="387" s="2" customFormat="1">
      <c r="A387" s="39"/>
      <c r="B387" s="40"/>
      <c r="C387" s="41"/>
      <c r="D387" s="231" t="s">
        <v>226</v>
      </c>
      <c r="E387" s="41"/>
      <c r="F387" s="232" t="s">
        <v>2037</v>
      </c>
      <c r="G387" s="41"/>
      <c r="H387" s="41"/>
      <c r="I387" s="228"/>
      <c r="J387" s="41"/>
      <c r="K387" s="41"/>
      <c r="L387" s="45"/>
      <c r="M387" s="229"/>
      <c r="N387" s="230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226</v>
      </c>
      <c r="AU387" s="18" t="s">
        <v>82</v>
      </c>
    </row>
    <row r="388" s="13" customFormat="1">
      <c r="A388" s="13"/>
      <c r="B388" s="233"/>
      <c r="C388" s="234"/>
      <c r="D388" s="226" t="s">
        <v>242</v>
      </c>
      <c r="E388" s="254" t="s">
        <v>19</v>
      </c>
      <c r="F388" s="235" t="s">
        <v>2038</v>
      </c>
      <c r="G388" s="234"/>
      <c r="H388" s="236">
        <v>0.67500000000000004</v>
      </c>
      <c r="I388" s="237"/>
      <c r="J388" s="234"/>
      <c r="K388" s="234"/>
      <c r="L388" s="238"/>
      <c r="M388" s="239"/>
      <c r="N388" s="240"/>
      <c r="O388" s="240"/>
      <c r="P388" s="240"/>
      <c r="Q388" s="240"/>
      <c r="R388" s="240"/>
      <c r="S388" s="240"/>
      <c r="T388" s="24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2" t="s">
        <v>242</v>
      </c>
      <c r="AU388" s="242" t="s">
        <v>82</v>
      </c>
      <c r="AV388" s="13" t="s">
        <v>82</v>
      </c>
      <c r="AW388" s="13" t="s">
        <v>35</v>
      </c>
      <c r="AX388" s="13" t="s">
        <v>80</v>
      </c>
      <c r="AY388" s="242" t="s">
        <v>214</v>
      </c>
    </row>
    <row r="389" s="2" customFormat="1" ht="16.5" customHeight="1">
      <c r="A389" s="39"/>
      <c r="B389" s="40"/>
      <c r="C389" s="243" t="s">
        <v>664</v>
      </c>
      <c r="D389" s="243" t="s">
        <v>254</v>
      </c>
      <c r="E389" s="244" t="s">
        <v>2039</v>
      </c>
      <c r="F389" s="245" t="s">
        <v>2040</v>
      </c>
      <c r="G389" s="246" t="s">
        <v>277</v>
      </c>
      <c r="H389" s="247">
        <v>58.749000000000002</v>
      </c>
      <c r="I389" s="248"/>
      <c r="J389" s="249">
        <f>ROUND(I389*H389,2)</f>
        <v>0</v>
      </c>
      <c r="K389" s="245" t="s">
        <v>221</v>
      </c>
      <c r="L389" s="250"/>
      <c r="M389" s="251" t="s">
        <v>19</v>
      </c>
      <c r="N389" s="252" t="s">
        <v>44</v>
      </c>
      <c r="O389" s="85"/>
      <c r="P389" s="222">
        <f>O389*H389</f>
        <v>0</v>
      </c>
      <c r="Q389" s="222">
        <v>0.014</v>
      </c>
      <c r="R389" s="222">
        <f>Q389*H389</f>
        <v>0.82248600000000005</v>
      </c>
      <c r="S389" s="222">
        <v>0</v>
      </c>
      <c r="T389" s="223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4" t="s">
        <v>215</v>
      </c>
      <c r="AT389" s="224" t="s">
        <v>254</v>
      </c>
      <c r="AU389" s="224" t="s">
        <v>82</v>
      </c>
      <c r="AY389" s="18" t="s">
        <v>214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8" t="s">
        <v>80</v>
      </c>
      <c r="BK389" s="225">
        <f>ROUND(I389*H389,2)</f>
        <v>0</v>
      </c>
      <c r="BL389" s="18" t="s">
        <v>222</v>
      </c>
      <c r="BM389" s="224" t="s">
        <v>2041</v>
      </c>
    </row>
    <row r="390" s="2" customFormat="1">
      <c r="A390" s="39"/>
      <c r="B390" s="40"/>
      <c r="C390" s="41"/>
      <c r="D390" s="226" t="s">
        <v>224</v>
      </c>
      <c r="E390" s="41"/>
      <c r="F390" s="227" t="s">
        <v>2040</v>
      </c>
      <c r="G390" s="41"/>
      <c r="H390" s="41"/>
      <c r="I390" s="228"/>
      <c r="J390" s="41"/>
      <c r="K390" s="41"/>
      <c r="L390" s="45"/>
      <c r="M390" s="229"/>
      <c r="N390" s="230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224</v>
      </c>
      <c r="AU390" s="18" t="s">
        <v>82</v>
      </c>
    </row>
    <row r="391" s="13" customFormat="1">
      <c r="A391" s="13"/>
      <c r="B391" s="233"/>
      <c r="C391" s="234"/>
      <c r="D391" s="226" t="s">
        <v>242</v>
      </c>
      <c r="E391" s="234"/>
      <c r="F391" s="235" t="s">
        <v>2042</v>
      </c>
      <c r="G391" s="234"/>
      <c r="H391" s="236">
        <v>58.749000000000002</v>
      </c>
      <c r="I391" s="237"/>
      <c r="J391" s="234"/>
      <c r="K391" s="234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242</v>
      </c>
      <c r="AU391" s="242" t="s">
        <v>82</v>
      </c>
      <c r="AV391" s="13" t="s">
        <v>82</v>
      </c>
      <c r="AW391" s="13" t="s">
        <v>4</v>
      </c>
      <c r="AX391" s="13" t="s">
        <v>80</v>
      </c>
      <c r="AY391" s="242" t="s">
        <v>214</v>
      </c>
    </row>
    <row r="392" s="2" customFormat="1" ht="16.5" customHeight="1">
      <c r="A392" s="39"/>
      <c r="B392" s="40"/>
      <c r="C392" s="213" t="s">
        <v>670</v>
      </c>
      <c r="D392" s="213" t="s">
        <v>217</v>
      </c>
      <c r="E392" s="214" t="s">
        <v>2043</v>
      </c>
      <c r="F392" s="215" t="s">
        <v>2044</v>
      </c>
      <c r="G392" s="216" t="s">
        <v>220</v>
      </c>
      <c r="H392" s="217">
        <v>6</v>
      </c>
      <c r="I392" s="218"/>
      <c r="J392" s="219">
        <f>ROUND(I392*H392,2)</f>
        <v>0</v>
      </c>
      <c r="K392" s="215" t="s">
        <v>221</v>
      </c>
      <c r="L392" s="45"/>
      <c r="M392" s="220" t="s">
        <v>19</v>
      </c>
      <c r="N392" s="221" t="s">
        <v>44</v>
      </c>
      <c r="O392" s="85"/>
      <c r="P392" s="222">
        <f>O392*H392</f>
        <v>0</v>
      </c>
      <c r="Q392" s="222">
        <v>0.034380000000000001</v>
      </c>
      <c r="R392" s="222">
        <f>Q392*H392</f>
        <v>0.20628000000000002</v>
      </c>
      <c r="S392" s="222">
        <v>0</v>
      </c>
      <c r="T392" s="22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4" t="s">
        <v>222</v>
      </c>
      <c r="AT392" s="224" t="s">
        <v>217</v>
      </c>
      <c r="AU392" s="224" t="s">
        <v>82</v>
      </c>
      <c r="AY392" s="18" t="s">
        <v>214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80</v>
      </c>
      <c r="BK392" s="225">
        <f>ROUND(I392*H392,2)</f>
        <v>0</v>
      </c>
      <c r="BL392" s="18" t="s">
        <v>222</v>
      </c>
      <c r="BM392" s="224" t="s">
        <v>2045</v>
      </c>
    </row>
    <row r="393" s="2" customFormat="1">
      <c r="A393" s="39"/>
      <c r="B393" s="40"/>
      <c r="C393" s="41"/>
      <c r="D393" s="226" t="s">
        <v>224</v>
      </c>
      <c r="E393" s="41"/>
      <c r="F393" s="227" t="s">
        <v>2046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224</v>
      </c>
      <c r="AU393" s="18" t="s">
        <v>82</v>
      </c>
    </row>
    <row r="394" s="2" customFormat="1">
      <c r="A394" s="39"/>
      <c r="B394" s="40"/>
      <c r="C394" s="41"/>
      <c r="D394" s="231" t="s">
        <v>226</v>
      </c>
      <c r="E394" s="41"/>
      <c r="F394" s="232" t="s">
        <v>2047</v>
      </c>
      <c r="G394" s="41"/>
      <c r="H394" s="41"/>
      <c r="I394" s="228"/>
      <c r="J394" s="41"/>
      <c r="K394" s="41"/>
      <c r="L394" s="45"/>
      <c r="M394" s="229"/>
      <c r="N394" s="230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226</v>
      </c>
      <c r="AU394" s="18" t="s">
        <v>82</v>
      </c>
    </row>
    <row r="395" s="2" customFormat="1" ht="21.75" customHeight="1">
      <c r="A395" s="39"/>
      <c r="B395" s="40"/>
      <c r="C395" s="213" t="s">
        <v>677</v>
      </c>
      <c r="D395" s="213" t="s">
        <v>217</v>
      </c>
      <c r="E395" s="214" t="s">
        <v>2048</v>
      </c>
      <c r="F395" s="215" t="s">
        <v>2049</v>
      </c>
      <c r="G395" s="216" t="s">
        <v>1655</v>
      </c>
      <c r="H395" s="217">
        <v>4.7249999999999996</v>
      </c>
      <c r="I395" s="218"/>
      <c r="J395" s="219">
        <f>ROUND(I395*H395,2)</f>
        <v>0</v>
      </c>
      <c r="K395" s="215" t="s">
        <v>221</v>
      </c>
      <c r="L395" s="45"/>
      <c r="M395" s="220" t="s">
        <v>19</v>
      </c>
      <c r="N395" s="221" t="s">
        <v>44</v>
      </c>
      <c r="O395" s="85"/>
      <c r="P395" s="222">
        <f>O395*H395</f>
        <v>0</v>
      </c>
      <c r="Q395" s="222">
        <v>2.57477</v>
      </c>
      <c r="R395" s="222">
        <f>Q395*H395</f>
        <v>12.165788249999999</v>
      </c>
      <c r="S395" s="222">
        <v>0</v>
      </c>
      <c r="T395" s="223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4" t="s">
        <v>222</v>
      </c>
      <c r="AT395" s="224" t="s">
        <v>217</v>
      </c>
      <c r="AU395" s="224" t="s">
        <v>82</v>
      </c>
      <c r="AY395" s="18" t="s">
        <v>214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8" t="s">
        <v>80</v>
      </c>
      <c r="BK395" s="225">
        <f>ROUND(I395*H395,2)</f>
        <v>0</v>
      </c>
      <c r="BL395" s="18" t="s">
        <v>222</v>
      </c>
      <c r="BM395" s="224" t="s">
        <v>2050</v>
      </c>
    </row>
    <row r="396" s="2" customFormat="1">
      <c r="A396" s="39"/>
      <c r="B396" s="40"/>
      <c r="C396" s="41"/>
      <c r="D396" s="226" t="s">
        <v>224</v>
      </c>
      <c r="E396" s="41"/>
      <c r="F396" s="227" t="s">
        <v>2051</v>
      </c>
      <c r="G396" s="41"/>
      <c r="H396" s="41"/>
      <c r="I396" s="228"/>
      <c r="J396" s="41"/>
      <c r="K396" s="41"/>
      <c r="L396" s="45"/>
      <c r="M396" s="229"/>
      <c r="N396" s="230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224</v>
      </c>
      <c r="AU396" s="18" t="s">
        <v>82</v>
      </c>
    </row>
    <row r="397" s="2" customFormat="1">
      <c r="A397" s="39"/>
      <c r="B397" s="40"/>
      <c r="C397" s="41"/>
      <c r="D397" s="231" t="s">
        <v>226</v>
      </c>
      <c r="E397" s="41"/>
      <c r="F397" s="232" t="s">
        <v>2052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226</v>
      </c>
      <c r="AU397" s="18" t="s">
        <v>82</v>
      </c>
    </row>
    <row r="398" s="13" customFormat="1">
      <c r="A398" s="13"/>
      <c r="B398" s="233"/>
      <c r="C398" s="234"/>
      <c r="D398" s="226" t="s">
        <v>242</v>
      </c>
      <c r="E398" s="254" t="s">
        <v>19</v>
      </c>
      <c r="F398" s="235" t="s">
        <v>2053</v>
      </c>
      <c r="G398" s="234"/>
      <c r="H398" s="236">
        <v>4.7249999999999996</v>
      </c>
      <c r="I398" s="237"/>
      <c r="J398" s="234"/>
      <c r="K398" s="234"/>
      <c r="L398" s="238"/>
      <c r="M398" s="239"/>
      <c r="N398" s="240"/>
      <c r="O398" s="240"/>
      <c r="P398" s="240"/>
      <c r="Q398" s="240"/>
      <c r="R398" s="240"/>
      <c r="S398" s="240"/>
      <c r="T398" s="24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2" t="s">
        <v>242</v>
      </c>
      <c r="AU398" s="242" t="s">
        <v>82</v>
      </c>
      <c r="AV398" s="13" t="s">
        <v>82</v>
      </c>
      <c r="AW398" s="13" t="s">
        <v>35</v>
      </c>
      <c r="AX398" s="13" t="s">
        <v>80</v>
      </c>
      <c r="AY398" s="242" t="s">
        <v>214</v>
      </c>
    </row>
    <row r="399" s="2" customFormat="1" ht="16.5" customHeight="1">
      <c r="A399" s="39"/>
      <c r="B399" s="40"/>
      <c r="C399" s="213" t="s">
        <v>683</v>
      </c>
      <c r="D399" s="213" t="s">
        <v>217</v>
      </c>
      <c r="E399" s="214" t="s">
        <v>2054</v>
      </c>
      <c r="F399" s="215" t="s">
        <v>2055</v>
      </c>
      <c r="G399" s="216" t="s">
        <v>277</v>
      </c>
      <c r="H399" s="217">
        <v>20</v>
      </c>
      <c r="I399" s="218"/>
      <c r="J399" s="219">
        <f>ROUND(I399*H399,2)</f>
        <v>0</v>
      </c>
      <c r="K399" s="215" t="s">
        <v>221</v>
      </c>
      <c r="L399" s="45"/>
      <c r="M399" s="220" t="s">
        <v>19</v>
      </c>
      <c r="N399" s="221" t="s">
        <v>44</v>
      </c>
      <c r="O399" s="85"/>
      <c r="P399" s="222">
        <f>O399*H399</f>
        <v>0</v>
      </c>
      <c r="Q399" s="222">
        <v>0.002</v>
      </c>
      <c r="R399" s="222">
        <f>Q399*H399</f>
        <v>0.040000000000000001</v>
      </c>
      <c r="S399" s="222">
        <v>0</v>
      </c>
      <c r="T399" s="223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4" t="s">
        <v>222</v>
      </c>
      <c r="AT399" s="224" t="s">
        <v>217</v>
      </c>
      <c r="AU399" s="224" t="s">
        <v>82</v>
      </c>
      <c r="AY399" s="18" t="s">
        <v>214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8" t="s">
        <v>80</v>
      </c>
      <c r="BK399" s="225">
        <f>ROUND(I399*H399,2)</f>
        <v>0</v>
      </c>
      <c r="BL399" s="18" t="s">
        <v>222</v>
      </c>
      <c r="BM399" s="224" t="s">
        <v>2056</v>
      </c>
    </row>
    <row r="400" s="2" customFormat="1">
      <c r="A400" s="39"/>
      <c r="B400" s="40"/>
      <c r="C400" s="41"/>
      <c r="D400" s="226" t="s">
        <v>224</v>
      </c>
      <c r="E400" s="41"/>
      <c r="F400" s="227" t="s">
        <v>2057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224</v>
      </c>
      <c r="AU400" s="18" t="s">
        <v>82</v>
      </c>
    </row>
    <row r="401" s="2" customFormat="1">
      <c r="A401" s="39"/>
      <c r="B401" s="40"/>
      <c r="C401" s="41"/>
      <c r="D401" s="231" t="s">
        <v>226</v>
      </c>
      <c r="E401" s="41"/>
      <c r="F401" s="232" t="s">
        <v>2058</v>
      </c>
      <c r="G401" s="41"/>
      <c r="H401" s="41"/>
      <c r="I401" s="228"/>
      <c r="J401" s="41"/>
      <c r="K401" s="41"/>
      <c r="L401" s="45"/>
      <c r="M401" s="229"/>
      <c r="N401" s="230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226</v>
      </c>
      <c r="AU401" s="18" t="s">
        <v>82</v>
      </c>
    </row>
    <row r="402" s="2" customFormat="1" ht="16.5" customHeight="1">
      <c r="A402" s="39"/>
      <c r="B402" s="40"/>
      <c r="C402" s="243" t="s">
        <v>690</v>
      </c>
      <c r="D402" s="243" t="s">
        <v>254</v>
      </c>
      <c r="E402" s="244" t="s">
        <v>2059</v>
      </c>
      <c r="F402" s="245" t="s">
        <v>2060</v>
      </c>
      <c r="G402" s="246" t="s">
        <v>277</v>
      </c>
      <c r="H402" s="247">
        <v>20</v>
      </c>
      <c r="I402" s="248"/>
      <c r="J402" s="249">
        <f>ROUND(I402*H402,2)</f>
        <v>0</v>
      </c>
      <c r="K402" s="245" t="s">
        <v>19</v>
      </c>
      <c r="L402" s="250"/>
      <c r="M402" s="251" t="s">
        <v>19</v>
      </c>
      <c r="N402" s="252" t="s">
        <v>44</v>
      </c>
      <c r="O402" s="85"/>
      <c r="P402" s="222">
        <f>O402*H402</f>
        <v>0</v>
      </c>
      <c r="Q402" s="222">
        <v>1.74</v>
      </c>
      <c r="R402" s="222">
        <f>Q402*H402</f>
        <v>34.799999999999997</v>
      </c>
      <c r="S402" s="222">
        <v>0</v>
      </c>
      <c r="T402" s="22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4" t="s">
        <v>215</v>
      </c>
      <c r="AT402" s="224" t="s">
        <v>254</v>
      </c>
      <c r="AU402" s="224" t="s">
        <v>82</v>
      </c>
      <c r="AY402" s="18" t="s">
        <v>214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8" t="s">
        <v>80</v>
      </c>
      <c r="BK402" s="225">
        <f>ROUND(I402*H402,2)</f>
        <v>0</v>
      </c>
      <c r="BL402" s="18" t="s">
        <v>222</v>
      </c>
      <c r="BM402" s="224" t="s">
        <v>2061</v>
      </c>
    </row>
    <row r="403" s="2" customFormat="1">
      <c r="A403" s="39"/>
      <c r="B403" s="40"/>
      <c r="C403" s="41"/>
      <c r="D403" s="226" t="s">
        <v>224</v>
      </c>
      <c r="E403" s="41"/>
      <c r="F403" s="227" t="s">
        <v>2060</v>
      </c>
      <c r="G403" s="41"/>
      <c r="H403" s="41"/>
      <c r="I403" s="228"/>
      <c r="J403" s="41"/>
      <c r="K403" s="41"/>
      <c r="L403" s="45"/>
      <c r="M403" s="229"/>
      <c r="N403" s="230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224</v>
      </c>
      <c r="AU403" s="18" t="s">
        <v>82</v>
      </c>
    </row>
    <row r="404" s="2" customFormat="1" ht="16.5" customHeight="1">
      <c r="A404" s="39"/>
      <c r="B404" s="40"/>
      <c r="C404" s="213" t="s">
        <v>694</v>
      </c>
      <c r="D404" s="213" t="s">
        <v>217</v>
      </c>
      <c r="E404" s="214" t="s">
        <v>2062</v>
      </c>
      <c r="F404" s="215" t="s">
        <v>2063</v>
      </c>
      <c r="G404" s="216" t="s">
        <v>277</v>
      </c>
      <c r="H404" s="217">
        <v>20</v>
      </c>
      <c r="I404" s="218"/>
      <c r="J404" s="219">
        <f>ROUND(I404*H404,2)</f>
        <v>0</v>
      </c>
      <c r="K404" s="215" t="s">
        <v>221</v>
      </c>
      <c r="L404" s="45"/>
      <c r="M404" s="220" t="s">
        <v>19</v>
      </c>
      <c r="N404" s="221" t="s">
        <v>44</v>
      </c>
      <c r="O404" s="85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4" t="s">
        <v>222</v>
      </c>
      <c r="AT404" s="224" t="s">
        <v>217</v>
      </c>
      <c r="AU404" s="224" t="s">
        <v>82</v>
      </c>
      <c r="AY404" s="18" t="s">
        <v>214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8" t="s">
        <v>80</v>
      </c>
      <c r="BK404" s="225">
        <f>ROUND(I404*H404,2)</f>
        <v>0</v>
      </c>
      <c r="BL404" s="18" t="s">
        <v>222</v>
      </c>
      <c r="BM404" s="224" t="s">
        <v>2064</v>
      </c>
    </row>
    <row r="405" s="2" customFormat="1">
      <c r="A405" s="39"/>
      <c r="B405" s="40"/>
      <c r="C405" s="41"/>
      <c r="D405" s="226" t="s">
        <v>224</v>
      </c>
      <c r="E405" s="41"/>
      <c r="F405" s="227" t="s">
        <v>2065</v>
      </c>
      <c r="G405" s="41"/>
      <c r="H405" s="41"/>
      <c r="I405" s="228"/>
      <c r="J405" s="41"/>
      <c r="K405" s="41"/>
      <c r="L405" s="45"/>
      <c r="M405" s="229"/>
      <c r="N405" s="230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224</v>
      </c>
      <c r="AU405" s="18" t="s">
        <v>82</v>
      </c>
    </row>
    <row r="406" s="2" customFormat="1">
      <c r="A406" s="39"/>
      <c r="B406" s="40"/>
      <c r="C406" s="41"/>
      <c r="D406" s="231" t="s">
        <v>226</v>
      </c>
      <c r="E406" s="41"/>
      <c r="F406" s="232" t="s">
        <v>2066</v>
      </c>
      <c r="G406" s="41"/>
      <c r="H406" s="41"/>
      <c r="I406" s="228"/>
      <c r="J406" s="41"/>
      <c r="K406" s="41"/>
      <c r="L406" s="45"/>
      <c r="M406" s="229"/>
      <c r="N406" s="230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226</v>
      </c>
      <c r="AU406" s="18" t="s">
        <v>82</v>
      </c>
    </row>
    <row r="407" s="2" customFormat="1" ht="21.75" customHeight="1">
      <c r="A407" s="39"/>
      <c r="B407" s="40"/>
      <c r="C407" s="243" t="s">
        <v>700</v>
      </c>
      <c r="D407" s="243" t="s">
        <v>254</v>
      </c>
      <c r="E407" s="244" t="s">
        <v>2067</v>
      </c>
      <c r="F407" s="245" t="s">
        <v>2068</v>
      </c>
      <c r="G407" s="246" t="s">
        <v>277</v>
      </c>
      <c r="H407" s="247">
        <v>20</v>
      </c>
      <c r="I407" s="248"/>
      <c r="J407" s="249">
        <f>ROUND(I407*H407,2)</f>
        <v>0</v>
      </c>
      <c r="K407" s="245" t="s">
        <v>19</v>
      </c>
      <c r="L407" s="250"/>
      <c r="M407" s="251" t="s">
        <v>19</v>
      </c>
      <c r="N407" s="252" t="s">
        <v>44</v>
      </c>
      <c r="O407" s="85"/>
      <c r="P407" s="222">
        <f>O407*H407</f>
        <v>0</v>
      </c>
      <c r="Q407" s="222">
        <v>1.1180000000000001</v>
      </c>
      <c r="R407" s="222">
        <f>Q407*H407</f>
        <v>22.360000000000003</v>
      </c>
      <c r="S407" s="222">
        <v>0</v>
      </c>
      <c r="T407" s="223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4" t="s">
        <v>215</v>
      </c>
      <c r="AT407" s="224" t="s">
        <v>254</v>
      </c>
      <c r="AU407" s="224" t="s">
        <v>82</v>
      </c>
      <c r="AY407" s="18" t="s">
        <v>214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8" t="s">
        <v>80</v>
      </c>
      <c r="BK407" s="225">
        <f>ROUND(I407*H407,2)</f>
        <v>0</v>
      </c>
      <c r="BL407" s="18" t="s">
        <v>222</v>
      </c>
      <c r="BM407" s="224" t="s">
        <v>2069</v>
      </c>
    </row>
    <row r="408" s="2" customFormat="1">
      <c r="A408" s="39"/>
      <c r="B408" s="40"/>
      <c r="C408" s="41"/>
      <c r="D408" s="226" t="s">
        <v>224</v>
      </c>
      <c r="E408" s="41"/>
      <c r="F408" s="227" t="s">
        <v>2068</v>
      </c>
      <c r="G408" s="41"/>
      <c r="H408" s="41"/>
      <c r="I408" s="228"/>
      <c r="J408" s="41"/>
      <c r="K408" s="41"/>
      <c r="L408" s="45"/>
      <c r="M408" s="229"/>
      <c r="N408" s="230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224</v>
      </c>
      <c r="AU408" s="18" t="s">
        <v>82</v>
      </c>
    </row>
    <row r="409" s="12" customFormat="1" ht="22.8" customHeight="1">
      <c r="A409" s="12"/>
      <c r="B409" s="197"/>
      <c r="C409" s="198"/>
      <c r="D409" s="199" t="s">
        <v>72</v>
      </c>
      <c r="E409" s="211" t="s">
        <v>253</v>
      </c>
      <c r="F409" s="211" t="s">
        <v>2070</v>
      </c>
      <c r="G409" s="198"/>
      <c r="H409" s="198"/>
      <c r="I409" s="201"/>
      <c r="J409" s="212">
        <f>BK409</f>
        <v>0</v>
      </c>
      <c r="K409" s="198"/>
      <c r="L409" s="203"/>
      <c r="M409" s="204"/>
      <c r="N409" s="205"/>
      <c r="O409" s="205"/>
      <c r="P409" s="206">
        <f>SUM(P410:P519)</f>
        <v>0</v>
      </c>
      <c r="Q409" s="205"/>
      <c r="R409" s="206">
        <f>SUM(R410:R519)</f>
        <v>1431.2482189999996</v>
      </c>
      <c r="S409" s="205"/>
      <c r="T409" s="207">
        <f>SUM(T410:T519)</f>
        <v>18.831200000000003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08" t="s">
        <v>80</v>
      </c>
      <c r="AT409" s="209" t="s">
        <v>72</v>
      </c>
      <c r="AU409" s="209" t="s">
        <v>80</v>
      </c>
      <c r="AY409" s="208" t="s">
        <v>214</v>
      </c>
      <c r="BK409" s="210">
        <f>SUM(BK410:BK519)</f>
        <v>0</v>
      </c>
    </row>
    <row r="410" s="2" customFormat="1" ht="16.5" customHeight="1">
      <c r="A410" s="39"/>
      <c r="B410" s="40"/>
      <c r="C410" s="213" t="s">
        <v>705</v>
      </c>
      <c r="D410" s="213" t="s">
        <v>217</v>
      </c>
      <c r="E410" s="214" t="s">
        <v>2071</v>
      </c>
      <c r="F410" s="215" t="s">
        <v>2072</v>
      </c>
      <c r="G410" s="216" t="s">
        <v>1655</v>
      </c>
      <c r="H410" s="217">
        <v>11.5</v>
      </c>
      <c r="I410" s="218"/>
      <c r="J410" s="219">
        <f>ROUND(I410*H410,2)</f>
        <v>0</v>
      </c>
      <c r="K410" s="215" t="s">
        <v>221</v>
      </c>
      <c r="L410" s="45"/>
      <c r="M410" s="220" t="s">
        <v>19</v>
      </c>
      <c r="N410" s="221" t="s">
        <v>44</v>
      </c>
      <c r="O410" s="85"/>
      <c r="P410" s="222">
        <f>O410*H410</f>
        <v>0</v>
      </c>
      <c r="Q410" s="222">
        <v>2.9596300000000002</v>
      </c>
      <c r="R410" s="222">
        <f>Q410*H410</f>
        <v>34.035745000000006</v>
      </c>
      <c r="S410" s="222">
        <v>0</v>
      </c>
      <c r="T410" s="223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4" t="s">
        <v>222</v>
      </c>
      <c r="AT410" s="224" t="s">
        <v>217</v>
      </c>
      <c r="AU410" s="224" t="s">
        <v>82</v>
      </c>
      <c r="AY410" s="18" t="s">
        <v>214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8" t="s">
        <v>80</v>
      </c>
      <c r="BK410" s="225">
        <f>ROUND(I410*H410,2)</f>
        <v>0</v>
      </c>
      <c r="BL410" s="18" t="s">
        <v>222</v>
      </c>
      <c r="BM410" s="224" t="s">
        <v>2073</v>
      </c>
    </row>
    <row r="411" s="2" customFormat="1">
      <c r="A411" s="39"/>
      <c r="B411" s="40"/>
      <c r="C411" s="41"/>
      <c r="D411" s="226" t="s">
        <v>224</v>
      </c>
      <c r="E411" s="41"/>
      <c r="F411" s="227" t="s">
        <v>2074</v>
      </c>
      <c r="G411" s="41"/>
      <c r="H411" s="41"/>
      <c r="I411" s="228"/>
      <c r="J411" s="41"/>
      <c r="K411" s="41"/>
      <c r="L411" s="45"/>
      <c r="M411" s="229"/>
      <c r="N411" s="230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224</v>
      </c>
      <c r="AU411" s="18" t="s">
        <v>82</v>
      </c>
    </row>
    <row r="412" s="2" customFormat="1">
      <c r="A412" s="39"/>
      <c r="B412" s="40"/>
      <c r="C412" s="41"/>
      <c r="D412" s="231" t="s">
        <v>226</v>
      </c>
      <c r="E412" s="41"/>
      <c r="F412" s="232" t="s">
        <v>2075</v>
      </c>
      <c r="G412" s="41"/>
      <c r="H412" s="41"/>
      <c r="I412" s="228"/>
      <c r="J412" s="41"/>
      <c r="K412" s="41"/>
      <c r="L412" s="45"/>
      <c r="M412" s="229"/>
      <c r="N412" s="230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226</v>
      </c>
      <c r="AU412" s="18" t="s">
        <v>82</v>
      </c>
    </row>
    <row r="413" s="13" customFormat="1">
      <c r="A413" s="13"/>
      <c r="B413" s="233"/>
      <c r="C413" s="234"/>
      <c r="D413" s="226" t="s">
        <v>242</v>
      </c>
      <c r="E413" s="254" t="s">
        <v>19</v>
      </c>
      <c r="F413" s="235" t="s">
        <v>2076</v>
      </c>
      <c r="G413" s="234"/>
      <c r="H413" s="236">
        <v>11.5</v>
      </c>
      <c r="I413" s="237"/>
      <c r="J413" s="234"/>
      <c r="K413" s="234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242</v>
      </c>
      <c r="AU413" s="242" t="s">
        <v>82</v>
      </c>
      <c r="AV413" s="13" t="s">
        <v>82</v>
      </c>
      <c r="AW413" s="13" t="s">
        <v>35</v>
      </c>
      <c r="AX413" s="13" t="s">
        <v>80</v>
      </c>
      <c r="AY413" s="242" t="s">
        <v>214</v>
      </c>
    </row>
    <row r="414" s="2" customFormat="1" ht="16.5" customHeight="1">
      <c r="A414" s="39"/>
      <c r="B414" s="40"/>
      <c r="C414" s="213" t="s">
        <v>709</v>
      </c>
      <c r="D414" s="213" t="s">
        <v>217</v>
      </c>
      <c r="E414" s="214" t="s">
        <v>2077</v>
      </c>
      <c r="F414" s="215" t="s">
        <v>2078</v>
      </c>
      <c r="G414" s="216" t="s">
        <v>220</v>
      </c>
      <c r="H414" s="217">
        <v>40</v>
      </c>
      <c r="I414" s="218"/>
      <c r="J414" s="219">
        <f>ROUND(I414*H414,2)</f>
        <v>0</v>
      </c>
      <c r="K414" s="215" t="s">
        <v>221</v>
      </c>
      <c r="L414" s="45"/>
      <c r="M414" s="220" t="s">
        <v>19</v>
      </c>
      <c r="N414" s="221" t="s">
        <v>44</v>
      </c>
      <c r="O414" s="85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4" t="s">
        <v>222</v>
      </c>
      <c r="AT414" s="224" t="s">
        <v>217</v>
      </c>
      <c r="AU414" s="224" t="s">
        <v>82</v>
      </c>
      <c r="AY414" s="18" t="s">
        <v>214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8" t="s">
        <v>80</v>
      </c>
      <c r="BK414" s="225">
        <f>ROUND(I414*H414,2)</f>
        <v>0</v>
      </c>
      <c r="BL414" s="18" t="s">
        <v>222</v>
      </c>
      <c r="BM414" s="224" t="s">
        <v>2079</v>
      </c>
    </row>
    <row r="415" s="2" customFormat="1">
      <c r="A415" s="39"/>
      <c r="B415" s="40"/>
      <c r="C415" s="41"/>
      <c r="D415" s="226" t="s">
        <v>224</v>
      </c>
      <c r="E415" s="41"/>
      <c r="F415" s="227" t="s">
        <v>2080</v>
      </c>
      <c r="G415" s="41"/>
      <c r="H415" s="41"/>
      <c r="I415" s="228"/>
      <c r="J415" s="41"/>
      <c r="K415" s="41"/>
      <c r="L415" s="45"/>
      <c r="M415" s="229"/>
      <c r="N415" s="230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224</v>
      </c>
      <c r="AU415" s="18" t="s">
        <v>82</v>
      </c>
    </row>
    <row r="416" s="2" customFormat="1">
      <c r="A416" s="39"/>
      <c r="B416" s="40"/>
      <c r="C416" s="41"/>
      <c r="D416" s="231" t="s">
        <v>226</v>
      </c>
      <c r="E416" s="41"/>
      <c r="F416" s="232" t="s">
        <v>2081</v>
      </c>
      <c r="G416" s="41"/>
      <c r="H416" s="41"/>
      <c r="I416" s="228"/>
      <c r="J416" s="41"/>
      <c r="K416" s="41"/>
      <c r="L416" s="45"/>
      <c r="M416" s="229"/>
      <c r="N416" s="230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226</v>
      </c>
      <c r="AU416" s="18" t="s">
        <v>82</v>
      </c>
    </row>
    <row r="417" s="2" customFormat="1" ht="16.5" customHeight="1">
      <c r="A417" s="39"/>
      <c r="B417" s="40"/>
      <c r="C417" s="213" t="s">
        <v>715</v>
      </c>
      <c r="D417" s="213" t="s">
        <v>217</v>
      </c>
      <c r="E417" s="214" t="s">
        <v>2082</v>
      </c>
      <c r="F417" s="215" t="s">
        <v>2083</v>
      </c>
      <c r="G417" s="216" t="s">
        <v>220</v>
      </c>
      <c r="H417" s="217">
        <v>40</v>
      </c>
      <c r="I417" s="218"/>
      <c r="J417" s="219">
        <f>ROUND(I417*H417,2)</f>
        <v>0</v>
      </c>
      <c r="K417" s="215" t="s">
        <v>221</v>
      </c>
      <c r="L417" s="45"/>
      <c r="M417" s="220" t="s">
        <v>19</v>
      </c>
      <c r="N417" s="221" t="s">
        <v>44</v>
      </c>
      <c r="O417" s="85"/>
      <c r="P417" s="222">
        <f>O417*H417</f>
        <v>0</v>
      </c>
      <c r="Q417" s="222">
        <v>0</v>
      </c>
      <c r="R417" s="222">
        <f>Q417*H417</f>
        <v>0</v>
      </c>
      <c r="S417" s="222">
        <v>0.20399999999999999</v>
      </c>
      <c r="T417" s="223">
        <f>S417*H417</f>
        <v>8.1600000000000001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4" t="s">
        <v>222</v>
      </c>
      <c r="AT417" s="224" t="s">
        <v>217</v>
      </c>
      <c r="AU417" s="224" t="s">
        <v>82</v>
      </c>
      <c r="AY417" s="18" t="s">
        <v>214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8" t="s">
        <v>80</v>
      </c>
      <c r="BK417" s="225">
        <f>ROUND(I417*H417,2)</f>
        <v>0</v>
      </c>
      <c r="BL417" s="18" t="s">
        <v>222</v>
      </c>
      <c r="BM417" s="224" t="s">
        <v>2084</v>
      </c>
    </row>
    <row r="418" s="2" customFormat="1">
      <c r="A418" s="39"/>
      <c r="B418" s="40"/>
      <c r="C418" s="41"/>
      <c r="D418" s="226" t="s">
        <v>224</v>
      </c>
      <c r="E418" s="41"/>
      <c r="F418" s="227" t="s">
        <v>2085</v>
      </c>
      <c r="G418" s="41"/>
      <c r="H418" s="41"/>
      <c r="I418" s="228"/>
      <c r="J418" s="41"/>
      <c r="K418" s="41"/>
      <c r="L418" s="45"/>
      <c r="M418" s="229"/>
      <c r="N418" s="230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224</v>
      </c>
      <c r="AU418" s="18" t="s">
        <v>82</v>
      </c>
    </row>
    <row r="419" s="2" customFormat="1">
      <c r="A419" s="39"/>
      <c r="B419" s="40"/>
      <c r="C419" s="41"/>
      <c r="D419" s="231" t="s">
        <v>226</v>
      </c>
      <c r="E419" s="41"/>
      <c r="F419" s="232" t="s">
        <v>2086</v>
      </c>
      <c r="G419" s="41"/>
      <c r="H419" s="41"/>
      <c r="I419" s="228"/>
      <c r="J419" s="41"/>
      <c r="K419" s="41"/>
      <c r="L419" s="45"/>
      <c r="M419" s="229"/>
      <c r="N419" s="230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226</v>
      </c>
      <c r="AU419" s="18" t="s">
        <v>82</v>
      </c>
    </row>
    <row r="420" s="2" customFormat="1" ht="16.5" customHeight="1">
      <c r="A420" s="39"/>
      <c r="B420" s="40"/>
      <c r="C420" s="213" t="s">
        <v>722</v>
      </c>
      <c r="D420" s="213" t="s">
        <v>217</v>
      </c>
      <c r="E420" s="214" t="s">
        <v>2087</v>
      </c>
      <c r="F420" s="215" t="s">
        <v>2088</v>
      </c>
      <c r="G420" s="216" t="s">
        <v>277</v>
      </c>
      <c r="H420" s="217">
        <v>200</v>
      </c>
      <c r="I420" s="218"/>
      <c r="J420" s="219">
        <f>ROUND(I420*H420,2)</f>
        <v>0</v>
      </c>
      <c r="K420" s="215" t="s">
        <v>221</v>
      </c>
      <c r="L420" s="45"/>
      <c r="M420" s="220" t="s">
        <v>19</v>
      </c>
      <c r="N420" s="221" t="s">
        <v>44</v>
      </c>
      <c r="O420" s="85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222</v>
      </c>
      <c r="AT420" s="224" t="s">
        <v>217</v>
      </c>
      <c r="AU420" s="224" t="s">
        <v>82</v>
      </c>
      <c r="AY420" s="18" t="s">
        <v>214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80</v>
      </c>
      <c r="BK420" s="225">
        <f>ROUND(I420*H420,2)</f>
        <v>0</v>
      </c>
      <c r="BL420" s="18" t="s">
        <v>222</v>
      </c>
      <c r="BM420" s="224" t="s">
        <v>2089</v>
      </c>
    </row>
    <row r="421" s="2" customFormat="1">
      <c r="A421" s="39"/>
      <c r="B421" s="40"/>
      <c r="C421" s="41"/>
      <c r="D421" s="226" t="s">
        <v>224</v>
      </c>
      <c r="E421" s="41"/>
      <c r="F421" s="227" t="s">
        <v>2090</v>
      </c>
      <c r="G421" s="41"/>
      <c r="H421" s="41"/>
      <c r="I421" s="228"/>
      <c r="J421" s="41"/>
      <c r="K421" s="41"/>
      <c r="L421" s="45"/>
      <c r="M421" s="229"/>
      <c r="N421" s="230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224</v>
      </c>
      <c r="AU421" s="18" t="s">
        <v>82</v>
      </c>
    </row>
    <row r="422" s="2" customFormat="1">
      <c r="A422" s="39"/>
      <c r="B422" s="40"/>
      <c r="C422" s="41"/>
      <c r="D422" s="231" t="s">
        <v>226</v>
      </c>
      <c r="E422" s="41"/>
      <c r="F422" s="232" t="s">
        <v>2091</v>
      </c>
      <c r="G422" s="41"/>
      <c r="H422" s="41"/>
      <c r="I422" s="228"/>
      <c r="J422" s="41"/>
      <c r="K422" s="41"/>
      <c r="L422" s="45"/>
      <c r="M422" s="229"/>
      <c r="N422" s="230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226</v>
      </c>
      <c r="AU422" s="18" t="s">
        <v>82</v>
      </c>
    </row>
    <row r="423" s="2" customFormat="1" ht="16.5" customHeight="1">
      <c r="A423" s="39"/>
      <c r="B423" s="40"/>
      <c r="C423" s="213" t="s">
        <v>726</v>
      </c>
      <c r="D423" s="213" t="s">
        <v>217</v>
      </c>
      <c r="E423" s="214" t="s">
        <v>2092</v>
      </c>
      <c r="F423" s="215" t="s">
        <v>2093</v>
      </c>
      <c r="G423" s="216" t="s">
        <v>277</v>
      </c>
      <c r="H423" s="217">
        <v>200</v>
      </c>
      <c r="I423" s="218"/>
      <c r="J423" s="219">
        <f>ROUND(I423*H423,2)</f>
        <v>0</v>
      </c>
      <c r="K423" s="215" t="s">
        <v>221</v>
      </c>
      <c r="L423" s="45"/>
      <c r="M423" s="220" t="s">
        <v>19</v>
      </c>
      <c r="N423" s="221" t="s">
        <v>44</v>
      </c>
      <c r="O423" s="85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4" t="s">
        <v>222</v>
      </c>
      <c r="AT423" s="224" t="s">
        <v>217</v>
      </c>
      <c r="AU423" s="224" t="s">
        <v>82</v>
      </c>
      <c r="AY423" s="18" t="s">
        <v>214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8" t="s">
        <v>80</v>
      </c>
      <c r="BK423" s="225">
        <f>ROUND(I423*H423,2)</f>
        <v>0</v>
      </c>
      <c r="BL423" s="18" t="s">
        <v>222</v>
      </c>
      <c r="BM423" s="224" t="s">
        <v>2094</v>
      </c>
    </row>
    <row r="424" s="2" customFormat="1">
      <c r="A424" s="39"/>
      <c r="B424" s="40"/>
      <c r="C424" s="41"/>
      <c r="D424" s="226" t="s">
        <v>224</v>
      </c>
      <c r="E424" s="41"/>
      <c r="F424" s="227" t="s">
        <v>2095</v>
      </c>
      <c r="G424" s="41"/>
      <c r="H424" s="41"/>
      <c r="I424" s="228"/>
      <c r="J424" s="41"/>
      <c r="K424" s="41"/>
      <c r="L424" s="45"/>
      <c r="M424" s="229"/>
      <c r="N424" s="230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224</v>
      </c>
      <c r="AU424" s="18" t="s">
        <v>82</v>
      </c>
    </row>
    <row r="425" s="2" customFormat="1">
      <c r="A425" s="39"/>
      <c r="B425" s="40"/>
      <c r="C425" s="41"/>
      <c r="D425" s="231" t="s">
        <v>226</v>
      </c>
      <c r="E425" s="41"/>
      <c r="F425" s="232" t="s">
        <v>2096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226</v>
      </c>
      <c r="AU425" s="18" t="s">
        <v>82</v>
      </c>
    </row>
    <row r="426" s="2" customFormat="1" ht="16.5" customHeight="1">
      <c r="A426" s="39"/>
      <c r="B426" s="40"/>
      <c r="C426" s="213" t="s">
        <v>732</v>
      </c>
      <c r="D426" s="213" t="s">
        <v>217</v>
      </c>
      <c r="E426" s="214" t="s">
        <v>2097</v>
      </c>
      <c r="F426" s="215" t="s">
        <v>2098</v>
      </c>
      <c r="G426" s="216" t="s">
        <v>277</v>
      </c>
      <c r="H426" s="217">
        <v>200</v>
      </c>
      <c r="I426" s="218"/>
      <c r="J426" s="219">
        <f>ROUND(I426*H426,2)</f>
        <v>0</v>
      </c>
      <c r="K426" s="215" t="s">
        <v>221</v>
      </c>
      <c r="L426" s="45"/>
      <c r="M426" s="220" t="s">
        <v>19</v>
      </c>
      <c r="N426" s="221" t="s">
        <v>44</v>
      </c>
      <c r="O426" s="85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4" t="s">
        <v>222</v>
      </c>
      <c r="AT426" s="224" t="s">
        <v>217</v>
      </c>
      <c r="AU426" s="224" t="s">
        <v>82</v>
      </c>
      <c r="AY426" s="18" t="s">
        <v>214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8" t="s">
        <v>80</v>
      </c>
      <c r="BK426" s="225">
        <f>ROUND(I426*H426,2)</f>
        <v>0</v>
      </c>
      <c r="BL426" s="18" t="s">
        <v>222</v>
      </c>
      <c r="BM426" s="224" t="s">
        <v>2099</v>
      </c>
    </row>
    <row r="427" s="2" customFormat="1">
      <c r="A427" s="39"/>
      <c r="B427" s="40"/>
      <c r="C427" s="41"/>
      <c r="D427" s="226" t="s">
        <v>224</v>
      </c>
      <c r="E427" s="41"/>
      <c r="F427" s="227" t="s">
        <v>2100</v>
      </c>
      <c r="G427" s="41"/>
      <c r="H427" s="41"/>
      <c r="I427" s="228"/>
      <c r="J427" s="41"/>
      <c r="K427" s="41"/>
      <c r="L427" s="45"/>
      <c r="M427" s="229"/>
      <c r="N427" s="230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224</v>
      </c>
      <c r="AU427" s="18" t="s">
        <v>82</v>
      </c>
    </row>
    <row r="428" s="2" customFormat="1">
      <c r="A428" s="39"/>
      <c r="B428" s="40"/>
      <c r="C428" s="41"/>
      <c r="D428" s="231" t="s">
        <v>226</v>
      </c>
      <c r="E428" s="41"/>
      <c r="F428" s="232" t="s">
        <v>2101</v>
      </c>
      <c r="G428" s="41"/>
      <c r="H428" s="41"/>
      <c r="I428" s="228"/>
      <c r="J428" s="41"/>
      <c r="K428" s="41"/>
      <c r="L428" s="45"/>
      <c r="M428" s="229"/>
      <c r="N428" s="230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226</v>
      </c>
      <c r="AU428" s="18" t="s">
        <v>82</v>
      </c>
    </row>
    <row r="429" s="2" customFormat="1" ht="16.5" customHeight="1">
      <c r="A429" s="39"/>
      <c r="B429" s="40"/>
      <c r="C429" s="213" t="s">
        <v>738</v>
      </c>
      <c r="D429" s="213" t="s">
        <v>217</v>
      </c>
      <c r="E429" s="214" t="s">
        <v>2102</v>
      </c>
      <c r="F429" s="215" t="s">
        <v>2103</v>
      </c>
      <c r="G429" s="216" t="s">
        <v>277</v>
      </c>
      <c r="H429" s="217">
        <v>30</v>
      </c>
      <c r="I429" s="218"/>
      <c r="J429" s="219">
        <f>ROUND(I429*H429,2)</f>
        <v>0</v>
      </c>
      <c r="K429" s="215" t="s">
        <v>19</v>
      </c>
      <c r="L429" s="45"/>
      <c r="M429" s="220" t="s">
        <v>19</v>
      </c>
      <c r="N429" s="221" t="s">
        <v>44</v>
      </c>
      <c r="O429" s="85"/>
      <c r="P429" s="222">
        <f>O429*H429</f>
        <v>0</v>
      </c>
      <c r="Q429" s="222">
        <v>0</v>
      </c>
      <c r="R429" s="222">
        <f>Q429*H429</f>
        <v>0</v>
      </c>
      <c r="S429" s="222">
        <v>0.085000000000000006</v>
      </c>
      <c r="T429" s="223">
        <f>S429*H429</f>
        <v>2.5500000000000003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4" t="s">
        <v>222</v>
      </c>
      <c r="AT429" s="224" t="s">
        <v>217</v>
      </c>
      <c r="AU429" s="224" t="s">
        <v>82</v>
      </c>
      <c r="AY429" s="18" t="s">
        <v>214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8" t="s">
        <v>80</v>
      </c>
      <c r="BK429" s="225">
        <f>ROUND(I429*H429,2)</f>
        <v>0</v>
      </c>
      <c r="BL429" s="18" t="s">
        <v>222</v>
      </c>
      <c r="BM429" s="224" t="s">
        <v>2104</v>
      </c>
    </row>
    <row r="430" s="2" customFormat="1">
      <c r="A430" s="39"/>
      <c r="B430" s="40"/>
      <c r="C430" s="41"/>
      <c r="D430" s="226" t="s">
        <v>224</v>
      </c>
      <c r="E430" s="41"/>
      <c r="F430" s="227" t="s">
        <v>2105</v>
      </c>
      <c r="G430" s="41"/>
      <c r="H430" s="41"/>
      <c r="I430" s="228"/>
      <c r="J430" s="41"/>
      <c r="K430" s="41"/>
      <c r="L430" s="45"/>
      <c r="M430" s="229"/>
      <c r="N430" s="230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224</v>
      </c>
      <c r="AU430" s="18" t="s">
        <v>82</v>
      </c>
    </row>
    <row r="431" s="2" customFormat="1" ht="16.5" customHeight="1">
      <c r="A431" s="39"/>
      <c r="B431" s="40"/>
      <c r="C431" s="213" t="s">
        <v>742</v>
      </c>
      <c r="D431" s="213" t="s">
        <v>217</v>
      </c>
      <c r="E431" s="214" t="s">
        <v>2106</v>
      </c>
      <c r="F431" s="215" t="s">
        <v>2107</v>
      </c>
      <c r="G431" s="216" t="s">
        <v>220</v>
      </c>
      <c r="H431" s="217">
        <v>40</v>
      </c>
      <c r="I431" s="218"/>
      <c r="J431" s="219">
        <f>ROUND(I431*H431,2)</f>
        <v>0</v>
      </c>
      <c r="K431" s="215" t="s">
        <v>221</v>
      </c>
      <c r="L431" s="45"/>
      <c r="M431" s="220" t="s">
        <v>19</v>
      </c>
      <c r="N431" s="221" t="s">
        <v>44</v>
      </c>
      <c r="O431" s="85"/>
      <c r="P431" s="222">
        <f>O431*H431</f>
        <v>0</v>
      </c>
      <c r="Q431" s="222">
        <v>0</v>
      </c>
      <c r="R431" s="222">
        <f>Q431*H431</f>
        <v>0</v>
      </c>
      <c r="S431" s="222">
        <v>0.20302999999999999</v>
      </c>
      <c r="T431" s="223">
        <f>S431*H431</f>
        <v>8.1212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4" t="s">
        <v>222</v>
      </c>
      <c r="AT431" s="224" t="s">
        <v>217</v>
      </c>
      <c r="AU431" s="224" t="s">
        <v>82</v>
      </c>
      <c r="AY431" s="18" t="s">
        <v>214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8" t="s">
        <v>80</v>
      </c>
      <c r="BK431" s="225">
        <f>ROUND(I431*H431,2)</f>
        <v>0</v>
      </c>
      <c r="BL431" s="18" t="s">
        <v>222</v>
      </c>
      <c r="BM431" s="224" t="s">
        <v>2108</v>
      </c>
    </row>
    <row r="432" s="2" customFormat="1">
      <c r="A432" s="39"/>
      <c r="B432" s="40"/>
      <c r="C432" s="41"/>
      <c r="D432" s="226" t="s">
        <v>224</v>
      </c>
      <c r="E432" s="41"/>
      <c r="F432" s="227" t="s">
        <v>2109</v>
      </c>
      <c r="G432" s="41"/>
      <c r="H432" s="41"/>
      <c r="I432" s="228"/>
      <c r="J432" s="41"/>
      <c r="K432" s="41"/>
      <c r="L432" s="45"/>
      <c r="M432" s="229"/>
      <c r="N432" s="230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224</v>
      </c>
      <c r="AU432" s="18" t="s">
        <v>82</v>
      </c>
    </row>
    <row r="433" s="2" customFormat="1">
      <c r="A433" s="39"/>
      <c r="B433" s="40"/>
      <c r="C433" s="41"/>
      <c r="D433" s="231" t="s">
        <v>226</v>
      </c>
      <c r="E433" s="41"/>
      <c r="F433" s="232" t="s">
        <v>2110</v>
      </c>
      <c r="G433" s="41"/>
      <c r="H433" s="41"/>
      <c r="I433" s="228"/>
      <c r="J433" s="41"/>
      <c r="K433" s="41"/>
      <c r="L433" s="45"/>
      <c r="M433" s="229"/>
      <c r="N433" s="230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226</v>
      </c>
      <c r="AU433" s="18" t="s">
        <v>82</v>
      </c>
    </row>
    <row r="434" s="2" customFormat="1" ht="16.5" customHeight="1">
      <c r="A434" s="39"/>
      <c r="B434" s="40"/>
      <c r="C434" s="213" t="s">
        <v>748</v>
      </c>
      <c r="D434" s="213" t="s">
        <v>217</v>
      </c>
      <c r="E434" s="214" t="s">
        <v>2111</v>
      </c>
      <c r="F434" s="215" t="s">
        <v>2112</v>
      </c>
      <c r="G434" s="216" t="s">
        <v>220</v>
      </c>
      <c r="H434" s="217">
        <v>40</v>
      </c>
      <c r="I434" s="218"/>
      <c r="J434" s="219">
        <f>ROUND(I434*H434,2)</f>
        <v>0</v>
      </c>
      <c r="K434" s="215" t="s">
        <v>221</v>
      </c>
      <c r="L434" s="45"/>
      <c r="M434" s="220" t="s">
        <v>19</v>
      </c>
      <c r="N434" s="221" t="s">
        <v>44</v>
      </c>
      <c r="O434" s="85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4" t="s">
        <v>222</v>
      </c>
      <c r="AT434" s="224" t="s">
        <v>217</v>
      </c>
      <c r="AU434" s="224" t="s">
        <v>82</v>
      </c>
      <c r="AY434" s="18" t="s">
        <v>214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8" t="s">
        <v>80</v>
      </c>
      <c r="BK434" s="225">
        <f>ROUND(I434*H434,2)</f>
        <v>0</v>
      </c>
      <c r="BL434" s="18" t="s">
        <v>222</v>
      </c>
      <c r="BM434" s="224" t="s">
        <v>2113</v>
      </c>
    </row>
    <row r="435" s="2" customFormat="1">
      <c r="A435" s="39"/>
      <c r="B435" s="40"/>
      <c r="C435" s="41"/>
      <c r="D435" s="226" t="s">
        <v>224</v>
      </c>
      <c r="E435" s="41"/>
      <c r="F435" s="227" t="s">
        <v>2112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224</v>
      </c>
      <c r="AU435" s="18" t="s">
        <v>82</v>
      </c>
    </row>
    <row r="436" s="2" customFormat="1">
      <c r="A436" s="39"/>
      <c r="B436" s="40"/>
      <c r="C436" s="41"/>
      <c r="D436" s="231" t="s">
        <v>226</v>
      </c>
      <c r="E436" s="41"/>
      <c r="F436" s="232" t="s">
        <v>2114</v>
      </c>
      <c r="G436" s="41"/>
      <c r="H436" s="41"/>
      <c r="I436" s="228"/>
      <c r="J436" s="41"/>
      <c r="K436" s="41"/>
      <c r="L436" s="45"/>
      <c r="M436" s="229"/>
      <c r="N436" s="230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226</v>
      </c>
      <c r="AU436" s="18" t="s">
        <v>82</v>
      </c>
    </row>
    <row r="437" s="2" customFormat="1" ht="16.5" customHeight="1">
      <c r="A437" s="39"/>
      <c r="B437" s="40"/>
      <c r="C437" s="213" t="s">
        <v>754</v>
      </c>
      <c r="D437" s="213" t="s">
        <v>217</v>
      </c>
      <c r="E437" s="214" t="s">
        <v>2115</v>
      </c>
      <c r="F437" s="215" t="s">
        <v>2116</v>
      </c>
      <c r="G437" s="216" t="s">
        <v>220</v>
      </c>
      <c r="H437" s="217">
        <v>40</v>
      </c>
      <c r="I437" s="218"/>
      <c r="J437" s="219">
        <f>ROUND(I437*H437,2)</f>
        <v>0</v>
      </c>
      <c r="K437" s="215" t="s">
        <v>221</v>
      </c>
      <c r="L437" s="45"/>
      <c r="M437" s="220" t="s">
        <v>19</v>
      </c>
      <c r="N437" s="221" t="s">
        <v>44</v>
      </c>
      <c r="O437" s="85"/>
      <c r="P437" s="222">
        <f>O437*H437</f>
        <v>0</v>
      </c>
      <c r="Q437" s="222">
        <v>0</v>
      </c>
      <c r="R437" s="222">
        <f>Q437*H437</f>
        <v>0</v>
      </c>
      <c r="S437" s="222">
        <v>0</v>
      </c>
      <c r="T437" s="223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4" t="s">
        <v>222</v>
      </c>
      <c r="AT437" s="224" t="s">
        <v>217</v>
      </c>
      <c r="AU437" s="224" t="s">
        <v>82</v>
      </c>
      <c r="AY437" s="18" t="s">
        <v>214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8" t="s">
        <v>80</v>
      </c>
      <c r="BK437" s="225">
        <f>ROUND(I437*H437,2)</f>
        <v>0</v>
      </c>
      <c r="BL437" s="18" t="s">
        <v>222</v>
      </c>
      <c r="BM437" s="224" t="s">
        <v>2117</v>
      </c>
    </row>
    <row r="438" s="2" customFormat="1">
      <c r="A438" s="39"/>
      <c r="B438" s="40"/>
      <c r="C438" s="41"/>
      <c r="D438" s="226" t="s">
        <v>224</v>
      </c>
      <c r="E438" s="41"/>
      <c r="F438" s="227" t="s">
        <v>2116</v>
      </c>
      <c r="G438" s="41"/>
      <c r="H438" s="41"/>
      <c r="I438" s="228"/>
      <c r="J438" s="41"/>
      <c r="K438" s="41"/>
      <c r="L438" s="45"/>
      <c r="M438" s="229"/>
      <c r="N438" s="230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224</v>
      </c>
      <c r="AU438" s="18" t="s">
        <v>82</v>
      </c>
    </row>
    <row r="439" s="2" customFormat="1">
      <c r="A439" s="39"/>
      <c r="B439" s="40"/>
      <c r="C439" s="41"/>
      <c r="D439" s="231" t="s">
        <v>226</v>
      </c>
      <c r="E439" s="41"/>
      <c r="F439" s="232" t="s">
        <v>2118</v>
      </c>
      <c r="G439" s="41"/>
      <c r="H439" s="41"/>
      <c r="I439" s="228"/>
      <c r="J439" s="41"/>
      <c r="K439" s="41"/>
      <c r="L439" s="45"/>
      <c r="M439" s="229"/>
      <c r="N439" s="230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226</v>
      </c>
      <c r="AU439" s="18" t="s">
        <v>82</v>
      </c>
    </row>
    <row r="440" s="2" customFormat="1" ht="16.5" customHeight="1">
      <c r="A440" s="39"/>
      <c r="B440" s="40"/>
      <c r="C440" s="213" t="s">
        <v>758</v>
      </c>
      <c r="D440" s="213" t="s">
        <v>217</v>
      </c>
      <c r="E440" s="214" t="s">
        <v>2119</v>
      </c>
      <c r="F440" s="215" t="s">
        <v>2120</v>
      </c>
      <c r="G440" s="216" t="s">
        <v>220</v>
      </c>
      <c r="H440" s="217">
        <v>40</v>
      </c>
      <c r="I440" s="218"/>
      <c r="J440" s="219">
        <f>ROUND(I440*H440,2)</f>
        <v>0</v>
      </c>
      <c r="K440" s="215" t="s">
        <v>221</v>
      </c>
      <c r="L440" s="45"/>
      <c r="M440" s="220" t="s">
        <v>19</v>
      </c>
      <c r="N440" s="221" t="s">
        <v>44</v>
      </c>
      <c r="O440" s="85"/>
      <c r="P440" s="222">
        <f>O440*H440</f>
        <v>0</v>
      </c>
      <c r="Q440" s="222">
        <v>0</v>
      </c>
      <c r="R440" s="222">
        <f>Q440*H440</f>
        <v>0</v>
      </c>
      <c r="S440" s="222">
        <v>0</v>
      </c>
      <c r="T440" s="223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4" t="s">
        <v>222</v>
      </c>
      <c r="AT440" s="224" t="s">
        <v>217</v>
      </c>
      <c r="AU440" s="224" t="s">
        <v>82</v>
      </c>
      <c r="AY440" s="18" t="s">
        <v>214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8" t="s">
        <v>80</v>
      </c>
      <c r="BK440" s="225">
        <f>ROUND(I440*H440,2)</f>
        <v>0</v>
      </c>
      <c r="BL440" s="18" t="s">
        <v>222</v>
      </c>
      <c r="BM440" s="224" t="s">
        <v>2121</v>
      </c>
    </row>
    <row r="441" s="2" customFormat="1">
      <c r="A441" s="39"/>
      <c r="B441" s="40"/>
      <c r="C441" s="41"/>
      <c r="D441" s="226" t="s">
        <v>224</v>
      </c>
      <c r="E441" s="41"/>
      <c r="F441" s="227" t="s">
        <v>2120</v>
      </c>
      <c r="G441" s="41"/>
      <c r="H441" s="41"/>
      <c r="I441" s="228"/>
      <c r="J441" s="41"/>
      <c r="K441" s="41"/>
      <c r="L441" s="45"/>
      <c r="M441" s="229"/>
      <c r="N441" s="230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224</v>
      </c>
      <c r="AU441" s="18" t="s">
        <v>82</v>
      </c>
    </row>
    <row r="442" s="2" customFormat="1">
      <c r="A442" s="39"/>
      <c r="B442" s="40"/>
      <c r="C442" s="41"/>
      <c r="D442" s="231" t="s">
        <v>226</v>
      </c>
      <c r="E442" s="41"/>
      <c r="F442" s="232" t="s">
        <v>2122</v>
      </c>
      <c r="G442" s="41"/>
      <c r="H442" s="41"/>
      <c r="I442" s="228"/>
      <c r="J442" s="41"/>
      <c r="K442" s="41"/>
      <c r="L442" s="45"/>
      <c r="M442" s="229"/>
      <c r="N442" s="230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226</v>
      </c>
      <c r="AU442" s="18" t="s">
        <v>82</v>
      </c>
    </row>
    <row r="443" s="2" customFormat="1" ht="16.5" customHeight="1">
      <c r="A443" s="39"/>
      <c r="B443" s="40"/>
      <c r="C443" s="213" t="s">
        <v>762</v>
      </c>
      <c r="D443" s="213" t="s">
        <v>217</v>
      </c>
      <c r="E443" s="214" t="s">
        <v>2123</v>
      </c>
      <c r="F443" s="215" t="s">
        <v>2124</v>
      </c>
      <c r="G443" s="216" t="s">
        <v>277</v>
      </c>
      <c r="H443" s="217">
        <v>40</v>
      </c>
      <c r="I443" s="218"/>
      <c r="J443" s="219">
        <f>ROUND(I443*H443,2)</f>
        <v>0</v>
      </c>
      <c r="K443" s="215" t="s">
        <v>221</v>
      </c>
      <c r="L443" s="45"/>
      <c r="M443" s="220" t="s">
        <v>19</v>
      </c>
      <c r="N443" s="221" t="s">
        <v>44</v>
      </c>
      <c r="O443" s="85"/>
      <c r="P443" s="222">
        <f>O443*H443</f>
        <v>0</v>
      </c>
      <c r="Q443" s="222">
        <v>0</v>
      </c>
      <c r="R443" s="222">
        <f>Q443*H443</f>
        <v>0</v>
      </c>
      <c r="S443" s="222">
        <v>0</v>
      </c>
      <c r="T443" s="223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4" t="s">
        <v>222</v>
      </c>
      <c r="AT443" s="224" t="s">
        <v>217</v>
      </c>
      <c r="AU443" s="224" t="s">
        <v>82</v>
      </c>
      <c r="AY443" s="18" t="s">
        <v>214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8" t="s">
        <v>80</v>
      </c>
      <c r="BK443" s="225">
        <f>ROUND(I443*H443,2)</f>
        <v>0</v>
      </c>
      <c r="BL443" s="18" t="s">
        <v>222</v>
      </c>
      <c r="BM443" s="224" t="s">
        <v>2125</v>
      </c>
    </row>
    <row r="444" s="2" customFormat="1">
      <c r="A444" s="39"/>
      <c r="B444" s="40"/>
      <c r="C444" s="41"/>
      <c r="D444" s="226" t="s">
        <v>224</v>
      </c>
      <c r="E444" s="41"/>
      <c r="F444" s="227" t="s">
        <v>2124</v>
      </c>
      <c r="G444" s="41"/>
      <c r="H444" s="41"/>
      <c r="I444" s="228"/>
      <c r="J444" s="41"/>
      <c r="K444" s="41"/>
      <c r="L444" s="45"/>
      <c r="M444" s="229"/>
      <c r="N444" s="230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224</v>
      </c>
      <c r="AU444" s="18" t="s">
        <v>82</v>
      </c>
    </row>
    <row r="445" s="2" customFormat="1">
      <c r="A445" s="39"/>
      <c r="B445" s="40"/>
      <c r="C445" s="41"/>
      <c r="D445" s="231" t="s">
        <v>226</v>
      </c>
      <c r="E445" s="41"/>
      <c r="F445" s="232" t="s">
        <v>2126</v>
      </c>
      <c r="G445" s="41"/>
      <c r="H445" s="41"/>
      <c r="I445" s="228"/>
      <c r="J445" s="41"/>
      <c r="K445" s="41"/>
      <c r="L445" s="45"/>
      <c r="M445" s="229"/>
      <c r="N445" s="230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226</v>
      </c>
      <c r="AU445" s="18" t="s">
        <v>82</v>
      </c>
    </row>
    <row r="446" s="2" customFormat="1" ht="16.5" customHeight="1">
      <c r="A446" s="39"/>
      <c r="B446" s="40"/>
      <c r="C446" s="213" t="s">
        <v>768</v>
      </c>
      <c r="D446" s="213" t="s">
        <v>217</v>
      </c>
      <c r="E446" s="214" t="s">
        <v>2127</v>
      </c>
      <c r="F446" s="215" t="s">
        <v>2128</v>
      </c>
      <c r="G446" s="216" t="s">
        <v>277</v>
      </c>
      <c r="H446" s="217">
        <v>8</v>
      </c>
      <c r="I446" s="218"/>
      <c r="J446" s="219">
        <f>ROUND(I446*H446,2)</f>
        <v>0</v>
      </c>
      <c r="K446" s="215" t="s">
        <v>221</v>
      </c>
      <c r="L446" s="45"/>
      <c r="M446" s="220" t="s">
        <v>19</v>
      </c>
      <c r="N446" s="221" t="s">
        <v>44</v>
      </c>
      <c r="O446" s="85"/>
      <c r="P446" s="222">
        <f>O446*H446</f>
        <v>0</v>
      </c>
      <c r="Q446" s="222">
        <v>0.00051999999999999995</v>
      </c>
      <c r="R446" s="222">
        <f>Q446*H446</f>
        <v>0.0041599999999999996</v>
      </c>
      <c r="S446" s="222">
        <v>0</v>
      </c>
      <c r="T446" s="223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4" t="s">
        <v>222</v>
      </c>
      <c r="AT446" s="224" t="s">
        <v>217</v>
      </c>
      <c r="AU446" s="224" t="s">
        <v>82</v>
      </c>
      <c r="AY446" s="18" t="s">
        <v>214</v>
      </c>
      <c r="BE446" s="225">
        <f>IF(N446="základní",J446,0)</f>
        <v>0</v>
      </c>
      <c r="BF446" s="225">
        <f>IF(N446="snížená",J446,0)</f>
        <v>0</v>
      </c>
      <c r="BG446" s="225">
        <f>IF(N446="zákl. přenesená",J446,0)</f>
        <v>0</v>
      </c>
      <c r="BH446" s="225">
        <f>IF(N446="sníž. přenesená",J446,0)</f>
        <v>0</v>
      </c>
      <c r="BI446" s="225">
        <f>IF(N446="nulová",J446,0)</f>
        <v>0</v>
      </c>
      <c r="BJ446" s="18" t="s">
        <v>80</v>
      </c>
      <c r="BK446" s="225">
        <f>ROUND(I446*H446,2)</f>
        <v>0</v>
      </c>
      <c r="BL446" s="18" t="s">
        <v>222</v>
      </c>
      <c r="BM446" s="224" t="s">
        <v>2129</v>
      </c>
    </row>
    <row r="447" s="2" customFormat="1">
      <c r="A447" s="39"/>
      <c r="B447" s="40"/>
      <c r="C447" s="41"/>
      <c r="D447" s="226" t="s">
        <v>224</v>
      </c>
      <c r="E447" s="41"/>
      <c r="F447" s="227" t="s">
        <v>2130</v>
      </c>
      <c r="G447" s="41"/>
      <c r="H447" s="41"/>
      <c r="I447" s="228"/>
      <c r="J447" s="41"/>
      <c r="K447" s="41"/>
      <c r="L447" s="45"/>
      <c r="M447" s="229"/>
      <c r="N447" s="230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224</v>
      </c>
      <c r="AU447" s="18" t="s">
        <v>82</v>
      </c>
    </row>
    <row r="448" s="2" customFormat="1">
      <c r="A448" s="39"/>
      <c r="B448" s="40"/>
      <c r="C448" s="41"/>
      <c r="D448" s="231" t="s">
        <v>226</v>
      </c>
      <c r="E448" s="41"/>
      <c r="F448" s="232" t="s">
        <v>2131</v>
      </c>
      <c r="G448" s="41"/>
      <c r="H448" s="41"/>
      <c r="I448" s="228"/>
      <c r="J448" s="41"/>
      <c r="K448" s="41"/>
      <c r="L448" s="45"/>
      <c r="M448" s="229"/>
      <c r="N448" s="230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226</v>
      </c>
      <c r="AU448" s="18" t="s">
        <v>82</v>
      </c>
    </row>
    <row r="449" s="2" customFormat="1" ht="16.5" customHeight="1">
      <c r="A449" s="39"/>
      <c r="B449" s="40"/>
      <c r="C449" s="213" t="s">
        <v>772</v>
      </c>
      <c r="D449" s="213" t="s">
        <v>217</v>
      </c>
      <c r="E449" s="214" t="s">
        <v>2132</v>
      </c>
      <c r="F449" s="215" t="s">
        <v>2133</v>
      </c>
      <c r="G449" s="216" t="s">
        <v>321</v>
      </c>
      <c r="H449" s="217">
        <v>151</v>
      </c>
      <c r="I449" s="218"/>
      <c r="J449" s="219">
        <f>ROUND(I449*H449,2)</f>
        <v>0</v>
      </c>
      <c r="K449" s="215" t="s">
        <v>221</v>
      </c>
      <c r="L449" s="45"/>
      <c r="M449" s="220" t="s">
        <v>19</v>
      </c>
      <c r="N449" s="221" t="s">
        <v>44</v>
      </c>
      <c r="O449" s="85"/>
      <c r="P449" s="222">
        <f>O449*H449</f>
        <v>0</v>
      </c>
      <c r="Q449" s="222">
        <v>0.496</v>
      </c>
      <c r="R449" s="222">
        <f>Q449*H449</f>
        <v>74.896000000000001</v>
      </c>
      <c r="S449" s="222">
        <v>0</v>
      </c>
      <c r="T449" s="223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4" t="s">
        <v>222</v>
      </c>
      <c r="AT449" s="224" t="s">
        <v>217</v>
      </c>
      <c r="AU449" s="224" t="s">
        <v>82</v>
      </c>
      <c r="AY449" s="18" t="s">
        <v>214</v>
      </c>
      <c r="BE449" s="225">
        <f>IF(N449="základní",J449,0)</f>
        <v>0</v>
      </c>
      <c r="BF449" s="225">
        <f>IF(N449="snížená",J449,0)</f>
        <v>0</v>
      </c>
      <c r="BG449" s="225">
        <f>IF(N449="zákl. přenesená",J449,0)</f>
        <v>0</v>
      </c>
      <c r="BH449" s="225">
        <f>IF(N449="sníž. přenesená",J449,0)</f>
        <v>0</v>
      </c>
      <c r="BI449" s="225">
        <f>IF(N449="nulová",J449,0)</f>
        <v>0</v>
      </c>
      <c r="BJ449" s="18" t="s">
        <v>80</v>
      </c>
      <c r="BK449" s="225">
        <f>ROUND(I449*H449,2)</f>
        <v>0</v>
      </c>
      <c r="BL449" s="18" t="s">
        <v>222</v>
      </c>
      <c r="BM449" s="224" t="s">
        <v>2134</v>
      </c>
    </row>
    <row r="450" s="2" customFormat="1">
      <c r="A450" s="39"/>
      <c r="B450" s="40"/>
      <c r="C450" s="41"/>
      <c r="D450" s="226" t="s">
        <v>224</v>
      </c>
      <c r="E450" s="41"/>
      <c r="F450" s="227" t="s">
        <v>2135</v>
      </c>
      <c r="G450" s="41"/>
      <c r="H450" s="41"/>
      <c r="I450" s="228"/>
      <c r="J450" s="41"/>
      <c r="K450" s="41"/>
      <c r="L450" s="45"/>
      <c r="M450" s="229"/>
      <c r="N450" s="230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224</v>
      </c>
      <c r="AU450" s="18" t="s">
        <v>82</v>
      </c>
    </row>
    <row r="451" s="2" customFormat="1">
      <c r="A451" s="39"/>
      <c r="B451" s="40"/>
      <c r="C451" s="41"/>
      <c r="D451" s="231" t="s">
        <v>226</v>
      </c>
      <c r="E451" s="41"/>
      <c r="F451" s="232" t="s">
        <v>2136</v>
      </c>
      <c r="G451" s="41"/>
      <c r="H451" s="41"/>
      <c r="I451" s="228"/>
      <c r="J451" s="41"/>
      <c r="K451" s="41"/>
      <c r="L451" s="45"/>
      <c r="M451" s="229"/>
      <c r="N451" s="230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226</v>
      </c>
      <c r="AU451" s="18" t="s">
        <v>82</v>
      </c>
    </row>
    <row r="452" s="13" customFormat="1">
      <c r="A452" s="13"/>
      <c r="B452" s="233"/>
      <c r="C452" s="234"/>
      <c r="D452" s="226" t="s">
        <v>242</v>
      </c>
      <c r="E452" s="254" t="s">
        <v>19</v>
      </c>
      <c r="F452" s="235" t="s">
        <v>2137</v>
      </c>
      <c r="G452" s="234"/>
      <c r="H452" s="236">
        <v>151</v>
      </c>
      <c r="I452" s="237"/>
      <c r="J452" s="234"/>
      <c r="K452" s="234"/>
      <c r="L452" s="238"/>
      <c r="M452" s="239"/>
      <c r="N452" s="240"/>
      <c r="O452" s="240"/>
      <c r="P452" s="240"/>
      <c r="Q452" s="240"/>
      <c r="R452" s="240"/>
      <c r="S452" s="240"/>
      <c r="T452" s="24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2" t="s">
        <v>242</v>
      </c>
      <c r="AU452" s="242" t="s">
        <v>82</v>
      </c>
      <c r="AV452" s="13" t="s">
        <v>82</v>
      </c>
      <c r="AW452" s="13" t="s">
        <v>35</v>
      </c>
      <c r="AX452" s="13" t="s">
        <v>80</v>
      </c>
      <c r="AY452" s="242" t="s">
        <v>214</v>
      </c>
    </row>
    <row r="453" s="2" customFormat="1" ht="16.5" customHeight="1">
      <c r="A453" s="39"/>
      <c r="B453" s="40"/>
      <c r="C453" s="213" t="s">
        <v>776</v>
      </c>
      <c r="D453" s="213" t="s">
        <v>217</v>
      </c>
      <c r="E453" s="214" t="s">
        <v>2138</v>
      </c>
      <c r="F453" s="215" t="s">
        <v>2139</v>
      </c>
      <c r="G453" s="216" t="s">
        <v>321</v>
      </c>
      <c r="H453" s="217">
        <v>801</v>
      </c>
      <c r="I453" s="218"/>
      <c r="J453" s="219">
        <f>ROUND(I453*H453,2)</f>
        <v>0</v>
      </c>
      <c r="K453" s="215" t="s">
        <v>221</v>
      </c>
      <c r="L453" s="45"/>
      <c r="M453" s="220" t="s">
        <v>19</v>
      </c>
      <c r="N453" s="221" t="s">
        <v>44</v>
      </c>
      <c r="O453" s="85"/>
      <c r="P453" s="222">
        <f>O453*H453</f>
        <v>0</v>
      </c>
      <c r="Q453" s="222">
        <v>0.496</v>
      </c>
      <c r="R453" s="222">
        <f>Q453*H453</f>
        <v>397.29599999999999</v>
      </c>
      <c r="S453" s="222">
        <v>0</v>
      </c>
      <c r="T453" s="223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4" t="s">
        <v>222</v>
      </c>
      <c r="AT453" s="224" t="s">
        <v>217</v>
      </c>
      <c r="AU453" s="224" t="s">
        <v>82</v>
      </c>
      <c r="AY453" s="18" t="s">
        <v>214</v>
      </c>
      <c r="BE453" s="225">
        <f>IF(N453="základní",J453,0)</f>
        <v>0</v>
      </c>
      <c r="BF453" s="225">
        <f>IF(N453="snížená",J453,0)</f>
        <v>0</v>
      </c>
      <c r="BG453" s="225">
        <f>IF(N453="zákl. přenesená",J453,0)</f>
        <v>0</v>
      </c>
      <c r="BH453" s="225">
        <f>IF(N453="sníž. přenesená",J453,0)</f>
        <v>0</v>
      </c>
      <c r="BI453" s="225">
        <f>IF(N453="nulová",J453,0)</f>
        <v>0</v>
      </c>
      <c r="BJ453" s="18" t="s">
        <v>80</v>
      </c>
      <c r="BK453" s="225">
        <f>ROUND(I453*H453,2)</f>
        <v>0</v>
      </c>
      <c r="BL453" s="18" t="s">
        <v>222</v>
      </c>
      <c r="BM453" s="224" t="s">
        <v>2140</v>
      </c>
    </row>
    <row r="454" s="2" customFormat="1">
      <c r="A454" s="39"/>
      <c r="B454" s="40"/>
      <c r="C454" s="41"/>
      <c r="D454" s="226" t="s">
        <v>224</v>
      </c>
      <c r="E454" s="41"/>
      <c r="F454" s="227" t="s">
        <v>2141</v>
      </c>
      <c r="G454" s="41"/>
      <c r="H454" s="41"/>
      <c r="I454" s="228"/>
      <c r="J454" s="41"/>
      <c r="K454" s="41"/>
      <c r="L454" s="45"/>
      <c r="M454" s="229"/>
      <c r="N454" s="230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224</v>
      </c>
      <c r="AU454" s="18" t="s">
        <v>82</v>
      </c>
    </row>
    <row r="455" s="2" customFormat="1">
      <c r="A455" s="39"/>
      <c r="B455" s="40"/>
      <c r="C455" s="41"/>
      <c r="D455" s="231" t="s">
        <v>226</v>
      </c>
      <c r="E455" s="41"/>
      <c r="F455" s="232" t="s">
        <v>2142</v>
      </c>
      <c r="G455" s="41"/>
      <c r="H455" s="41"/>
      <c r="I455" s="228"/>
      <c r="J455" s="41"/>
      <c r="K455" s="41"/>
      <c r="L455" s="45"/>
      <c r="M455" s="229"/>
      <c r="N455" s="230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226</v>
      </c>
      <c r="AU455" s="18" t="s">
        <v>82</v>
      </c>
    </row>
    <row r="456" s="13" customFormat="1">
      <c r="A456" s="13"/>
      <c r="B456" s="233"/>
      <c r="C456" s="234"/>
      <c r="D456" s="226" t="s">
        <v>242</v>
      </c>
      <c r="E456" s="254" t="s">
        <v>19</v>
      </c>
      <c r="F456" s="235" t="s">
        <v>2143</v>
      </c>
      <c r="G456" s="234"/>
      <c r="H456" s="236">
        <v>801</v>
      </c>
      <c r="I456" s="237"/>
      <c r="J456" s="234"/>
      <c r="K456" s="234"/>
      <c r="L456" s="238"/>
      <c r="M456" s="239"/>
      <c r="N456" s="240"/>
      <c r="O456" s="240"/>
      <c r="P456" s="240"/>
      <c r="Q456" s="240"/>
      <c r="R456" s="240"/>
      <c r="S456" s="240"/>
      <c r="T456" s="24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2" t="s">
        <v>242</v>
      </c>
      <c r="AU456" s="242" t="s">
        <v>82</v>
      </c>
      <c r="AV456" s="13" t="s">
        <v>82</v>
      </c>
      <c r="AW456" s="13" t="s">
        <v>35</v>
      </c>
      <c r="AX456" s="13" t="s">
        <v>80</v>
      </c>
      <c r="AY456" s="242" t="s">
        <v>214</v>
      </c>
    </row>
    <row r="457" s="2" customFormat="1" ht="16.5" customHeight="1">
      <c r="A457" s="39"/>
      <c r="B457" s="40"/>
      <c r="C457" s="213" t="s">
        <v>780</v>
      </c>
      <c r="D457" s="213" t="s">
        <v>217</v>
      </c>
      <c r="E457" s="214" t="s">
        <v>2144</v>
      </c>
      <c r="F457" s="215" t="s">
        <v>2145</v>
      </c>
      <c r="G457" s="216" t="s">
        <v>321</v>
      </c>
      <c r="H457" s="217">
        <v>952</v>
      </c>
      <c r="I457" s="218"/>
      <c r="J457" s="219">
        <f>ROUND(I457*H457,2)</f>
        <v>0</v>
      </c>
      <c r="K457" s="215" t="s">
        <v>221</v>
      </c>
      <c r="L457" s="45"/>
      <c r="M457" s="220" t="s">
        <v>19</v>
      </c>
      <c r="N457" s="221" t="s">
        <v>44</v>
      </c>
      <c r="O457" s="85"/>
      <c r="P457" s="222">
        <f>O457*H457</f>
        <v>0</v>
      </c>
      <c r="Q457" s="222">
        <v>0.37190000000000001</v>
      </c>
      <c r="R457" s="222">
        <f>Q457*H457</f>
        <v>354.04880000000003</v>
      </c>
      <c r="S457" s="222">
        <v>0</v>
      </c>
      <c r="T457" s="223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4" t="s">
        <v>222</v>
      </c>
      <c r="AT457" s="224" t="s">
        <v>217</v>
      </c>
      <c r="AU457" s="224" t="s">
        <v>82</v>
      </c>
      <c r="AY457" s="18" t="s">
        <v>214</v>
      </c>
      <c r="BE457" s="225">
        <f>IF(N457="základní",J457,0)</f>
        <v>0</v>
      </c>
      <c r="BF457" s="225">
        <f>IF(N457="snížená",J457,0)</f>
        <v>0</v>
      </c>
      <c r="BG457" s="225">
        <f>IF(N457="zákl. přenesená",J457,0)</f>
        <v>0</v>
      </c>
      <c r="BH457" s="225">
        <f>IF(N457="sníž. přenesená",J457,0)</f>
        <v>0</v>
      </c>
      <c r="BI457" s="225">
        <f>IF(N457="nulová",J457,0)</f>
        <v>0</v>
      </c>
      <c r="BJ457" s="18" t="s">
        <v>80</v>
      </c>
      <c r="BK457" s="225">
        <f>ROUND(I457*H457,2)</f>
        <v>0</v>
      </c>
      <c r="BL457" s="18" t="s">
        <v>222</v>
      </c>
      <c r="BM457" s="224" t="s">
        <v>2146</v>
      </c>
    </row>
    <row r="458" s="2" customFormat="1">
      <c r="A458" s="39"/>
      <c r="B458" s="40"/>
      <c r="C458" s="41"/>
      <c r="D458" s="226" t="s">
        <v>224</v>
      </c>
      <c r="E458" s="41"/>
      <c r="F458" s="227" t="s">
        <v>2147</v>
      </c>
      <c r="G458" s="41"/>
      <c r="H458" s="41"/>
      <c r="I458" s="228"/>
      <c r="J458" s="41"/>
      <c r="K458" s="41"/>
      <c r="L458" s="45"/>
      <c r="M458" s="229"/>
      <c r="N458" s="230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224</v>
      </c>
      <c r="AU458" s="18" t="s">
        <v>82</v>
      </c>
    </row>
    <row r="459" s="2" customFormat="1">
      <c r="A459" s="39"/>
      <c r="B459" s="40"/>
      <c r="C459" s="41"/>
      <c r="D459" s="231" t="s">
        <v>226</v>
      </c>
      <c r="E459" s="41"/>
      <c r="F459" s="232" t="s">
        <v>2148</v>
      </c>
      <c r="G459" s="41"/>
      <c r="H459" s="41"/>
      <c r="I459" s="228"/>
      <c r="J459" s="41"/>
      <c r="K459" s="41"/>
      <c r="L459" s="45"/>
      <c r="M459" s="229"/>
      <c r="N459" s="230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226</v>
      </c>
      <c r="AU459" s="18" t="s">
        <v>82</v>
      </c>
    </row>
    <row r="460" s="13" customFormat="1">
      <c r="A460" s="13"/>
      <c r="B460" s="233"/>
      <c r="C460" s="234"/>
      <c r="D460" s="226" t="s">
        <v>242</v>
      </c>
      <c r="E460" s="254" t="s">
        <v>19</v>
      </c>
      <c r="F460" s="235" t="s">
        <v>2149</v>
      </c>
      <c r="G460" s="234"/>
      <c r="H460" s="236">
        <v>952</v>
      </c>
      <c r="I460" s="237"/>
      <c r="J460" s="234"/>
      <c r="K460" s="234"/>
      <c r="L460" s="238"/>
      <c r="M460" s="239"/>
      <c r="N460" s="240"/>
      <c r="O460" s="240"/>
      <c r="P460" s="240"/>
      <c r="Q460" s="240"/>
      <c r="R460" s="240"/>
      <c r="S460" s="240"/>
      <c r="T460" s="24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2" t="s">
        <v>242</v>
      </c>
      <c r="AU460" s="242" t="s">
        <v>82</v>
      </c>
      <c r="AV460" s="13" t="s">
        <v>82</v>
      </c>
      <c r="AW460" s="13" t="s">
        <v>35</v>
      </c>
      <c r="AX460" s="13" t="s">
        <v>80</v>
      </c>
      <c r="AY460" s="242" t="s">
        <v>214</v>
      </c>
    </row>
    <row r="461" s="2" customFormat="1" ht="16.5" customHeight="1">
      <c r="A461" s="39"/>
      <c r="B461" s="40"/>
      <c r="C461" s="213" t="s">
        <v>784</v>
      </c>
      <c r="D461" s="213" t="s">
        <v>217</v>
      </c>
      <c r="E461" s="214" t="s">
        <v>2150</v>
      </c>
      <c r="F461" s="215" t="s">
        <v>2151</v>
      </c>
      <c r="G461" s="216" t="s">
        <v>321</v>
      </c>
      <c r="H461" s="217">
        <v>952</v>
      </c>
      <c r="I461" s="218"/>
      <c r="J461" s="219">
        <f>ROUND(I461*H461,2)</f>
        <v>0</v>
      </c>
      <c r="K461" s="215" t="s">
        <v>221</v>
      </c>
      <c r="L461" s="45"/>
      <c r="M461" s="220" t="s">
        <v>19</v>
      </c>
      <c r="N461" s="221" t="s">
        <v>44</v>
      </c>
      <c r="O461" s="85"/>
      <c r="P461" s="222">
        <f>O461*H461</f>
        <v>0</v>
      </c>
      <c r="Q461" s="222">
        <v>0.18462999999999999</v>
      </c>
      <c r="R461" s="222">
        <f>Q461*H461</f>
        <v>175.76775999999998</v>
      </c>
      <c r="S461" s="222">
        <v>0</v>
      </c>
      <c r="T461" s="223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4" t="s">
        <v>222</v>
      </c>
      <c r="AT461" s="224" t="s">
        <v>217</v>
      </c>
      <c r="AU461" s="224" t="s">
        <v>82</v>
      </c>
      <c r="AY461" s="18" t="s">
        <v>214</v>
      </c>
      <c r="BE461" s="225">
        <f>IF(N461="základní",J461,0)</f>
        <v>0</v>
      </c>
      <c r="BF461" s="225">
        <f>IF(N461="snížená",J461,0)</f>
        <v>0</v>
      </c>
      <c r="BG461" s="225">
        <f>IF(N461="zákl. přenesená",J461,0)</f>
        <v>0</v>
      </c>
      <c r="BH461" s="225">
        <f>IF(N461="sníž. přenesená",J461,0)</f>
        <v>0</v>
      </c>
      <c r="BI461" s="225">
        <f>IF(N461="nulová",J461,0)</f>
        <v>0</v>
      </c>
      <c r="BJ461" s="18" t="s">
        <v>80</v>
      </c>
      <c r="BK461" s="225">
        <f>ROUND(I461*H461,2)</f>
        <v>0</v>
      </c>
      <c r="BL461" s="18" t="s">
        <v>222</v>
      </c>
      <c r="BM461" s="224" t="s">
        <v>2152</v>
      </c>
    </row>
    <row r="462" s="2" customFormat="1">
      <c r="A462" s="39"/>
      <c r="B462" s="40"/>
      <c r="C462" s="41"/>
      <c r="D462" s="226" t="s">
        <v>224</v>
      </c>
      <c r="E462" s="41"/>
      <c r="F462" s="227" t="s">
        <v>2153</v>
      </c>
      <c r="G462" s="41"/>
      <c r="H462" s="41"/>
      <c r="I462" s="228"/>
      <c r="J462" s="41"/>
      <c r="K462" s="41"/>
      <c r="L462" s="45"/>
      <c r="M462" s="229"/>
      <c r="N462" s="230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224</v>
      </c>
      <c r="AU462" s="18" t="s">
        <v>82</v>
      </c>
    </row>
    <row r="463" s="2" customFormat="1">
      <c r="A463" s="39"/>
      <c r="B463" s="40"/>
      <c r="C463" s="41"/>
      <c r="D463" s="231" t="s">
        <v>226</v>
      </c>
      <c r="E463" s="41"/>
      <c r="F463" s="232" t="s">
        <v>2154</v>
      </c>
      <c r="G463" s="41"/>
      <c r="H463" s="41"/>
      <c r="I463" s="228"/>
      <c r="J463" s="41"/>
      <c r="K463" s="41"/>
      <c r="L463" s="45"/>
      <c r="M463" s="229"/>
      <c r="N463" s="230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226</v>
      </c>
      <c r="AU463" s="18" t="s">
        <v>82</v>
      </c>
    </row>
    <row r="464" s="13" customFormat="1">
      <c r="A464" s="13"/>
      <c r="B464" s="233"/>
      <c r="C464" s="234"/>
      <c r="D464" s="226" t="s">
        <v>242</v>
      </c>
      <c r="E464" s="254" t="s">
        <v>19</v>
      </c>
      <c r="F464" s="235" t="s">
        <v>2149</v>
      </c>
      <c r="G464" s="234"/>
      <c r="H464" s="236">
        <v>952</v>
      </c>
      <c r="I464" s="237"/>
      <c r="J464" s="234"/>
      <c r="K464" s="234"/>
      <c r="L464" s="238"/>
      <c r="M464" s="239"/>
      <c r="N464" s="240"/>
      <c r="O464" s="240"/>
      <c r="P464" s="240"/>
      <c r="Q464" s="240"/>
      <c r="R464" s="240"/>
      <c r="S464" s="240"/>
      <c r="T464" s="24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2" t="s">
        <v>242</v>
      </c>
      <c r="AU464" s="242" t="s">
        <v>82</v>
      </c>
      <c r="AV464" s="13" t="s">
        <v>82</v>
      </c>
      <c r="AW464" s="13" t="s">
        <v>35</v>
      </c>
      <c r="AX464" s="13" t="s">
        <v>80</v>
      </c>
      <c r="AY464" s="242" t="s">
        <v>214</v>
      </c>
    </row>
    <row r="465" s="2" customFormat="1" ht="21.75" customHeight="1">
      <c r="A465" s="39"/>
      <c r="B465" s="40"/>
      <c r="C465" s="213" t="s">
        <v>790</v>
      </c>
      <c r="D465" s="213" t="s">
        <v>217</v>
      </c>
      <c r="E465" s="214" t="s">
        <v>2155</v>
      </c>
      <c r="F465" s="215" t="s">
        <v>2156</v>
      </c>
      <c r="G465" s="216" t="s">
        <v>321</v>
      </c>
      <c r="H465" s="217">
        <v>1740</v>
      </c>
      <c r="I465" s="218"/>
      <c r="J465" s="219">
        <f>ROUND(I465*H465,2)</f>
        <v>0</v>
      </c>
      <c r="K465" s="215" t="s">
        <v>221</v>
      </c>
      <c r="L465" s="45"/>
      <c r="M465" s="220" t="s">
        <v>19</v>
      </c>
      <c r="N465" s="221" t="s">
        <v>44</v>
      </c>
      <c r="O465" s="85"/>
      <c r="P465" s="222">
        <f>O465*H465</f>
        <v>0</v>
      </c>
      <c r="Q465" s="222">
        <v>0.12966</v>
      </c>
      <c r="R465" s="222">
        <f>Q465*H465</f>
        <v>225.60839999999999</v>
      </c>
      <c r="S465" s="222">
        <v>0</v>
      </c>
      <c r="T465" s="223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4" t="s">
        <v>222</v>
      </c>
      <c r="AT465" s="224" t="s">
        <v>217</v>
      </c>
      <c r="AU465" s="224" t="s">
        <v>82</v>
      </c>
      <c r="AY465" s="18" t="s">
        <v>214</v>
      </c>
      <c r="BE465" s="225">
        <f>IF(N465="základní",J465,0)</f>
        <v>0</v>
      </c>
      <c r="BF465" s="225">
        <f>IF(N465="snížená",J465,0)</f>
        <v>0</v>
      </c>
      <c r="BG465" s="225">
        <f>IF(N465="zákl. přenesená",J465,0)</f>
        <v>0</v>
      </c>
      <c r="BH465" s="225">
        <f>IF(N465="sníž. přenesená",J465,0)</f>
        <v>0</v>
      </c>
      <c r="BI465" s="225">
        <f>IF(N465="nulová",J465,0)</f>
        <v>0</v>
      </c>
      <c r="BJ465" s="18" t="s">
        <v>80</v>
      </c>
      <c r="BK465" s="225">
        <f>ROUND(I465*H465,2)</f>
        <v>0</v>
      </c>
      <c r="BL465" s="18" t="s">
        <v>222</v>
      </c>
      <c r="BM465" s="224" t="s">
        <v>2157</v>
      </c>
    </row>
    <row r="466" s="2" customFormat="1">
      <c r="A466" s="39"/>
      <c r="B466" s="40"/>
      <c r="C466" s="41"/>
      <c r="D466" s="226" t="s">
        <v>224</v>
      </c>
      <c r="E466" s="41"/>
      <c r="F466" s="227" t="s">
        <v>2158</v>
      </c>
      <c r="G466" s="41"/>
      <c r="H466" s="41"/>
      <c r="I466" s="228"/>
      <c r="J466" s="41"/>
      <c r="K466" s="41"/>
      <c r="L466" s="45"/>
      <c r="M466" s="229"/>
      <c r="N466" s="230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224</v>
      </c>
      <c r="AU466" s="18" t="s">
        <v>82</v>
      </c>
    </row>
    <row r="467" s="2" customFormat="1">
      <c r="A467" s="39"/>
      <c r="B467" s="40"/>
      <c r="C467" s="41"/>
      <c r="D467" s="231" t="s">
        <v>226</v>
      </c>
      <c r="E467" s="41"/>
      <c r="F467" s="232" t="s">
        <v>2159</v>
      </c>
      <c r="G467" s="41"/>
      <c r="H467" s="41"/>
      <c r="I467" s="228"/>
      <c r="J467" s="41"/>
      <c r="K467" s="41"/>
      <c r="L467" s="45"/>
      <c r="M467" s="229"/>
      <c r="N467" s="230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226</v>
      </c>
      <c r="AU467" s="18" t="s">
        <v>82</v>
      </c>
    </row>
    <row r="468" s="2" customFormat="1" ht="16.5" customHeight="1">
      <c r="A468" s="39"/>
      <c r="B468" s="40"/>
      <c r="C468" s="213" t="s">
        <v>797</v>
      </c>
      <c r="D468" s="213" t="s">
        <v>217</v>
      </c>
      <c r="E468" s="214" t="s">
        <v>2160</v>
      </c>
      <c r="F468" s="215" t="s">
        <v>2161</v>
      </c>
      <c r="G468" s="216" t="s">
        <v>321</v>
      </c>
      <c r="H468" s="217">
        <v>1740</v>
      </c>
      <c r="I468" s="218"/>
      <c r="J468" s="219">
        <f>ROUND(I468*H468,2)</f>
        <v>0</v>
      </c>
      <c r="K468" s="215" t="s">
        <v>221</v>
      </c>
      <c r="L468" s="45"/>
      <c r="M468" s="220" t="s">
        <v>19</v>
      </c>
      <c r="N468" s="221" t="s">
        <v>44</v>
      </c>
      <c r="O468" s="85"/>
      <c r="P468" s="222">
        <f>O468*H468</f>
        <v>0</v>
      </c>
      <c r="Q468" s="222">
        <v>0.0065199999999999998</v>
      </c>
      <c r="R468" s="222">
        <f>Q468*H468</f>
        <v>11.344799999999999</v>
      </c>
      <c r="S468" s="222">
        <v>0</v>
      </c>
      <c r="T468" s="223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4" t="s">
        <v>222</v>
      </c>
      <c r="AT468" s="224" t="s">
        <v>217</v>
      </c>
      <c r="AU468" s="224" t="s">
        <v>82</v>
      </c>
      <c r="AY468" s="18" t="s">
        <v>214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80</v>
      </c>
      <c r="BK468" s="225">
        <f>ROUND(I468*H468,2)</f>
        <v>0</v>
      </c>
      <c r="BL468" s="18" t="s">
        <v>222</v>
      </c>
      <c r="BM468" s="224" t="s">
        <v>2162</v>
      </c>
    </row>
    <row r="469" s="2" customFormat="1">
      <c r="A469" s="39"/>
      <c r="B469" s="40"/>
      <c r="C469" s="41"/>
      <c r="D469" s="226" t="s">
        <v>224</v>
      </c>
      <c r="E469" s="41"/>
      <c r="F469" s="227" t="s">
        <v>2163</v>
      </c>
      <c r="G469" s="41"/>
      <c r="H469" s="41"/>
      <c r="I469" s="228"/>
      <c r="J469" s="41"/>
      <c r="K469" s="41"/>
      <c r="L469" s="45"/>
      <c r="M469" s="229"/>
      <c r="N469" s="230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224</v>
      </c>
      <c r="AU469" s="18" t="s">
        <v>82</v>
      </c>
    </row>
    <row r="470" s="2" customFormat="1">
      <c r="A470" s="39"/>
      <c r="B470" s="40"/>
      <c r="C470" s="41"/>
      <c r="D470" s="231" t="s">
        <v>226</v>
      </c>
      <c r="E470" s="41"/>
      <c r="F470" s="232" t="s">
        <v>2164</v>
      </c>
      <c r="G470" s="41"/>
      <c r="H470" s="41"/>
      <c r="I470" s="228"/>
      <c r="J470" s="41"/>
      <c r="K470" s="41"/>
      <c r="L470" s="45"/>
      <c r="M470" s="229"/>
      <c r="N470" s="230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226</v>
      </c>
      <c r="AU470" s="18" t="s">
        <v>82</v>
      </c>
    </row>
    <row r="471" s="2" customFormat="1" ht="16.5" customHeight="1">
      <c r="A471" s="39"/>
      <c r="B471" s="40"/>
      <c r="C471" s="213" t="s">
        <v>801</v>
      </c>
      <c r="D471" s="213" t="s">
        <v>217</v>
      </c>
      <c r="E471" s="214" t="s">
        <v>2165</v>
      </c>
      <c r="F471" s="215" t="s">
        <v>2166</v>
      </c>
      <c r="G471" s="216" t="s">
        <v>321</v>
      </c>
      <c r="H471" s="217">
        <v>952</v>
      </c>
      <c r="I471" s="218"/>
      <c r="J471" s="219">
        <f>ROUND(I471*H471,2)</f>
        <v>0</v>
      </c>
      <c r="K471" s="215" t="s">
        <v>221</v>
      </c>
      <c r="L471" s="45"/>
      <c r="M471" s="220" t="s">
        <v>19</v>
      </c>
      <c r="N471" s="221" t="s">
        <v>44</v>
      </c>
      <c r="O471" s="85"/>
      <c r="P471" s="222">
        <f>O471*H471</f>
        <v>0</v>
      </c>
      <c r="Q471" s="222">
        <v>0.00051000000000000004</v>
      </c>
      <c r="R471" s="222">
        <f>Q471*H471</f>
        <v>0.48552000000000006</v>
      </c>
      <c r="S471" s="222">
        <v>0</v>
      </c>
      <c r="T471" s="223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4" t="s">
        <v>222</v>
      </c>
      <c r="AT471" s="224" t="s">
        <v>217</v>
      </c>
      <c r="AU471" s="224" t="s">
        <v>82</v>
      </c>
      <c r="AY471" s="18" t="s">
        <v>214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18" t="s">
        <v>80</v>
      </c>
      <c r="BK471" s="225">
        <f>ROUND(I471*H471,2)</f>
        <v>0</v>
      </c>
      <c r="BL471" s="18" t="s">
        <v>222</v>
      </c>
      <c r="BM471" s="224" t="s">
        <v>2167</v>
      </c>
    </row>
    <row r="472" s="2" customFormat="1">
      <c r="A472" s="39"/>
      <c r="B472" s="40"/>
      <c r="C472" s="41"/>
      <c r="D472" s="226" t="s">
        <v>224</v>
      </c>
      <c r="E472" s="41"/>
      <c r="F472" s="227" t="s">
        <v>2168</v>
      </c>
      <c r="G472" s="41"/>
      <c r="H472" s="41"/>
      <c r="I472" s="228"/>
      <c r="J472" s="41"/>
      <c r="K472" s="41"/>
      <c r="L472" s="45"/>
      <c r="M472" s="229"/>
      <c r="N472" s="230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224</v>
      </c>
      <c r="AU472" s="18" t="s">
        <v>82</v>
      </c>
    </row>
    <row r="473" s="2" customFormat="1">
      <c r="A473" s="39"/>
      <c r="B473" s="40"/>
      <c r="C473" s="41"/>
      <c r="D473" s="231" t="s">
        <v>226</v>
      </c>
      <c r="E473" s="41"/>
      <c r="F473" s="232" t="s">
        <v>2169</v>
      </c>
      <c r="G473" s="41"/>
      <c r="H473" s="41"/>
      <c r="I473" s="228"/>
      <c r="J473" s="41"/>
      <c r="K473" s="41"/>
      <c r="L473" s="45"/>
      <c r="M473" s="229"/>
      <c r="N473" s="230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226</v>
      </c>
      <c r="AU473" s="18" t="s">
        <v>82</v>
      </c>
    </row>
    <row r="474" s="13" customFormat="1">
      <c r="A474" s="13"/>
      <c r="B474" s="233"/>
      <c r="C474" s="234"/>
      <c r="D474" s="226" t="s">
        <v>242</v>
      </c>
      <c r="E474" s="254" t="s">
        <v>19</v>
      </c>
      <c r="F474" s="235" t="s">
        <v>2149</v>
      </c>
      <c r="G474" s="234"/>
      <c r="H474" s="236">
        <v>952</v>
      </c>
      <c r="I474" s="237"/>
      <c r="J474" s="234"/>
      <c r="K474" s="234"/>
      <c r="L474" s="238"/>
      <c r="M474" s="239"/>
      <c r="N474" s="240"/>
      <c r="O474" s="240"/>
      <c r="P474" s="240"/>
      <c r="Q474" s="240"/>
      <c r="R474" s="240"/>
      <c r="S474" s="240"/>
      <c r="T474" s="24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2" t="s">
        <v>242</v>
      </c>
      <c r="AU474" s="242" t="s">
        <v>82</v>
      </c>
      <c r="AV474" s="13" t="s">
        <v>82</v>
      </c>
      <c r="AW474" s="13" t="s">
        <v>35</v>
      </c>
      <c r="AX474" s="13" t="s">
        <v>80</v>
      </c>
      <c r="AY474" s="242" t="s">
        <v>214</v>
      </c>
    </row>
    <row r="475" s="2" customFormat="1" ht="16.5" customHeight="1">
      <c r="A475" s="39"/>
      <c r="B475" s="40"/>
      <c r="C475" s="213" t="s">
        <v>807</v>
      </c>
      <c r="D475" s="213" t="s">
        <v>217</v>
      </c>
      <c r="E475" s="214" t="s">
        <v>2170</v>
      </c>
      <c r="F475" s="215" t="s">
        <v>2171</v>
      </c>
      <c r="G475" s="216" t="s">
        <v>321</v>
      </c>
      <c r="H475" s="217">
        <v>251</v>
      </c>
      <c r="I475" s="218"/>
      <c r="J475" s="219">
        <f>ROUND(I475*H475,2)</f>
        <v>0</v>
      </c>
      <c r="K475" s="215" t="s">
        <v>221</v>
      </c>
      <c r="L475" s="45"/>
      <c r="M475" s="220" t="s">
        <v>19</v>
      </c>
      <c r="N475" s="221" t="s">
        <v>44</v>
      </c>
      <c r="O475" s="85"/>
      <c r="P475" s="222">
        <f>O475*H475</f>
        <v>0</v>
      </c>
      <c r="Q475" s="222">
        <v>0.12966</v>
      </c>
      <c r="R475" s="222">
        <f>Q475*H475</f>
        <v>32.54466</v>
      </c>
      <c r="S475" s="222">
        <v>0</v>
      </c>
      <c r="T475" s="223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4" t="s">
        <v>222</v>
      </c>
      <c r="AT475" s="224" t="s">
        <v>217</v>
      </c>
      <c r="AU475" s="224" t="s">
        <v>82</v>
      </c>
      <c r="AY475" s="18" t="s">
        <v>214</v>
      </c>
      <c r="BE475" s="225">
        <f>IF(N475="základní",J475,0)</f>
        <v>0</v>
      </c>
      <c r="BF475" s="225">
        <f>IF(N475="snížená",J475,0)</f>
        <v>0</v>
      </c>
      <c r="BG475" s="225">
        <f>IF(N475="zákl. přenesená",J475,0)</f>
        <v>0</v>
      </c>
      <c r="BH475" s="225">
        <f>IF(N475="sníž. přenesená",J475,0)</f>
        <v>0</v>
      </c>
      <c r="BI475" s="225">
        <f>IF(N475="nulová",J475,0)</f>
        <v>0</v>
      </c>
      <c r="BJ475" s="18" t="s">
        <v>80</v>
      </c>
      <c r="BK475" s="225">
        <f>ROUND(I475*H475,2)</f>
        <v>0</v>
      </c>
      <c r="BL475" s="18" t="s">
        <v>222</v>
      </c>
      <c r="BM475" s="224" t="s">
        <v>2172</v>
      </c>
    </row>
    <row r="476" s="2" customFormat="1">
      <c r="A476" s="39"/>
      <c r="B476" s="40"/>
      <c r="C476" s="41"/>
      <c r="D476" s="226" t="s">
        <v>224</v>
      </c>
      <c r="E476" s="41"/>
      <c r="F476" s="227" t="s">
        <v>2173</v>
      </c>
      <c r="G476" s="41"/>
      <c r="H476" s="41"/>
      <c r="I476" s="228"/>
      <c r="J476" s="41"/>
      <c r="K476" s="41"/>
      <c r="L476" s="45"/>
      <c r="M476" s="229"/>
      <c r="N476" s="230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224</v>
      </c>
      <c r="AU476" s="18" t="s">
        <v>82</v>
      </c>
    </row>
    <row r="477" s="2" customFormat="1">
      <c r="A477" s="39"/>
      <c r="B477" s="40"/>
      <c r="C477" s="41"/>
      <c r="D477" s="231" t="s">
        <v>226</v>
      </c>
      <c r="E477" s="41"/>
      <c r="F477" s="232" t="s">
        <v>2174</v>
      </c>
      <c r="G477" s="41"/>
      <c r="H477" s="41"/>
      <c r="I477" s="228"/>
      <c r="J477" s="41"/>
      <c r="K477" s="41"/>
      <c r="L477" s="45"/>
      <c r="M477" s="229"/>
      <c r="N477" s="230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226</v>
      </c>
      <c r="AU477" s="18" t="s">
        <v>82</v>
      </c>
    </row>
    <row r="478" s="2" customFormat="1" ht="16.5" customHeight="1">
      <c r="A478" s="39"/>
      <c r="B478" s="40"/>
      <c r="C478" s="213" t="s">
        <v>813</v>
      </c>
      <c r="D478" s="213" t="s">
        <v>217</v>
      </c>
      <c r="E478" s="214" t="s">
        <v>2175</v>
      </c>
      <c r="F478" s="215" t="s">
        <v>2176</v>
      </c>
      <c r="G478" s="216" t="s">
        <v>321</v>
      </c>
      <c r="H478" s="217">
        <v>251</v>
      </c>
      <c r="I478" s="218"/>
      <c r="J478" s="219">
        <f>ROUND(I478*H478,2)</f>
        <v>0</v>
      </c>
      <c r="K478" s="215" t="s">
        <v>221</v>
      </c>
      <c r="L478" s="45"/>
      <c r="M478" s="220" t="s">
        <v>19</v>
      </c>
      <c r="N478" s="221" t="s">
        <v>44</v>
      </c>
      <c r="O478" s="85"/>
      <c r="P478" s="222">
        <f>O478*H478</f>
        <v>0</v>
      </c>
      <c r="Q478" s="222">
        <v>0.091999999999999998</v>
      </c>
      <c r="R478" s="222">
        <f>Q478*H478</f>
        <v>23.091999999999999</v>
      </c>
      <c r="S478" s="222">
        <v>0</v>
      </c>
      <c r="T478" s="223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4" t="s">
        <v>222</v>
      </c>
      <c r="AT478" s="224" t="s">
        <v>217</v>
      </c>
      <c r="AU478" s="224" t="s">
        <v>82</v>
      </c>
      <c r="AY478" s="18" t="s">
        <v>214</v>
      </c>
      <c r="BE478" s="225">
        <f>IF(N478="základní",J478,0)</f>
        <v>0</v>
      </c>
      <c r="BF478" s="225">
        <f>IF(N478="snížená",J478,0)</f>
        <v>0</v>
      </c>
      <c r="BG478" s="225">
        <f>IF(N478="zákl. přenesená",J478,0)</f>
        <v>0</v>
      </c>
      <c r="BH478" s="225">
        <f>IF(N478="sníž. přenesená",J478,0)</f>
        <v>0</v>
      </c>
      <c r="BI478" s="225">
        <f>IF(N478="nulová",J478,0)</f>
        <v>0</v>
      </c>
      <c r="BJ478" s="18" t="s">
        <v>80</v>
      </c>
      <c r="BK478" s="225">
        <f>ROUND(I478*H478,2)</f>
        <v>0</v>
      </c>
      <c r="BL478" s="18" t="s">
        <v>222</v>
      </c>
      <c r="BM478" s="224" t="s">
        <v>2177</v>
      </c>
    </row>
    <row r="479" s="2" customFormat="1">
      <c r="A479" s="39"/>
      <c r="B479" s="40"/>
      <c r="C479" s="41"/>
      <c r="D479" s="226" t="s">
        <v>224</v>
      </c>
      <c r="E479" s="41"/>
      <c r="F479" s="227" t="s">
        <v>2178</v>
      </c>
      <c r="G479" s="41"/>
      <c r="H479" s="41"/>
      <c r="I479" s="228"/>
      <c r="J479" s="41"/>
      <c r="K479" s="41"/>
      <c r="L479" s="45"/>
      <c r="M479" s="229"/>
      <c r="N479" s="230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224</v>
      </c>
      <c r="AU479" s="18" t="s">
        <v>82</v>
      </c>
    </row>
    <row r="480" s="2" customFormat="1">
      <c r="A480" s="39"/>
      <c r="B480" s="40"/>
      <c r="C480" s="41"/>
      <c r="D480" s="231" t="s">
        <v>226</v>
      </c>
      <c r="E480" s="41"/>
      <c r="F480" s="232" t="s">
        <v>2179</v>
      </c>
      <c r="G480" s="41"/>
      <c r="H480" s="41"/>
      <c r="I480" s="228"/>
      <c r="J480" s="41"/>
      <c r="K480" s="41"/>
      <c r="L480" s="45"/>
      <c r="M480" s="229"/>
      <c r="N480" s="230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226</v>
      </c>
      <c r="AU480" s="18" t="s">
        <v>82</v>
      </c>
    </row>
    <row r="481" s="2" customFormat="1" ht="16.5" customHeight="1">
      <c r="A481" s="39"/>
      <c r="B481" s="40"/>
      <c r="C481" s="213" t="s">
        <v>817</v>
      </c>
      <c r="D481" s="213" t="s">
        <v>217</v>
      </c>
      <c r="E481" s="214" t="s">
        <v>2180</v>
      </c>
      <c r="F481" s="215" t="s">
        <v>2181</v>
      </c>
      <c r="G481" s="216" t="s">
        <v>321</v>
      </c>
      <c r="H481" s="217">
        <v>251</v>
      </c>
      <c r="I481" s="218"/>
      <c r="J481" s="219">
        <f>ROUND(I481*H481,2)</f>
        <v>0</v>
      </c>
      <c r="K481" s="215" t="s">
        <v>221</v>
      </c>
      <c r="L481" s="45"/>
      <c r="M481" s="220" t="s">
        <v>19</v>
      </c>
      <c r="N481" s="221" t="s">
        <v>44</v>
      </c>
      <c r="O481" s="85"/>
      <c r="P481" s="222">
        <f>O481*H481</f>
        <v>0</v>
      </c>
      <c r="Q481" s="222">
        <v>0.29699999999999999</v>
      </c>
      <c r="R481" s="222">
        <f>Q481*H481</f>
        <v>74.546999999999997</v>
      </c>
      <c r="S481" s="222">
        <v>0</v>
      </c>
      <c r="T481" s="223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4" t="s">
        <v>222</v>
      </c>
      <c r="AT481" s="224" t="s">
        <v>217</v>
      </c>
      <c r="AU481" s="224" t="s">
        <v>82</v>
      </c>
      <c r="AY481" s="18" t="s">
        <v>214</v>
      </c>
      <c r="BE481" s="225">
        <f>IF(N481="základní",J481,0)</f>
        <v>0</v>
      </c>
      <c r="BF481" s="225">
        <f>IF(N481="snížená",J481,0)</f>
        <v>0</v>
      </c>
      <c r="BG481" s="225">
        <f>IF(N481="zákl. přenesená",J481,0)</f>
        <v>0</v>
      </c>
      <c r="BH481" s="225">
        <f>IF(N481="sníž. přenesená",J481,0)</f>
        <v>0</v>
      </c>
      <c r="BI481" s="225">
        <f>IF(N481="nulová",J481,0)</f>
        <v>0</v>
      </c>
      <c r="BJ481" s="18" t="s">
        <v>80</v>
      </c>
      <c r="BK481" s="225">
        <f>ROUND(I481*H481,2)</f>
        <v>0</v>
      </c>
      <c r="BL481" s="18" t="s">
        <v>222</v>
      </c>
      <c r="BM481" s="224" t="s">
        <v>2182</v>
      </c>
    </row>
    <row r="482" s="2" customFormat="1">
      <c r="A482" s="39"/>
      <c r="B482" s="40"/>
      <c r="C482" s="41"/>
      <c r="D482" s="226" t="s">
        <v>224</v>
      </c>
      <c r="E482" s="41"/>
      <c r="F482" s="227" t="s">
        <v>2183</v>
      </c>
      <c r="G482" s="41"/>
      <c r="H482" s="41"/>
      <c r="I482" s="228"/>
      <c r="J482" s="41"/>
      <c r="K482" s="41"/>
      <c r="L482" s="45"/>
      <c r="M482" s="229"/>
      <c r="N482" s="230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224</v>
      </c>
      <c r="AU482" s="18" t="s">
        <v>82</v>
      </c>
    </row>
    <row r="483" s="2" customFormat="1">
      <c r="A483" s="39"/>
      <c r="B483" s="40"/>
      <c r="C483" s="41"/>
      <c r="D483" s="231" t="s">
        <v>226</v>
      </c>
      <c r="E483" s="41"/>
      <c r="F483" s="232" t="s">
        <v>2184</v>
      </c>
      <c r="G483" s="41"/>
      <c r="H483" s="41"/>
      <c r="I483" s="228"/>
      <c r="J483" s="41"/>
      <c r="K483" s="41"/>
      <c r="L483" s="45"/>
      <c r="M483" s="229"/>
      <c r="N483" s="230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226</v>
      </c>
      <c r="AU483" s="18" t="s">
        <v>82</v>
      </c>
    </row>
    <row r="484" s="2" customFormat="1" ht="16.5" customHeight="1">
      <c r="A484" s="39"/>
      <c r="B484" s="40"/>
      <c r="C484" s="213" t="s">
        <v>821</v>
      </c>
      <c r="D484" s="213" t="s">
        <v>217</v>
      </c>
      <c r="E484" s="214" t="s">
        <v>2185</v>
      </c>
      <c r="F484" s="215" t="s">
        <v>2186</v>
      </c>
      <c r="G484" s="216" t="s">
        <v>321</v>
      </c>
      <c r="H484" s="217">
        <v>84</v>
      </c>
      <c r="I484" s="218"/>
      <c r="J484" s="219">
        <f>ROUND(I484*H484,2)</f>
        <v>0</v>
      </c>
      <c r="K484" s="215" t="s">
        <v>221</v>
      </c>
      <c r="L484" s="45"/>
      <c r="M484" s="220" t="s">
        <v>19</v>
      </c>
      <c r="N484" s="221" t="s">
        <v>44</v>
      </c>
      <c r="O484" s="85"/>
      <c r="P484" s="222">
        <f>O484*H484</f>
        <v>0</v>
      </c>
      <c r="Q484" s="222">
        <v>0.089219999999999994</v>
      </c>
      <c r="R484" s="222">
        <f>Q484*H484</f>
        <v>7.4944799999999994</v>
      </c>
      <c r="S484" s="222">
        <v>0</v>
      </c>
      <c r="T484" s="223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4" t="s">
        <v>222</v>
      </c>
      <c r="AT484" s="224" t="s">
        <v>217</v>
      </c>
      <c r="AU484" s="224" t="s">
        <v>82</v>
      </c>
      <c r="AY484" s="18" t="s">
        <v>214</v>
      </c>
      <c r="BE484" s="225">
        <f>IF(N484="základní",J484,0)</f>
        <v>0</v>
      </c>
      <c r="BF484" s="225">
        <f>IF(N484="snížená",J484,0)</f>
        <v>0</v>
      </c>
      <c r="BG484" s="225">
        <f>IF(N484="zákl. přenesená",J484,0)</f>
        <v>0</v>
      </c>
      <c r="BH484" s="225">
        <f>IF(N484="sníž. přenesená",J484,0)</f>
        <v>0</v>
      </c>
      <c r="BI484" s="225">
        <f>IF(N484="nulová",J484,0)</f>
        <v>0</v>
      </c>
      <c r="BJ484" s="18" t="s">
        <v>80</v>
      </c>
      <c r="BK484" s="225">
        <f>ROUND(I484*H484,2)</f>
        <v>0</v>
      </c>
      <c r="BL484" s="18" t="s">
        <v>222</v>
      </c>
      <c r="BM484" s="224" t="s">
        <v>2187</v>
      </c>
    </row>
    <row r="485" s="2" customFormat="1">
      <c r="A485" s="39"/>
      <c r="B485" s="40"/>
      <c r="C485" s="41"/>
      <c r="D485" s="226" t="s">
        <v>224</v>
      </c>
      <c r="E485" s="41"/>
      <c r="F485" s="227" t="s">
        <v>2188</v>
      </c>
      <c r="G485" s="41"/>
      <c r="H485" s="41"/>
      <c r="I485" s="228"/>
      <c r="J485" s="41"/>
      <c r="K485" s="41"/>
      <c r="L485" s="45"/>
      <c r="M485" s="229"/>
      <c r="N485" s="230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224</v>
      </c>
      <c r="AU485" s="18" t="s">
        <v>82</v>
      </c>
    </row>
    <row r="486" s="2" customFormat="1">
      <c r="A486" s="39"/>
      <c r="B486" s="40"/>
      <c r="C486" s="41"/>
      <c r="D486" s="231" t="s">
        <v>226</v>
      </c>
      <c r="E486" s="41"/>
      <c r="F486" s="232" t="s">
        <v>2189</v>
      </c>
      <c r="G486" s="41"/>
      <c r="H486" s="41"/>
      <c r="I486" s="228"/>
      <c r="J486" s="41"/>
      <c r="K486" s="41"/>
      <c r="L486" s="45"/>
      <c r="M486" s="229"/>
      <c r="N486" s="230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226</v>
      </c>
      <c r="AU486" s="18" t="s">
        <v>82</v>
      </c>
    </row>
    <row r="487" s="2" customFormat="1" ht="21.75" customHeight="1">
      <c r="A487" s="39"/>
      <c r="B487" s="40"/>
      <c r="C487" s="213" t="s">
        <v>825</v>
      </c>
      <c r="D487" s="213" t="s">
        <v>217</v>
      </c>
      <c r="E487" s="214" t="s">
        <v>2190</v>
      </c>
      <c r="F487" s="215" t="s">
        <v>2191</v>
      </c>
      <c r="G487" s="216" t="s">
        <v>321</v>
      </c>
      <c r="H487" s="217">
        <v>129</v>
      </c>
      <c r="I487" s="218"/>
      <c r="J487" s="219">
        <f>ROUND(I487*H487,2)</f>
        <v>0</v>
      </c>
      <c r="K487" s="215" t="s">
        <v>221</v>
      </c>
      <c r="L487" s="45"/>
      <c r="M487" s="220" t="s">
        <v>19</v>
      </c>
      <c r="N487" s="221" t="s">
        <v>44</v>
      </c>
      <c r="O487" s="85"/>
      <c r="P487" s="222">
        <f>O487*H487</f>
        <v>0</v>
      </c>
      <c r="Q487" s="222">
        <v>0.089219999999999994</v>
      </c>
      <c r="R487" s="222">
        <f>Q487*H487</f>
        <v>11.509379999999998</v>
      </c>
      <c r="S487" s="222">
        <v>0</v>
      </c>
      <c r="T487" s="223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4" t="s">
        <v>222</v>
      </c>
      <c r="AT487" s="224" t="s">
        <v>217</v>
      </c>
      <c r="AU487" s="224" t="s">
        <v>82</v>
      </c>
      <c r="AY487" s="18" t="s">
        <v>214</v>
      </c>
      <c r="BE487" s="225">
        <f>IF(N487="základní",J487,0)</f>
        <v>0</v>
      </c>
      <c r="BF487" s="225">
        <f>IF(N487="snížená",J487,0)</f>
        <v>0</v>
      </c>
      <c r="BG487" s="225">
        <f>IF(N487="zákl. přenesená",J487,0)</f>
        <v>0</v>
      </c>
      <c r="BH487" s="225">
        <f>IF(N487="sníž. přenesená",J487,0)</f>
        <v>0</v>
      </c>
      <c r="BI487" s="225">
        <f>IF(N487="nulová",J487,0)</f>
        <v>0</v>
      </c>
      <c r="BJ487" s="18" t="s">
        <v>80</v>
      </c>
      <c r="BK487" s="225">
        <f>ROUND(I487*H487,2)</f>
        <v>0</v>
      </c>
      <c r="BL487" s="18" t="s">
        <v>222</v>
      </c>
      <c r="BM487" s="224" t="s">
        <v>2192</v>
      </c>
    </row>
    <row r="488" s="2" customFormat="1">
      <c r="A488" s="39"/>
      <c r="B488" s="40"/>
      <c r="C488" s="41"/>
      <c r="D488" s="226" t="s">
        <v>224</v>
      </c>
      <c r="E488" s="41"/>
      <c r="F488" s="227" t="s">
        <v>2193</v>
      </c>
      <c r="G488" s="41"/>
      <c r="H488" s="41"/>
      <c r="I488" s="228"/>
      <c r="J488" s="41"/>
      <c r="K488" s="41"/>
      <c r="L488" s="45"/>
      <c r="M488" s="229"/>
      <c r="N488" s="230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224</v>
      </c>
      <c r="AU488" s="18" t="s">
        <v>82</v>
      </c>
    </row>
    <row r="489" s="2" customFormat="1">
      <c r="A489" s="39"/>
      <c r="B489" s="40"/>
      <c r="C489" s="41"/>
      <c r="D489" s="231" t="s">
        <v>226</v>
      </c>
      <c r="E489" s="41"/>
      <c r="F489" s="232" t="s">
        <v>2194</v>
      </c>
      <c r="G489" s="41"/>
      <c r="H489" s="41"/>
      <c r="I489" s="228"/>
      <c r="J489" s="41"/>
      <c r="K489" s="41"/>
      <c r="L489" s="45"/>
      <c r="M489" s="229"/>
      <c r="N489" s="230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226</v>
      </c>
      <c r="AU489" s="18" t="s">
        <v>82</v>
      </c>
    </row>
    <row r="490" s="2" customFormat="1" ht="21.75" customHeight="1">
      <c r="A490" s="39"/>
      <c r="B490" s="40"/>
      <c r="C490" s="213" t="s">
        <v>831</v>
      </c>
      <c r="D490" s="213" t="s">
        <v>217</v>
      </c>
      <c r="E490" s="214" t="s">
        <v>2195</v>
      </c>
      <c r="F490" s="215" t="s">
        <v>2196</v>
      </c>
      <c r="G490" s="216" t="s">
        <v>321</v>
      </c>
      <c r="H490" s="217">
        <v>5</v>
      </c>
      <c r="I490" s="218"/>
      <c r="J490" s="219">
        <f>ROUND(I490*H490,2)</f>
        <v>0</v>
      </c>
      <c r="K490" s="215" t="s">
        <v>221</v>
      </c>
      <c r="L490" s="45"/>
      <c r="M490" s="220" t="s">
        <v>19</v>
      </c>
      <c r="N490" s="221" t="s">
        <v>44</v>
      </c>
      <c r="O490" s="85"/>
      <c r="P490" s="222">
        <f>O490*H490</f>
        <v>0</v>
      </c>
      <c r="Q490" s="222">
        <v>0</v>
      </c>
      <c r="R490" s="222">
        <f>Q490*H490</f>
        <v>0</v>
      </c>
      <c r="S490" s="222">
        <v>0</v>
      </c>
      <c r="T490" s="223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4" t="s">
        <v>222</v>
      </c>
      <c r="AT490" s="224" t="s">
        <v>217</v>
      </c>
      <c r="AU490" s="224" t="s">
        <v>82</v>
      </c>
      <c r="AY490" s="18" t="s">
        <v>214</v>
      </c>
      <c r="BE490" s="225">
        <f>IF(N490="základní",J490,0)</f>
        <v>0</v>
      </c>
      <c r="BF490" s="225">
        <f>IF(N490="snížená",J490,0)</f>
        <v>0</v>
      </c>
      <c r="BG490" s="225">
        <f>IF(N490="zákl. přenesená",J490,0)</f>
        <v>0</v>
      </c>
      <c r="BH490" s="225">
        <f>IF(N490="sníž. přenesená",J490,0)</f>
        <v>0</v>
      </c>
      <c r="BI490" s="225">
        <f>IF(N490="nulová",J490,0)</f>
        <v>0</v>
      </c>
      <c r="BJ490" s="18" t="s">
        <v>80</v>
      </c>
      <c r="BK490" s="225">
        <f>ROUND(I490*H490,2)</f>
        <v>0</v>
      </c>
      <c r="BL490" s="18" t="s">
        <v>222</v>
      </c>
      <c r="BM490" s="224" t="s">
        <v>2197</v>
      </c>
    </row>
    <row r="491" s="2" customFormat="1">
      <c r="A491" s="39"/>
      <c r="B491" s="40"/>
      <c r="C491" s="41"/>
      <c r="D491" s="226" t="s">
        <v>224</v>
      </c>
      <c r="E491" s="41"/>
      <c r="F491" s="227" t="s">
        <v>2198</v>
      </c>
      <c r="G491" s="41"/>
      <c r="H491" s="41"/>
      <c r="I491" s="228"/>
      <c r="J491" s="41"/>
      <c r="K491" s="41"/>
      <c r="L491" s="45"/>
      <c r="M491" s="229"/>
      <c r="N491" s="230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224</v>
      </c>
      <c r="AU491" s="18" t="s">
        <v>82</v>
      </c>
    </row>
    <row r="492" s="2" customFormat="1">
      <c r="A492" s="39"/>
      <c r="B492" s="40"/>
      <c r="C492" s="41"/>
      <c r="D492" s="231" t="s">
        <v>226</v>
      </c>
      <c r="E492" s="41"/>
      <c r="F492" s="232" t="s">
        <v>2199</v>
      </c>
      <c r="G492" s="41"/>
      <c r="H492" s="41"/>
      <c r="I492" s="228"/>
      <c r="J492" s="41"/>
      <c r="K492" s="41"/>
      <c r="L492" s="45"/>
      <c r="M492" s="229"/>
      <c r="N492" s="230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226</v>
      </c>
      <c r="AU492" s="18" t="s">
        <v>82</v>
      </c>
    </row>
    <row r="493" s="2" customFormat="1" ht="16.5" customHeight="1">
      <c r="A493" s="39"/>
      <c r="B493" s="40"/>
      <c r="C493" s="243" t="s">
        <v>835</v>
      </c>
      <c r="D493" s="243" t="s">
        <v>254</v>
      </c>
      <c r="E493" s="244" t="s">
        <v>2200</v>
      </c>
      <c r="F493" s="245" t="s">
        <v>2201</v>
      </c>
      <c r="G493" s="246" t="s">
        <v>321</v>
      </c>
      <c r="H493" s="247">
        <v>4.944</v>
      </c>
      <c r="I493" s="248"/>
      <c r="J493" s="249">
        <f>ROUND(I493*H493,2)</f>
        <v>0</v>
      </c>
      <c r="K493" s="245" t="s">
        <v>221</v>
      </c>
      <c r="L493" s="250"/>
      <c r="M493" s="251" t="s">
        <v>19</v>
      </c>
      <c r="N493" s="252" t="s">
        <v>44</v>
      </c>
      <c r="O493" s="85"/>
      <c r="P493" s="222">
        <f>O493*H493</f>
        <v>0</v>
      </c>
      <c r="Q493" s="222">
        <v>0.113</v>
      </c>
      <c r="R493" s="222">
        <f>Q493*H493</f>
        <v>0.55867200000000006</v>
      </c>
      <c r="S493" s="222">
        <v>0</v>
      </c>
      <c r="T493" s="223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4" t="s">
        <v>215</v>
      </c>
      <c r="AT493" s="224" t="s">
        <v>254</v>
      </c>
      <c r="AU493" s="224" t="s">
        <v>82</v>
      </c>
      <c r="AY493" s="18" t="s">
        <v>214</v>
      </c>
      <c r="BE493" s="225">
        <f>IF(N493="základní",J493,0)</f>
        <v>0</v>
      </c>
      <c r="BF493" s="225">
        <f>IF(N493="snížená",J493,0)</f>
        <v>0</v>
      </c>
      <c r="BG493" s="225">
        <f>IF(N493="zákl. přenesená",J493,0)</f>
        <v>0</v>
      </c>
      <c r="BH493" s="225">
        <f>IF(N493="sníž. přenesená",J493,0)</f>
        <v>0</v>
      </c>
      <c r="BI493" s="225">
        <f>IF(N493="nulová",J493,0)</f>
        <v>0</v>
      </c>
      <c r="BJ493" s="18" t="s">
        <v>80</v>
      </c>
      <c r="BK493" s="225">
        <f>ROUND(I493*H493,2)</f>
        <v>0</v>
      </c>
      <c r="BL493" s="18" t="s">
        <v>222</v>
      </c>
      <c r="BM493" s="224" t="s">
        <v>2202</v>
      </c>
    </row>
    <row r="494" s="2" customFormat="1">
      <c r="A494" s="39"/>
      <c r="B494" s="40"/>
      <c r="C494" s="41"/>
      <c r="D494" s="226" t="s">
        <v>224</v>
      </c>
      <c r="E494" s="41"/>
      <c r="F494" s="227" t="s">
        <v>2201</v>
      </c>
      <c r="G494" s="41"/>
      <c r="H494" s="41"/>
      <c r="I494" s="228"/>
      <c r="J494" s="41"/>
      <c r="K494" s="41"/>
      <c r="L494" s="45"/>
      <c r="M494" s="229"/>
      <c r="N494" s="230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224</v>
      </c>
      <c r="AU494" s="18" t="s">
        <v>82</v>
      </c>
    </row>
    <row r="495" s="2" customFormat="1">
      <c r="A495" s="39"/>
      <c r="B495" s="40"/>
      <c r="C495" s="41"/>
      <c r="D495" s="226" t="s">
        <v>507</v>
      </c>
      <c r="E495" s="41"/>
      <c r="F495" s="253" t="s">
        <v>2203</v>
      </c>
      <c r="G495" s="41"/>
      <c r="H495" s="41"/>
      <c r="I495" s="228"/>
      <c r="J495" s="41"/>
      <c r="K495" s="41"/>
      <c r="L495" s="45"/>
      <c r="M495" s="229"/>
      <c r="N495" s="230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507</v>
      </c>
      <c r="AU495" s="18" t="s">
        <v>82</v>
      </c>
    </row>
    <row r="496" s="13" customFormat="1">
      <c r="A496" s="13"/>
      <c r="B496" s="233"/>
      <c r="C496" s="234"/>
      <c r="D496" s="226" t="s">
        <v>242</v>
      </c>
      <c r="E496" s="254" t="s">
        <v>19</v>
      </c>
      <c r="F496" s="235" t="s">
        <v>2204</v>
      </c>
      <c r="G496" s="234"/>
      <c r="H496" s="236">
        <v>4.7999999999999998</v>
      </c>
      <c r="I496" s="237"/>
      <c r="J496" s="234"/>
      <c r="K496" s="234"/>
      <c r="L496" s="238"/>
      <c r="M496" s="239"/>
      <c r="N496" s="240"/>
      <c r="O496" s="240"/>
      <c r="P496" s="240"/>
      <c r="Q496" s="240"/>
      <c r="R496" s="240"/>
      <c r="S496" s="240"/>
      <c r="T496" s="24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2" t="s">
        <v>242</v>
      </c>
      <c r="AU496" s="242" t="s">
        <v>82</v>
      </c>
      <c r="AV496" s="13" t="s">
        <v>82</v>
      </c>
      <c r="AW496" s="13" t="s">
        <v>35</v>
      </c>
      <c r="AX496" s="13" t="s">
        <v>80</v>
      </c>
      <c r="AY496" s="242" t="s">
        <v>214</v>
      </c>
    </row>
    <row r="497" s="13" customFormat="1">
      <c r="A497" s="13"/>
      <c r="B497" s="233"/>
      <c r="C497" s="234"/>
      <c r="D497" s="226" t="s">
        <v>242</v>
      </c>
      <c r="E497" s="234"/>
      <c r="F497" s="235" t="s">
        <v>2205</v>
      </c>
      <c r="G497" s="234"/>
      <c r="H497" s="236">
        <v>4.944</v>
      </c>
      <c r="I497" s="237"/>
      <c r="J497" s="234"/>
      <c r="K497" s="234"/>
      <c r="L497" s="238"/>
      <c r="M497" s="239"/>
      <c r="N497" s="240"/>
      <c r="O497" s="240"/>
      <c r="P497" s="240"/>
      <c r="Q497" s="240"/>
      <c r="R497" s="240"/>
      <c r="S497" s="240"/>
      <c r="T497" s="24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2" t="s">
        <v>242</v>
      </c>
      <c r="AU497" s="242" t="s">
        <v>82</v>
      </c>
      <c r="AV497" s="13" t="s">
        <v>82</v>
      </c>
      <c r="AW497" s="13" t="s">
        <v>4</v>
      </c>
      <c r="AX497" s="13" t="s">
        <v>80</v>
      </c>
      <c r="AY497" s="242" t="s">
        <v>214</v>
      </c>
    </row>
    <row r="498" s="2" customFormat="1" ht="16.5" customHeight="1">
      <c r="A498" s="39"/>
      <c r="B498" s="40"/>
      <c r="C498" s="243" t="s">
        <v>839</v>
      </c>
      <c r="D498" s="243" t="s">
        <v>254</v>
      </c>
      <c r="E498" s="244" t="s">
        <v>2206</v>
      </c>
      <c r="F498" s="245" t="s">
        <v>2207</v>
      </c>
      <c r="G498" s="246" t="s">
        <v>321</v>
      </c>
      <c r="H498" s="247">
        <v>59.637</v>
      </c>
      <c r="I498" s="248"/>
      <c r="J498" s="249">
        <f>ROUND(I498*H498,2)</f>
        <v>0</v>
      </c>
      <c r="K498" s="245" t="s">
        <v>221</v>
      </c>
      <c r="L498" s="250"/>
      <c r="M498" s="251" t="s">
        <v>19</v>
      </c>
      <c r="N498" s="252" t="s">
        <v>44</v>
      </c>
      <c r="O498" s="85"/>
      <c r="P498" s="222">
        <f>O498*H498</f>
        <v>0</v>
      </c>
      <c r="Q498" s="222">
        <v>0.13100000000000001</v>
      </c>
      <c r="R498" s="222">
        <f>Q498*H498</f>
        <v>7.8124470000000006</v>
      </c>
      <c r="S498" s="222">
        <v>0</v>
      </c>
      <c r="T498" s="223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4" t="s">
        <v>215</v>
      </c>
      <c r="AT498" s="224" t="s">
        <v>254</v>
      </c>
      <c r="AU498" s="224" t="s">
        <v>82</v>
      </c>
      <c r="AY498" s="18" t="s">
        <v>214</v>
      </c>
      <c r="BE498" s="225">
        <f>IF(N498="základní",J498,0)</f>
        <v>0</v>
      </c>
      <c r="BF498" s="225">
        <f>IF(N498="snížená",J498,0)</f>
        <v>0</v>
      </c>
      <c r="BG498" s="225">
        <f>IF(N498="zákl. přenesená",J498,0)</f>
        <v>0</v>
      </c>
      <c r="BH498" s="225">
        <f>IF(N498="sníž. přenesená",J498,0)</f>
        <v>0</v>
      </c>
      <c r="BI498" s="225">
        <f>IF(N498="nulová",J498,0)</f>
        <v>0</v>
      </c>
      <c r="BJ498" s="18" t="s">
        <v>80</v>
      </c>
      <c r="BK498" s="225">
        <f>ROUND(I498*H498,2)</f>
        <v>0</v>
      </c>
      <c r="BL498" s="18" t="s">
        <v>222</v>
      </c>
      <c r="BM498" s="224" t="s">
        <v>2208</v>
      </c>
    </row>
    <row r="499" s="2" customFormat="1">
      <c r="A499" s="39"/>
      <c r="B499" s="40"/>
      <c r="C499" s="41"/>
      <c r="D499" s="226" t="s">
        <v>224</v>
      </c>
      <c r="E499" s="41"/>
      <c r="F499" s="227" t="s">
        <v>2207</v>
      </c>
      <c r="G499" s="41"/>
      <c r="H499" s="41"/>
      <c r="I499" s="228"/>
      <c r="J499" s="41"/>
      <c r="K499" s="41"/>
      <c r="L499" s="45"/>
      <c r="M499" s="229"/>
      <c r="N499" s="230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224</v>
      </c>
      <c r="AU499" s="18" t="s">
        <v>82</v>
      </c>
    </row>
    <row r="500" s="2" customFormat="1">
      <c r="A500" s="39"/>
      <c r="B500" s="40"/>
      <c r="C500" s="41"/>
      <c r="D500" s="226" t="s">
        <v>507</v>
      </c>
      <c r="E500" s="41"/>
      <c r="F500" s="253" t="s">
        <v>2203</v>
      </c>
      <c r="G500" s="41"/>
      <c r="H500" s="41"/>
      <c r="I500" s="228"/>
      <c r="J500" s="41"/>
      <c r="K500" s="41"/>
      <c r="L500" s="45"/>
      <c r="M500" s="229"/>
      <c r="N500" s="230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507</v>
      </c>
      <c r="AU500" s="18" t="s">
        <v>82</v>
      </c>
    </row>
    <row r="501" s="13" customFormat="1">
      <c r="A501" s="13"/>
      <c r="B501" s="233"/>
      <c r="C501" s="234"/>
      <c r="D501" s="226" t="s">
        <v>242</v>
      </c>
      <c r="E501" s="254" t="s">
        <v>19</v>
      </c>
      <c r="F501" s="235" t="s">
        <v>2209</v>
      </c>
      <c r="G501" s="234"/>
      <c r="H501" s="236">
        <v>57.899999999999999</v>
      </c>
      <c r="I501" s="237"/>
      <c r="J501" s="234"/>
      <c r="K501" s="234"/>
      <c r="L501" s="238"/>
      <c r="M501" s="239"/>
      <c r="N501" s="240"/>
      <c r="O501" s="240"/>
      <c r="P501" s="240"/>
      <c r="Q501" s="240"/>
      <c r="R501" s="240"/>
      <c r="S501" s="240"/>
      <c r="T501" s="24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2" t="s">
        <v>242</v>
      </c>
      <c r="AU501" s="242" t="s">
        <v>82</v>
      </c>
      <c r="AV501" s="13" t="s">
        <v>82</v>
      </c>
      <c r="AW501" s="13" t="s">
        <v>35</v>
      </c>
      <c r="AX501" s="13" t="s">
        <v>80</v>
      </c>
      <c r="AY501" s="242" t="s">
        <v>214</v>
      </c>
    </row>
    <row r="502" s="13" customFormat="1">
      <c r="A502" s="13"/>
      <c r="B502" s="233"/>
      <c r="C502" s="234"/>
      <c r="D502" s="226" t="s">
        <v>242</v>
      </c>
      <c r="E502" s="234"/>
      <c r="F502" s="235" t="s">
        <v>2210</v>
      </c>
      <c r="G502" s="234"/>
      <c r="H502" s="236">
        <v>59.637</v>
      </c>
      <c r="I502" s="237"/>
      <c r="J502" s="234"/>
      <c r="K502" s="234"/>
      <c r="L502" s="238"/>
      <c r="M502" s="239"/>
      <c r="N502" s="240"/>
      <c r="O502" s="240"/>
      <c r="P502" s="240"/>
      <c r="Q502" s="240"/>
      <c r="R502" s="240"/>
      <c r="S502" s="240"/>
      <c r="T502" s="24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2" t="s">
        <v>242</v>
      </c>
      <c r="AU502" s="242" t="s">
        <v>82</v>
      </c>
      <c r="AV502" s="13" t="s">
        <v>82</v>
      </c>
      <c r="AW502" s="13" t="s">
        <v>4</v>
      </c>
      <c r="AX502" s="13" t="s">
        <v>80</v>
      </c>
      <c r="AY502" s="242" t="s">
        <v>214</v>
      </c>
    </row>
    <row r="503" s="2" customFormat="1" ht="16.5" customHeight="1">
      <c r="A503" s="39"/>
      <c r="B503" s="40"/>
      <c r="C503" s="243" t="s">
        <v>843</v>
      </c>
      <c r="D503" s="243" t="s">
        <v>254</v>
      </c>
      <c r="E503" s="244" t="s">
        <v>2211</v>
      </c>
      <c r="F503" s="245" t="s">
        <v>2212</v>
      </c>
      <c r="G503" s="246" t="s">
        <v>321</v>
      </c>
      <c r="H503" s="247">
        <v>0.309</v>
      </c>
      <c r="I503" s="248"/>
      <c r="J503" s="249">
        <f>ROUND(I503*H503,2)</f>
        <v>0</v>
      </c>
      <c r="K503" s="245" t="s">
        <v>221</v>
      </c>
      <c r="L503" s="250"/>
      <c r="M503" s="251" t="s">
        <v>19</v>
      </c>
      <c r="N503" s="252" t="s">
        <v>44</v>
      </c>
      <c r="O503" s="85"/>
      <c r="P503" s="222">
        <f>O503*H503</f>
        <v>0</v>
      </c>
      <c r="Q503" s="222">
        <v>0.13100000000000001</v>
      </c>
      <c r="R503" s="222">
        <f>Q503*H503</f>
        <v>0.040479000000000001</v>
      </c>
      <c r="S503" s="222">
        <v>0</v>
      </c>
      <c r="T503" s="223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4" t="s">
        <v>215</v>
      </c>
      <c r="AT503" s="224" t="s">
        <v>254</v>
      </c>
      <c r="AU503" s="224" t="s">
        <v>82</v>
      </c>
      <c r="AY503" s="18" t="s">
        <v>214</v>
      </c>
      <c r="BE503" s="225">
        <f>IF(N503="základní",J503,0)</f>
        <v>0</v>
      </c>
      <c r="BF503" s="225">
        <f>IF(N503="snížená",J503,0)</f>
        <v>0</v>
      </c>
      <c r="BG503" s="225">
        <f>IF(N503="zákl. přenesená",J503,0)</f>
        <v>0</v>
      </c>
      <c r="BH503" s="225">
        <f>IF(N503="sníž. přenesená",J503,0)</f>
        <v>0</v>
      </c>
      <c r="BI503" s="225">
        <f>IF(N503="nulová",J503,0)</f>
        <v>0</v>
      </c>
      <c r="BJ503" s="18" t="s">
        <v>80</v>
      </c>
      <c r="BK503" s="225">
        <f>ROUND(I503*H503,2)</f>
        <v>0</v>
      </c>
      <c r="BL503" s="18" t="s">
        <v>222</v>
      </c>
      <c r="BM503" s="224" t="s">
        <v>2213</v>
      </c>
    </row>
    <row r="504" s="2" customFormat="1">
      <c r="A504" s="39"/>
      <c r="B504" s="40"/>
      <c r="C504" s="41"/>
      <c r="D504" s="226" t="s">
        <v>224</v>
      </c>
      <c r="E504" s="41"/>
      <c r="F504" s="227" t="s">
        <v>2212</v>
      </c>
      <c r="G504" s="41"/>
      <c r="H504" s="41"/>
      <c r="I504" s="228"/>
      <c r="J504" s="41"/>
      <c r="K504" s="41"/>
      <c r="L504" s="45"/>
      <c r="M504" s="229"/>
      <c r="N504" s="230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224</v>
      </c>
      <c r="AU504" s="18" t="s">
        <v>82</v>
      </c>
    </row>
    <row r="505" s="2" customFormat="1">
      <c r="A505" s="39"/>
      <c r="B505" s="40"/>
      <c r="C505" s="41"/>
      <c r="D505" s="226" t="s">
        <v>507</v>
      </c>
      <c r="E505" s="41"/>
      <c r="F505" s="253" t="s">
        <v>2203</v>
      </c>
      <c r="G505" s="41"/>
      <c r="H505" s="41"/>
      <c r="I505" s="228"/>
      <c r="J505" s="41"/>
      <c r="K505" s="41"/>
      <c r="L505" s="45"/>
      <c r="M505" s="229"/>
      <c r="N505" s="230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507</v>
      </c>
      <c r="AU505" s="18" t="s">
        <v>82</v>
      </c>
    </row>
    <row r="506" s="13" customFormat="1">
      <c r="A506" s="13"/>
      <c r="B506" s="233"/>
      <c r="C506" s="234"/>
      <c r="D506" s="226" t="s">
        <v>242</v>
      </c>
      <c r="E506" s="254" t="s">
        <v>19</v>
      </c>
      <c r="F506" s="235" t="s">
        <v>2214</v>
      </c>
      <c r="G506" s="234"/>
      <c r="H506" s="236">
        <v>0.29999999999999999</v>
      </c>
      <c r="I506" s="237"/>
      <c r="J506" s="234"/>
      <c r="K506" s="234"/>
      <c r="L506" s="238"/>
      <c r="M506" s="239"/>
      <c r="N506" s="240"/>
      <c r="O506" s="240"/>
      <c r="P506" s="240"/>
      <c r="Q506" s="240"/>
      <c r="R506" s="240"/>
      <c r="S506" s="240"/>
      <c r="T506" s="24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2" t="s">
        <v>242</v>
      </c>
      <c r="AU506" s="242" t="s">
        <v>82</v>
      </c>
      <c r="AV506" s="13" t="s">
        <v>82</v>
      </c>
      <c r="AW506" s="13" t="s">
        <v>35</v>
      </c>
      <c r="AX506" s="13" t="s">
        <v>80</v>
      </c>
      <c r="AY506" s="242" t="s">
        <v>214</v>
      </c>
    </row>
    <row r="507" s="13" customFormat="1">
      <c r="A507" s="13"/>
      <c r="B507" s="233"/>
      <c r="C507" s="234"/>
      <c r="D507" s="226" t="s">
        <v>242</v>
      </c>
      <c r="E507" s="234"/>
      <c r="F507" s="235" t="s">
        <v>2215</v>
      </c>
      <c r="G507" s="234"/>
      <c r="H507" s="236">
        <v>0.309</v>
      </c>
      <c r="I507" s="237"/>
      <c r="J507" s="234"/>
      <c r="K507" s="234"/>
      <c r="L507" s="238"/>
      <c r="M507" s="239"/>
      <c r="N507" s="240"/>
      <c r="O507" s="240"/>
      <c r="P507" s="240"/>
      <c r="Q507" s="240"/>
      <c r="R507" s="240"/>
      <c r="S507" s="240"/>
      <c r="T507" s="24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2" t="s">
        <v>242</v>
      </c>
      <c r="AU507" s="242" t="s">
        <v>82</v>
      </c>
      <c r="AV507" s="13" t="s">
        <v>82</v>
      </c>
      <c r="AW507" s="13" t="s">
        <v>4</v>
      </c>
      <c r="AX507" s="13" t="s">
        <v>80</v>
      </c>
      <c r="AY507" s="242" t="s">
        <v>214</v>
      </c>
    </row>
    <row r="508" s="2" customFormat="1" ht="16.5" customHeight="1">
      <c r="A508" s="39"/>
      <c r="B508" s="40"/>
      <c r="C508" s="243" t="s">
        <v>847</v>
      </c>
      <c r="D508" s="243" t="s">
        <v>254</v>
      </c>
      <c r="E508" s="244" t="s">
        <v>2216</v>
      </c>
      <c r="F508" s="245" t="s">
        <v>2217</v>
      </c>
      <c r="G508" s="246" t="s">
        <v>321</v>
      </c>
      <c r="H508" s="247">
        <v>1.236</v>
      </c>
      <c r="I508" s="248"/>
      <c r="J508" s="249">
        <f>ROUND(I508*H508,2)</f>
        <v>0</v>
      </c>
      <c r="K508" s="245" t="s">
        <v>221</v>
      </c>
      <c r="L508" s="250"/>
      <c r="M508" s="251" t="s">
        <v>19</v>
      </c>
      <c r="N508" s="252" t="s">
        <v>44</v>
      </c>
      <c r="O508" s="85"/>
      <c r="P508" s="222">
        <f>O508*H508</f>
        <v>0</v>
      </c>
      <c r="Q508" s="222">
        <v>0.13100000000000001</v>
      </c>
      <c r="R508" s="222">
        <f>Q508*H508</f>
        <v>0.161916</v>
      </c>
      <c r="S508" s="222">
        <v>0</v>
      </c>
      <c r="T508" s="223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4" t="s">
        <v>215</v>
      </c>
      <c r="AT508" s="224" t="s">
        <v>254</v>
      </c>
      <c r="AU508" s="224" t="s">
        <v>82</v>
      </c>
      <c r="AY508" s="18" t="s">
        <v>214</v>
      </c>
      <c r="BE508" s="225">
        <f>IF(N508="základní",J508,0)</f>
        <v>0</v>
      </c>
      <c r="BF508" s="225">
        <f>IF(N508="snížená",J508,0)</f>
        <v>0</v>
      </c>
      <c r="BG508" s="225">
        <f>IF(N508="zákl. přenesená",J508,0)</f>
        <v>0</v>
      </c>
      <c r="BH508" s="225">
        <f>IF(N508="sníž. přenesená",J508,0)</f>
        <v>0</v>
      </c>
      <c r="BI508" s="225">
        <f>IF(N508="nulová",J508,0)</f>
        <v>0</v>
      </c>
      <c r="BJ508" s="18" t="s">
        <v>80</v>
      </c>
      <c r="BK508" s="225">
        <f>ROUND(I508*H508,2)</f>
        <v>0</v>
      </c>
      <c r="BL508" s="18" t="s">
        <v>222</v>
      </c>
      <c r="BM508" s="224" t="s">
        <v>2218</v>
      </c>
    </row>
    <row r="509" s="2" customFormat="1">
      <c r="A509" s="39"/>
      <c r="B509" s="40"/>
      <c r="C509" s="41"/>
      <c r="D509" s="226" t="s">
        <v>224</v>
      </c>
      <c r="E509" s="41"/>
      <c r="F509" s="227" t="s">
        <v>2217</v>
      </c>
      <c r="G509" s="41"/>
      <c r="H509" s="41"/>
      <c r="I509" s="228"/>
      <c r="J509" s="41"/>
      <c r="K509" s="41"/>
      <c r="L509" s="45"/>
      <c r="M509" s="229"/>
      <c r="N509" s="230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224</v>
      </c>
      <c r="AU509" s="18" t="s">
        <v>82</v>
      </c>
    </row>
    <row r="510" s="2" customFormat="1">
      <c r="A510" s="39"/>
      <c r="B510" s="40"/>
      <c r="C510" s="41"/>
      <c r="D510" s="226" t="s">
        <v>507</v>
      </c>
      <c r="E510" s="41"/>
      <c r="F510" s="253" t="s">
        <v>2203</v>
      </c>
      <c r="G510" s="41"/>
      <c r="H510" s="41"/>
      <c r="I510" s="228"/>
      <c r="J510" s="41"/>
      <c r="K510" s="41"/>
      <c r="L510" s="45"/>
      <c r="M510" s="229"/>
      <c r="N510" s="230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507</v>
      </c>
      <c r="AU510" s="18" t="s">
        <v>82</v>
      </c>
    </row>
    <row r="511" s="13" customFormat="1">
      <c r="A511" s="13"/>
      <c r="B511" s="233"/>
      <c r="C511" s="234"/>
      <c r="D511" s="226" t="s">
        <v>242</v>
      </c>
      <c r="E511" s="254" t="s">
        <v>19</v>
      </c>
      <c r="F511" s="235" t="s">
        <v>2219</v>
      </c>
      <c r="G511" s="234"/>
      <c r="H511" s="236">
        <v>1.2</v>
      </c>
      <c r="I511" s="237"/>
      <c r="J511" s="234"/>
      <c r="K511" s="234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242</v>
      </c>
      <c r="AU511" s="242" t="s">
        <v>82</v>
      </c>
      <c r="AV511" s="13" t="s">
        <v>82</v>
      </c>
      <c r="AW511" s="13" t="s">
        <v>35</v>
      </c>
      <c r="AX511" s="13" t="s">
        <v>80</v>
      </c>
      <c r="AY511" s="242" t="s">
        <v>214</v>
      </c>
    </row>
    <row r="512" s="13" customFormat="1">
      <c r="A512" s="13"/>
      <c r="B512" s="233"/>
      <c r="C512" s="234"/>
      <c r="D512" s="226" t="s">
        <v>242</v>
      </c>
      <c r="E512" s="234"/>
      <c r="F512" s="235" t="s">
        <v>2220</v>
      </c>
      <c r="G512" s="234"/>
      <c r="H512" s="236">
        <v>1.236</v>
      </c>
      <c r="I512" s="237"/>
      <c r="J512" s="234"/>
      <c r="K512" s="234"/>
      <c r="L512" s="238"/>
      <c r="M512" s="239"/>
      <c r="N512" s="240"/>
      <c r="O512" s="240"/>
      <c r="P512" s="240"/>
      <c r="Q512" s="240"/>
      <c r="R512" s="240"/>
      <c r="S512" s="240"/>
      <c r="T512" s="24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2" t="s">
        <v>242</v>
      </c>
      <c r="AU512" s="242" t="s">
        <v>82</v>
      </c>
      <c r="AV512" s="13" t="s">
        <v>82</v>
      </c>
      <c r="AW512" s="13" t="s">
        <v>4</v>
      </c>
      <c r="AX512" s="13" t="s">
        <v>80</v>
      </c>
      <c r="AY512" s="242" t="s">
        <v>214</v>
      </c>
    </row>
    <row r="513" s="2" customFormat="1" ht="21.75" customHeight="1">
      <c r="A513" s="39"/>
      <c r="B513" s="40"/>
      <c r="C513" s="213" t="s">
        <v>851</v>
      </c>
      <c r="D513" s="213" t="s">
        <v>217</v>
      </c>
      <c r="E513" s="214" t="s">
        <v>2221</v>
      </c>
      <c r="F513" s="215" t="s">
        <v>2222</v>
      </c>
      <c r="G513" s="216" t="s">
        <v>321</v>
      </c>
      <c r="H513" s="217">
        <v>213</v>
      </c>
      <c r="I513" s="218"/>
      <c r="J513" s="219">
        <f>ROUND(I513*H513,2)</f>
        <v>0</v>
      </c>
      <c r="K513" s="215" t="s">
        <v>221</v>
      </c>
      <c r="L513" s="45"/>
      <c r="M513" s="220" t="s">
        <v>19</v>
      </c>
      <c r="N513" s="221" t="s">
        <v>44</v>
      </c>
      <c r="O513" s="85"/>
      <c r="P513" s="222">
        <f>O513*H513</f>
        <v>0</v>
      </c>
      <c r="Q513" s="222">
        <v>0</v>
      </c>
      <c r="R513" s="222">
        <f>Q513*H513</f>
        <v>0</v>
      </c>
      <c r="S513" s="222">
        <v>0</v>
      </c>
      <c r="T513" s="223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4" t="s">
        <v>222</v>
      </c>
      <c r="AT513" s="224" t="s">
        <v>217</v>
      </c>
      <c r="AU513" s="224" t="s">
        <v>82</v>
      </c>
      <c r="AY513" s="18" t="s">
        <v>214</v>
      </c>
      <c r="BE513" s="225">
        <f>IF(N513="základní",J513,0)</f>
        <v>0</v>
      </c>
      <c r="BF513" s="225">
        <f>IF(N513="snížená",J513,0)</f>
        <v>0</v>
      </c>
      <c r="BG513" s="225">
        <f>IF(N513="zákl. přenesená",J513,0)</f>
        <v>0</v>
      </c>
      <c r="BH513" s="225">
        <f>IF(N513="sníž. přenesená",J513,0)</f>
        <v>0</v>
      </c>
      <c r="BI513" s="225">
        <f>IF(N513="nulová",J513,0)</f>
        <v>0</v>
      </c>
      <c r="BJ513" s="18" t="s">
        <v>80</v>
      </c>
      <c r="BK513" s="225">
        <f>ROUND(I513*H513,2)</f>
        <v>0</v>
      </c>
      <c r="BL513" s="18" t="s">
        <v>222</v>
      </c>
      <c r="BM513" s="224" t="s">
        <v>2223</v>
      </c>
    </row>
    <row r="514" s="2" customFormat="1">
      <c r="A514" s="39"/>
      <c r="B514" s="40"/>
      <c r="C514" s="41"/>
      <c r="D514" s="226" t="s">
        <v>224</v>
      </c>
      <c r="E514" s="41"/>
      <c r="F514" s="227" t="s">
        <v>2224</v>
      </c>
      <c r="G514" s="41"/>
      <c r="H514" s="41"/>
      <c r="I514" s="228"/>
      <c r="J514" s="41"/>
      <c r="K514" s="41"/>
      <c r="L514" s="45"/>
      <c r="M514" s="229"/>
      <c r="N514" s="230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224</v>
      </c>
      <c r="AU514" s="18" t="s">
        <v>82</v>
      </c>
    </row>
    <row r="515" s="2" customFormat="1">
      <c r="A515" s="39"/>
      <c r="B515" s="40"/>
      <c r="C515" s="41"/>
      <c r="D515" s="231" t="s">
        <v>226</v>
      </c>
      <c r="E515" s="41"/>
      <c r="F515" s="232" t="s">
        <v>2225</v>
      </c>
      <c r="G515" s="41"/>
      <c r="H515" s="41"/>
      <c r="I515" s="228"/>
      <c r="J515" s="41"/>
      <c r="K515" s="41"/>
      <c r="L515" s="45"/>
      <c r="M515" s="229"/>
      <c r="N515" s="230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226</v>
      </c>
      <c r="AU515" s="18" t="s">
        <v>82</v>
      </c>
    </row>
    <row r="516" s="2" customFormat="1" ht="16.5" customHeight="1">
      <c r="A516" s="39"/>
      <c r="B516" s="40"/>
      <c r="C516" s="213" t="s">
        <v>855</v>
      </c>
      <c r="D516" s="213" t="s">
        <v>217</v>
      </c>
      <c r="E516" s="214" t="s">
        <v>2226</v>
      </c>
      <c r="F516" s="215" t="s">
        <v>2227</v>
      </c>
      <c r="G516" s="216" t="s">
        <v>321</v>
      </c>
      <c r="H516" s="217">
        <v>1065</v>
      </c>
      <c r="I516" s="218"/>
      <c r="J516" s="219">
        <f>ROUND(I516*H516,2)</f>
        <v>0</v>
      </c>
      <c r="K516" s="215" t="s">
        <v>221</v>
      </c>
      <c r="L516" s="45"/>
      <c r="M516" s="220" t="s">
        <v>19</v>
      </c>
      <c r="N516" s="221" t="s">
        <v>44</v>
      </c>
      <c r="O516" s="85"/>
      <c r="P516" s="222">
        <f>O516*H516</f>
        <v>0</v>
      </c>
      <c r="Q516" s="222">
        <v>0</v>
      </c>
      <c r="R516" s="222">
        <f>Q516*H516</f>
        <v>0</v>
      </c>
      <c r="S516" s="222">
        <v>0</v>
      </c>
      <c r="T516" s="223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24" t="s">
        <v>222</v>
      </c>
      <c r="AT516" s="224" t="s">
        <v>217</v>
      </c>
      <c r="AU516" s="224" t="s">
        <v>82</v>
      </c>
      <c r="AY516" s="18" t="s">
        <v>214</v>
      </c>
      <c r="BE516" s="225">
        <f>IF(N516="základní",J516,0)</f>
        <v>0</v>
      </c>
      <c r="BF516" s="225">
        <f>IF(N516="snížená",J516,0)</f>
        <v>0</v>
      </c>
      <c r="BG516" s="225">
        <f>IF(N516="zákl. přenesená",J516,0)</f>
        <v>0</v>
      </c>
      <c r="BH516" s="225">
        <f>IF(N516="sníž. přenesená",J516,0)</f>
        <v>0</v>
      </c>
      <c r="BI516" s="225">
        <f>IF(N516="nulová",J516,0)</f>
        <v>0</v>
      </c>
      <c r="BJ516" s="18" t="s">
        <v>80</v>
      </c>
      <c r="BK516" s="225">
        <f>ROUND(I516*H516,2)</f>
        <v>0</v>
      </c>
      <c r="BL516" s="18" t="s">
        <v>222</v>
      </c>
      <c r="BM516" s="224" t="s">
        <v>2228</v>
      </c>
    </row>
    <row r="517" s="2" customFormat="1">
      <c r="A517" s="39"/>
      <c r="B517" s="40"/>
      <c r="C517" s="41"/>
      <c r="D517" s="226" t="s">
        <v>224</v>
      </c>
      <c r="E517" s="41"/>
      <c r="F517" s="227" t="s">
        <v>2229</v>
      </c>
      <c r="G517" s="41"/>
      <c r="H517" s="41"/>
      <c r="I517" s="228"/>
      <c r="J517" s="41"/>
      <c r="K517" s="41"/>
      <c r="L517" s="45"/>
      <c r="M517" s="229"/>
      <c r="N517" s="230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224</v>
      </c>
      <c r="AU517" s="18" t="s">
        <v>82</v>
      </c>
    </row>
    <row r="518" s="2" customFormat="1">
      <c r="A518" s="39"/>
      <c r="B518" s="40"/>
      <c r="C518" s="41"/>
      <c r="D518" s="231" t="s">
        <v>226</v>
      </c>
      <c r="E518" s="41"/>
      <c r="F518" s="232" t="s">
        <v>2230</v>
      </c>
      <c r="G518" s="41"/>
      <c r="H518" s="41"/>
      <c r="I518" s="228"/>
      <c r="J518" s="41"/>
      <c r="K518" s="41"/>
      <c r="L518" s="45"/>
      <c r="M518" s="229"/>
      <c r="N518" s="230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226</v>
      </c>
      <c r="AU518" s="18" t="s">
        <v>82</v>
      </c>
    </row>
    <row r="519" s="13" customFormat="1">
      <c r="A519" s="13"/>
      <c r="B519" s="233"/>
      <c r="C519" s="234"/>
      <c r="D519" s="226" t="s">
        <v>242</v>
      </c>
      <c r="E519" s="254" t="s">
        <v>19</v>
      </c>
      <c r="F519" s="235" t="s">
        <v>2231</v>
      </c>
      <c r="G519" s="234"/>
      <c r="H519" s="236">
        <v>1065</v>
      </c>
      <c r="I519" s="237"/>
      <c r="J519" s="234"/>
      <c r="K519" s="234"/>
      <c r="L519" s="238"/>
      <c r="M519" s="239"/>
      <c r="N519" s="240"/>
      <c r="O519" s="240"/>
      <c r="P519" s="240"/>
      <c r="Q519" s="240"/>
      <c r="R519" s="240"/>
      <c r="S519" s="240"/>
      <c r="T519" s="24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2" t="s">
        <v>242</v>
      </c>
      <c r="AU519" s="242" t="s">
        <v>82</v>
      </c>
      <c r="AV519" s="13" t="s">
        <v>82</v>
      </c>
      <c r="AW519" s="13" t="s">
        <v>35</v>
      </c>
      <c r="AX519" s="13" t="s">
        <v>80</v>
      </c>
      <c r="AY519" s="242" t="s">
        <v>214</v>
      </c>
    </row>
    <row r="520" s="12" customFormat="1" ht="22.8" customHeight="1">
      <c r="A520" s="12"/>
      <c r="B520" s="197"/>
      <c r="C520" s="198"/>
      <c r="D520" s="199" t="s">
        <v>72</v>
      </c>
      <c r="E520" s="211" t="s">
        <v>259</v>
      </c>
      <c r="F520" s="211" t="s">
        <v>2232</v>
      </c>
      <c r="G520" s="198"/>
      <c r="H520" s="198"/>
      <c r="I520" s="201"/>
      <c r="J520" s="212">
        <f>BK520</f>
        <v>0</v>
      </c>
      <c r="K520" s="198"/>
      <c r="L520" s="203"/>
      <c r="M520" s="204"/>
      <c r="N520" s="205"/>
      <c r="O520" s="205"/>
      <c r="P520" s="206">
        <f>SUM(P521:P535)</f>
        <v>0</v>
      </c>
      <c r="Q520" s="205"/>
      <c r="R520" s="206">
        <f>SUM(R521:R535)</f>
        <v>1.2467415</v>
      </c>
      <c r="S520" s="205"/>
      <c r="T520" s="207">
        <f>SUM(T521:T535)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08" t="s">
        <v>80</v>
      </c>
      <c r="AT520" s="209" t="s">
        <v>72</v>
      </c>
      <c r="AU520" s="209" t="s">
        <v>80</v>
      </c>
      <c r="AY520" s="208" t="s">
        <v>214</v>
      </c>
      <c r="BK520" s="210">
        <f>SUM(BK521:BK535)</f>
        <v>0</v>
      </c>
    </row>
    <row r="521" s="2" customFormat="1" ht="16.5" customHeight="1">
      <c r="A521" s="39"/>
      <c r="B521" s="40"/>
      <c r="C521" s="213" t="s">
        <v>861</v>
      </c>
      <c r="D521" s="213" t="s">
        <v>217</v>
      </c>
      <c r="E521" s="214" t="s">
        <v>2233</v>
      </c>
      <c r="F521" s="215" t="s">
        <v>2234</v>
      </c>
      <c r="G521" s="216" t="s">
        <v>220</v>
      </c>
      <c r="H521" s="217">
        <v>50</v>
      </c>
      <c r="I521" s="218"/>
      <c r="J521" s="219">
        <f>ROUND(I521*H521,2)</f>
        <v>0</v>
      </c>
      <c r="K521" s="215" t="s">
        <v>221</v>
      </c>
      <c r="L521" s="45"/>
      <c r="M521" s="220" t="s">
        <v>19</v>
      </c>
      <c r="N521" s="221" t="s">
        <v>44</v>
      </c>
      <c r="O521" s="85"/>
      <c r="P521" s="222">
        <f>O521*H521</f>
        <v>0</v>
      </c>
      <c r="Q521" s="222">
        <v>0.0015</v>
      </c>
      <c r="R521" s="222">
        <f>Q521*H521</f>
        <v>0.074999999999999997</v>
      </c>
      <c r="S521" s="222">
        <v>0</v>
      </c>
      <c r="T521" s="223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4" t="s">
        <v>222</v>
      </c>
      <c r="AT521" s="224" t="s">
        <v>217</v>
      </c>
      <c r="AU521" s="224" t="s">
        <v>82</v>
      </c>
      <c r="AY521" s="18" t="s">
        <v>214</v>
      </c>
      <c r="BE521" s="225">
        <f>IF(N521="základní",J521,0)</f>
        <v>0</v>
      </c>
      <c r="BF521" s="225">
        <f>IF(N521="snížená",J521,0)</f>
        <v>0</v>
      </c>
      <c r="BG521" s="225">
        <f>IF(N521="zákl. přenesená",J521,0)</f>
        <v>0</v>
      </c>
      <c r="BH521" s="225">
        <f>IF(N521="sníž. přenesená",J521,0)</f>
        <v>0</v>
      </c>
      <c r="BI521" s="225">
        <f>IF(N521="nulová",J521,0)</f>
        <v>0</v>
      </c>
      <c r="BJ521" s="18" t="s">
        <v>80</v>
      </c>
      <c r="BK521" s="225">
        <f>ROUND(I521*H521,2)</f>
        <v>0</v>
      </c>
      <c r="BL521" s="18" t="s">
        <v>222</v>
      </c>
      <c r="BM521" s="224" t="s">
        <v>2235</v>
      </c>
    </row>
    <row r="522" s="2" customFormat="1">
      <c r="A522" s="39"/>
      <c r="B522" s="40"/>
      <c r="C522" s="41"/>
      <c r="D522" s="226" t="s">
        <v>224</v>
      </c>
      <c r="E522" s="41"/>
      <c r="F522" s="227" t="s">
        <v>2236</v>
      </c>
      <c r="G522" s="41"/>
      <c r="H522" s="41"/>
      <c r="I522" s="228"/>
      <c r="J522" s="41"/>
      <c r="K522" s="41"/>
      <c r="L522" s="45"/>
      <c r="M522" s="229"/>
      <c r="N522" s="230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224</v>
      </c>
      <c r="AU522" s="18" t="s">
        <v>82</v>
      </c>
    </row>
    <row r="523" s="2" customFormat="1">
      <c r="A523" s="39"/>
      <c r="B523" s="40"/>
      <c r="C523" s="41"/>
      <c r="D523" s="231" t="s">
        <v>226</v>
      </c>
      <c r="E523" s="41"/>
      <c r="F523" s="232" t="s">
        <v>2237</v>
      </c>
      <c r="G523" s="41"/>
      <c r="H523" s="41"/>
      <c r="I523" s="228"/>
      <c r="J523" s="41"/>
      <c r="K523" s="41"/>
      <c r="L523" s="45"/>
      <c r="M523" s="229"/>
      <c r="N523" s="230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226</v>
      </c>
      <c r="AU523" s="18" t="s">
        <v>82</v>
      </c>
    </row>
    <row r="524" s="2" customFormat="1" ht="21.75" customHeight="1">
      <c r="A524" s="39"/>
      <c r="B524" s="40"/>
      <c r="C524" s="213" t="s">
        <v>865</v>
      </c>
      <c r="D524" s="213" t="s">
        <v>217</v>
      </c>
      <c r="E524" s="214" t="s">
        <v>2238</v>
      </c>
      <c r="F524" s="215" t="s">
        <v>2239</v>
      </c>
      <c r="G524" s="216" t="s">
        <v>1655</v>
      </c>
      <c r="H524" s="217">
        <v>0.45000000000000001</v>
      </c>
      <c r="I524" s="218"/>
      <c r="J524" s="219">
        <f>ROUND(I524*H524,2)</f>
        <v>0</v>
      </c>
      <c r="K524" s="215" t="s">
        <v>221</v>
      </c>
      <c r="L524" s="45"/>
      <c r="M524" s="220" t="s">
        <v>19</v>
      </c>
      <c r="N524" s="221" t="s">
        <v>44</v>
      </c>
      <c r="O524" s="85"/>
      <c r="P524" s="222">
        <f>O524*H524</f>
        <v>0</v>
      </c>
      <c r="Q524" s="222">
        <v>2.5018699999999998</v>
      </c>
      <c r="R524" s="222">
        <f>Q524*H524</f>
        <v>1.1258414999999999</v>
      </c>
      <c r="S524" s="222">
        <v>0</v>
      </c>
      <c r="T524" s="223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24" t="s">
        <v>222</v>
      </c>
      <c r="AT524" s="224" t="s">
        <v>217</v>
      </c>
      <c r="AU524" s="224" t="s">
        <v>82</v>
      </c>
      <c r="AY524" s="18" t="s">
        <v>214</v>
      </c>
      <c r="BE524" s="225">
        <f>IF(N524="základní",J524,0)</f>
        <v>0</v>
      </c>
      <c r="BF524" s="225">
        <f>IF(N524="snížená",J524,0)</f>
        <v>0</v>
      </c>
      <c r="BG524" s="225">
        <f>IF(N524="zákl. přenesená",J524,0)</f>
        <v>0</v>
      </c>
      <c r="BH524" s="225">
        <f>IF(N524="sníž. přenesená",J524,0)</f>
        <v>0</v>
      </c>
      <c r="BI524" s="225">
        <f>IF(N524="nulová",J524,0)</f>
        <v>0</v>
      </c>
      <c r="BJ524" s="18" t="s">
        <v>80</v>
      </c>
      <c r="BK524" s="225">
        <f>ROUND(I524*H524,2)</f>
        <v>0</v>
      </c>
      <c r="BL524" s="18" t="s">
        <v>222</v>
      </c>
      <c r="BM524" s="224" t="s">
        <v>2240</v>
      </c>
    </row>
    <row r="525" s="2" customFormat="1">
      <c r="A525" s="39"/>
      <c r="B525" s="40"/>
      <c r="C525" s="41"/>
      <c r="D525" s="226" t="s">
        <v>224</v>
      </c>
      <c r="E525" s="41"/>
      <c r="F525" s="227" t="s">
        <v>2241</v>
      </c>
      <c r="G525" s="41"/>
      <c r="H525" s="41"/>
      <c r="I525" s="228"/>
      <c r="J525" s="41"/>
      <c r="K525" s="41"/>
      <c r="L525" s="45"/>
      <c r="M525" s="229"/>
      <c r="N525" s="230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224</v>
      </c>
      <c r="AU525" s="18" t="s">
        <v>82</v>
      </c>
    </row>
    <row r="526" s="2" customFormat="1">
      <c r="A526" s="39"/>
      <c r="B526" s="40"/>
      <c r="C526" s="41"/>
      <c r="D526" s="231" t="s">
        <v>226</v>
      </c>
      <c r="E526" s="41"/>
      <c r="F526" s="232" t="s">
        <v>2242</v>
      </c>
      <c r="G526" s="41"/>
      <c r="H526" s="41"/>
      <c r="I526" s="228"/>
      <c r="J526" s="41"/>
      <c r="K526" s="41"/>
      <c r="L526" s="45"/>
      <c r="M526" s="229"/>
      <c r="N526" s="230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226</v>
      </c>
      <c r="AU526" s="18" t="s">
        <v>82</v>
      </c>
    </row>
    <row r="527" s="13" customFormat="1">
      <c r="A527" s="13"/>
      <c r="B527" s="233"/>
      <c r="C527" s="234"/>
      <c r="D527" s="226" t="s">
        <v>242</v>
      </c>
      <c r="E527" s="254" t="s">
        <v>19</v>
      </c>
      <c r="F527" s="235" t="s">
        <v>2243</v>
      </c>
      <c r="G527" s="234"/>
      <c r="H527" s="236">
        <v>0.45000000000000001</v>
      </c>
      <c r="I527" s="237"/>
      <c r="J527" s="234"/>
      <c r="K527" s="234"/>
      <c r="L527" s="238"/>
      <c r="M527" s="239"/>
      <c r="N527" s="240"/>
      <c r="O527" s="240"/>
      <c r="P527" s="240"/>
      <c r="Q527" s="240"/>
      <c r="R527" s="240"/>
      <c r="S527" s="240"/>
      <c r="T527" s="24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2" t="s">
        <v>242</v>
      </c>
      <c r="AU527" s="242" t="s">
        <v>82</v>
      </c>
      <c r="AV527" s="13" t="s">
        <v>82</v>
      </c>
      <c r="AW527" s="13" t="s">
        <v>35</v>
      </c>
      <c r="AX527" s="13" t="s">
        <v>80</v>
      </c>
      <c r="AY527" s="242" t="s">
        <v>214</v>
      </c>
    </row>
    <row r="528" s="2" customFormat="1" ht="16.5" customHeight="1">
      <c r="A528" s="39"/>
      <c r="B528" s="40"/>
      <c r="C528" s="213" t="s">
        <v>871</v>
      </c>
      <c r="D528" s="213" t="s">
        <v>217</v>
      </c>
      <c r="E528" s="214" t="s">
        <v>2244</v>
      </c>
      <c r="F528" s="215" t="s">
        <v>2245</v>
      </c>
      <c r="G528" s="216" t="s">
        <v>1655</v>
      </c>
      <c r="H528" s="217">
        <v>0.45000000000000001</v>
      </c>
      <c r="I528" s="218"/>
      <c r="J528" s="219">
        <f>ROUND(I528*H528,2)</f>
        <v>0</v>
      </c>
      <c r="K528" s="215" t="s">
        <v>221</v>
      </c>
      <c r="L528" s="45"/>
      <c r="M528" s="220" t="s">
        <v>19</v>
      </c>
      <c r="N528" s="221" t="s">
        <v>44</v>
      </c>
      <c r="O528" s="85"/>
      <c r="P528" s="222">
        <f>O528*H528</f>
        <v>0</v>
      </c>
      <c r="Q528" s="222">
        <v>0</v>
      </c>
      <c r="R528" s="222">
        <f>Q528*H528</f>
        <v>0</v>
      </c>
      <c r="S528" s="222">
        <v>0</v>
      </c>
      <c r="T528" s="223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4" t="s">
        <v>222</v>
      </c>
      <c r="AT528" s="224" t="s">
        <v>217</v>
      </c>
      <c r="AU528" s="224" t="s">
        <v>82</v>
      </c>
      <c r="AY528" s="18" t="s">
        <v>214</v>
      </c>
      <c r="BE528" s="225">
        <f>IF(N528="základní",J528,0)</f>
        <v>0</v>
      </c>
      <c r="BF528" s="225">
        <f>IF(N528="snížená",J528,0)</f>
        <v>0</v>
      </c>
      <c r="BG528" s="225">
        <f>IF(N528="zákl. přenesená",J528,0)</f>
        <v>0</v>
      </c>
      <c r="BH528" s="225">
        <f>IF(N528="sníž. přenesená",J528,0)</f>
        <v>0</v>
      </c>
      <c r="BI528" s="225">
        <f>IF(N528="nulová",J528,0)</f>
        <v>0</v>
      </c>
      <c r="BJ528" s="18" t="s">
        <v>80</v>
      </c>
      <c r="BK528" s="225">
        <f>ROUND(I528*H528,2)</f>
        <v>0</v>
      </c>
      <c r="BL528" s="18" t="s">
        <v>222</v>
      </c>
      <c r="BM528" s="224" t="s">
        <v>2246</v>
      </c>
    </row>
    <row r="529" s="2" customFormat="1">
      <c r="A529" s="39"/>
      <c r="B529" s="40"/>
      <c r="C529" s="41"/>
      <c r="D529" s="226" t="s">
        <v>224</v>
      </c>
      <c r="E529" s="41"/>
      <c r="F529" s="227" t="s">
        <v>2247</v>
      </c>
      <c r="G529" s="41"/>
      <c r="H529" s="41"/>
      <c r="I529" s="228"/>
      <c r="J529" s="41"/>
      <c r="K529" s="41"/>
      <c r="L529" s="45"/>
      <c r="M529" s="229"/>
      <c r="N529" s="230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224</v>
      </c>
      <c r="AU529" s="18" t="s">
        <v>82</v>
      </c>
    </row>
    <row r="530" s="2" customFormat="1">
      <c r="A530" s="39"/>
      <c r="B530" s="40"/>
      <c r="C530" s="41"/>
      <c r="D530" s="231" t="s">
        <v>226</v>
      </c>
      <c r="E530" s="41"/>
      <c r="F530" s="232" t="s">
        <v>2248</v>
      </c>
      <c r="G530" s="41"/>
      <c r="H530" s="41"/>
      <c r="I530" s="228"/>
      <c r="J530" s="41"/>
      <c r="K530" s="41"/>
      <c r="L530" s="45"/>
      <c r="M530" s="229"/>
      <c r="N530" s="230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226</v>
      </c>
      <c r="AU530" s="18" t="s">
        <v>82</v>
      </c>
    </row>
    <row r="531" s="13" customFormat="1">
      <c r="A531" s="13"/>
      <c r="B531" s="233"/>
      <c r="C531" s="234"/>
      <c r="D531" s="226" t="s">
        <v>242</v>
      </c>
      <c r="E531" s="254" t="s">
        <v>19</v>
      </c>
      <c r="F531" s="235" t="s">
        <v>2243</v>
      </c>
      <c r="G531" s="234"/>
      <c r="H531" s="236">
        <v>0.45000000000000001</v>
      </c>
      <c r="I531" s="237"/>
      <c r="J531" s="234"/>
      <c r="K531" s="234"/>
      <c r="L531" s="238"/>
      <c r="M531" s="239"/>
      <c r="N531" s="240"/>
      <c r="O531" s="240"/>
      <c r="P531" s="240"/>
      <c r="Q531" s="240"/>
      <c r="R531" s="240"/>
      <c r="S531" s="240"/>
      <c r="T531" s="24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2" t="s">
        <v>242</v>
      </c>
      <c r="AU531" s="242" t="s">
        <v>82</v>
      </c>
      <c r="AV531" s="13" t="s">
        <v>82</v>
      </c>
      <c r="AW531" s="13" t="s">
        <v>35</v>
      </c>
      <c r="AX531" s="13" t="s">
        <v>80</v>
      </c>
      <c r="AY531" s="242" t="s">
        <v>214</v>
      </c>
    </row>
    <row r="532" s="2" customFormat="1" ht="16.5" customHeight="1">
      <c r="A532" s="39"/>
      <c r="B532" s="40"/>
      <c r="C532" s="213" t="s">
        <v>875</v>
      </c>
      <c r="D532" s="213" t="s">
        <v>217</v>
      </c>
      <c r="E532" s="214" t="s">
        <v>2249</v>
      </c>
      <c r="F532" s="215" t="s">
        <v>2250</v>
      </c>
      <c r="G532" s="216" t="s">
        <v>321</v>
      </c>
      <c r="H532" s="217">
        <v>2.25</v>
      </c>
      <c r="I532" s="218"/>
      <c r="J532" s="219">
        <f>ROUND(I532*H532,2)</f>
        <v>0</v>
      </c>
      <c r="K532" s="215" t="s">
        <v>221</v>
      </c>
      <c r="L532" s="45"/>
      <c r="M532" s="220" t="s">
        <v>19</v>
      </c>
      <c r="N532" s="221" t="s">
        <v>44</v>
      </c>
      <c r="O532" s="85"/>
      <c r="P532" s="222">
        <f>O532*H532</f>
        <v>0</v>
      </c>
      <c r="Q532" s="222">
        <v>0.020400000000000001</v>
      </c>
      <c r="R532" s="222">
        <f>Q532*H532</f>
        <v>0.045900000000000003</v>
      </c>
      <c r="S532" s="222">
        <v>0</v>
      </c>
      <c r="T532" s="223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4" t="s">
        <v>222</v>
      </c>
      <c r="AT532" s="224" t="s">
        <v>217</v>
      </c>
      <c r="AU532" s="224" t="s">
        <v>82</v>
      </c>
      <c r="AY532" s="18" t="s">
        <v>214</v>
      </c>
      <c r="BE532" s="225">
        <f>IF(N532="základní",J532,0)</f>
        <v>0</v>
      </c>
      <c r="BF532" s="225">
        <f>IF(N532="snížená",J532,0)</f>
        <v>0</v>
      </c>
      <c r="BG532" s="225">
        <f>IF(N532="zákl. přenesená",J532,0)</f>
        <v>0</v>
      </c>
      <c r="BH532" s="225">
        <f>IF(N532="sníž. přenesená",J532,0)</f>
        <v>0</v>
      </c>
      <c r="BI532" s="225">
        <f>IF(N532="nulová",J532,0)</f>
        <v>0</v>
      </c>
      <c r="BJ532" s="18" t="s">
        <v>80</v>
      </c>
      <c r="BK532" s="225">
        <f>ROUND(I532*H532,2)</f>
        <v>0</v>
      </c>
      <c r="BL532" s="18" t="s">
        <v>222</v>
      </c>
      <c r="BM532" s="224" t="s">
        <v>2251</v>
      </c>
    </row>
    <row r="533" s="2" customFormat="1">
      <c r="A533" s="39"/>
      <c r="B533" s="40"/>
      <c r="C533" s="41"/>
      <c r="D533" s="226" t="s">
        <v>224</v>
      </c>
      <c r="E533" s="41"/>
      <c r="F533" s="227" t="s">
        <v>2252</v>
      </c>
      <c r="G533" s="41"/>
      <c r="H533" s="41"/>
      <c r="I533" s="228"/>
      <c r="J533" s="41"/>
      <c r="K533" s="41"/>
      <c r="L533" s="45"/>
      <c r="M533" s="229"/>
      <c r="N533" s="230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224</v>
      </c>
      <c r="AU533" s="18" t="s">
        <v>82</v>
      </c>
    </row>
    <row r="534" s="2" customFormat="1">
      <c r="A534" s="39"/>
      <c r="B534" s="40"/>
      <c r="C534" s="41"/>
      <c r="D534" s="231" t="s">
        <v>226</v>
      </c>
      <c r="E534" s="41"/>
      <c r="F534" s="232" t="s">
        <v>2253</v>
      </c>
      <c r="G534" s="41"/>
      <c r="H534" s="41"/>
      <c r="I534" s="228"/>
      <c r="J534" s="41"/>
      <c r="K534" s="41"/>
      <c r="L534" s="45"/>
      <c r="M534" s="229"/>
      <c r="N534" s="230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226</v>
      </c>
      <c r="AU534" s="18" t="s">
        <v>82</v>
      </c>
    </row>
    <row r="535" s="13" customFormat="1">
      <c r="A535" s="13"/>
      <c r="B535" s="233"/>
      <c r="C535" s="234"/>
      <c r="D535" s="226" t="s">
        <v>242</v>
      </c>
      <c r="E535" s="254" t="s">
        <v>19</v>
      </c>
      <c r="F535" s="235" t="s">
        <v>2254</v>
      </c>
      <c r="G535" s="234"/>
      <c r="H535" s="236">
        <v>2.25</v>
      </c>
      <c r="I535" s="237"/>
      <c r="J535" s="234"/>
      <c r="K535" s="234"/>
      <c r="L535" s="238"/>
      <c r="M535" s="239"/>
      <c r="N535" s="240"/>
      <c r="O535" s="240"/>
      <c r="P535" s="240"/>
      <c r="Q535" s="240"/>
      <c r="R535" s="240"/>
      <c r="S535" s="240"/>
      <c r="T535" s="24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2" t="s">
        <v>242</v>
      </c>
      <c r="AU535" s="242" t="s">
        <v>82</v>
      </c>
      <c r="AV535" s="13" t="s">
        <v>82</v>
      </c>
      <c r="AW535" s="13" t="s">
        <v>35</v>
      </c>
      <c r="AX535" s="13" t="s">
        <v>80</v>
      </c>
      <c r="AY535" s="242" t="s">
        <v>214</v>
      </c>
    </row>
    <row r="536" s="12" customFormat="1" ht="22.8" customHeight="1">
      <c r="A536" s="12"/>
      <c r="B536" s="197"/>
      <c r="C536" s="198"/>
      <c r="D536" s="199" t="s">
        <v>72</v>
      </c>
      <c r="E536" s="211" t="s">
        <v>215</v>
      </c>
      <c r="F536" s="211" t="s">
        <v>216</v>
      </c>
      <c r="G536" s="198"/>
      <c r="H536" s="198"/>
      <c r="I536" s="201"/>
      <c r="J536" s="212">
        <f>BK536</f>
        <v>0</v>
      </c>
      <c r="K536" s="198"/>
      <c r="L536" s="203"/>
      <c r="M536" s="204"/>
      <c r="N536" s="205"/>
      <c r="O536" s="205"/>
      <c r="P536" s="206">
        <f>SUM(P537:P540)</f>
        <v>0</v>
      </c>
      <c r="Q536" s="205"/>
      <c r="R536" s="206">
        <f>SUM(R537:R540)</f>
        <v>2.7999999999999998</v>
      </c>
      <c r="S536" s="205"/>
      <c r="T536" s="207">
        <f>SUM(T537:T540)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8" t="s">
        <v>80</v>
      </c>
      <c r="AT536" s="209" t="s">
        <v>72</v>
      </c>
      <c r="AU536" s="209" t="s">
        <v>80</v>
      </c>
      <c r="AY536" s="208" t="s">
        <v>214</v>
      </c>
      <c r="BK536" s="210">
        <f>SUM(BK537:BK540)</f>
        <v>0</v>
      </c>
    </row>
    <row r="537" s="2" customFormat="1" ht="16.5" customHeight="1">
      <c r="A537" s="39"/>
      <c r="B537" s="40"/>
      <c r="C537" s="213" t="s">
        <v>879</v>
      </c>
      <c r="D537" s="213" t="s">
        <v>217</v>
      </c>
      <c r="E537" s="214" t="s">
        <v>2255</v>
      </c>
      <c r="F537" s="215" t="s">
        <v>2256</v>
      </c>
      <c r="G537" s="216" t="s">
        <v>277</v>
      </c>
      <c r="H537" s="217">
        <v>20</v>
      </c>
      <c r="I537" s="218"/>
      <c r="J537" s="219">
        <f>ROUND(I537*H537,2)</f>
        <v>0</v>
      </c>
      <c r="K537" s="215" t="s">
        <v>19</v>
      </c>
      <c r="L537" s="45"/>
      <c r="M537" s="220" t="s">
        <v>19</v>
      </c>
      <c r="N537" s="221" t="s">
        <v>44</v>
      </c>
      <c r="O537" s="85"/>
      <c r="P537" s="222">
        <f>O537*H537</f>
        <v>0</v>
      </c>
      <c r="Q537" s="222">
        <v>0.089999999999999997</v>
      </c>
      <c r="R537" s="222">
        <f>Q537*H537</f>
        <v>1.7999999999999998</v>
      </c>
      <c r="S537" s="222">
        <v>0</v>
      </c>
      <c r="T537" s="223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4" t="s">
        <v>222</v>
      </c>
      <c r="AT537" s="224" t="s">
        <v>217</v>
      </c>
      <c r="AU537" s="224" t="s">
        <v>82</v>
      </c>
      <c r="AY537" s="18" t="s">
        <v>214</v>
      </c>
      <c r="BE537" s="225">
        <f>IF(N537="základní",J537,0)</f>
        <v>0</v>
      </c>
      <c r="BF537" s="225">
        <f>IF(N537="snížená",J537,0)</f>
        <v>0</v>
      </c>
      <c r="BG537" s="225">
        <f>IF(N537="zákl. přenesená",J537,0)</f>
        <v>0</v>
      </c>
      <c r="BH537" s="225">
        <f>IF(N537="sníž. přenesená",J537,0)</f>
        <v>0</v>
      </c>
      <c r="BI537" s="225">
        <f>IF(N537="nulová",J537,0)</f>
        <v>0</v>
      </c>
      <c r="BJ537" s="18" t="s">
        <v>80</v>
      </c>
      <c r="BK537" s="225">
        <f>ROUND(I537*H537,2)</f>
        <v>0</v>
      </c>
      <c r="BL537" s="18" t="s">
        <v>222</v>
      </c>
      <c r="BM537" s="224" t="s">
        <v>2257</v>
      </c>
    </row>
    <row r="538" s="2" customFormat="1">
      <c r="A538" s="39"/>
      <c r="B538" s="40"/>
      <c r="C538" s="41"/>
      <c r="D538" s="226" t="s">
        <v>224</v>
      </c>
      <c r="E538" s="41"/>
      <c r="F538" s="227" t="s">
        <v>2258</v>
      </c>
      <c r="G538" s="41"/>
      <c r="H538" s="41"/>
      <c r="I538" s="228"/>
      <c r="J538" s="41"/>
      <c r="K538" s="41"/>
      <c r="L538" s="45"/>
      <c r="M538" s="229"/>
      <c r="N538" s="230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224</v>
      </c>
      <c r="AU538" s="18" t="s">
        <v>82</v>
      </c>
    </row>
    <row r="539" s="2" customFormat="1" ht="16.5" customHeight="1">
      <c r="A539" s="39"/>
      <c r="B539" s="40"/>
      <c r="C539" s="243" t="s">
        <v>883</v>
      </c>
      <c r="D539" s="243" t="s">
        <v>254</v>
      </c>
      <c r="E539" s="244" t="s">
        <v>2259</v>
      </c>
      <c r="F539" s="245" t="s">
        <v>2260</v>
      </c>
      <c r="G539" s="246" t="s">
        <v>277</v>
      </c>
      <c r="H539" s="247">
        <v>20</v>
      </c>
      <c r="I539" s="248"/>
      <c r="J539" s="249">
        <f>ROUND(I539*H539,2)</f>
        <v>0</v>
      </c>
      <c r="K539" s="245" t="s">
        <v>221</v>
      </c>
      <c r="L539" s="250"/>
      <c r="M539" s="251" t="s">
        <v>19</v>
      </c>
      <c r="N539" s="252" t="s">
        <v>44</v>
      </c>
      <c r="O539" s="85"/>
      <c r="P539" s="222">
        <f>O539*H539</f>
        <v>0</v>
      </c>
      <c r="Q539" s="222">
        <v>0.050000000000000003</v>
      </c>
      <c r="R539" s="222">
        <f>Q539*H539</f>
        <v>1</v>
      </c>
      <c r="S539" s="222">
        <v>0</v>
      </c>
      <c r="T539" s="223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4" t="s">
        <v>215</v>
      </c>
      <c r="AT539" s="224" t="s">
        <v>254</v>
      </c>
      <c r="AU539" s="224" t="s">
        <v>82</v>
      </c>
      <c r="AY539" s="18" t="s">
        <v>214</v>
      </c>
      <c r="BE539" s="225">
        <f>IF(N539="základní",J539,0)</f>
        <v>0</v>
      </c>
      <c r="BF539" s="225">
        <f>IF(N539="snížená",J539,0)</f>
        <v>0</v>
      </c>
      <c r="BG539" s="225">
        <f>IF(N539="zákl. přenesená",J539,0)</f>
        <v>0</v>
      </c>
      <c r="BH539" s="225">
        <f>IF(N539="sníž. přenesená",J539,0)</f>
        <v>0</v>
      </c>
      <c r="BI539" s="225">
        <f>IF(N539="nulová",J539,0)</f>
        <v>0</v>
      </c>
      <c r="BJ539" s="18" t="s">
        <v>80</v>
      </c>
      <c r="BK539" s="225">
        <f>ROUND(I539*H539,2)</f>
        <v>0</v>
      </c>
      <c r="BL539" s="18" t="s">
        <v>222</v>
      </c>
      <c r="BM539" s="224" t="s">
        <v>2261</v>
      </c>
    </row>
    <row r="540" s="2" customFormat="1">
      <c r="A540" s="39"/>
      <c r="B540" s="40"/>
      <c r="C540" s="41"/>
      <c r="D540" s="226" t="s">
        <v>224</v>
      </c>
      <c r="E540" s="41"/>
      <c r="F540" s="227" t="s">
        <v>2260</v>
      </c>
      <c r="G540" s="41"/>
      <c r="H540" s="41"/>
      <c r="I540" s="228"/>
      <c r="J540" s="41"/>
      <c r="K540" s="41"/>
      <c r="L540" s="45"/>
      <c r="M540" s="229"/>
      <c r="N540" s="230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224</v>
      </c>
      <c r="AU540" s="18" t="s">
        <v>82</v>
      </c>
    </row>
    <row r="541" s="12" customFormat="1" ht="22.8" customHeight="1">
      <c r="A541" s="12"/>
      <c r="B541" s="197"/>
      <c r="C541" s="198"/>
      <c r="D541" s="199" t="s">
        <v>72</v>
      </c>
      <c r="E541" s="211" t="s">
        <v>270</v>
      </c>
      <c r="F541" s="211" t="s">
        <v>2262</v>
      </c>
      <c r="G541" s="198"/>
      <c r="H541" s="198"/>
      <c r="I541" s="201"/>
      <c r="J541" s="212">
        <f>BK541</f>
        <v>0</v>
      </c>
      <c r="K541" s="198"/>
      <c r="L541" s="203"/>
      <c r="M541" s="204"/>
      <c r="N541" s="205"/>
      <c r="O541" s="205"/>
      <c r="P541" s="206">
        <f>SUM(P542:P661)</f>
        <v>0</v>
      </c>
      <c r="Q541" s="205"/>
      <c r="R541" s="206">
        <f>SUM(R542:R661)</f>
        <v>29.038020000000007</v>
      </c>
      <c r="S541" s="205"/>
      <c r="T541" s="207">
        <f>SUM(T542:T661)</f>
        <v>217.15634999999998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08" t="s">
        <v>80</v>
      </c>
      <c r="AT541" s="209" t="s">
        <v>72</v>
      </c>
      <c r="AU541" s="209" t="s">
        <v>80</v>
      </c>
      <c r="AY541" s="208" t="s">
        <v>214</v>
      </c>
      <c r="BK541" s="210">
        <f>SUM(BK542:BK661)</f>
        <v>0</v>
      </c>
    </row>
    <row r="542" s="2" customFormat="1" ht="16.5" customHeight="1">
      <c r="A542" s="39"/>
      <c r="B542" s="40"/>
      <c r="C542" s="213" t="s">
        <v>887</v>
      </c>
      <c r="D542" s="213" t="s">
        <v>217</v>
      </c>
      <c r="E542" s="214" t="s">
        <v>2263</v>
      </c>
      <c r="F542" s="215" t="s">
        <v>2264</v>
      </c>
      <c r="G542" s="216" t="s">
        <v>277</v>
      </c>
      <c r="H542" s="217">
        <v>2</v>
      </c>
      <c r="I542" s="218"/>
      <c r="J542" s="219">
        <f>ROUND(I542*H542,2)</f>
        <v>0</v>
      </c>
      <c r="K542" s="215" t="s">
        <v>221</v>
      </c>
      <c r="L542" s="45"/>
      <c r="M542" s="220" t="s">
        <v>19</v>
      </c>
      <c r="N542" s="221" t="s">
        <v>44</v>
      </c>
      <c r="O542" s="85"/>
      <c r="P542" s="222">
        <f>O542*H542</f>
        <v>0</v>
      </c>
      <c r="Q542" s="222">
        <v>0.10940999999999999</v>
      </c>
      <c r="R542" s="222">
        <f>Q542*H542</f>
        <v>0.21881999999999999</v>
      </c>
      <c r="S542" s="222">
        <v>0</v>
      </c>
      <c r="T542" s="223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24" t="s">
        <v>222</v>
      </c>
      <c r="AT542" s="224" t="s">
        <v>217</v>
      </c>
      <c r="AU542" s="224" t="s">
        <v>82</v>
      </c>
      <c r="AY542" s="18" t="s">
        <v>214</v>
      </c>
      <c r="BE542" s="225">
        <f>IF(N542="základní",J542,0)</f>
        <v>0</v>
      </c>
      <c r="BF542" s="225">
        <f>IF(N542="snížená",J542,0)</f>
        <v>0</v>
      </c>
      <c r="BG542" s="225">
        <f>IF(N542="zákl. přenesená",J542,0)</f>
        <v>0</v>
      </c>
      <c r="BH542" s="225">
        <f>IF(N542="sníž. přenesená",J542,0)</f>
        <v>0</v>
      </c>
      <c r="BI542" s="225">
        <f>IF(N542="nulová",J542,0)</f>
        <v>0</v>
      </c>
      <c r="BJ542" s="18" t="s">
        <v>80</v>
      </c>
      <c r="BK542" s="225">
        <f>ROUND(I542*H542,2)</f>
        <v>0</v>
      </c>
      <c r="BL542" s="18" t="s">
        <v>222</v>
      </c>
      <c r="BM542" s="224" t="s">
        <v>2265</v>
      </c>
    </row>
    <row r="543" s="2" customFormat="1">
      <c r="A543" s="39"/>
      <c r="B543" s="40"/>
      <c r="C543" s="41"/>
      <c r="D543" s="226" t="s">
        <v>224</v>
      </c>
      <c r="E543" s="41"/>
      <c r="F543" s="227" t="s">
        <v>2266</v>
      </c>
      <c r="G543" s="41"/>
      <c r="H543" s="41"/>
      <c r="I543" s="228"/>
      <c r="J543" s="41"/>
      <c r="K543" s="41"/>
      <c r="L543" s="45"/>
      <c r="M543" s="229"/>
      <c r="N543" s="230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224</v>
      </c>
      <c r="AU543" s="18" t="s">
        <v>82</v>
      </c>
    </row>
    <row r="544" s="2" customFormat="1">
      <c r="A544" s="39"/>
      <c r="B544" s="40"/>
      <c r="C544" s="41"/>
      <c r="D544" s="231" t="s">
        <v>226</v>
      </c>
      <c r="E544" s="41"/>
      <c r="F544" s="232" t="s">
        <v>2267</v>
      </c>
      <c r="G544" s="41"/>
      <c r="H544" s="41"/>
      <c r="I544" s="228"/>
      <c r="J544" s="41"/>
      <c r="K544" s="41"/>
      <c r="L544" s="45"/>
      <c r="M544" s="229"/>
      <c r="N544" s="230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226</v>
      </c>
      <c r="AU544" s="18" t="s">
        <v>82</v>
      </c>
    </row>
    <row r="545" s="2" customFormat="1" ht="16.5" customHeight="1">
      <c r="A545" s="39"/>
      <c r="B545" s="40"/>
      <c r="C545" s="213" t="s">
        <v>893</v>
      </c>
      <c r="D545" s="213" t="s">
        <v>217</v>
      </c>
      <c r="E545" s="214" t="s">
        <v>2268</v>
      </c>
      <c r="F545" s="215" t="s">
        <v>2269</v>
      </c>
      <c r="G545" s="216" t="s">
        <v>220</v>
      </c>
      <c r="H545" s="217">
        <v>600</v>
      </c>
      <c r="I545" s="218"/>
      <c r="J545" s="219">
        <f>ROUND(I545*H545,2)</f>
        <v>0</v>
      </c>
      <c r="K545" s="215" t="s">
        <v>221</v>
      </c>
      <c r="L545" s="45"/>
      <c r="M545" s="220" t="s">
        <v>19</v>
      </c>
      <c r="N545" s="221" t="s">
        <v>44</v>
      </c>
      <c r="O545" s="85"/>
      <c r="P545" s="222">
        <f>O545*H545</f>
        <v>0</v>
      </c>
      <c r="Q545" s="222">
        <v>5.0000000000000002E-05</v>
      </c>
      <c r="R545" s="222">
        <f>Q545*H545</f>
        <v>0.030000000000000002</v>
      </c>
      <c r="S545" s="222">
        <v>0</v>
      </c>
      <c r="T545" s="223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4" t="s">
        <v>222</v>
      </c>
      <c r="AT545" s="224" t="s">
        <v>217</v>
      </c>
      <c r="AU545" s="224" t="s">
        <v>82</v>
      </c>
      <c r="AY545" s="18" t="s">
        <v>214</v>
      </c>
      <c r="BE545" s="225">
        <f>IF(N545="základní",J545,0)</f>
        <v>0</v>
      </c>
      <c r="BF545" s="225">
        <f>IF(N545="snížená",J545,0)</f>
        <v>0</v>
      </c>
      <c r="BG545" s="225">
        <f>IF(N545="zákl. přenesená",J545,0)</f>
        <v>0</v>
      </c>
      <c r="BH545" s="225">
        <f>IF(N545="sníž. přenesená",J545,0)</f>
        <v>0</v>
      </c>
      <c r="BI545" s="225">
        <f>IF(N545="nulová",J545,0)</f>
        <v>0</v>
      </c>
      <c r="BJ545" s="18" t="s">
        <v>80</v>
      </c>
      <c r="BK545" s="225">
        <f>ROUND(I545*H545,2)</f>
        <v>0</v>
      </c>
      <c r="BL545" s="18" t="s">
        <v>222</v>
      </c>
      <c r="BM545" s="224" t="s">
        <v>2270</v>
      </c>
    </row>
    <row r="546" s="2" customFormat="1">
      <c r="A546" s="39"/>
      <c r="B546" s="40"/>
      <c r="C546" s="41"/>
      <c r="D546" s="226" t="s">
        <v>224</v>
      </c>
      <c r="E546" s="41"/>
      <c r="F546" s="227" t="s">
        <v>2271</v>
      </c>
      <c r="G546" s="41"/>
      <c r="H546" s="41"/>
      <c r="I546" s="228"/>
      <c r="J546" s="41"/>
      <c r="K546" s="41"/>
      <c r="L546" s="45"/>
      <c r="M546" s="229"/>
      <c r="N546" s="230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224</v>
      </c>
      <c r="AU546" s="18" t="s">
        <v>82</v>
      </c>
    </row>
    <row r="547" s="2" customFormat="1">
      <c r="A547" s="39"/>
      <c r="B547" s="40"/>
      <c r="C547" s="41"/>
      <c r="D547" s="231" t="s">
        <v>226</v>
      </c>
      <c r="E547" s="41"/>
      <c r="F547" s="232" t="s">
        <v>2272</v>
      </c>
      <c r="G547" s="41"/>
      <c r="H547" s="41"/>
      <c r="I547" s="228"/>
      <c r="J547" s="41"/>
      <c r="K547" s="41"/>
      <c r="L547" s="45"/>
      <c r="M547" s="229"/>
      <c r="N547" s="230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226</v>
      </c>
      <c r="AU547" s="18" t="s">
        <v>82</v>
      </c>
    </row>
    <row r="548" s="2" customFormat="1" ht="16.5" customHeight="1">
      <c r="A548" s="39"/>
      <c r="B548" s="40"/>
      <c r="C548" s="213" t="s">
        <v>897</v>
      </c>
      <c r="D548" s="213" t="s">
        <v>217</v>
      </c>
      <c r="E548" s="214" t="s">
        <v>2273</v>
      </c>
      <c r="F548" s="215" t="s">
        <v>2274</v>
      </c>
      <c r="G548" s="216" t="s">
        <v>220</v>
      </c>
      <c r="H548" s="217">
        <v>300</v>
      </c>
      <c r="I548" s="218"/>
      <c r="J548" s="219">
        <f>ROUND(I548*H548,2)</f>
        <v>0</v>
      </c>
      <c r="K548" s="215" t="s">
        <v>221</v>
      </c>
      <c r="L548" s="45"/>
      <c r="M548" s="220" t="s">
        <v>19</v>
      </c>
      <c r="N548" s="221" t="s">
        <v>44</v>
      </c>
      <c r="O548" s="85"/>
      <c r="P548" s="222">
        <f>O548*H548</f>
        <v>0</v>
      </c>
      <c r="Q548" s="222">
        <v>0.00040000000000000002</v>
      </c>
      <c r="R548" s="222">
        <f>Q548*H548</f>
        <v>0.12000000000000001</v>
      </c>
      <c r="S548" s="222">
        <v>0</v>
      </c>
      <c r="T548" s="223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4" t="s">
        <v>222</v>
      </c>
      <c r="AT548" s="224" t="s">
        <v>217</v>
      </c>
      <c r="AU548" s="224" t="s">
        <v>82</v>
      </c>
      <c r="AY548" s="18" t="s">
        <v>214</v>
      </c>
      <c r="BE548" s="225">
        <f>IF(N548="základní",J548,0)</f>
        <v>0</v>
      </c>
      <c r="BF548" s="225">
        <f>IF(N548="snížená",J548,0)</f>
        <v>0</v>
      </c>
      <c r="BG548" s="225">
        <f>IF(N548="zákl. přenesená",J548,0)</f>
        <v>0</v>
      </c>
      <c r="BH548" s="225">
        <f>IF(N548="sníž. přenesená",J548,0)</f>
        <v>0</v>
      </c>
      <c r="BI548" s="225">
        <f>IF(N548="nulová",J548,0)</f>
        <v>0</v>
      </c>
      <c r="BJ548" s="18" t="s">
        <v>80</v>
      </c>
      <c r="BK548" s="225">
        <f>ROUND(I548*H548,2)</f>
        <v>0</v>
      </c>
      <c r="BL548" s="18" t="s">
        <v>222</v>
      </c>
      <c r="BM548" s="224" t="s">
        <v>2275</v>
      </c>
    </row>
    <row r="549" s="2" customFormat="1">
      <c r="A549" s="39"/>
      <c r="B549" s="40"/>
      <c r="C549" s="41"/>
      <c r="D549" s="226" t="s">
        <v>224</v>
      </c>
      <c r="E549" s="41"/>
      <c r="F549" s="227" t="s">
        <v>2276</v>
      </c>
      <c r="G549" s="41"/>
      <c r="H549" s="41"/>
      <c r="I549" s="228"/>
      <c r="J549" s="41"/>
      <c r="K549" s="41"/>
      <c r="L549" s="45"/>
      <c r="M549" s="229"/>
      <c r="N549" s="230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224</v>
      </c>
      <c r="AU549" s="18" t="s">
        <v>82</v>
      </c>
    </row>
    <row r="550" s="2" customFormat="1">
      <c r="A550" s="39"/>
      <c r="B550" s="40"/>
      <c r="C550" s="41"/>
      <c r="D550" s="231" t="s">
        <v>226</v>
      </c>
      <c r="E550" s="41"/>
      <c r="F550" s="232" t="s">
        <v>2277</v>
      </c>
      <c r="G550" s="41"/>
      <c r="H550" s="41"/>
      <c r="I550" s="228"/>
      <c r="J550" s="41"/>
      <c r="K550" s="41"/>
      <c r="L550" s="45"/>
      <c r="M550" s="229"/>
      <c r="N550" s="230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226</v>
      </c>
      <c r="AU550" s="18" t="s">
        <v>82</v>
      </c>
    </row>
    <row r="551" s="2" customFormat="1" ht="16.5" customHeight="1">
      <c r="A551" s="39"/>
      <c r="B551" s="40"/>
      <c r="C551" s="213" t="s">
        <v>686</v>
      </c>
      <c r="D551" s="213" t="s">
        <v>217</v>
      </c>
      <c r="E551" s="214" t="s">
        <v>2278</v>
      </c>
      <c r="F551" s="215" t="s">
        <v>2279</v>
      </c>
      <c r="G551" s="216" t="s">
        <v>220</v>
      </c>
      <c r="H551" s="217">
        <v>10</v>
      </c>
      <c r="I551" s="218"/>
      <c r="J551" s="219">
        <f>ROUND(I551*H551,2)</f>
        <v>0</v>
      </c>
      <c r="K551" s="215" t="s">
        <v>221</v>
      </c>
      <c r="L551" s="45"/>
      <c r="M551" s="220" t="s">
        <v>19</v>
      </c>
      <c r="N551" s="221" t="s">
        <v>44</v>
      </c>
      <c r="O551" s="85"/>
      <c r="P551" s="222">
        <f>O551*H551</f>
        <v>0</v>
      </c>
      <c r="Q551" s="222">
        <v>0.0021900000000000001</v>
      </c>
      <c r="R551" s="222">
        <f>Q551*H551</f>
        <v>0.021900000000000003</v>
      </c>
      <c r="S551" s="222">
        <v>0</v>
      </c>
      <c r="T551" s="223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4" t="s">
        <v>222</v>
      </c>
      <c r="AT551" s="224" t="s">
        <v>217</v>
      </c>
      <c r="AU551" s="224" t="s">
        <v>82</v>
      </c>
      <c r="AY551" s="18" t="s">
        <v>214</v>
      </c>
      <c r="BE551" s="225">
        <f>IF(N551="základní",J551,0)</f>
        <v>0</v>
      </c>
      <c r="BF551" s="225">
        <f>IF(N551="snížená",J551,0)</f>
        <v>0</v>
      </c>
      <c r="BG551" s="225">
        <f>IF(N551="zákl. přenesená",J551,0)</f>
        <v>0</v>
      </c>
      <c r="BH551" s="225">
        <f>IF(N551="sníž. přenesená",J551,0)</f>
        <v>0</v>
      </c>
      <c r="BI551" s="225">
        <f>IF(N551="nulová",J551,0)</f>
        <v>0</v>
      </c>
      <c r="BJ551" s="18" t="s">
        <v>80</v>
      </c>
      <c r="BK551" s="225">
        <f>ROUND(I551*H551,2)</f>
        <v>0</v>
      </c>
      <c r="BL551" s="18" t="s">
        <v>222</v>
      </c>
      <c r="BM551" s="224" t="s">
        <v>2280</v>
      </c>
    </row>
    <row r="552" s="2" customFormat="1">
      <c r="A552" s="39"/>
      <c r="B552" s="40"/>
      <c r="C552" s="41"/>
      <c r="D552" s="226" t="s">
        <v>224</v>
      </c>
      <c r="E552" s="41"/>
      <c r="F552" s="227" t="s">
        <v>2281</v>
      </c>
      <c r="G552" s="41"/>
      <c r="H552" s="41"/>
      <c r="I552" s="228"/>
      <c r="J552" s="41"/>
      <c r="K552" s="41"/>
      <c r="L552" s="45"/>
      <c r="M552" s="229"/>
      <c r="N552" s="230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224</v>
      </c>
      <c r="AU552" s="18" t="s">
        <v>82</v>
      </c>
    </row>
    <row r="553" s="2" customFormat="1">
      <c r="A553" s="39"/>
      <c r="B553" s="40"/>
      <c r="C553" s="41"/>
      <c r="D553" s="231" t="s">
        <v>226</v>
      </c>
      <c r="E553" s="41"/>
      <c r="F553" s="232" t="s">
        <v>2282</v>
      </c>
      <c r="G553" s="41"/>
      <c r="H553" s="41"/>
      <c r="I553" s="228"/>
      <c r="J553" s="41"/>
      <c r="K553" s="41"/>
      <c r="L553" s="45"/>
      <c r="M553" s="229"/>
      <c r="N553" s="230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226</v>
      </c>
      <c r="AU553" s="18" t="s">
        <v>82</v>
      </c>
    </row>
    <row r="554" s="2" customFormat="1" ht="16.5" customHeight="1">
      <c r="A554" s="39"/>
      <c r="B554" s="40"/>
      <c r="C554" s="213" t="s">
        <v>904</v>
      </c>
      <c r="D554" s="213" t="s">
        <v>217</v>
      </c>
      <c r="E554" s="214" t="s">
        <v>2283</v>
      </c>
      <c r="F554" s="215" t="s">
        <v>2284</v>
      </c>
      <c r="G554" s="216" t="s">
        <v>321</v>
      </c>
      <c r="H554" s="217">
        <v>150</v>
      </c>
      <c r="I554" s="218"/>
      <c r="J554" s="219">
        <f>ROUND(I554*H554,2)</f>
        <v>0</v>
      </c>
      <c r="K554" s="215" t="s">
        <v>221</v>
      </c>
      <c r="L554" s="45"/>
      <c r="M554" s="220" t="s">
        <v>19</v>
      </c>
      <c r="N554" s="221" t="s">
        <v>44</v>
      </c>
      <c r="O554" s="85"/>
      <c r="P554" s="222">
        <f>O554*H554</f>
        <v>0</v>
      </c>
      <c r="Q554" s="222">
        <v>0.0016000000000000001</v>
      </c>
      <c r="R554" s="222">
        <f>Q554*H554</f>
        <v>0.24000000000000002</v>
      </c>
      <c r="S554" s="222">
        <v>0</v>
      </c>
      <c r="T554" s="223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4" t="s">
        <v>222</v>
      </c>
      <c r="AT554" s="224" t="s">
        <v>217</v>
      </c>
      <c r="AU554" s="224" t="s">
        <v>82</v>
      </c>
      <c r="AY554" s="18" t="s">
        <v>214</v>
      </c>
      <c r="BE554" s="225">
        <f>IF(N554="základní",J554,0)</f>
        <v>0</v>
      </c>
      <c r="BF554" s="225">
        <f>IF(N554="snížená",J554,0)</f>
        <v>0</v>
      </c>
      <c r="BG554" s="225">
        <f>IF(N554="zákl. přenesená",J554,0)</f>
        <v>0</v>
      </c>
      <c r="BH554" s="225">
        <f>IF(N554="sníž. přenesená",J554,0)</f>
        <v>0</v>
      </c>
      <c r="BI554" s="225">
        <f>IF(N554="nulová",J554,0)</f>
        <v>0</v>
      </c>
      <c r="BJ554" s="18" t="s">
        <v>80</v>
      </c>
      <c r="BK554" s="225">
        <f>ROUND(I554*H554,2)</f>
        <v>0</v>
      </c>
      <c r="BL554" s="18" t="s">
        <v>222</v>
      </c>
      <c r="BM554" s="224" t="s">
        <v>2285</v>
      </c>
    </row>
    <row r="555" s="2" customFormat="1">
      <c r="A555" s="39"/>
      <c r="B555" s="40"/>
      <c r="C555" s="41"/>
      <c r="D555" s="226" t="s">
        <v>224</v>
      </c>
      <c r="E555" s="41"/>
      <c r="F555" s="227" t="s">
        <v>2286</v>
      </c>
      <c r="G555" s="41"/>
      <c r="H555" s="41"/>
      <c r="I555" s="228"/>
      <c r="J555" s="41"/>
      <c r="K555" s="41"/>
      <c r="L555" s="45"/>
      <c r="M555" s="229"/>
      <c r="N555" s="230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224</v>
      </c>
      <c r="AU555" s="18" t="s">
        <v>82</v>
      </c>
    </row>
    <row r="556" s="2" customFormat="1">
      <c r="A556" s="39"/>
      <c r="B556" s="40"/>
      <c r="C556" s="41"/>
      <c r="D556" s="231" t="s">
        <v>226</v>
      </c>
      <c r="E556" s="41"/>
      <c r="F556" s="232" t="s">
        <v>2287</v>
      </c>
      <c r="G556" s="41"/>
      <c r="H556" s="41"/>
      <c r="I556" s="228"/>
      <c r="J556" s="41"/>
      <c r="K556" s="41"/>
      <c r="L556" s="45"/>
      <c r="M556" s="229"/>
      <c r="N556" s="230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226</v>
      </c>
      <c r="AU556" s="18" t="s">
        <v>82</v>
      </c>
    </row>
    <row r="557" s="2" customFormat="1" ht="16.5" customHeight="1">
      <c r="A557" s="39"/>
      <c r="B557" s="40"/>
      <c r="C557" s="213" t="s">
        <v>908</v>
      </c>
      <c r="D557" s="213" t="s">
        <v>217</v>
      </c>
      <c r="E557" s="214" t="s">
        <v>2288</v>
      </c>
      <c r="F557" s="215" t="s">
        <v>2289</v>
      </c>
      <c r="G557" s="216" t="s">
        <v>220</v>
      </c>
      <c r="H557" s="217">
        <v>600</v>
      </c>
      <c r="I557" s="218"/>
      <c r="J557" s="219">
        <f>ROUND(I557*H557,2)</f>
        <v>0</v>
      </c>
      <c r="K557" s="215" t="s">
        <v>221</v>
      </c>
      <c r="L557" s="45"/>
      <c r="M557" s="220" t="s">
        <v>19</v>
      </c>
      <c r="N557" s="221" t="s">
        <v>44</v>
      </c>
      <c r="O557" s="85"/>
      <c r="P557" s="222">
        <f>O557*H557</f>
        <v>0</v>
      </c>
      <c r="Q557" s="222">
        <v>0</v>
      </c>
      <c r="R557" s="222">
        <f>Q557*H557</f>
        <v>0</v>
      </c>
      <c r="S557" s="222">
        <v>0</v>
      </c>
      <c r="T557" s="223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4" t="s">
        <v>222</v>
      </c>
      <c r="AT557" s="224" t="s">
        <v>217</v>
      </c>
      <c r="AU557" s="224" t="s">
        <v>82</v>
      </c>
      <c r="AY557" s="18" t="s">
        <v>214</v>
      </c>
      <c r="BE557" s="225">
        <f>IF(N557="základní",J557,0)</f>
        <v>0</v>
      </c>
      <c r="BF557" s="225">
        <f>IF(N557="snížená",J557,0)</f>
        <v>0</v>
      </c>
      <c r="BG557" s="225">
        <f>IF(N557="zákl. přenesená",J557,0)</f>
        <v>0</v>
      </c>
      <c r="BH557" s="225">
        <f>IF(N557="sníž. přenesená",J557,0)</f>
        <v>0</v>
      </c>
      <c r="BI557" s="225">
        <f>IF(N557="nulová",J557,0)</f>
        <v>0</v>
      </c>
      <c r="BJ557" s="18" t="s">
        <v>80</v>
      </c>
      <c r="BK557" s="225">
        <f>ROUND(I557*H557,2)</f>
        <v>0</v>
      </c>
      <c r="BL557" s="18" t="s">
        <v>222</v>
      </c>
      <c r="BM557" s="224" t="s">
        <v>2290</v>
      </c>
    </row>
    <row r="558" s="2" customFormat="1">
      <c r="A558" s="39"/>
      <c r="B558" s="40"/>
      <c r="C558" s="41"/>
      <c r="D558" s="226" t="s">
        <v>224</v>
      </c>
      <c r="E558" s="41"/>
      <c r="F558" s="227" t="s">
        <v>2291</v>
      </c>
      <c r="G558" s="41"/>
      <c r="H558" s="41"/>
      <c r="I558" s="228"/>
      <c r="J558" s="41"/>
      <c r="K558" s="41"/>
      <c r="L558" s="45"/>
      <c r="M558" s="229"/>
      <c r="N558" s="230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224</v>
      </c>
      <c r="AU558" s="18" t="s">
        <v>82</v>
      </c>
    </row>
    <row r="559" s="2" customFormat="1">
      <c r="A559" s="39"/>
      <c r="B559" s="40"/>
      <c r="C559" s="41"/>
      <c r="D559" s="231" t="s">
        <v>226</v>
      </c>
      <c r="E559" s="41"/>
      <c r="F559" s="232" t="s">
        <v>2292</v>
      </c>
      <c r="G559" s="41"/>
      <c r="H559" s="41"/>
      <c r="I559" s="228"/>
      <c r="J559" s="41"/>
      <c r="K559" s="41"/>
      <c r="L559" s="45"/>
      <c r="M559" s="229"/>
      <c r="N559" s="230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226</v>
      </c>
      <c r="AU559" s="18" t="s">
        <v>82</v>
      </c>
    </row>
    <row r="560" s="2" customFormat="1" ht="16.5" customHeight="1">
      <c r="A560" s="39"/>
      <c r="B560" s="40"/>
      <c r="C560" s="213" t="s">
        <v>912</v>
      </c>
      <c r="D560" s="213" t="s">
        <v>217</v>
      </c>
      <c r="E560" s="214" t="s">
        <v>2293</v>
      </c>
      <c r="F560" s="215" t="s">
        <v>2294</v>
      </c>
      <c r="G560" s="216" t="s">
        <v>220</v>
      </c>
      <c r="H560" s="217">
        <v>60</v>
      </c>
      <c r="I560" s="218"/>
      <c r="J560" s="219">
        <f>ROUND(I560*H560,2)</f>
        <v>0</v>
      </c>
      <c r="K560" s="215" t="s">
        <v>221</v>
      </c>
      <c r="L560" s="45"/>
      <c r="M560" s="220" t="s">
        <v>19</v>
      </c>
      <c r="N560" s="221" t="s">
        <v>44</v>
      </c>
      <c r="O560" s="85"/>
      <c r="P560" s="222">
        <f>O560*H560</f>
        <v>0</v>
      </c>
      <c r="Q560" s="222">
        <v>0.15540000000000001</v>
      </c>
      <c r="R560" s="222">
        <f>Q560*H560</f>
        <v>9.3239999999999998</v>
      </c>
      <c r="S560" s="222">
        <v>0</v>
      </c>
      <c r="T560" s="223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4" t="s">
        <v>222</v>
      </c>
      <c r="AT560" s="224" t="s">
        <v>217</v>
      </c>
      <c r="AU560" s="224" t="s">
        <v>82</v>
      </c>
      <c r="AY560" s="18" t="s">
        <v>214</v>
      </c>
      <c r="BE560" s="225">
        <f>IF(N560="základní",J560,0)</f>
        <v>0</v>
      </c>
      <c r="BF560" s="225">
        <f>IF(N560="snížená",J560,0)</f>
        <v>0</v>
      </c>
      <c r="BG560" s="225">
        <f>IF(N560="zákl. přenesená",J560,0)</f>
        <v>0</v>
      </c>
      <c r="BH560" s="225">
        <f>IF(N560="sníž. přenesená",J560,0)</f>
        <v>0</v>
      </c>
      <c r="BI560" s="225">
        <f>IF(N560="nulová",J560,0)</f>
        <v>0</v>
      </c>
      <c r="BJ560" s="18" t="s">
        <v>80</v>
      </c>
      <c r="BK560" s="225">
        <f>ROUND(I560*H560,2)</f>
        <v>0</v>
      </c>
      <c r="BL560" s="18" t="s">
        <v>222</v>
      </c>
      <c r="BM560" s="224" t="s">
        <v>2295</v>
      </c>
    </row>
    <row r="561" s="2" customFormat="1">
      <c r="A561" s="39"/>
      <c r="B561" s="40"/>
      <c r="C561" s="41"/>
      <c r="D561" s="226" t="s">
        <v>224</v>
      </c>
      <c r="E561" s="41"/>
      <c r="F561" s="227" t="s">
        <v>2296</v>
      </c>
      <c r="G561" s="41"/>
      <c r="H561" s="41"/>
      <c r="I561" s="228"/>
      <c r="J561" s="41"/>
      <c r="K561" s="41"/>
      <c r="L561" s="45"/>
      <c r="M561" s="229"/>
      <c r="N561" s="230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224</v>
      </c>
      <c r="AU561" s="18" t="s">
        <v>82</v>
      </c>
    </row>
    <row r="562" s="2" customFormat="1">
      <c r="A562" s="39"/>
      <c r="B562" s="40"/>
      <c r="C562" s="41"/>
      <c r="D562" s="231" t="s">
        <v>226</v>
      </c>
      <c r="E562" s="41"/>
      <c r="F562" s="232" t="s">
        <v>2297</v>
      </c>
      <c r="G562" s="41"/>
      <c r="H562" s="41"/>
      <c r="I562" s="228"/>
      <c r="J562" s="41"/>
      <c r="K562" s="41"/>
      <c r="L562" s="45"/>
      <c r="M562" s="229"/>
      <c r="N562" s="230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226</v>
      </c>
      <c r="AU562" s="18" t="s">
        <v>82</v>
      </c>
    </row>
    <row r="563" s="2" customFormat="1" ht="16.5" customHeight="1">
      <c r="A563" s="39"/>
      <c r="B563" s="40"/>
      <c r="C563" s="243" t="s">
        <v>916</v>
      </c>
      <c r="D563" s="243" t="s">
        <v>254</v>
      </c>
      <c r="E563" s="244" t="s">
        <v>2298</v>
      </c>
      <c r="F563" s="245" t="s">
        <v>2299</v>
      </c>
      <c r="G563" s="246" t="s">
        <v>220</v>
      </c>
      <c r="H563" s="247">
        <v>40</v>
      </c>
      <c r="I563" s="248"/>
      <c r="J563" s="249">
        <f>ROUND(I563*H563,2)</f>
        <v>0</v>
      </c>
      <c r="K563" s="245" t="s">
        <v>221</v>
      </c>
      <c r="L563" s="250"/>
      <c r="M563" s="251" t="s">
        <v>19</v>
      </c>
      <c r="N563" s="252" t="s">
        <v>44</v>
      </c>
      <c r="O563" s="85"/>
      <c r="P563" s="222">
        <f>O563*H563</f>
        <v>0</v>
      </c>
      <c r="Q563" s="222">
        <v>0.055</v>
      </c>
      <c r="R563" s="222">
        <f>Q563*H563</f>
        <v>2.2000000000000002</v>
      </c>
      <c r="S563" s="222">
        <v>0</v>
      </c>
      <c r="T563" s="223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4" t="s">
        <v>215</v>
      </c>
      <c r="AT563" s="224" t="s">
        <v>254</v>
      </c>
      <c r="AU563" s="224" t="s">
        <v>82</v>
      </c>
      <c r="AY563" s="18" t="s">
        <v>214</v>
      </c>
      <c r="BE563" s="225">
        <f>IF(N563="základní",J563,0)</f>
        <v>0</v>
      </c>
      <c r="BF563" s="225">
        <f>IF(N563="snížená",J563,0)</f>
        <v>0</v>
      </c>
      <c r="BG563" s="225">
        <f>IF(N563="zákl. přenesená",J563,0)</f>
        <v>0</v>
      </c>
      <c r="BH563" s="225">
        <f>IF(N563="sníž. přenesená",J563,0)</f>
        <v>0</v>
      </c>
      <c r="BI563" s="225">
        <f>IF(N563="nulová",J563,0)</f>
        <v>0</v>
      </c>
      <c r="BJ563" s="18" t="s">
        <v>80</v>
      </c>
      <c r="BK563" s="225">
        <f>ROUND(I563*H563,2)</f>
        <v>0</v>
      </c>
      <c r="BL563" s="18" t="s">
        <v>222</v>
      </c>
      <c r="BM563" s="224" t="s">
        <v>2300</v>
      </c>
    </row>
    <row r="564" s="2" customFormat="1">
      <c r="A564" s="39"/>
      <c r="B564" s="40"/>
      <c r="C564" s="41"/>
      <c r="D564" s="226" t="s">
        <v>224</v>
      </c>
      <c r="E564" s="41"/>
      <c r="F564" s="227" t="s">
        <v>2299</v>
      </c>
      <c r="G564" s="41"/>
      <c r="H564" s="41"/>
      <c r="I564" s="228"/>
      <c r="J564" s="41"/>
      <c r="K564" s="41"/>
      <c r="L564" s="45"/>
      <c r="M564" s="229"/>
      <c r="N564" s="230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224</v>
      </c>
      <c r="AU564" s="18" t="s">
        <v>82</v>
      </c>
    </row>
    <row r="565" s="2" customFormat="1" ht="16.5" customHeight="1">
      <c r="A565" s="39"/>
      <c r="B565" s="40"/>
      <c r="C565" s="243" t="s">
        <v>920</v>
      </c>
      <c r="D565" s="243" t="s">
        <v>254</v>
      </c>
      <c r="E565" s="244" t="s">
        <v>2301</v>
      </c>
      <c r="F565" s="245" t="s">
        <v>2302</v>
      </c>
      <c r="G565" s="246" t="s">
        <v>220</v>
      </c>
      <c r="H565" s="247">
        <v>4</v>
      </c>
      <c r="I565" s="248"/>
      <c r="J565" s="249">
        <f>ROUND(I565*H565,2)</f>
        <v>0</v>
      </c>
      <c r="K565" s="245" t="s">
        <v>221</v>
      </c>
      <c r="L565" s="250"/>
      <c r="M565" s="251" t="s">
        <v>19</v>
      </c>
      <c r="N565" s="252" t="s">
        <v>44</v>
      </c>
      <c r="O565" s="85"/>
      <c r="P565" s="222">
        <f>O565*H565</f>
        <v>0</v>
      </c>
      <c r="Q565" s="222">
        <v>0.085999999999999993</v>
      </c>
      <c r="R565" s="222">
        <f>Q565*H565</f>
        <v>0.34399999999999997</v>
      </c>
      <c r="S565" s="222">
        <v>0</v>
      </c>
      <c r="T565" s="223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4" t="s">
        <v>215</v>
      </c>
      <c r="AT565" s="224" t="s">
        <v>254</v>
      </c>
      <c r="AU565" s="224" t="s">
        <v>82</v>
      </c>
      <c r="AY565" s="18" t="s">
        <v>214</v>
      </c>
      <c r="BE565" s="225">
        <f>IF(N565="základní",J565,0)</f>
        <v>0</v>
      </c>
      <c r="BF565" s="225">
        <f>IF(N565="snížená",J565,0)</f>
        <v>0</v>
      </c>
      <c r="BG565" s="225">
        <f>IF(N565="zákl. přenesená",J565,0)</f>
        <v>0</v>
      </c>
      <c r="BH565" s="225">
        <f>IF(N565="sníž. přenesená",J565,0)</f>
        <v>0</v>
      </c>
      <c r="BI565" s="225">
        <f>IF(N565="nulová",J565,0)</f>
        <v>0</v>
      </c>
      <c r="BJ565" s="18" t="s">
        <v>80</v>
      </c>
      <c r="BK565" s="225">
        <f>ROUND(I565*H565,2)</f>
        <v>0</v>
      </c>
      <c r="BL565" s="18" t="s">
        <v>222</v>
      </c>
      <c r="BM565" s="224" t="s">
        <v>2303</v>
      </c>
    </row>
    <row r="566" s="2" customFormat="1">
      <c r="A566" s="39"/>
      <c r="B566" s="40"/>
      <c r="C566" s="41"/>
      <c r="D566" s="226" t="s">
        <v>224</v>
      </c>
      <c r="E566" s="41"/>
      <c r="F566" s="227" t="s">
        <v>2302</v>
      </c>
      <c r="G566" s="41"/>
      <c r="H566" s="41"/>
      <c r="I566" s="228"/>
      <c r="J566" s="41"/>
      <c r="K566" s="41"/>
      <c r="L566" s="45"/>
      <c r="M566" s="229"/>
      <c r="N566" s="230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224</v>
      </c>
      <c r="AU566" s="18" t="s">
        <v>82</v>
      </c>
    </row>
    <row r="567" s="2" customFormat="1" ht="16.5" customHeight="1">
      <c r="A567" s="39"/>
      <c r="B567" s="40"/>
      <c r="C567" s="243" t="s">
        <v>924</v>
      </c>
      <c r="D567" s="243" t="s">
        <v>254</v>
      </c>
      <c r="E567" s="244" t="s">
        <v>2304</v>
      </c>
      <c r="F567" s="245" t="s">
        <v>2305</v>
      </c>
      <c r="G567" s="246" t="s">
        <v>220</v>
      </c>
      <c r="H567" s="247">
        <v>23</v>
      </c>
      <c r="I567" s="248"/>
      <c r="J567" s="249">
        <f>ROUND(I567*H567,2)</f>
        <v>0</v>
      </c>
      <c r="K567" s="245" t="s">
        <v>221</v>
      </c>
      <c r="L567" s="250"/>
      <c r="M567" s="251" t="s">
        <v>19</v>
      </c>
      <c r="N567" s="252" t="s">
        <v>44</v>
      </c>
      <c r="O567" s="85"/>
      <c r="P567" s="222">
        <f>O567*H567</f>
        <v>0</v>
      </c>
      <c r="Q567" s="222">
        <v>0.048300000000000003</v>
      </c>
      <c r="R567" s="222">
        <f>Q567*H567</f>
        <v>1.1109</v>
      </c>
      <c r="S567" s="222">
        <v>0</v>
      </c>
      <c r="T567" s="223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4" t="s">
        <v>215</v>
      </c>
      <c r="AT567" s="224" t="s">
        <v>254</v>
      </c>
      <c r="AU567" s="224" t="s">
        <v>82</v>
      </c>
      <c r="AY567" s="18" t="s">
        <v>214</v>
      </c>
      <c r="BE567" s="225">
        <f>IF(N567="základní",J567,0)</f>
        <v>0</v>
      </c>
      <c r="BF567" s="225">
        <f>IF(N567="snížená",J567,0)</f>
        <v>0</v>
      </c>
      <c r="BG567" s="225">
        <f>IF(N567="zákl. přenesená",J567,0)</f>
        <v>0</v>
      </c>
      <c r="BH567" s="225">
        <f>IF(N567="sníž. přenesená",J567,0)</f>
        <v>0</v>
      </c>
      <c r="BI567" s="225">
        <f>IF(N567="nulová",J567,0)</f>
        <v>0</v>
      </c>
      <c r="BJ567" s="18" t="s">
        <v>80</v>
      </c>
      <c r="BK567" s="225">
        <f>ROUND(I567*H567,2)</f>
        <v>0</v>
      </c>
      <c r="BL567" s="18" t="s">
        <v>222</v>
      </c>
      <c r="BM567" s="224" t="s">
        <v>2306</v>
      </c>
    </row>
    <row r="568" s="2" customFormat="1">
      <c r="A568" s="39"/>
      <c r="B568" s="40"/>
      <c r="C568" s="41"/>
      <c r="D568" s="226" t="s">
        <v>224</v>
      </c>
      <c r="E568" s="41"/>
      <c r="F568" s="227" t="s">
        <v>2305</v>
      </c>
      <c r="G568" s="41"/>
      <c r="H568" s="41"/>
      <c r="I568" s="228"/>
      <c r="J568" s="41"/>
      <c r="K568" s="41"/>
      <c r="L568" s="45"/>
      <c r="M568" s="229"/>
      <c r="N568" s="230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224</v>
      </c>
      <c r="AU568" s="18" t="s">
        <v>82</v>
      </c>
    </row>
    <row r="569" s="2" customFormat="1" ht="16.5" customHeight="1">
      <c r="A569" s="39"/>
      <c r="B569" s="40"/>
      <c r="C569" s="213" t="s">
        <v>930</v>
      </c>
      <c r="D569" s="213" t="s">
        <v>217</v>
      </c>
      <c r="E569" s="214" t="s">
        <v>2307</v>
      </c>
      <c r="F569" s="215" t="s">
        <v>2308</v>
      </c>
      <c r="G569" s="216" t="s">
        <v>220</v>
      </c>
      <c r="H569" s="217">
        <v>49</v>
      </c>
      <c r="I569" s="218"/>
      <c r="J569" s="219">
        <f>ROUND(I569*H569,2)</f>
        <v>0</v>
      </c>
      <c r="K569" s="215" t="s">
        <v>221</v>
      </c>
      <c r="L569" s="45"/>
      <c r="M569" s="220" t="s">
        <v>19</v>
      </c>
      <c r="N569" s="221" t="s">
        <v>44</v>
      </c>
      <c r="O569" s="85"/>
      <c r="P569" s="222">
        <f>O569*H569</f>
        <v>0</v>
      </c>
      <c r="Q569" s="222">
        <v>0.1295</v>
      </c>
      <c r="R569" s="222">
        <f>Q569*H569</f>
        <v>6.3455000000000004</v>
      </c>
      <c r="S569" s="222">
        <v>0</v>
      </c>
      <c r="T569" s="223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24" t="s">
        <v>222</v>
      </c>
      <c r="AT569" s="224" t="s">
        <v>217</v>
      </c>
      <c r="AU569" s="224" t="s">
        <v>82</v>
      </c>
      <c r="AY569" s="18" t="s">
        <v>214</v>
      </c>
      <c r="BE569" s="225">
        <f>IF(N569="základní",J569,0)</f>
        <v>0</v>
      </c>
      <c r="BF569" s="225">
        <f>IF(N569="snížená",J569,0)</f>
        <v>0</v>
      </c>
      <c r="BG569" s="225">
        <f>IF(N569="zákl. přenesená",J569,0)</f>
        <v>0</v>
      </c>
      <c r="BH569" s="225">
        <f>IF(N569="sníž. přenesená",J569,0)</f>
        <v>0</v>
      </c>
      <c r="BI569" s="225">
        <f>IF(N569="nulová",J569,0)</f>
        <v>0</v>
      </c>
      <c r="BJ569" s="18" t="s">
        <v>80</v>
      </c>
      <c r="BK569" s="225">
        <f>ROUND(I569*H569,2)</f>
        <v>0</v>
      </c>
      <c r="BL569" s="18" t="s">
        <v>222</v>
      </c>
      <c r="BM569" s="224" t="s">
        <v>2309</v>
      </c>
    </row>
    <row r="570" s="2" customFormat="1">
      <c r="A570" s="39"/>
      <c r="B570" s="40"/>
      <c r="C570" s="41"/>
      <c r="D570" s="226" t="s">
        <v>224</v>
      </c>
      <c r="E570" s="41"/>
      <c r="F570" s="227" t="s">
        <v>2310</v>
      </c>
      <c r="G570" s="41"/>
      <c r="H570" s="41"/>
      <c r="I570" s="228"/>
      <c r="J570" s="41"/>
      <c r="K570" s="41"/>
      <c r="L570" s="45"/>
      <c r="M570" s="229"/>
      <c r="N570" s="230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224</v>
      </c>
      <c r="AU570" s="18" t="s">
        <v>82</v>
      </c>
    </row>
    <row r="571" s="2" customFormat="1">
      <c r="A571" s="39"/>
      <c r="B571" s="40"/>
      <c r="C571" s="41"/>
      <c r="D571" s="231" t="s">
        <v>226</v>
      </c>
      <c r="E571" s="41"/>
      <c r="F571" s="232" t="s">
        <v>2311</v>
      </c>
      <c r="G571" s="41"/>
      <c r="H571" s="41"/>
      <c r="I571" s="228"/>
      <c r="J571" s="41"/>
      <c r="K571" s="41"/>
      <c r="L571" s="45"/>
      <c r="M571" s="229"/>
      <c r="N571" s="230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226</v>
      </c>
      <c r="AU571" s="18" t="s">
        <v>82</v>
      </c>
    </row>
    <row r="572" s="2" customFormat="1" ht="16.5" customHeight="1">
      <c r="A572" s="39"/>
      <c r="B572" s="40"/>
      <c r="C572" s="243" t="s">
        <v>934</v>
      </c>
      <c r="D572" s="243" t="s">
        <v>254</v>
      </c>
      <c r="E572" s="244" t="s">
        <v>2312</v>
      </c>
      <c r="F572" s="245" t="s">
        <v>2313</v>
      </c>
      <c r="G572" s="246" t="s">
        <v>220</v>
      </c>
      <c r="H572" s="247">
        <v>52</v>
      </c>
      <c r="I572" s="248"/>
      <c r="J572" s="249">
        <f>ROUND(I572*H572,2)</f>
        <v>0</v>
      </c>
      <c r="K572" s="245" t="s">
        <v>221</v>
      </c>
      <c r="L572" s="250"/>
      <c r="M572" s="251" t="s">
        <v>19</v>
      </c>
      <c r="N572" s="252" t="s">
        <v>44</v>
      </c>
      <c r="O572" s="85"/>
      <c r="P572" s="222">
        <f>O572*H572</f>
        <v>0</v>
      </c>
      <c r="Q572" s="222">
        <v>0.056120000000000003</v>
      </c>
      <c r="R572" s="222">
        <f>Q572*H572</f>
        <v>2.9182399999999999</v>
      </c>
      <c r="S572" s="222">
        <v>0</v>
      </c>
      <c r="T572" s="223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24" t="s">
        <v>215</v>
      </c>
      <c r="AT572" s="224" t="s">
        <v>254</v>
      </c>
      <c r="AU572" s="224" t="s">
        <v>82</v>
      </c>
      <c r="AY572" s="18" t="s">
        <v>214</v>
      </c>
      <c r="BE572" s="225">
        <f>IF(N572="základní",J572,0)</f>
        <v>0</v>
      </c>
      <c r="BF572" s="225">
        <f>IF(N572="snížená",J572,0)</f>
        <v>0</v>
      </c>
      <c r="BG572" s="225">
        <f>IF(N572="zákl. přenesená",J572,0)</f>
        <v>0</v>
      </c>
      <c r="BH572" s="225">
        <f>IF(N572="sníž. přenesená",J572,0)</f>
        <v>0</v>
      </c>
      <c r="BI572" s="225">
        <f>IF(N572="nulová",J572,0)</f>
        <v>0</v>
      </c>
      <c r="BJ572" s="18" t="s">
        <v>80</v>
      </c>
      <c r="BK572" s="225">
        <f>ROUND(I572*H572,2)</f>
        <v>0</v>
      </c>
      <c r="BL572" s="18" t="s">
        <v>222</v>
      </c>
      <c r="BM572" s="224" t="s">
        <v>2314</v>
      </c>
    </row>
    <row r="573" s="2" customFormat="1">
      <c r="A573" s="39"/>
      <c r="B573" s="40"/>
      <c r="C573" s="41"/>
      <c r="D573" s="226" t="s">
        <v>224</v>
      </c>
      <c r="E573" s="41"/>
      <c r="F573" s="227" t="s">
        <v>2313</v>
      </c>
      <c r="G573" s="41"/>
      <c r="H573" s="41"/>
      <c r="I573" s="228"/>
      <c r="J573" s="41"/>
      <c r="K573" s="41"/>
      <c r="L573" s="45"/>
      <c r="M573" s="229"/>
      <c r="N573" s="230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224</v>
      </c>
      <c r="AU573" s="18" t="s">
        <v>82</v>
      </c>
    </row>
    <row r="574" s="2" customFormat="1" ht="16.5" customHeight="1">
      <c r="A574" s="39"/>
      <c r="B574" s="40"/>
      <c r="C574" s="213" t="s">
        <v>938</v>
      </c>
      <c r="D574" s="213" t="s">
        <v>217</v>
      </c>
      <c r="E574" s="214" t="s">
        <v>2315</v>
      </c>
      <c r="F574" s="215" t="s">
        <v>2316</v>
      </c>
      <c r="G574" s="216" t="s">
        <v>220</v>
      </c>
      <c r="H574" s="217">
        <v>45</v>
      </c>
      <c r="I574" s="218"/>
      <c r="J574" s="219">
        <f>ROUND(I574*H574,2)</f>
        <v>0</v>
      </c>
      <c r="K574" s="215" t="s">
        <v>221</v>
      </c>
      <c r="L574" s="45"/>
      <c r="M574" s="220" t="s">
        <v>19</v>
      </c>
      <c r="N574" s="221" t="s">
        <v>44</v>
      </c>
      <c r="O574" s="85"/>
      <c r="P574" s="222">
        <f>O574*H574</f>
        <v>0</v>
      </c>
      <c r="Q574" s="222">
        <v>0.10095</v>
      </c>
      <c r="R574" s="222">
        <f>Q574*H574</f>
        <v>4.5427499999999998</v>
      </c>
      <c r="S574" s="222">
        <v>0</v>
      </c>
      <c r="T574" s="223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24" t="s">
        <v>222</v>
      </c>
      <c r="AT574" s="224" t="s">
        <v>217</v>
      </c>
      <c r="AU574" s="224" t="s">
        <v>82</v>
      </c>
      <c r="AY574" s="18" t="s">
        <v>214</v>
      </c>
      <c r="BE574" s="225">
        <f>IF(N574="základní",J574,0)</f>
        <v>0</v>
      </c>
      <c r="BF574" s="225">
        <f>IF(N574="snížená",J574,0)</f>
        <v>0</v>
      </c>
      <c r="BG574" s="225">
        <f>IF(N574="zákl. přenesená",J574,0)</f>
        <v>0</v>
      </c>
      <c r="BH574" s="225">
        <f>IF(N574="sníž. přenesená",J574,0)</f>
        <v>0</v>
      </c>
      <c r="BI574" s="225">
        <f>IF(N574="nulová",J574,0)</f>
        <v>0</v>
      </c>
      <c r="BJ574" s="18" t="s">
        <v>80</v>
      </c>
      <c r="BK574" s="225">
        <f>ROUND(I574*H574,2)</f>
        <v>0</v>
      </c>
      <c r="BL574" s="18" t="s">
        <v>222</v>
      </c>
      <c r="BM574" s="224" t="s">
        <v>2317</v>
      </c>
    </row>
    <row r="575" s="2" customFormat="1">
      <c r="A575" s="39"/>
      <c r="B575" s="40"/>
      <c r="C575" s="41"/>
      <c r="D575" s="226" t="s">
        <v>224</v>
      </c>
      <c r="E575" s="41"/>
      <c r="F575" s="227" t="s">
        <v>2318</v>
      </c>
      <c r="G575" s="41"/>
      <c r="H575" s="41"/>
      <c r="I575" s="228"/>
      <c r="J575" s="41"/>
      <c r="K575" s="41"/>
      <c r="L575" s="45"/>
      <c r="M575" s="229"/>
      <c r="N575" s="230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224</v>
      </c>
      <c r="AU575" s="18" t="s">
        <v>82</v>
      </c>
    </row>
    <row r="576" s="2" customFormat="1">
      <c r="A576" s="39"/>
      <c r="B576" s="40"/>
      <c r="C576" s="41"/>
      <c r="D576" s="231" t="s">
        <v>226</v>
      </c>
      <c r="E576" s="41"/>
      <c r="F576" s="232" t="s">
        <v>2319</v>
      </c>
      <c r="G576" s="41"/>
      <c r="H576" s="41"/>
      <c r="I576" s="228"/>
      <c r="J576" s="41"/>
      <c r="K576" s="41"/>
      <c r="L576" s="45"/>
      <c r="M576" s="229"/>
      <c r="N576" s="230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226</v>
      </c>
      <c r="AU576" s="18" t="s">
        <v>82</v>
      </c>
    </row>
    <row r="577" s="2" customFormat="1" ht="16.5" customHeight="1">
      <c r="A577" s="39"/>
      <c r="B577" s="40"/>
      <c r="C577" s="243" t="s">
        <v>942</v>
      </c>
      <c r="D577" s="243" t="s">
        <v>254</v>
      </c>
      <c r="E577" s="244" t="s">
        <v>2320</v>
      </c>
      <c r="F577" s="245" t="s">
        <v>2321</v>
      </c>
      <c r="G577" s="246" t="s">
        <v>220</v>
      </c>
      <c r="H577" s="247">
        <v>48</v>
      </c>
      <c r="I577" s="248"/>
      <c r="J577" s="249">
        <f>ROUND(I577*H577,2)</f>
        <v>0</v>
      </c>
      <c r="K577" s="245" t="s">
        <v>221</v>
      </c>
      <c r="L577" s="250"/>
      <c r="M577" s="251" t="s">
        <v>19</v>
      </c>
      <c r="N577" s="252" t="s">
        <v>44</v>
      </c>
      <c r="O577" s="85"/>
      <c r="P577" s="222">
        <f>O577*H577</f>
        <v>0</v>
      </c>
      <c r="Q577" s="222">
        <v>0.028000000000000001</v>
      </c>
      <c r="R577" s="222">
        <f>Q577*H577</f>
        <v>1.3440000000000001</v>
      </c>
      <c r="S577" s="222">
        <v>0</v>
      </c>
      <c r="T577" s="223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4" t="s">
        <v>215</v>
      </c>
      <c r="AT577" s="224" t="s">
        <v>254</v>
      </c>
      <c r="AU577" s="224" t="s">
        <v>82</v>
      </c>
      <c r="AY577" s="18" t="s">
        <v>214</v>
      </c>
      <c r="BE577" s="225">
        <f>IF(N577="základní",J577,0)</f>
        <v>0</v>
      </c>
      <c r="BF577" s="225">
        <f>IF(N577="snížená",J577,0)</f>
        <v>0</v>
      </c>
      <c r="BG577" s="225">
        <f>IF(N577="zákl. přenesená",J577,0)</f>
        <v>0</v>
      </c>
      <c r="BH577" s="225">
        <f>IF(N577="sníž. přenesená",J577,0)</f>
        <v>0</v>
      </c>
      <c r="BI577" s="225">
        <f>IF(N577="nulová",J577,0)</f>
        <v>0</v>
      </c>
      <c r="BJ577" s="18" t="s">
        <v>80</v>
      </c>
      <c r="BK577" s="225">
        <f>ROUND(I577*H577,2)</f>
        <v>0</v>
      </c>
      <c r="BL577" s="18" t="s">
        <v>222</v>
      </c>
      <c r="BM577" s="224" t="s">
        <v>2322</v>
      </c>
    </row>
    <row r="578" s="2" customFormat="1">
      <c r="A578" s="39"/>
      <c r="B578" s="40"/>
      <c r="C578" s="41"/>
      <c r="D578" s="226" t="s">
        <v>224</v>
      </c>
      <c r="E578" s="41"/>
      <c r="F578" s="227" t="s">
        <v>2321</v>
      </c>
      <c r="G578" s="41"/>
      <c r="H578" s="41"/>
      <c r="I578" s="228"/>
      <c r="J578" s="41"/>
      <c r="K578" s="41"/>
      <c r="L578" s="45"/>
      <c r="M578" s="229"/>
      <c r="N578" s="230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224</v>
      </c>
      <c r="AU578" s="18" t="s">
        <v>82</v>
      </c>
    </row>
    <row r="579" s="2" customFormat="1" ht="21.75" customHeight="1">
      <c r="A579" s="39"/>
      <c r="B579" s="40"/>
      <c r="C579" s="213" t="s">
        <v>946</v>
      </c>
      <c r="D579" s="213" t="s">
        <v>217</v>
      </c>
      <c r="E579" s="214" t="s">
        <v>2323</v>
      </c>
      <c r="F579" s="215" t="s">
        <v>2324</v>
      </c>
      <c r="G579" s="216" t="s">
        <v>220</v>
      </c>
      <c r="H579" s="217">
        <v>390</v>
      </c>
      <c r="I579" s="218"/>
      <c r="J579" s="219">
        <f>ROUND(I579*H579,2)</f>
        <v>0</v>
      </c>
      <c r="K579" s="215" t="s">
        <v>221</v>
      </c>
      <c r="L579" s="45"/>
      <c r="M579" s="220" t="s">
        <v>19</v>
      </c>
      <c r="N579" s="221" t="s">
        <v>44</v>
      </c>
      <c r="O579" s="85"/>
      <c r="P579" s="222">
        <f>O579*H579</f>
        <v>0</v>
      </c>
      <c r="Q579" s="222">
        <v>0.00044999999999999999</v>
      </c>
      <c r="R579" s="222">
        <f>Q579*H579</f>
        <v>0.17549999999999999</v>
      </c>
      <c r="S579" s="222">
        <v>0</v>
      </c>
      <c r="T579" s="223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4" t="s">
        <v>222</v>
      </c>
      <c r="AT579" s="224" t="s">
        <v>217</v>
      </c>
      <c r="AU579" s="224" t="s">
        <v>82</v>
      </c>
      <c r="AY579" s="18" t="s">
        <v>214</v>
      </c>
      <c r="BE579" s="225">
        <f>IF(N579="základní",J579,0)</f>
        <v>0</v>
      </c>
      <c r="BF579" s="225">
        <f>IF(N579="snížená",J579,0)</f>
        <v>0</v>
      </c>
      <c r="BG579" s="225">
        <f>IF(N579="zákl. přenesená",J579,0)</f>
        <v>0</v>
      </c>
      <c r="BH579" s="225">
        <f>IF(N579="sníž. přenesená",J579,0)</f>
        <v>0</v>
      </c>
      <c r="BI579" s="225">
        <f>IF(N579="nulová",J579,0)</f>
        <v>0</v>
      </c>
      <c r="BJ579" s="18" t="s">
        <v>80</v>
      </c>
      <c r="BK579" s="225">
        <f>ROUND(I579*H579,2)</f>
        <v>0</v>
      </c>
      <c r="BL579" s="18" t="s">
        <v>222</v>
      </c>
      <c r="BM579" s="224" t="s">
        <v>2325</v>
      </c>
    </row>
    <row r="580" s="2" customFormat="1">
      <c r="A580" s="39"/>
      <c r="B580" s="40"/>
      <c r="C580" s="41"/>
      <c r="D580" s="226" t="s">
        <v>224</v>
      </c>
      <c r="E580" s="41"/>
      <c r="F580" s="227" t="s">
        <v>2326</v>
      </c>
      <c r="G580" s="41"/>
      <c r="H580" s="41"/>
      <c r="I580" s="228"/>
      <c r="J580" s="41"/>
      <c r="K580" s="41"/>
      <c r="L580" s="45"/>
      <c r="M580" s="229"/>
      <c r="N580" s="230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224</v>
      </c>
      <c r="AU580" s="18" t="s">
        <v>82</v>
      </c>
    </row>
    <row r="581" s="2" customFormat="1">
      <c r="A581" s="39"/>
      <c r="B581" s="40"/>
      <c r="C581" s="41"/>
      <c r="D581" s="231" t="s">
        <v>226</v>
      </c>
      <c r="E581" s="41"/>
      <c r="F581" s="232" t="s">
        <v>2327</v>
      </c>
      <c r="G581" s="41"/>
      <c r="H581" s="41"/>
      <c r="I581" s="228"/>
      <c r="J581" s="41"/>
      <c r="K581" s="41"/>
      <c r="L581" s="45"/>
      <c r="M581" s="229"/>
      <c r="N581" s="230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226</v>
      </c>
      <c r="AU581" s="18" t="s">
        <v>82</v>
      </c>
    </row>
    <row r="582" s="13" customFormat="1">
      <c r="A582" s="13"/>
      <c r="B582" s="233"/>
      <c r="C582" s="234"/>
      <c r="D582" s="226" t="s">
        <v>242</v>
      </c>
      <c r="E582" s="254" t="s">
        <v>19</v>
      </c>
      <c r="F582" s="235" t="s">
        <v>2328</v>
      </c>
      <c r="G582" s="234"/>
      <c r="H582" s="236">
        <v>390</v>
      </c>
      <c r="I582" s="237"/>
      <c r="J582" s="234"/>
      <c r="K582" s="234"/>
      <c r="L582" s="238"/>
      <c r="M582" s="239"/>
      <c r="N582" s="240"/>
      <c r="O582" s="240"/>
      <c r="P582" s="240"/>
      <c r="Q582" s="240"/>
      <c r="R582" s="240"/>
      <c r="S582" s="240"/>
      <c r="T582" s="24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2" t="s">
        <v>242</v>
      </c>
      <c r="AU582" s="242" t="s">
        <v>82</v>
      </c>
      <c r="AV582" s="13" t="s">
        <v>82</v>
      </c>
      <c r="AW582" s="13" t="s">
        <v>35</v>
      </c>
      <c r="AX582" s="13" t="s">
        <v>80</v>
      </c>
      <c r="AY582" s="242" t="s">
        <v>214</v>
      </c>
    </row>
    <row r="583" s="2" customFormat="1" ht="16.5" customHeight="1">
      <c r="A583" s="39"/>
      <c r="B583" s="40"/>
      <c r="C583" s="213" t="s">
        <v>950</v>
      </c>
      <c r="D583" s="213" t="s">
        <v>217</v>
      </c>
      <c r="E583" s="214" t="s">
        <v>2329</v>
      </c>
      <c r="F583" s="215" t="s">
        <v>2330</v>
      </c>
      <c r="G583" s="216" t="s">
        <v>220</v>
      </c>
      <c r="H583" s="217">
        <v>780</v>
      </c>
      <c r="I583" s="218"/>
      <c r="J583" s="219">
        <f>ROUND(I583*H583,2)</f>
        <v>0</v>
      </c>
      <c r="K583" s="215" t="s">
        <v>221</v>
      </c>
      <c r="L583" s="45"/>
      <c r="M583" s="220" t="s">
        <v>19</v>
      </c>
      <c r="N583" s="221" t="s">
        <v>44</v>
      </c>
      <c r="O583" s="85"/>
      <c r="P583" s="222">
        <f>O583*H583</f>
        <v>0</v>
      </c>
      <c r="Q583" s="222">
        <v>0</v>
      </c>
      <c r="R583" s="222">
        <f>Q583*H583</f>
        <v>0</v>
      </c>
      <c r="S583" s="222">
        <v>0</v>
      </c>
      <c r="T583" s="223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4" t="s">
        <v>222</v>
      </c>
      <c r="AT583" s="224" t="s">
        <v>217</v>
      </c>
      <c r="AU583" s="224" t="s">
        <v>82</v>
      </c>
      <c r="AY583" s="18" t="s">
        <v>214</v>
      </c>
      <c r="BE583" s="225">
        <f>IF(N583="základní",J583,0)</f>
        <v>0</v>
      </c>
      <c r="BF583" s="225">
        <f>IF(N583="snížená",J583,0)</f>
        <v>0</v>
      </c>
      <c r="BG583" s="225">
        <f>IF(N583="zákl. přenesená",J583,0)</f>
        <v>0</v>
      </c>
      <c r="BH583" s="225">
        <f>IF(N583="sníž. přenesená",J583,0)</f>
        <v>0</v>
      </c>
      <c r="BI583" s="225">
        <f>IF(N583="nulová",J583,0)</f>
        <v>0</v>
      </c>
      <c r="BJ583" s="18" t="s">
        <v>80</v>
      </c>
      <c r="BK583" s="225">
        <f>ROUND(I583*H583,2)</f>
        <v>0</v>
      </c>
      <c r="BL583" s="18" t="s">
        <v>222</v>
      </c>
      <c r="BM583" s="224" t="s">
        <v>2331</v>
      </c>
    </row>
    <row r="584" s="2" customFormat="1">
      <c r="A584" s="39"/>
      <c r="B584" s="40"/>
      <c r="C584" s="41"/>
      <c r="D584" s="226" t="s">
        <v>224</v>
      </c>
      <c r="E584" s="41"/>
      <c r="F584" s="227" t="s">
        <v>2332</v>
      </c>
      <c r="G584" s="41"/>
      <c r="H584" s="41"/>
      <c r="I584" s="228"/>
      <c r="J584" s="41"/>
      <c r="K584" s="41"/>
      <c r="L584" s="45"/>
      <c r="M584" s="229"/>
      <c r="N584" s="230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224</v>
      </c>
      <c r="AU584" s="18" t="s">
        <v>82</v>
      </c>
    </row>
    <row r="585" s="2" customFormat="1">
      <c r="A585" s="39"/>
      <c r="B585" s="40"/>
      <c r="C585" s="41"/>
      <c r="D585" s="231" t="s">
        <v>226</v>
      </c>
      <c r="E585" s="41"/>
      <c r="F585" s="232" t="s">
        <v>2333</v>
      </c>
      <c r="G585" s="41"/>
      <c r="H585" s="41"/>
      <c r="I585" s="228"/>
      <c r="J585" s="41"/>
      <c r="K585" s="41"/>
      <c r="L585" s="45"/>
      <c r="M585" s="229"/>
      <c r="N585" s="230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226</v>
      </c>
      <c r="AU585" s="18" t="s">
        <v>82</v>
      </c>
    </row>
    <row r="586" s="13" customFormat="1">
      <c r="A586" s="13"/>
      <c r="B586" s="233"/>
      <c r="C586" s="234"/>
      <c r="D586" s="226" t="s">
        <v>242</v>
      </c>
      <c r="E586" s="254" t="s">
        <v>19</v>
      </c>
      <c r="F586" s="235" t="s">
        <v>2334</v>
      </c>
      <c r="G586" s="234"/>
      <c r="H586" s="236">
        <v>780</v>
      </c>
      <c r="I586" s="237"/>
      <c r="J586" s="234"/>
      <c r="K586" s="234"/>
      <c r="L586" s="238"/>
      <c r="M586" s="239"/>
      <c r="N586" s="240"/>
      <c r="O586" s="240"/>
      <c r="P586" s="240"/>
      <c r="Q586" s="240"/>
      <c r="R586" s="240"/>
      <c r="S586" s="240"/>
      <c r="T586" s="24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2" t="s">
        <v>242</v>
      </c>
      <c r="AU586" s="242" t="s">
        <v>82</v>
      </c>
      <c r="AV586" s="13" t="s">
        <v>82</v>
      </c>
      <c r="AW586" s="13" t="s">
        <v>35</v>
      </c>
      <c r="AX586" s="13" t="s">
        <v>80</v>
      </c>
      <c r="AY586" s="242" t="s">
        <v>214</v>
      </c>
    </row>
    <row r="587" s="2" customFormat="1" ht="16.5" customHeight="1">
      <c r="A587" s="39"/>
      <c r="B587" s="40"/>
      <c r="C587" s="213" t="s">
        <v>954</v>
      </c>
      <c r="D587" s="213" t="s">
        <v>217</v>
      </c>
      <c r="E587" s="214" t="s">
        <v>2335</v>
      </c>
      <c r="F587" s="215" t="s">
        <v>2336</v>
      </c>
      <c r="G587" s="216" t="s">
        <v>277</v>
      </c>
      <c r="H587" s="217">
        <v>1</v>
      </c>
      <c r="I587" s="218"/>
      <c r="J587" s="219">
        <f>ROUND(I587*H587,2)</f>
        <v>0</v>
      </c>
      <c r="K587" s="215" t="s">
        <v>221</v>
      </c>
      <c r="L587" s="45"/>
      <c r="M587" s="220" t="s">
        <v>19</v>
      </c>
      <c r="N587" s="221" t="s">
        <v>44</v>
      </c>
      <c r="O587" s="85"/>
      <c r="P587" s="222">
        <f>O587*H587</f>
        <v>0</v>
      </c>
      <c r="Q587" s="222">
        <v>0.072870000000000004</v>
      </c>
      <c r="R587" s="222">
        <f>Q587*H587</f>
        <v>0.072870000000000004</v>
      </c>
      <c r="S587" s="222">
        <v>0</v>
      </c>
      <c r="T587" s="223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4" t="s">
        <v>222</v>
      </c>
      <c r="AT587" s="224" t="s">
        <v>217</v>
      </c>
      <c r="AU587" s="224" t="s">
        <v>82</v>
      </c>
      <c r="AY587" s="18" t="s">
        <v>214</v>
      </c>
      <c r="BE587" s="225">
        <f>IF(N587="základní",J587,0)</f>
        <v>0</v>
      </c>
      <c r="BF587" s="225">
        <f>IF(N587="snížená",J587,0)</f>
        <v>0</v>
      </c>
      <c r="BG587" s="225">
        <f>IF(N587="zákl. přenesená",J587,0)</f>
        <v>0</v>
      </c>
      <c r="BH587" s="225">
        <f>IF(N587="sníž. přenesená",J587,0)</f>
        <v>0</v>
      </c>
      <c r="BI587" s="225">
        <f>IF(N587="nulová",J587,0)</f>
        <v>0</v>
      </c>
      <c r="BJ587" s="18" t="s">
        <v>80</v>
      </c>
      <c r="BK587" s="225">
        <f>ROUND(I587*H587,2)</f>
        <v>0</v>
      </c>
      <c r="BL587" s="18" t="s">
        <v>222</v>
      </c>
      <c r="BM587" s="224" t="s">
        <v>2337</v>
      </c>
    </row>
    <row r="588" s="2" customFormat="1">
      <c r="A588" s="39"/>
      <c r="B588" s="40"/>
      <c r="C588" s="41"/>
      <c r="D588" s="226" t="s">
        <v>224</v>
      </c>
      <c r="E588" s="41"/>
      <c r="F588" s="227" t="s">
        <v>2336</v>
      </c>
      <c r="G588" s="41"/>
      <c r="H588" s="41"/>
      <c r="I588" s="228"/>
      <c r="J588" s="41"/>
      <c r="K588" s="41"/>
      <c r="L588" s="45"/>
      <c r="M588" s="229"/>
      <c r="N588" s="230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224</v>
      </c>
      <c r="AU588" s="18" t="s">
        <v>82</v>
      </c>
    </row>
    <row r="589" s="2" customFormat="1">
      <c r="A589" s="39"/>
      <c r="B589" s="40"/>
      <c r="C589" s="41"/>
      <c r="D589" s="231" t="s">
        <v>226</v>
      </c>
      <c r="E589" s="41"/>
      <c r="F589" s="232" t="s">
        <v>2338</v>
      </c>
      <c r="G589" s="41"/>
      <c r="H589" s="41"/>
      <c r="I589" s="228"/>
      <c r="J589" s="41"/>
      <c r="K589" s="41"/>
      <c r="L589" s="45"/>
      <c r="M589" s="229"/>
      <c r="N589" s="230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226</v>
      </c>
      <c r="AU589" s="18" t="s">
        <v>82</v>
      </c>
    </row>
    <row r="590" s="2" customFormat="1" ht="16.5" customHeight="1">
      <c r="A590" s="39"/>
      <c r="B590" s="40"/>
      <c r="C590" s="213" t="s">
        <v>958</v>
      </c>
      <c r="D590" s="213" t="s">
        <v>217</v>
      </c>
      <c r="E590" s="214" t="s">
        <v>2339</v>
      </c>
      <c r="F590" s="215" t="s">
        <v>2340</v>
      </c>
      <c r="G590" s="216" t="s">
        <v>2341</v>
      </c>
      <c r="H590" s="217">
        <v>25</v>
      </c>
      <c r="I590" s="218"/>
      <c r="J590" s="219">
        <f>ROUND(I590*H590,2)</f>
        <v>0</v>
      </c>
      <c r="K590" s="215" t="s">
        <v>221</v>
      </c>
      <c r="L590" s="45"/>
      <c r="M590" s="220" t="s">
        <v>19</v>
      </c>
      <c r="N590" s="221" t="s">
        <v>44</v>
      </c>
      <c r="O590" s="85"/>
      <c r="P590" s="222">
        <f>O590*H590</f>
        <v>0</v>
      </c>
      <c r="Q590" s="222">
        <v>0</v>
      </c>
      <c r="R590" s="222">
        <f>Q590*H590</f>
        <v>0</v>
      </c>
      <c r="S590" s="222">
        <v>0</v>
      </c>
      <c r="T590" s="223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24" t="s">
        <v>222</v>
      </c>
      <c r="AT590" s="224" t="s">
        <v>217</v>
      </c>
      <c r="AU590" s="224" t="s">
        <v>82</v>
      </c>
      <c r="AY590" s="18" t="s">
        <v>214</v>
      </c>
      <c r="BE590" s="225">
        <f>IF(N590="základní",J590,0)</f>
        <v>0</v>
      </c>
      <c r="BF590" s="225">
        <f>IF(N590="snížená",J590,0)</f>
        <v>0</v>
      </c>
      <c r="BG590" s="225">
        <f>IF(N590="zákl. přenesená",J590,0)</f>
        <v>0</v>
      </c>
      <c r="BH590" s="225">
        <f>IF(N590="sníž. přenesená",J590,0)</f>
        <v>0</v>
      </c>
      <c r="BI590" s="225">
        <f>IF(N590="nulová",J590,0)</f>
        <v>0</v>
      </c>
      <c r="BJ590" s="18" t="s">
        <v>80</v>
      </c>
      <c r="BK590" s="225">
        <f>ROUND(I590*H590,2)</f>
        <v>0</v>
      </c>
      <c r="BL590" s="18" t="s">
        <v>222</v>
      </c>
      <c r="BM590" s="224" t="s">
        <v>2342</v>
      </c>
    </row>
    <row r="591" s="2" customFormat="1">
      <c r="A591" s="39"/>
      <c r="B591" s="40"/>
      <c r="C591" s="41"/>
      <c r="D591" s="226" t="s">
        <v>224</v>
      </c>
      <c r="E591" s="41"/>
      <c r="F591" s="227" t="s">
        <v>2343</v>
      </c>
      <c r="G591" s="41"/>
      <c r="H591" s="41"/>
      <c r="I591" s="228"/>
      <c r="J591" s="41"/>
      <c r="K591" s="41"/>
      <c r="L591" s="45"/>
      <c r="M591" s="229"/>
      <c r="N591" s="230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224</v>
      </c>
      <c r="AU591" s="18" t="s">
        <v>82</v>
      </c>
    </row>
    <row r="592" s="2" customFormat="1">
      <c r="A592" s="39"/>
      <c r="B592" s="40"/>
      <c r="C592" s="41"/>
      <c r="D592" s="231" t="s">
        <v>226</v>
      </c>
      <c r="E592" s="41"/>
      <c r="F592" s="232" t="s">
        <v>2344</v>
      </c>
      <c r="G592" s="41"/>
      <c r="H592" s="41"/>
      <c r="I592" s="228"/>
      <c r="J592" s="41"/>
      <c r="K592" s="41"/>
      <c r="L592" s="45"/>
      <c r="M592" s="229"/>
      <c r="N592" s="230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226</v>
      </c>
      <c r="AU592" s="18" t="s">
        <v>82</v>
      </c>
    </row>
    <row r="593" s="2" customFormat="1" ht="16.5" customHeight="1">
      <c r="A593" s="39"/>
      <c r="B593" s="40"/>
      <c r="C593" s="213" t="s">
        <v>962</v>
      </c>
      <c r="D593" s="213" t="s">
        <v>217</v>
      </c>
      <c r="E593" s="214" t="s">
        <v>2345</v>
      </c>
      <c r="F593" s="215" t="s">
        <v>2346</v>
      </c>
      <c r="G593" s="216" t="s">
        <v>2341</v>
      </c>
      <c r="H593" s="217">
        <v>5</v>
      </c>
      <c r="I593" s="218"/>
      <c r="J593" s="219">
        <f>ROUND(I593*H593,2)</f>
        <v>0</v>
      </c>
      <c r="K593" s="215" t="s">
        <v>221</v>
      </c>
      <c r="L593" s="45"/>
      <c r="M593" s="220" t="s">
        <v>19</v>
      </c>
      <c r="N593" s="221" t="s">
        <v>44</v>
      </c>
      <c r="O593" s="85"/>
      <c r="P593" s="222">
        <f>O593*H593</f>
        <v>0</v>
      </c>
      <c r="Q593" s="222">
        <v>0</v>
      </c>
      <c r="R593" s="222">
        <f>Q593*H593</f>
        <v>0</v>
      </c>
      <c r="S593" s="222">
        <v>0</v>
      </c>
      <c r="T593" s="223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4" t="s">
        <v>222</v>
      </c>
      <c r="AT593" s="224" t="s">
        <v>217</v>
      </c>
      <c r="AU593" s="224" t="s">
        <v>82</v>
      </c>
      <c r="AY593" s="18" t="s">
        <v>214</v>
      </c>
      <c r="BE593" s="225">
        <f>IF(N593="základní",J593,0)</f>
        <v>0</v>
      </c>
      <c r="BF593" s="225">
        <f>IF(N593="snížená",J593,0)</f>
        <v>0</v>
      </c>
      <c r="BG593" s="225">
        <f>IF(N593="zákl. přenesená",J593,0)</f>
        <v>0</v>
      </c>
      <c r="BH593" s="225">
        <f>IF(N593="sníž. přenesená",J593,0)</f>
        <v>0</v>
      </c>
      <c r="BI593" s="225">
        <f>IF(N593="nulová",J593,0)</f>
        <v>0</v>
      </c>
      <c r="BJ593" s="18" t="s">
        <v>80</v>
      </c>
      <c r="BK593" s="225">
        <f>ROUND(I593*H593,2)</f>
        <v>0</v>
      </c>
      <c r="BL593" s="18" t="s">
        <v>222</v>
      </c>
      <c r="BM593" s="224" t="s">
        <v>2347</v>
      </c>
    </row>
    <row r="594" s="2" customFormat="1">
      <c r="A594" s="39"/>
      <c r="B594" s="40"/>
      <c r="C594" s="41"/>
      <c r="D594" s="226" t="s">
        <v>224</v>
      </c>
      <c r="E594" s="41"/>
      <c r="F594" s="227" t="s">
        <v>2348</v>
      </c>
      <c r="G594" s="41"/>
      <c r="H594" s="41"/>
      <c r="I594" s="228"/>
      <c r="J594" s="41"/>
      <c r="K594" s="41"/>
      <c r="L594" s="45"/>
      <c r="M594" s="229"/>
      <c r="N594" s="230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224</v>
      </c>
      <c r="AU594" s="18" t="s">
        <v>82</v>
      </c>
    </row>
    <row r="595" s="2" customFormat="1">
      <c r="A595" s="39"/>
      <c r="B595" s="40"/>
      <c r="C595" s="41"/>
      <c r="D595" s="231" t="s">
        <v>226</v>
      </c>
      <c r="E595" s="41"/>
      <c r="F595" s="232" t="s">
        <v>2349</v>
      </c>
      <c r="G595" s="41"/>
      <c r="H595" s="41"/>
      <c r="I595" s="228"/>
      <c r="J595" s="41"/>
      <c r="K595" s="41"/>
      <c r="L595" s="45"/>
      <c r="M595" s="229"/>
      <c r="N595" s="230"/>
      <c r="O595" s="85"/>
      <c r="P595" s="85"/>
      <c r="Q595" s="85"/>
      <c r="R595" s="85"/>
      <c r="S595" s="85"/>
      <c r="T595" s="86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226</v>
      </c>
      <c r="AU595" s="18" t="s">
        <v>82</v>
      </c>
    </row>
    <row r="596" s="2" customFormat="1" ht="16.5" customHeight="1">
      <c r="A596" s="39"/>
      <c r="B596" s="40"/>
      <c r="C596" s="213" t="s">
        <v>966</v>
      </c>
      <c r="D596" s="213" t="s">
        <v>217</v>
      </c>
      <c r="E596" s="214" t="s">
        <v>2350</v>
      </c>
      <c r="F596" s="215" t="s">
        <v>2351</v>
      </c>
      <c r="G596" s="216" t="s">
        <v>1655</v>
      </c>
      <c r="H596" s="217">
        <v>0.67500000000000004</v>
      </c>
      <c r="I596" s="218"/>
      <c r="J596" s="219">
        <f>ROUND(I596*H596,2)</f>
        <v>0</v>
      </c>
      <c r="K596" s="215" t="s">
        <v>221</v>
      </c>
      <c r="L596" s="45"/>
      <c r="M596" s="220" t="s">
        <v>19</v>
      </c>
      <c r="N596" s="221" t="s">
        <v>44</v>
      </c>
      <c r="O596" s="85"/>
      <c r="P596" s="222">
        <f>O596*H596</f>
        <v>0</v>
      </c>
      <c r="Q596" s="222">
        <v>0</v>
      </c>
      <c r="R596" s="222">
        <f>Q596*H596</f>
        <v>0</v>
      </c>
      <c r="S596" s="222">
        <v>2.5499999999999998</v>
      </c>
      <c r="T596" s="223">
        <f>S596*H596</f>
        <v>1.72125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24" t="s">
        <v>222</v>
      </c>
      <c r="AT596" s="224" t="s">
        <v>217</v>
      </c>
      <c r="AU596" s="224" t="s">
        <v>82</v>
      </c>
      <c r="AY596" s="18" t="s">
        <v>214</v>
      </c>
      <c r="BE596" s="225">
        <f>IF(N596="základní",J596,0)</f>
        <v>0</v>
      </c>
      <c r="BF596" s="225">
        <f>IF(N596="snížená",J596,0)</f>
        <v>0</v>
      </c>
      <c r="BG596" s="225">
        <f>IF(N596="zákl. přenesená",J596,0)</f>
        <v>0</v>
      </c>
      <c r="BH596" s="225">
        <f>IF(N596="sníž. přenesená",J596,0)</f>
        <v>0</v>
      </c>
      <c r="BI596" s="225">
        <f>IF(N596="nulová",J596,0)</f>
        <v>0</v>
      </c>
      <c r="BJ596" s="18" t="s">
        <v>80</v>
      </c>
      <c r="BK596" s="225">
        <f>ROUND(I596*H596,2)</f>
        <v>0</v>
      </c>
      <c r="BL596" s="18" t="s">
        <v>222</v>
      </c>
      <c r="BM596" s="224" t="s">
        <v>2352</v>
      </c>
    </row>
    <row r="597" s="2" customFormat="1">
      <c r="A597" s="39"/>
      <c r="B597" s="40"/>
      <c r="C597" s="41"/>
      <c r="D597" s="226" t="s">
        <v>224</v>
      </c>
      <c r="E597" s="41"/>
      <c r="F597" s="227" t="s">
        <v>2353</v>
      </c>
      <c r="G597" s="41"/>
      <c r="H597" s="41"/>
      <c r="I597" s="228"/>
      <c r="J597" s="41"/>
      <c r="K597" s="41"/>
      <c r="L597" s="45"/>
      <c r="M597" s="229"/>
      <c r="N597" s="230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224</v>
      </c>
      <c r="AU597" s="18" t="s">
        <v>82</v>
      </c>
    </row>
    <row r="598" s="2" customFormat="1">
      <c r="A598" s="39"/>
      <c r="B598" s="40"/>
      <c r="C598" s="41"/>
      <c r="D598" s="231" t="s">
        <v>226</v>
      </c>
      <c r="E598" s="41"/>
      <c r="F598" s="232" t="s">
        <v>2354</v>
      </c>
      <c r="G598" s="41"/>
      <c r="H598" s="41"/>
      <c r="I598" s="228"/>
      <c r="J598" s="41"/>
      <c r="K598" s="41"/>
      <c r="L598" s="45"/>
      <c r="M598" s="229"/>
      <c r="N598" s="230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226</v>
      </c>
      <c r="AU598" s="18" t="s">
        <v>82</v>
      </c>
    </row>
    <row r="599" s="13" customFormat="1">
      <c r="A599" s="13"/>
      <c r="B599" s="233"/>
      <c r="C599" s="234"/>
      <c r="D599" s="226" t="s">
        <v>242</v>
      </c>
      <c r="E599" s="254" t="s">
        <v>19</v>
      </c>
      <c r="F599" s="235" t="s">
        <v>2038</v>
      </c>
      <c r="G599" s="234"/>
      <c r="H599" s="236">
        <v>0.67500000000000004</v>
      </c>
      <c r="I599" s="237"/>
      <c r="J599" s="234"/>
      <c r="K599" s="234"/>
      <c r="L599" s="238"/>
      <c r="M599" s="239"/>
      <c r="N599" s="240"/>
      <c r="O599" s="240"/>
      <c r="P599" s="240"/>
      <c r="Q599" s="240"/>
      <c r="R599" s="240"/>
      <c r="S599" s="240"/>
      <c r="T599" s="24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2" t="s">
        <v>242</v>
      </c>
      <c r="AU599" s="242" t="s">
        <v>82</v>
      </c>
      <c r="AV599" s="13" t="s">
        <v>82</v>
      </c>
      <c r="AW599" s="13" t="s">
        <v>35</v>
      </c>
      <c r="AX599" s="13" t="s">
        <v>80</v>
      </c>
      <c r="AY599" s="242" t="s">
        <v>214</v>
      </c>
    </row>
    <row r="600" s="2" customFormat="1" ht="16.5" customHeight="1">
      <c r="A600" s="39"/>
      <c r="B600" s="40"/>
      <c r="C600" s="213" t="s">
        <v>970</v>
      </c>
      <c r="D600" s="213" t="s">
        <v>217</v>
      </c>
      <c r="E600" s="214" t="s">
        <v>2355</v>
      </c>
      <c r="F600" s="215" t="s">
        <v>2356</v>
      </c>
      <c r="G600" s="216" t="s">
        <v>1655</v>
      </c>
      <c r="H600" s="217">
        <v>1.5</v>
      </c>
      <c r="I600" s="218"/>
      <c r="J600" s="219">
        <f>ROUND(I600*H600,2)</f>
        <v>0</v>
      </c>
      <c r="K600" s="215" t="s">
        <v>221</v>
      </c>
      <c r="L600" s="45"/>
      <c r="M600" s="220" t="s">
        <v>19</v>
      </c>
      <c r="N600" s="221" t="s">
        <v>44</v>
      </c>
      <c r="O600" s="85"/>
      <c r="P600" s="222">
        <f>O600*H600</f>
        <v>0</v>
      </c>
      <c r="Q600" s="222">
        <v>0</v>
      </c>
      <c r="R600" s="222">
        <f>Q600*H600</f>
        <v>0</v>
      </c>
      <c r="S600" s="222">
        <v>2.3999999999999999</v>
      </c>
      <c r="T600" s="223">
        <f>S600*H600</f>
        <v>3.5999999999999996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4" t="s">
        <v>222</v>
      </c>
      <c r="AT600" s="224" t="s">
        <v>217</v>
      </c>
      <c r="AU600" s="224" t="s">
        <v>82</v>
      </c>
      <c r="AY600" s="18" t="s">
        <v>214</v>
      </c>
      <c r="BE600" s="225">
        <f>IF(N600="základní",J600,0)</f>
        <v>0</v>
      </c>
      <c r="BF600" s="225">
        <f>IF(N600="snížená",J600,0)</f>
        <v>0</v>
      </c>
      <c r="BG600" s="225">
        <f>IF(N600="zákl. přenesená",J600,0)</f>
        <v>0</v>
      </c>
      <c r="BH600" s="225">
        <f>IF(N600="sníž. přenesená",J600,0)</f>
        <v>0</v>
      </c>
      <c r="BI600" s="225">
        <f>IF(N600="nulová",J600,0)</f>
        <v>0</v>
      </c>
      <c r="BJ600" s="18" t="s">
        <v>80</v>
      </c>
      <c r="BK600" s="225">
        <f>ROUND(I600*H600,2)</f>
        <v>0</v>
      </c>
      <c r="BL600" s="18" t="s">
        <v>222</v>
      </c>
      <c r="BM600" s="224" t="s">
        <v>2357</v>
      </c>
    </row>
    <row r="601" s="2" customFormat="1">
      <c r="A601" s="39"/>
      <c r="B601" s="40"/>
      <c r="C601" s="41"/>
      <c r="D601" s="226" t="s">
        <v>224</v>
      </c>
      <c r="E601" s="41"/>
      <c r="F601" s="227" t="s">
        <v>2358</v>
      </c>
      <c r="G601" s="41"/>
      <c r="H601" s="41"/>
      <c r="I601" s="228"/>
      <c r="J601" s="41"/>
      <c r="K601" s="41"/>
      <c r="L601" s="45"/>
      <c r="M601" s="229"/>
      <c r="N601" s="230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224</v>
      </c>
      <c r="AU601" s="18" t="s">
        <v>82</v>
      </c>
    </row>
    <row r="602" s="2" customFormat="1">
      <c r="A602" s="39"/>
      <c r="B602" s="40"/>
      <c r="C602" s="41"/>
      <c r="D602" s="231" t="s">
        <v>226</v>
      </c>
      <c r="E602" s="41"/>
      <c r="F602" s="232" t="s">
        <v>2359</v>
      </c>
      <c r="G602" s="41"/>
      <c r="H602" s="41"/>
      <c r="I602" s="228"/>
      <c r="J602" s="41"/>
      <c r="K602" s="41"/>
      <c r="L602" s="45"/>
      <c r="M602" s="229"/>
      <c r="N602" s="230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226</v>
      </c>
      <c r="AU602" s="18" t="s">
        <v>82</v>
      </c>
    </row>
    <row r="603" s="13" customFormat="1">
      <c r="A603" s="13"/>
      <c r="B603" s="233"/>
      <c r="C603" s="234"/>
      <c r="D603" s="226" t="s">
        <v>242</v>
      </c>
      <c r="E603" s="254" t="s">
        <v>19</v>
      </c>
      <c r="F603" s="235" t="s">
        <v>2015</v>
      </c>
      <c r="G603" s="234"/>
      <c r="H603" s="236">
        <v>1.5</v>
      </c>
      <c r="I603" s="237"/>
      <c r="J603" s="234"/>
      <c r="K603" s="234"/>
      <c r="L603" s="238"/>
      <c r="M603" s="239"/>
      <c r="N603" s="240"/>
      <c r="O603" s="240"/>
      <c r="P603" s="240"/>
      <c r="Q603" s="240"/>
      <c r="R603" s="240"/>
      <c r="S603" s="240"/>
      <c r="T603" s="24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2" t="s">
        <v>242</v>
      </c>
      <c r="AU603" s="242" t="s">
        <v>82</v>
      </c>
      <c r="AV603" s="13" t="s">
        <v>82</v>
      </c>
      <c r="AW603" s="13" t="s">
        <v>35</v>
      </c>
      <c r="AX603" s="13" t="s">
        <v>80</v>
      </c>
      <c r="AY603" s="242" t="s">
        <v>214</v>
      </c>
    </row>
    <row r="604" s="2" customFormat="1" ht="16.5" customHeight="1">
      <c r="A604" s="39"/>
      <c r="B604" s="40"/>
      <c r="C604" s="213" t="s">
        <v>976</v>
      </c>
      <c r="D604" s="213" t="s">
        <v>217</v>
      </c>
      <c r="E604" s="214" t="s">
        <v>2360</v>
      </c>
      <c r="F604" s="215" t="s">
        <v>2361</v>
      </c>
      <c r="G604" s="216" t="s">
        <v>277</v>
      </c>
      <c r="H604" s="217">
        <v>424</v>
      </c>
      <c r="I604" s="218"/>
      <c r="J604" s="219">
        <f>ROUND(I604*H604,2)</f>
        <v>0</v>
      </c>
      <c r="K604" s="215" t="s">
        <v>221</v>
      </c>
      <c r="L604" s="45"/>
      <c r="M604" s="220" t="s">
        <v>19</v>
      </c>
      <c r="N604" s="221" t="s">
        <v>44</v>
      </c>
      <c r="O604" s="85"/>
      <c r="P604" s="222">
        <f>O604*H604</f>
        <v>0</v>
      </c>
      <c r="Q604" s="222">
        <v>0</v>
      </c>
      <c r="R604" s="222">
        <f>Q604*H604</f>
        <v>0</v>
      </c>
      <c r="S604" s="222">
        <v>0.47999999999999998</v>
      </c>
      <c r="T604" s="223">
        <f>S604*H604</f>
        <v>203.51999999999998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24" t="s">
        <v>222</v>
      </c>
      <c r="AT604" s="224" t="s">
        <v>217</v>
      </c>
      <c r="AU604" s="224" t="s">
        <v>82</v>
      </c>
      <c r="AY604" s="18" t="s">
        <v>214</v>
      </c>
      <c r="BE604" s="225">
        <f>IF(N604="základní",J604,0)</f>
        <v>0</v>
      </c>
      <c r="BF604" s="225">
        <f>IF(N604="snížená",J604,0)</f>
        <v>0</v>
      </c>
      <c r="BG604" s="225">
        <f>IF(N604="zákl. přenesená",J604,0)</f>
        <v>0</v>
      </c>
      <c r="BH604" s="225">
        <f>IF(N604="sníž. přenesená",J604,0)</f>
        <v>0</v>
      </c>
      <c r="BI604" s="225">
        <f>IF(N604="nulová",J604,0)</f>
        <v>0</v>
      </c>
      <c r="BJ604" s="18" t="s">
        <v>80</v>
      </c>
      <c r="BK604" s="225">
        <f>ROUND(I604*H604,2)</f>
        <v>0</v>
      </c>
      <c r="BL604" s="18" t="s">
        <v>222</v>
      </c>
      <c r="BM604" s="224" t="s">
        <v>2362</v>
      </c>
    </row>
    <row r="605" s="2" customFormat="1">
      <c r="A605" s="39"/>
      <c r="B605" s="40"/>
      <c r="C605" s="41"/>
      <c r="D605" s="226" t="s">
        <v>224</v>
      </c>
      <c r="E605" s="41"/>
      <c r="F605" s="227" t="s">
        <v>2363</v>
      </c>
      <c r="G605" s="41"/>
      <c r="H605" s="41"/>
      <c r="I605" s="228"/>
      <c r="J605" s="41"/>
      <c r="K605" s="41"/>
      <c r="L605" s="45"/>
      <c r="M605" s="229"/>
      <c r="N605" s="230"/>
      <c r="O605" s="85"/>
      <c r="P605" s="85"/>
      <c r="Q605" s="85"/>
      <c r="R605" s="85"/>
      <c r="S605" s="85"/>
      <c r="T605" s="86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224</v>
      </c>
      <c r="AU605" s="18" t="s">
        <v>82</v>
      </c>
    </row>
    <row r="606" s="2" customFormat="1">
      <c r="A606" s="39"/>
      <c r="B606" s="40"/>
      <c r="C606" s="41"/>
      <c r="D606" s="231" t="s">
        <v>226</v>
      </c>
      <c r="E606" s="41"/>
      <c r="F606" s="232" t="s">
        <v>2364</v>
      </c>
      <c r="G606" s="41"/>
      <c r="H606" s="41"/>
      <c r="I606" s="228"/>
      <c r="J606" s="41"/>
      <c r="K606" s="41"/>
      <c r="L606" s="45"/>
      <c r="M606" s="229"/>
      <c r="N606" s="230"/>
      <c r="O606" s="85"/>
      <c r="P606" s="85"/>
      <c r="Q606" s="85"/>
      <c r="R606" s="85"/>
      <c r="S606" s="85"/>
      <c r="T606" s="86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226</v>
      </c>
      <c r="AU606" s="18" t="s">
        <v>82</v>
      </c>
    </row>
    <row r="607" s="13" customFormat="1">
      <c r="A607" s="13"/>
      <c r="B607" s="233"/>
      <c r="C607" s="234"/>
      <c r="D607" s="226" t="s">
        <v>242</v>
      </c>
      <c r="E607" s="254" t="s">
        <v>19</v>
      </c>
      <c r="F607" s="235" t="s">
        <v>488</v>
      </c>
      <c r="G607" s="234"/>
      <c r="H607" s="236">
        <v>50</v>
      </c>
      <c r="I607" s="237"/>
      <c r="J607" s="234"/>
      <c r="K607" s="234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242</v>
      </c>
      <c r="AU607" s="242" t="s">
        <v>82</v>
      </c>
      <c r="AV607" s="13" t="s">
        <v>82</v>
      </c>
      <c r="AW607" s="13" t="s">
        <v>35</v>
      </c>
      <c r="AX607" s="13" t="s">
        <v>73</v>
      </c>
      <c r="AY607" s="242" t="s">
        <v>214</v>
      </c>
    </row>
    <row r="608" s="13" customFormat="1">
      <c r="A608" s="13"/>
      <c r="B608" s="233"/>
      <c r="C608" s="234"/>
      <c r="D608" s="226" t="s">
        <v>242</v>
      </c>
      <c r="E608" s="254" t="s">
        <v>19</v>
      </c>
      <c r="F608" s="235" t="s">
        <v>2365</v>
      </c>
      <c r="G608" s="234"/>
      <c r="H608" s="236">
        <v>374</v>
      </c>
      <c r="I608" s="237"/>
      <c r="J608" s="234"/>
      <c r="K608" s="234"/>
      <c r="L608" s="238"/>
      <c r="M608" s="239"/>
      <c r="N608" s="240"/>
      <c r="O608" s="240"/>
      <c r="P608" s="240"/>
      <c r="Q608" s="240"/>
      <c r="R608" s="240"/>
      <c r="S608" s="240"/>
      <c r="T608" s="24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2" t="s">
        <v>242</v>
      </c>
      <c r="AU608" s="242" t="s">
        <v>82</v>
      </c>
      <c r="AV608" s="13" t="s">
        <v>82</v>
      </c>
      <c r="AW608" s="13" t="s">
        <v>35</v>
      </c>
      <c r="AX608" s="13" t="s">
        <v>73</v>
      </c>
      <c r="AY608" s="242" t="s">
        <v>214</v>
      </c>
    </row>
    <row r="609" s="2" customFormat="1" ht="16.5" customHeight="1">
      <c r="A609" s="39"/>
      <c r="B609" s="40"/>
      <c r="C609" s="213" t="s">
        <v>980</v>
      </c>
      <c r="D609" s="213" t="s">
        <v>217</v>
      </c>
      <c r="E609" s="214" t="s">
        <v>2366</v>
      </c>
      <c r="F609" s="215" t="s">
        <v>2367</v>
      </c>
      <c r="G609" s="216" t="s">
        <v>277</v>
      </c>
      <c r="H609" s="217">
        <v>1</v>
      </c>
      <c r="I609" s="218"/>
      <c r="J609" s="219">
        <f>ROUND(I609*H609,2)</f>
        <v>0</v>
      </c>
      <c r="K609" s="215" t="s">
        <v>221</v>
      </c>
      <c r="L609" s="45"/>
      <c r="M609" s="220" t="s">
        <v>19</v>
      </c>
      <c r="N609" s="221" t="s">
        <v>44</v>
      </c>
      <c r="O609" s="85"/>
      <c r="P609" s="222">
        <f>O609*H609</f>
        <v>0</v>
      </c>
      <c r="Q609" s="222">
        <v>0</v>
      </c>
      <c r="R609" s="222">
        <f>Q609*H609</f>
        <v>0</v>
      </c>
      <c r="S609" s="222">
        <v>0.086999999999999994</v>
      </c>
      <c r="T609" s="223">
        <f>S609*H609</f>
        <v>0.086999999999999994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24" t="s">
        <v>222</v>
      </c>
      <c r="AT609" s="224" t="s">
        <v>217</v>
      </c>
      <c r="AU609" s="224" t="s">
        <v>82</v>
      </c>
      <c r="AY609" s="18" t="s">
        <v>214</v>
      </c>
      <c r="BE609" s="225">
        <f>IF(N609="základní",J609,0)</f>
        <v>0</v>
      </c>
      <c r="BF609" s="225">
        <f>IF(N609="snížená",J609,0)</f>
        <v>0</v>
      </c>
      <c r="BG609" s="225">
        <f>IF(N609="zákl. přenesená",J609,0)</f>
        <v>0</v>
      </c>
      <c r="BH609" s="225">
        <f>IF(N609="sníž. přenesená",J609,0)</f>
        <v>0</v>
      </c>
      <c r="BI609" s="225">
        <f>IF(N609="nulová",J609,0)</f>
        <v>0</v>
      </c>
      <c r="BJ609" s="18" t="s">
        <v>80</v>
      </c>
      <c r="BK609" s="225">
        <f>ROUND(I609*H609,2)</f>
        <v>0</v>
      </c>
      <c r="BL609" s="18" t="s">
        <v>222</v>
      </c>
      <c r="BM609" s="224" t="s">
        <v>2368</v>
      </c>
    </row>
    <row r="610" s="2" customFormat="1">
      <c r="A610" s="39"/>
      <c r="B610" s="40"/>
      <c r="C610" s="41"/>
      <c r="D610" s="226" t="s">
        <v>224</v>
      </c>
      <c r="E610" s="41"/>
      <c r="F610" s="227" t="s">
        <v>2367</v>
      </c>
      <c r="G610" s="41"/>
      <c r="H610" s="41"/>
      <c r="I610" s="228"/>
      <c r="J610" s="41"/>
      <c r="K610" s="41"/>
      <c r="L610" s="45"/>
      <c r="M610" s="229"/>
      <c r="N610" s="230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224</v>
      </c>
      <c r="AU610" s="18" t="s">
        <v>82</v>
      </c>
    </row>
    <row r="611" s="2" customFormat="1">
      <c r="A611" s="39"/>
      <c r="B611" s="40"/>
      <c r="C611" s="41"/>
      <c r="D611" s="231" t="s">
        <v>226</v>
      </c>
      <c r="E611" s="41"/>
      <c r="F611" s="232" t="s">
        <v>2369</v>
      </c>
      <c r="G611" s="41"/>
      <c r="H611" s="41"/>
      <c r="I611" s="228"/>
      <c r="J611" s="41"/>
      <c r="K611" s="41"/>
      <c r="L611" s="45"/>
      <c r="M611" s="229"/>
      <c r="N611" s="230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226</v>
      </c>
      <c r="AU611" s="18" t="s">
        <v>82</v>
      </c>
    </row>
    <row r="612" s="2" customFormat="1" ht="16.5" customHeight="1">
      <c r="A612" s="39"/>
      <c r="B612" s="40"/>
      <c r="C612" s="213" t="s">
        <v>984</v>
      </c>
      <c r="D612" s="213" t="s">
        <v>217</v>
      </c>
      <c r="E612" s="214" t="s">
        <v>2370</v>
      </c>
      <c r="F612" s="215" t="s">
        <v>2371</v>
      </c>
      <c r="G612" s="216" t="s">
        <v>220</v>
      </c>
      <c r="H612" s="217">
        <v>6</v>
      </c>
      <c r="I612" s="218"/>
      <c r="J612" s="219">
        <f>ROUND(I612*H612,2)</f>
        <v>0</v>
      </c>
      <c r="K612" s="215" t="s">
        <v>221</v>
      </c>
      <c r="L612" s="45"/>
      <c r="M612" s="220" t="s">
        <v>19</v>
      </c>
      <c r="N612" s="221" t="s">
        <v>44</v>
      </c>
      <c r="O612" s="85"/>
      <c r="P612" s="222">
        <f>O612*H612</f>
        <v>0</v>
      </c>
      <c r="Q612" s="222">
        <v>0</v>
      </c>
      <c r="R612" s="222">
        <f>Q612*H612</f>
        <v>0</v>
      </c>
      <c r="S612" s="222">
        <v>0.055</v>
      </c>
      <c r="T612" s="223">
        <f>S612*H612</f>
        <v>0.33000000000000002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24" t="s">
        <v>222</v>
      </c>
      <c r="AT612" s="224" t="s">
        <v>217</v>
      </c>
      <c r="AU612" s="224" t="s">
        <v>82</v>
      </c>
      <c r="AY612" s="18" t="s">
        <v>214</v>
      </c>
      <c r="BE612" s="225">
        <f>IF(N612="základní",J612,0)</f>
        <v>0</v>
      </c>
      <c r="BF612" s="225">
        <f>IF(N612="snížená",J612,0)</f>
        <v>0</v>
      </c>
      <c r="BG612" s="225">
        <f>IF(N612="zákl. přenesená",J612,0)</f>
        <v>0</v>
      </c>
      <c r="BH612" s="225">
        <f>IF(N612="sníž. přenesená",J612,0)</f>
        <v>0</v>
      </c>
      <c r="BI612" s="225">
        <f>IF(N612="nulová",J612,0)</f>
        <v>0</v>
      </c>
      <c r="BJ612" s="18" t="s">
        <v>80</v>
      </c>
      <c r="BK612" s="225">
        <f>ROUND(I612*H612,2)</f>
        <v>0</v>
      </c>
      <c r="BL612" s="18" t="s">
        <v>222</v>
      </c>
      <c r="BM612" s="224" t="s">
        <v>2372</v>
      </c>
    </row>
    <row r="613" s="2" customFormat="1">
      <c r="A613" s="39"/>
      <c r="B613" s="40"/>
      <c r="C613" s="41"/>
      <c r="D613" s="226" t="s">
        <v>224</v>
      </c>
      <c r="E613" s="41"/>
      <c r="F613" s="227" t="s">
        <v>2373</v>
      </c>
      <c r="G613" s="41"/>
      <c r="H613" s="41"/>
      <c r="I613" s="228"/>
      <c r="J613" s="41"/>
      <c r="K613" s="41"/>
      <c r="L613" s="45"/>
      <c r="M613" s="229"/>
      <c r="N613" s="230"/>
      <c r="O613" s="85"/>
      <c r="P613" s="85"/>
      <c r="Q613" s="85"/>
      <c r="R613" s="85"/>
      <c r="S613" s="85"/>
      <c r="T613" s="86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224</v>
      </c>
      <c r="AU613" s="18" t="s">
        <v>82</v>
      </c>
    </row>
    <row r="614" s="2" customFormat="1">
      <c r="A614" s="39"/>
      <c r="B614" s="40"/>
      <c r="C614" s="41"/>
      <c r="D614" s="231" t="s">
        <v>226</v>
      </c>
      <c r="E614" s="41"/>
      <c r="F614" s="232" t="s">
        <v>2374</v>
      </c>
      <c r="G614" s="41"/>
      <c r="H614" s="41"/>
      <c r="I614" s="228"/>
      <c r="J614" s="41"/>
      <c r="K614" s="41"/>
      <c r="L614" s="45"/>
      <c r="M614" s="229"/>
      <c r="N614" s="230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226</v>
      </c>
      <c r="AU614" s="18" t="s">
        <v>82</v>
      </c>
    </row>
    <row r="615" s="2" customFormat="1" ht="16.5" customHeight="1">
      <c r="A615" s="39"/>
      <c r="B615" s="40"/>
      <c r="C615" s="213" t="s">
        <v>988</v>
      </c>
      <c r="D615" s="213" t="s">
        <v>217</v>
      </c>
      <c r="E615" s="214" t="s">
        <v>2375</v>
      </c>
      <c r="F615" s="215" t="s">
        <v>2376</v>
      </c>
      <c r="G615" s="216" t="s">
        <v>277</v>
      </c>
      <c r="H615" s="217">
        <v>2</v>
      </c>
      <c r="I615" s="218"/>
      <c r="J615" s="219">
        <f>ROUND(I615*H615,2)</f>
        <v>0</v>
      </c>
      <c r="K615" s="215" t="s">
        <v>221</v>
      </c>
      <c r="L615" s="45"/>
      <c r="M615" s="220" t="s">
        <v>19</v>
      </c>
      <c r="N615" s="221" t="s">
        <v>44</v>
      </c>
      <c r="O615" s="85"/>
      <c r="P615" s="222">
        <f>O615*H615</f>
        <v>0</v>
      </c>
      <c r="Q615" s="222">
        <v>0</v>
      </c>
      <c r="R615" s="222">
        <f>Q615*H615</f>
        <v>0</v>
      </c>
      <c r="S615" s="222">
        <v>0.0040000000000000001</v>
      </c>
      <c r="T615" s="223">
        <f>S615*H615</f>
        <v>0.0080000000000000002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24" t="s">
        <v>222</v>
      </c>
      <c r="AT615" s="224" t="s">
        <v>217</v>
      </c>
      <c r="AU615" s="224" t="s">
        <v>82</v>
      </c>
      <c r="AY615" s="18" t="s">
        <v>214</v>
      </c>
      <c r="BE615" s="225">
        <f>IF(N615="základní",J615,0)</f>
        <v>0</v>
      </c>
      <c r="BF615" s="225">
        <f>IF(N615="snížená",J615,0)</f>
        <v>0</v>
      </c>
      <c r="BG615" s="225">
        <f>IF(N615="zákl. přenesená",J615,0)</f>
        <v>0</v>
      </c>
      <c r="BH615" s="225">
        <f>IF(N615="sníž. přenesená",J615,0)</f>
        <v>0</v>
      </c>
      <c r="BI615" s="225">
        <f>IF(N615="nulová",J615,0)</f>
        <v>0</v>
      </c>
      <c r="BJ615" s="18" t="s">
        <v>80</v>
      </c>
      <c r="BK615" s="225">
        <f>ROUND(I615*H615,2)</f>
        <v>0</v>
      </c>
      <c r="BL615" s="18" t="s">
        <v>222</v>
      </c>
      <c r="BM615" s="224" t="s">
        <v>2377</v>
      </c>
    </row>
    <row r="616" s="2" customFormat="1">
      <c r="A616" s="39"/>
      <c r="B616" s="40"/>
      <c r="C616" s="41"/>
      <c r="D616" s="226" t="s">
        <v>224</v>
      </c>
      <c r="E616" s="41"/>
      <c r="F616" s="227" t="s">
        <v>2378</v>
      </c>
      <c r="G616" s="41"/>
      <c r="H616" s="41"/>
      <c r="I616" s="228"/>
      <c r="J616" s="41"/>
      <c r="K616" s="41"/>
      <c r="L616" s="45"/>
      <c r="M616" s="229"/>
      <c r="N616" s="230"/>
      <c r="O616" s="85"/>
      <c r="P616" s="85"/>
      <c r="Q616" s="85"/>
      <c r="R616" s="85"/>
      <c r="S616" s="85"/>
      <c r="T616" s="86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224</v>
      </c>
      <c r="AU616" s="18" t="s">
        <v>82</v>
      </c>
    </row>
    <row r="617" s="2" customFormat="1">
      <c r="A617" s="39"/>
      <c r="B617" s="40"/>
      <c r="C617" s="41"/>
      <c r="D617" s="231" t="s">
        <v>226</v>
      </c>
      <c r="E617" s="41"/>
      <c r="F617" s="232" t="s">
        <v>2379</v>
      </c>
      <c r="G617" s="41"/>
      <c r="H617" s="41"/>
      <c r="I617" s="228"/>
      <c r="J617" s="41"/>
      <c r="K617" s="41"/>
      <c r="L617" s="45"/>
      <c r="M617" s="229"/>
      <c r="N617" s="230"/>
      <c r="O617" s="85"/>
      <c r="P617" s="85"/>
      <c r="Q617" s="85"/>
      <c r="R617" s="85"/>
      <c r="S617" s="85"/>
      <c r="T617" s="86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226</v>
      </c>
      <c r="AU617" s="18" t="s">
        <v>82</v>
      </c>
    </row>
    <row r="618" s="2" customFormat="1" ht="16.5" customHeight="1">
      <c r="A618" s="39"/>
      <c r="B618" s="40"/>
      <c r="C618" s="213" t="s">
        <v>992</v>
      </c>
      <c r="D618" s="213" t="s">
        <v>217</v>
      </c>
      <c r="E618" s="214" t="s">
        <v>2380</v>
      </c>
      <c r="F618" s="215" t="s">
        <v>2381</v>
      </c>
      <c r="G618" s="216" t="s">
        <v>220</v>
      </c>
      <c r="H618" s="217">
        <v>0.5</v>
      </c>
      <c r="I618" s="218"/>
      <c r="J618" s="219">
        <f>ROUND(I618*H618,2)</f>
        <v>0</v>
      </c>
      <c r="K618" s="215" t="s">
        <v>221</v>
      </c>
      <c r="L618" s="45"/>
      <c r="M618" s="220" t="s">
        <v>19</v>
      </c>
      <c r="N618" s="221" t="s">
        <v>44</v>
      </c>
      <c r="O618" s="85"/>
      <c r="P618" s="222">
        <f>O618*H618</f>
        <v>0</v>
      </c>
      <c r="Q618" s="222">
        <v>0.00142</v>
      </c>
      <c r="R618" s="222">
        <f>Q618*H618</f>
        <v>0.00071000000000000002</v>
      </c>
      <c r="S618" s="222">
        <v>0.029000000000000001</v>
      </c>
      <c r="T618" s="223">
        <f>S618*H618</f>
        <v>0.014500000000000001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24" t="s">
        <v>222</v>
      </c>
      <c r="AT618" s="224" t="s">
        <v>217</v>
      </c>
      <c r="AU618" s="224" t="s">
        <v>82</v>
      </c>
      <c r="AY618" s="18" t="s">
        <v>214</v>
      </c>
      <c r="BE618" s="225">
        <f>IF(N618="základní",J618,0)</f>
        <v>0</v>
      </c>
      <c r="BF618" s="225">
        <f>IF(N618="snížená",J618,0)</f>
        <v>0</v>
      </c>
      <c r="BG618" s="225">
        <f>IF(N618="zákl. přenesená",J618,0)</f>
        <v>0</v>
      </c>
      <c r="BH618" s="225">
        <f>IF(N618="sníž. přenesená",J618,0)</f>
        <v>0</v>
      </c>
      <c r="BI618" s="225">
        <f>IF(N618="nulová",J618,0)</f>
        <v>0</v>
      </c>
      <c r="BJ618" s="18" t="s">
        <v>80</v>
      </c>
      <c r="BK618" s="225">
        <f>ROUND(I618*H618,2)</f>
        <v>0</v>
      </c>
      <c r="BL618" s="18" t="s">
        <v>222</v>
      </c>
      <c r="BM618" s="224" t="s">
        <v>2382</v>
      </c>
    </row>
    <row r="619" s="2" customFormat="1">
      <c r="A619" s="39"/>
      <c r="B619" s="40"/>
      <c r="C619" s="41"/>
      <c r="D619" s="226" t="s">
        <v>224</v>
      </c>
      <c r="E619" s="41"/>
      <c r="F619" s="227" t="s">
        <v>2383</v>
      </c>
      <c r="G619" s="41"/>
      <c r="H619" s="41"/>
      <c r="I619" s="228"/>
      <c r="J619" s="41"/>
      <c r="K619" s="41"/>
      <c r="L619" s="45"/>
      <c r="M619" s="229"/>
      <c r="N619" s="230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224</v>
      </c>
      <c r="AU619" s="18" t="s">
        <v>82</v>
      </c>
    </row>
    <row r="620" s="2" customFormat="1">
      <c r="A620" s="39"/>
      <c r="B620" s="40"/>
      <c r="C620" s="41"/>
      <c r="D620" s="231" t="s">
        <v>226</v>
      </c>
      <c r="E620" s="41"/>
      <c r="F620" s="232" t="s">
        <v>2384</v>
      </c>
      <c r="G620" s="41"/>
      <c r="H620" s="41"/>
      <c r="I620" s="228"/>
      <c r="J620" s="41"/>
      <c r="K620" s="41"/>
      <c r="L620" s="45"/>
      <c r="M620" s="229"/>
      <c r="N620" s="230"/>
      <c r="O620" s="85"/>
      <c r="P620" s="85"/>
      <c r="Q620" s="85"/>
      <c r="R620" s="85"/>
      <c r="S620" s="85"/>
      <c r="T620" s="86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226</v>
      </c>
      <c r="AU620" s="18" t="s">
        <v>82</v>
      </c>
    </row>
    <row r="621" s="2" customFormat="1" ht="16.5" customHeight="1">
      <c r="A621" s="39"/>
      <c r="B621" s="40"/>
      <c r="C621" s="213" t="s">
        <v>996</v>
      </c>
      <c r="D621" s="213" t="s">
        <v>217</v>
      </c>
      <c r="E621" s="214" t="s">
        <v>2385</v>
      </c>
      <c r="F621" s="215" t="s">
        <v>2386</v>
      </c>
      <c r="G621" s="216" t="s">
        <v>220</v>
      </c>
      <c r="H621" s="217">
        <v>0.5</v>
      </c>
      <c r="I621" s="218"/>
      <c r="J621" s="219">
        <f>ROUND(I621*H621,2)</f>
        <v>0</v>
      </c>
      <c r="K621" s="215" t="s">
        <v>221</v>
      </c>
      <c r="L621" s="45"/>
      <c r="M621" s="220" t="s">
        <v>19</v>
      </c>
      <c r="N621" s="221" t="s">
        <v>44</v>
      </c>
      <c r="O621" s="85"/>
      <c r="P621" s="222">
        <f>O621*H621</f>
        <v>0</v>
      </c>
      <c r="Q621" s="222">
        <v>0.00147</v>
      </c>
      <c r="R621" s="222">
        <f>Q621*H621</f>
        <v>0.00073499999999999998</v>
      </c>
      <c r="S621" s="222">
        <v>0.039</v>
      </c>
      <c r="T621" s="223">
        <f>S621*H621</f>
        <v>0.0195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24" t="s">
        <v>222</v>
      </c>
      <c r="AT621" s="224" t="s">
        <v>217</v>
      </c>
      <c r="AU621" s="224" t="s">
        <v>82</v>
      </c>
      <c r="AY621" s="18" t="s">
        <v>214</v>
      </c>
      <c r="BE621" s="225">
        <f>IF(N621="základní",J621,0)</f>
        <v>0</v>
      </c>
      <c r="BF621" s="225">
        <f>IF(N621="snížená",J621,0)</f>
        <v>0</v>
      </c>
      <c r="BG621" s="225">
        <f>IF(N621="zákl. přenesená",J621,0)</f>
        <v>0</v>
      </c>
      <c r="BH621" s="225">
        <f>IF(N621="sníž. přenesená",J621,0)</f>
        <v>0</v>
      </c>
      <c r="BI621" s="225">
        <f>IF(N621="nulová",J621,0)</f>
        <v>0</v>
      </c>
      <c r="BJ621" s="18" t="s">
        <v>80</v>
      </c>
      <c r="BK621" s="225">
        <f>ROUND(I621*H621,2)</f>
        <v>0</v>
      </c>
      <c r="BL621" s="18" t="s">
        <v>222</v>
      </c>
      <c r="BM621" s="224" t="s">
        <v>2387</v>
      </c>
    </row>
    <row r="622" s="2" customFormat="1">
      <c r="A622" s="39"/>
      <c r="B622" s="40"/>
      <c r="C622" s="41"/>
      <c r="D622" s="226" t="s">
        <v>224</v>
      </c>
      <c r="E622" s="41"/>
      <c r="F622" s="227" t="s">
        <v>2388</v>
      </c>
      <c r="G622" s="41"/>
      <c r="H622" s="41"/>
      <c r="I622" s="228"/>
      <c r="J622" s="41"/>
      <c r="K622" s="41"/>
      <c r="L622" s="45"/>
      <c r="M622" s="229"/>
      <c r="N622" s="230"/>
      <c r="O622" s="85"/>
      <c r="P622" s="85"/>
      <c r="Q622" s="85"/>
      <c r="R622" s="85"/>
      <c r="S622" s="85"/>
      <c r="T622" s="86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224</v>
      </c>
      <c r="AU622" s="18" t="s">
        <v>82</v>
      </c>
    </row>
    <row r="623" s="2" customFormat="1">
      <c r="A623" s="39"/>
      <c r="B623" s="40"/>
      <c r="C623" s="41"/>
      <c r="D623" s="231" t="s">
        <v>226</v>
      </c>
      <c r="E623" s="41"/>
      <c r="F623" s="232" t="s">
        <v>2389</v>
      </c>
      <c r="G623" s="41"/>
      <c r="H623" s="41"/>
      <c r="I623" s="228"/>
      <c r="J623" s="41"/>
      <c r="K623" s="41"/>
      <c r="L623" s="45"/>
      <c r="M623" s="229"/>
      <c r="N623" s="230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226</v>
      </c>
      <c r="AU623" s="18" t="s">
        <v>82</v>
      </c>
    </row>
    <row r="624" s="2" customFormat="1" ht="16.5" customHeight="1">
      <c r="A624" s="39"/>
      <c r="B624" s="40"/>
      <c r="C624" s="213" t="s">
        <v>1000</v>
      </c>
      <c r="D624" s="213" t="s">
        <v>217</v>
      </c>
      <c r="E624" s="214" t="s">
        <v>2390</v>
      </c>
      <c r="F624" s="215" t="s">
        <v>2391</v>
      </c>
      <c r="G624" s="216" t="s">
        <v>220</v>
      </c>
      <c r="H624" s="217">
        <v>0.5</v>
      </c>
      <c r="I624" s="218"/>
      <c r="J624" s="219">
        <f>ROUND(I624*H624,2)</f>
        <v>0</v>
      </c>
      <c r="K624" s="215" t="s">
        <v>221</v>
      </c>
      <c r="L624" s="45"/>
      <c r="M624" s="220" t="s">
        <v>19</v>
      </c>
      <c r="N624" s="221" t="s">
        <v>44</v>
      </c>
      <c r="O624" s="85"/>
      <c r="P624" s="222">
        <f>O624*H624</f>
        <v>0</v>
      </c>
      <c r="Q624" s="222">
        <v>0.0027899999999999999</v>
      </c>
      <c r="R624" s="222">
        <f>Q624*H624</f>
        <v>0.001395</v>
      </c>
      <c r="S624" s="222">
        <v>0.056000000000000001</v>
      </c>
      <c r="T624" s="223">
        <f>S624*H624</f>
        <v>0.028000000000000001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24" t="s">
        <v>222</v>
      </c>
      <c r="AT624" s="224" t="s">
        <v>217</v>
      </c>
      <c r="AU624" s="224" t="s">
        <v>82</v>
      </c>
      <c r="AY624" s="18" t="s">
        <v>214</v>
      </c>
      <c r="BE624" s="225">
        <f>IF(N624="základní",J624,0)</f>
        <v>0</v>
      </c>
      <c r="BF624" s="225">
        <f>IF(N624="snížená",J624,0)</f>
        <v>0</v>
      </c>
      <c r="BG624" s="225">
        <f>IF(N624="zákl. přenesená",J624,0)</f>
        <v>0</v>
      </c>
      <c r="BH624" s="225">
        <f>IF(N624="sníž. přenesená",J624,0)</f>
        <v>0</v>
      </c>
      <c r="BI624" s="225">
        <f>IF(N624="nulová",J624,0)</f>
        <v>0</v>
      </c>
      <c r="BJ624" s="18" t="s">
        <v>80</v>
      </c>
      <c r="BK624" s="225">
        <f>ROUND(I624*H624,2)</f>
        <v>0</v>
      </c>
      <c r="BL624" s="18" t="s">
        <v>222</v>
      </c>
      <c r="BM624" s="224" t="s">
        <v>2392</v>
      </c>
    </row>
    <row r="625" s="2" customFormat="1">
      <c r="A625" s="39"/>
      <c r="B625" s="40"/>
      <c r="C625" s="41"/>
      <c r="D625" s="226" t="s">
        <v>224</v>
      </c>
      <c r="E625" s="41"/>
      <c r="F625" s="227" t="s">
        <v>2393</v>
      </c>
      <c r="G625" s="41"/>
      <c r="H625" s="41"/>
      <c r="I625" s="228"/>
      <c r="J625" s="41"/>
      <c r="K625" s="41"/>
      <c r="L625" s="45"/>
      <c r="M625" s="229"/>
      <c r="N625" s="230"/>
      <c r="O625" s="85"/>
      <c r="P625" s="85"/>
      <c r="Q625" s="85"/>
      <c r="R625" s="85"/>
      <c r="S625" s="85"/>
      <c r="T625" s="86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224</v>
      </c>
      <c r="AU625" s="18" t="s">
        <v>82</v>
      </c>
    </row>
    <row r="626" s="2" customFormat="1">
      <c r="A626" s="39"/>
      <c r="B626" s="40"/>
      <c r="C626" s="41"/>
      <c r="D626" s="231" t="s">
        <v>226</v>
      </c>
      <c r="E626" s="41"/>
      <c r="F626" s="232" t="s">
        <v>2394</v>
      </c>
      <c r="G626" s="41"/>
      <c r="H626" s="41"/>
      <c r="I626" s="228"/>
      <c r="J626" s="41"/>
      <c r="K626" s="41"/>
      <c r="L626" s="45"/>
      <c r="M626" s="229"/>
      <c r="N626" s="230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226</v>
      </c>
      <c r="AU626" s="18" t="s">
        <v>82</v>
      </c>
    </row>
    <row r="627" s="2" customFormat="1" ht="16.5" customHeight="1">
      <c r="A627" s="39"/>
      <c r="B627" s="40"/>
      <c r="C627" s="213" t="s">
        <v>1004</v>
      </c>
      <c r="D627" s="213" t="s">
        <v>217</v>
      </c>
      <c r="E627" s="214" t="s">
        <v>2395</v>
      </c>
      <c r="F627" s="215" t="s">
        <v>2396</v>
      </c>
      <c r="G627" s="216" t="s">
        <v>220</v>
      </c>
      <c r="H627" s="217">
        <v>0.5</v>
      </c>
      <c r="I627" s="218"/>
      <c r="J627" s="219">
        <f>ROUND(I627*H627,2)</f>
        <v>0</v>
      </c>
      <c r="K627" s="215" t="s">
        <v>221</v>
      </c>
      <c r="L627" s="45"/>
      <c r="M627" s="220" t="s">
        <v>19</v>
      </c>
      <c r="N627" s="221" t="s">
        <v>44</v>
      </c>
      <c r="O627" s="85"/>
      <c r="P627" s="222">
        <f>O627*H627</f>
        <v>0</v>
      </c>
      <c r="Q627" s="222">
        <v>0.00316</v>
      </c>
      <c r="R627" s="222">
        <f>Q627*H627</f>
        <v>0.00158</v>
      </c>
      <c r="S627" s="222">
        <v>0.069000000000000006</v>
      </c>
      <c r="T627" s="223">
        <f>S627*H627</f>
        <v>0.034500000000000003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24" t="s">
        <v>222</v>
      </c>
      <c r="AT627" s="224" t="s">
        <v>217</v>
      </c>
      <c r="AU627" s="224" t="s">
        <v>82</v>
      </c>
      <c r="AY627" s="18" t="s">
        <v>214</v>
      </c>
      <c r="BE627" s="225">
        <f>IF(N627="základní",J627,0)</f>
        <v>0</v>
      </c>
      <c r="BF627" s="225">
        <f>IF(N627="snížená",J627,0)</f>
        <v>0</v>
      </c>
      <c r="BG627" s="225">
        <f>IF(N627="zákl. přenesená",J627,0)</f>
        <v>0</v>
      </c>
      <c r="BH627" s="225">
        <f>IF(N627="sníž. přenesená",J627,0)</f>
        <v>0</v>
      </c>
      <c r="BI627" s="225">
        <f>IF(N627="nulová",J627,0)</f>
        <v>0</v>
      </c>
      <c r="BJ627" s="18" t="s">
        <v>80</v>
      </c>
      <c r="BK627" s="225">
        <f>ROUND(I627*H627,2)</f>
        <v>0</v>
      </c>
      <c r="BL627" s="18" t="s">
        <v>222</v>
      </c>
      <c r="BM627" s="224" t="s">
        <v>2397</v>
      </c>
    </row>
    <row r="628" s="2" customFormat="1">
      <c r="A628" s="39"/>
      <c r="B628" s="40"/>
      <c r="C628" s="41"/>
      <c r="D628" s="226" t="s">
        <v>224</v>
      </c>
      <c r="E628" s="41"/>
      <c r="F628" s="227" t="s">
        <v>2398</v>
      </c>
      <c r="G628" s="41"/>
      <c r="H628" s="41"/>
      <c r="I628" s="228"/>
      <c r="J628" s="41"/>
      <c r="K628" s="41"/>
      <c r="L628" s="45"/>
      <c r="M628" s="229"/>
      <c r="N628" s="230"/>
      <c r="O628" s="85"/>
      <c r="P628" s="85"/>
      <c r="Q628" s="85"/>
      <c r="R628" s="85"/>
      <c r="S628" s="85"/>
      <c r="T628" s="86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224</v>
      </c>
      <c r="AU628" s="18" t="s">
        <v>82</v>
      </c>
    </row>
    <row r="629" s="2" customFormat="1">
      <c r="A629" s="39"/>
      <c r="B629" s="40"/>
      <c r="C629" s="41"/>
      <c r="D629" s="231" t="s">
        <v>226</v>
      </c>
      <c r="E629" s="41"/>
      <c r="F629" s="232" t="s">
        <v>2399</v>
      </c>
      <c r="G629" s="41"/>
      <c r="H629" s="41"/>
      <c r="I629" s="228"/>
      <c r="J629" s="41"/>
      <c r="K629" s="41"/>
      <c r="L629" s="45"/>
      <c r="M629" s="229"/>
      <c r="N629" s="230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226</v>
      </c>
      <c r="AU629" s="18" t="s">
        <v>82</v>
      </c>
    </row>
    <row r="630" s="2" customFormat="1" ht="16.5" customHeight="1">
      <c r="A630" s="39"/>
      <c r="B630" s="40"/>
      <c r="C630" s="213" t="s">
        <v>1008</v>
      </c>
      <c r="D630" s="213" t="s">
        <v>217</v>
      </c>
      <c r="E630" s="214" t="s">
        <v>2400</v>
      </c>
      <c r="F630" s="215" t="s">
        <v>2401</v>
      </c>
      <c r="G630" s="216" t="s">
        <v>220</v>
      </c>
      <c r="H630" s="217">
        <v>0.5</v>
      </c>
      <c r="I630" s="218"/>
      <c r="J630" s="219">
        <f>ROUND(I630*H630,2)</f>
        <v>0</v>
      </c>
      <c r="K630" s="215" t="s">
        <v>221</v>
      </c>
      <c r="L630" s="45"/>
      <c r="M630" s="220" t="s">
        <v>19</v>
      </c>
      <c r="N630" s="221" t="s">
        <v>44</v>
      </c>
      <c r="O630" s="85"/>
      <c r="P630" s="222">
        <f>O630*H630</f>
        <v>0</v>
      </c>
      <c r="Q630" s="222">
        <v>0.0044999999999999997</v>
      </c>
      <c r="R630" s="222">
        <f>Q630*H630</f>
        <v>0.0022499999999999998</v>
      </c>
      <c r="S630" s="222">
        <v>0.27000000000000002</v>
      </c>
      <c r="T630" s="223">
        <f>S630*H630</f>
        <v>0.13500000000000001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24" t="s">
        <v>222</v>
      </c>
      <c r="AT630" s="224" t="s">
        <v>217</v>
      </c>
      <c r="AU630" s="224" t="s">
        <v>82</v>
      </c>
      <c r="AY630" s="18" t="s">
        <v>214</v>
      </c>
      <c r="BE630" s="225">
        <f>IF(N630="základní",J630,0)</f>
        <v>0</v>
      </c>
      <c r="BF630" s="225">
        <f>IF(N630="snížená",J630,0)</f>
        <v>0</v>
      </c>
      <c r="BG630" s="225">
        <f>IF(N630="zákl. přenesená",J630,0)</f>
        <v>0</v>
      </c>
      <c r="BH630" s="225">
        <f>IF(N630="sníž. přenesená",J630,0)</f>
        <v>0</v>
      </c>
      <c r="BI630" s="225">
        <f>IF(N630="nulová",J630,0)</f>
        <v>0</v>
      </c>
      <c r="BJ630" s="18" t="s">
        <v>80</v>
      </c>
      <c r="BK630" s="225">
        <f>ROUND(I630*H630,2)</f>
        <v>0</v>
      </c>
      <c r="BL630" s="18" t="s">
        <v>222</v>
      </c>
      <c r="BM630" s="224" t="s">
        <v>2402</v>
      </c>
    </row>
    <row r="631" s="2" customFormat="1">
      <c r="A631" s="39"/>
      <c r="B631" s="40"/>
      <c r="C631" s="41"/>
      <c r="D631" s="226" t="s">
        <v>224</v>
      </c>
      <c r="E631" s="41"/>
      <c r="F631" s="227" t="s">
        <v>2403</v>
      </c>
      <c r="G631" s="41"/>
      <c r="H631" s="41"/>
      <c r="I631" s="228"/>
      <c r="J631" s="41"/>
      <c r="K631" s="41"/>
      <c r="L631" s="45"/>
      <c r="M631" s="229"/>
      <c r="N631" s="230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224</v>
      </c>
      <c r="AU631" s="18" t="s">
        <v>82</v>
      </c>
    </row>
    <row r="632" s="2" customFormat="1">
      <c r="A632" s="39"/>
      <c r="B632" s="40"/>
      <c r="C632" s="41"/>
      <c r="D632" s="231" t="s">
        <v>226</v>
      </c>
      <c r="E632" s="41"/>
      <c r="F632" s="232" t="s">
        <v>2404</v>
      </c>
      <c r="G632" s="41"/>
      <c r="H632" s="41"/>
      <c r="I632" s="228"/>
      <c r="J632" s="41"/>
      <c r="K632" s="41"/>
      <c r="L632" s="45"/>
      <c r="M632" s="229"/>
      <c r="N632" s="230"/>
      <c r="O632" s="85"/>
      <c r="P632" s="85"/>
      <c r="Q632" s="85"/>
      <c r="R632" s="85"/>
      <c r="S632" s="85"/>
      <c r="T632" s="86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226</v>
      </c>
      <c r="AU632" s="18" t="s">
        <v>82</v>
      </c>
    </row>
    <row r="633" s="2" customFormat="1" ht="16.5" customHeight="1">
      <c r="A633" s="39"/>
      <c r="B633" s="40"/>
      <c r="C633" s="213" t="s">
        <v>1012</v>
      </c>
      <c r="D633" s="213" t="s">
        <v>217</v>
      </c>
      <c r="E633" s="214" t="s">
        <v>2405</v>
      </c>
      <c r="F633" s="215" t="s">
        <v>2406</v>
      </c>
      <c r="G633" s="216" t="s">
        <v>220</v>
      </c>
      <c r="H633" s="217">
        <v>0.5</v>
      </c>
      <c r="I633" s="218"/>
      <c r="J633" s="219">
        <f>ROUND(I633*H633,2)</f>
        <v>0</v>
      </c>
      <c r="K633" s="215" t="s">
        <v>221</v>
      </c>
      <c r="L633" s="45"/>
      <c r="M633" s="220" t="s">
        <v>19</v>
      </c>
      <c r="N633" s="221" t="s">
        <v>44</v>
      </c>
      <c r="O633" s="85"/>
      <c r="P633" s="222">
        <f>O633*H633</f>
        <v>0</v>
      </c>
      <c r="Q633" s="222">
        <v>0.0061999999999999998</v>
      </c>
      <c r="R633" s="222">
        <f>Q633*H633</f>
        <v>0.0030999999999999999</v>
      </c>
      <c r="S633" s="222">
        <v>0.34999999999999998</v>
      </c>
      <c r="T633" s="223">
        <f>S633*H633</f>
        <v>0.17499999999999999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24" t="s">
        <v>222</v>
      </c>
      <c r="AT633" s="224" t="s">
        <v>217</v>
      </c>
      <c r="AU633" s="224" t="s">
        <v>82</v>
      </c>
      <c r="AY633" s="18" t="s">
        <v>214</v>
      </c>
      <c r="BE633" s="225">
        <f>IF(N633="základní",J633,0)</f>
        <v>0</v>
      </c>
      <c r="BF633" s="225">
        <f>IF(N633="snížená",J633,0)</f>
        <v>0</v>
      </c>
      <c r="BG633" s="225">
        <f>IF(N633="zákl. přenesená",J633,0)</f>
        <v>0</v>
      </c>
      <c r="BH633" s="225">
        <f>IF(N633="sníž. přenesená",J633,0)</f>
        <v>0</v>
      </c>
      <c r="BI633" s="225">
        <f>IF(N633="nulová",J633,0)</f>
        <v>0</v>
      </c>
      <c r="BJ633" s="18" t="s">
        <v>80</v>
      </c>
      <c r="BK633" s="225">
        <f>ROUND(I633*H633,2)</f>
        <v>0</v>
      </c>
      <c r="BL633" s="18" t="s">
        <v>222</v>
      </c>
      <c r="BM633" s="224" t="s">
        <v>2407</v>
      </c>
    </row>
    <row r="634" s="2" customFormat="1">
      <c r="A634" s="39"/>
      <c r="B634" s="40"/>
      <c r="C634" s="41"/>
      <c r="D634" s="226" t="s">
        <v>224</v>
      </c>
      <c r="E634" s="41"/>
      <c r="F634" s="227" t="s">
        <v>2408</v>
      </c>
      <c r="G634" s="41"/>
      <c r="H634" s="41"/>
      <c r="I634" s="228"/>
      <c r="J634" s="41"/>
      <c r="K634" s="41"/>
      <c r="L634" s="45"/>
      <c r="M634" s="229"/>
      <c r="N634" s="230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224</v>
      </c>
      <c r="AU634" s="18" t="s">
        <v>82</v>
      </c>
    </row>
    <row r="635" s="2" customFormat="1">
      <c r="A635" s="39"/>
      <c r="B635" s="40"/>
      <c r="C635" s="41"/>
      <c r="D635" s="231" t="s">
        <v>226</v>
      </c>
      <c r="E635" s="41"/>
      <c r="F635" s="232" t="s">
        <v>2409</v>
      </c>
      <c r="G635" s="41"/>
      <c r="H635" s="41"/>
      <c r="I635" s="228"/>
      <c r="J635" s="41"/>
      <c r="K635" s="41"/>
      <c r="L635" s="45"/>
      <c r="M635" s="229"/>
      <c r="N635" s="230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226</v>
      </c>
      <c r="AU635" s="18" t="s">
        <v>82</v>
      </c>
    </row>
    <row r="636" s="2" customFormat="1" ht="16.5" customHeight="1">
      <c r="A636" s="39"/>
      <c r="B636" s="40"/>
      <c r="C636" s="213" t="s">
        <v>1016</v>
      </c>
      <c r="D636" s="213" t="s">
        <v>217</v>
      </c>
      <c r="E636" s="214" t="s">
        <v>2410</v>
      </c>
      <c r="F636" s="215" t="s">
        <v>2411</v>
      </c>
      <c r="G636" s="216" t="s">
        <v>220</v>
      </c>
      <c r="H636" s="217">
        <v>1</v>
      </c>
      <c r="I636" s="218"/>
      <c r="J636" s="219">
        <f>ROUND(I636*H636,2)</f>
        <v>0</v>
      </c>
      <c r="K636" s="215" t="s">
        <v>221</v>
      </c>
      <c r="L636" s="45"/>
      <c r="M636" s="220" t="s">
        <v>19</v>
      </c>
      <c r="N636" s="221" t="s">
        <v>44</v>
      </c>
      <c r="O636" s="85"/>
      <c r="P636" s="222">
        <f>O636*H636</f>
        <v>0</v>
      </c>
      <c r="Q636" s="222">
        <v>0.0064000000000000003</v>
      </c>
      <c r="R636" s="222">
        <f>Q636*H636</f>
        <v>0.0064000000000000003</v>
      </c>
      <c r="S636" s="222">
        <v>0.42999999999999999</v>
      </c>
      <c r="T636" s="223">
        <f>S636*H636</f>
        <v>0.42999999999999999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24" t="s">
        <v>222</v>
      </c>
      <c r="AT636" s="224" t="s">
        <v>217</v>
      </c>
      <c r="AU636" s="224" t="s">
        <v>82</v>
      </c>
      <c r="AY636" s="18" t="s">
        <v>214</v>
      </c>
      <c r="BE636" s="225">
        <f>IF(N636="základní",J636,0)</f>
        <v>0</v>
      </c>
      <c r="BF636" s="225">
        <f>IF(N636="snížená",J636,0)</f>
        <v>0</v>
      </c>
      <c r="BG636" s="225">
        <f>IF(N636="zákl. přenesená",J636,0)</f>
        <v>0</v>
      </c>
      <c r="BH636" s="225">
        <f>IF(N636="sníž. přenesená",J636,0)</f>
        <v>0</v>
      </c>
      <c r="BI636" s="225">
        <f>IF(N636="nulová",J636,0)</f>
        <v>0</v>
      </c>
      <c r="BJ636" s="18" t="s">
        <v>80</v>
      </c>
      <c r="BK636" s="225">
        <f>ROUND(I636*H636,2)</f>
        <v>0</v>
      </c>
      <c r="BL636" s="18" t="s">
        <v>222</v>
      </c>
      <c r="BM636" s="224" t="s">
        <v>2412</v>
      </c>
    </row>
    <row r="637" s="2" customFormat="1">
      <c r="A637" s="39"/>
      <c r="B637" s="40"/>
      <c r="C637" s="41"/>
      <c r="D637" s="226" t="s">
        <v>224</v>
      </c>
      <c r="E637" s="41"/>
      <c r="F637" s="227" t="s">
        <v>2413</v>
      </c>
      <c r="G637" s="41"/>
      <c r="H637" s="41"/>
      <c r="I637" s="228"/>
      <c r="J637" s="41"/>
      <c r="K637" s="41"/>
      <c r="L637" s="45"/>
      <c r="M637" s="229"/>
      <c r="N637" s="230"/>
      <c r="O637" s="85"/>
      <c r="P637" s="85"/>
      <c r="Q637" s="85"/>
      <c r="R637" s="85"/>
      <c r="S637" s="85"/>
      <c r="T637" s="86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224</v>
      </c>
      <c r="AU637" s="18" t="s">
        <v>82</v>
      </c>
    </row>
    <row r="638" s="2" customFormat="1">
      <c r="A638" s="39"/>
      <c r="B638" s="40"/>
      <c r="C638" s="41"/>
      <c r="D638" s="231" t="s">
        <v>226</v>
      </c>
      <c r="E638" s="41"/>
      <c r="F638" s="232" t="s">
        <v>2414</v>
      </c>
      <c r="G638" s="41"/>
      <c r="H638" s="41"/>
      <c r="I638" s="228"/>
      <c r="J638" s="41"/>
      <c r="K638" s="41"/>
      <c r="L638" s="45"/>
      <c r="M638" s="229"/>
      <c r="N638" s="230"/>
      <c r="O638" s="85"/>
      <c r="P638" s="85"/>
      <c r="Q638" s="85"/>
      <c r="R638" s="85"/>
      <c r="S638" s="85"/>
      <c r="T638" s="86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226</v>
      </c>
      <c r="AU638" s="18" t="s">
        <v>82</v>
      </c>
    </row>
    <row r="639" s="2" customFormat="1" ht="16.5" customHeight="1">
      <c r="A639" s="39"/>
      <c r="B639" s="40"/>
      <c r="C639" s="213" t="s">
        <v>1020</v>
      </c>
      <c r="D639" s="213" t="s">
        <v>217</v>
      </c>
      <c r="E639" s="214" t="s">
        <v>2415</v>
      </c>
      <c r="F639" s="215" t="s">
        <v>2416</v>
      </c>
      <c r="G639" s="216" t="s">
        <v>220</v>
      </c>
      <c r="H639" s="217">
        <v>1.5</v>
      </c>
      <c r="I639" s="218"/>
      <c r="J639" s="219">
        <f>ROUND(I639*H639,2)</f>
        <v>0</v>
      </c>
      <c r="K639" s="215" t="s">
        <v>221</v>
      </c>
      <c r="L639" s="45"/>
      <c r="M639" s="220" t="s">
        <v>19</v>
      </c>
      <c r="N639" s="221" t="s">
        <v>44</v>
      </c>
      <c r="O639" s="85"/>
      <c r="P639" s="222">
        <f>O639*H639</f>
        <v>0</v>
      </c>
      <c r="Q639" s="222">
        <v>0.0066</v>
      </c>
      <c r="R639" s="222">
        <f>Q639*H639</f>
        <v>0.0098999999999999991</v>
      </c>
      <c r="S639" s="222">
        <v>0.52000000000000002</v>
      </c>
      <c r="T639" s="223">
        <f>S639*H639</f>
        <v>0.78000000000000003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24" t="s">
        <v>222</v>
      </c>
      <c r="AT639" s="224" t="s">
        <v>217</v>
      </c>
      <c r="AU639" s="224" t="s">
        <v>82</v>
      </c>
      <c r="AY639" s="18" t="s">
        <v>214</v>
      </c>
      <c r="BE639" s="225">
        <f>IF(N639="základní",J639,0)</f>
        <v>0</v>
      </c>
      <c r="BF639" s="225">
        <f>IF(N639="snížená",J639,0)</f>
        <v>0</v>
      </c>
      <c r="BG639" s="225">
        <f>IF(N639="zákl. přenesená",J639,0)</f>
        <v>0</v>
      </c>
      <c r="BH639" s="225">
        <f>IF(N639="sníž. přenesená",J639,0)</f>
        <v>0</v>
      </c>
      <c r="BI639" s="225">
        <f>IF(N639="nulová",J639,0)</f>
        <v>0</v>
      </c>
      <c r="BJ639" s="18" t="s">
        <v>80</v>
      </c>
      <c r="BK639" s="225">
        <f>ROUND(I639*H639,2)</f>
        <v>0</v>
      </c>
      <c r="BL639" s="18" t="s">
        <v>222</v>
      </c>
      <c r="BM639" s="224" t="s">
        <v>2417</v>
      </c>
    </row>
    <row r="640" s="2" customFormat="1">
      <c r="A640" s="39"/>
      <c r="B640" s="40"/>
      <c r="C640" s="41"/>
      <c r="D640" s="226" t="s">
        <v>224</v>
      </c>
      <c r="E640" s="41"/>
      <c r="F640" s="227" t="s">
        <v>2418</v>
      </c>
      <c r="G640" s="41"/>
      <c r="H640" s="41"/>
      <c r="I640" s="228"/>
      <c r="J640" s="41"/>
      <c r="K640" s="41"/>
      <c r="L640" s="45"/>
      <c r="M640" s="229"/>
      <c r="N640" s="230"/>
      <c r="O640" s="85"/>
      <c r="P640" s="85"/>
      <c r="Q640" s="85"/>
      <c r="R640" s="85"/>
      <c r="S640" s="85"/>
      <c r="T640" s="86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224</v>
      </c>
      <c r="AU640" s="18" t="s">
        <v>82</v>
      </c>
    </row>
    <row r="641" s="2" customFormat="1">
      <c r="A641" s="39"/>
      <c r="B641" s="40"/>
      <c r="C641" s="41"/>
      <c r="D641" s="231" t="s">
        <v>226</v>
      </c>
      <c r="E641" s="41"/>
      <c r="F641" s="232" t="s">
        <v>2419</v>
      </c>
      <c r="G641" s="41"/>
      <c r="H641" s="41"/>
      <c r="I641" s="228"/>
      <c r="J641" s="41"/>
      <c r="K641" s="41"/>
      <c r="L641" s="45"/>
      <c r="M641" s="229"/>
      <c r="N641" s="230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226</v>
      </c>
      <c r="AU641" s="18" t="s">
        <v>82</v>
      </c>
    </row>
    <row r="642" s="2" customFormat="1" ht="16.5" customHeight="1">
      <c r="A642" s="39"/>
      <c r="B642" s="40"/>
      <c r="C642" s="213" t="s">
        <v>1024</v>
      </c>
      <c r="D642" s="213" t="s">
        <v>217</v>
      </c>
      <c r="E642" s="214" t="s">
        <v>2420</v>
      </c>
      <c r="F642" s="215" t="s">
        <v>2421</v>
      </c>
      <c r="G642" s="216" t="s">
        <v>220</v>
      </c>
      <c r="H642" s="217">
        <v>0.5</v>
      </c>
      <c r="I642" s="218"/>
      <c r="J642" s="219">
        <f>ROUND(I642*H642,2)</f>
        <v>0</v>
      </c>
      <c r="K642" s="215" t="s">
        <v>221</v>
      </c>
      <c r="L642" s="45"/>
      <c r="M642" s="220" t="s">
        <v>19</v>
      </c>
      <c r="N642" s="221" t="s">
        <v>44</v>
      </c>
      <c r="O642" s="85"/>
      <c r="P642" s="222">
        <f>O642*H642</f>
        <v>0</v>
      </c>
      <c r="Q642" s="222">
        <v>0.0068500000000000002</v>
      </c>
      <c r="R642" s="222">
        <f>Q642*H642</f>
        <v>0.0034250000000000001</v>
      </c>
      <c r="S642" s="222">
        <v>0.62</v>
      </c>
      <c r="T642" s="223">
        <f>S642*H642</f>
        <v>0.31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24" t="s">
        <v>222</v>
      </c>
      <c r="AT642" s="224" t="s">
        <v>217</v>
      </c>
      <c r="AU642" s="224" t="s">
        <v>82</v>
      </c>
      <c r="AY642" s="18" t="s">
        <v>214</v>
      </c>
      <c r="BE642" s="225">
        <f>IF(N642="základní",J642,0)</f>
        <v>0</v>
      </c>
      <c r="BF642" s="225">
        <f>IF(N642="snížená",J642,0)</f>
        <v>0</v>
      </c>
      <c r="BG642" s="225">
        <f>IF(N642="zákl. přenesená",J642,0)</f>
        <v>0</v>
      </c>
      <c r="BH642" s="225">
        <f>IF(N642="sníž. přenesená",J642,0)</f>
        <v>0</v>
      </c>
      <c r="BI642" s="225">
        <f>IF(N642="nulová",J642,0)</f>
        <v>0</v>
      </c>
      <c r="BJ642" s="18" t="s">
        <v>80</v>
      </c>
      <c r="BK642" s="225">
        <f>ROUND(I642*H642,2)</f>
        <v>0</v>
      </c>
      <c r="BL642" s="18" t="s">
        <v>222</v>
      </c>
      <c r="BM642" s="224" t="s">
        <v>2422</v>
      </c>
    </row>
    <row r="643" s="2" customFormat="1">
      <c r="A643" s="39"/>
      <c r="B643" s="40"/>
      <c r="C643" s="41"/>
      <c r="D643" s="226" t="s">
        <v>224</v>
      </c>
      <c r="E643" s="41"/>
      <c r="F643" s="227" t="s">
        <v>2423</v>
      </c>
      <c r="G643" s="41"/>
      <c r="H643" s="41"/>
      <c r="I643" s="228"/>
      <c r="J643" s="41"/>
      <c r="K643" s="41"/>
      <c r="L643" s="45"/>
      <c r="M643" s="229"/>
      <c r="N643" s="230"/>
      <c r="O643" s="85"/>
      <c r="P643" s="85"/>
      <c r="Q643" s="85"/>
      <c r="R643" s="85"/>
      <c r="S643" s="85"/>
      <c r="T643" s="86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224</v>
      </c>
      <c r="AU643" s="18" t="s">
        <v>82</v>
      </c>
    </row>
    <row r="644" s="2" customFormat="1">
      <c r="A644" s="39"/>
      <c r="B644" s="40"/>
      <c r="C644" s="41"/>
      <c r="D644" s="231" t="s">
        <v>226</v>
      </c>
      <c r="E644" s="41"/>
      <c r="F644" s="232" t="s">
        <v>2424</v>
      </c>
      <c r="G644" s="41"/>
      <c r="H644" s="41"/>
      <c r="I644" s="228"/>
      <c r="J644" s="41"/>
      <c r="K644" s="41"/>
      <c r="L644" s="45"/>
      <c r="M644" s="229"/>
      <c r="N644" s="230"/>
      <c r="O644" s="85"/>
      <c r="P644" s="85"/>
      <c r="Q644" s="85"/>
      <c r="R644" s="85"/>
      <c r="S644" s="85"/>
      <c r="T644" s="86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226</v>
      </c>
      <c r="AU644" s="18" t="s">
        <v>82</v>
      </c>
    </row>
    <row r="645" s="2" customFormat="1" ht="16.5" customHeight="1">
      <c r="A645" s="39"/>
      <c r="B645" s="40"/>
      <c r="C645" s="213" t="s">
        <v>1028</v>
      </c>
      <c r="D645" s="213" t="s">
        <v>217</v>
      </c>
      <c r="E645" s="214" t="s">
        <v>2425</v>
      </c>
      <c r="F645" s="215" t="s">
        <v>2426</v>
      </c>
      <c r="G645" s="216" t="s">
        <v>220</v>
      </c>
      <c r="H645" s="217">
        <v>4.5</v>
      </c>
      <c r="I645" s="218"/>
      <c r="J645" s="219">
        <f>ROUND(I645*H645,2)</f>
        <v>0</v>
      </c>
      <c r="K645" s="215" t="s">
        <v>221</v>
      </c>
      <c r="L645" s="45"/>
      <c r="M645" s="220" t="s">
        <v>19</v>
      </c>
      <c r="N645" s="221" t="s">
        <v>44</v>
      </c>
      <c r="O645" s="85"/>
      <c r="P645" s="222">
        <f>O645*H645</f>
        <v>0</v>
      </c>
      <c r="Q645" s="222">
        <v>1.0000000000000001E-05</v>
      </c>
      <c r="R645" s="222">
        <f>Q645*H645</f>
        <v>4.5000000000000003E-05</v>
      </c>
      <c r="S645" s="222">
        <v>0</v>
      </c>
      <c r="T645" s="223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24" t="s">
        <v>222</v>
      </c>
      <c r="AT645" s="224" t="s">
        <v>217</v>
      </c>
      <c r="AU645" s="224" t="s">
        <v>82</v>
      </c>
      <c r="AY645" s="18" t="s">
        <v>214</v>
      </c>
      <c r="BE645" s="225">
        <f>IF(N645="základní",J645,0)</f>
        <v>0</v>
      </c>
      <c r="BF645" s="225">
        <f>IF(N645="snížená",J645,0)</f>
        <v>0</v>
      </c>
      <c r="BG645" s="225">
        <f>IF(N645="zákl. přenesená",J645,0)</f>
        <v>0</v>
      </c>
      <c r="BH645" s="225">
        <f>IF(N645="sníž. přenesená",J645,0)</f>
        <v>0</v>
      </c>
      <c r="BI645" s="225">
        <f>IF(N645="nulová",J645,0)</f>
        <v>0</v>
      </c>
      <c r="BJ645" s="18" t="s">
        <v>80</v>
      </c>
      <c r="BK645" s="225">
        <f>ROUND(I645*H645,2)</f>
        <v>0</v>
      </c>
      <c r="BL645" s="18" t="s">
        <v>222</v>
      </c>
      <c r="BM645" s="224" t="s">
        <v>2427</v>
      </c>
    </row>
    <row r="646" s="2" customFormat="1">
      <c r="A646" s="39"/>
      <c r="B646" s="40"/>
      <c r="C646" s="41"/>
      <c r="D646" s="226" t="s">
        <v>224</v>
      </c>
      <c r="E646" s="41"/>
      <c r="F646" s="227" t="s">
        <v>2428</v>
      </c>
      <c r="G646" s="41"/>
      <c r="H646" s="41"/>
      <c r="I646" s="228"/>
      <c r="J646" s="41"/>
      <c r="K646" s="41"/>
      <c r="L646" s="45"/>
      <c r="M646" s="229"/>
      <c r="N646" s="230"/>
      <c r="O646" s="85"/>
      <c r="P646" s="85"/>
      <c r="Q646" s="85"/>
      <c r="R646" s="85"/>
      <c r="S646" s="85"/>
      <c r="T646" s="86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224</v>
      </c>
      <c r="AU646" s="18" t="s">
        <v>82</v>
      </c>
    </row>
    <row r="647" s="2" customFormat="1">
      <c r="A647" s="39"/>
      <c r="B647" s="40"/>
      <c r="C647" s="41"/>
      <c r="D647" s="231" t="s">
        <v>226</v>
      </c>
      <c r="E647" s="41"/>
      <c r="F647" s="232" t="s">
        <v>2429</v>
      </c>
      <c r="G647" s="41"/>
      <c r="H647" s="41"/>
      <c r="I647" s="228"/>
      <c r="J647" s="41"/>
      <c r="K647" s="41"/>
      <c r="L647" s="45"/>
      <c r="M647" s="229"/>
      <c r="N647" s="230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226</v>
      </c>
      <c r="AU647" s="18" t="s">
        <v>82</v>
      </c>
    </row>
    <row r="648" s="2" customFormat="1" ht="16.5" customHeight="1">
      <c r="A648" s="39"/>
      <c r="B648" s="40"/>
      <c r="C648" s="213" t="s">
        <v>1032</v>
      </c>
      <c r="D648" s="213" t="s">
        <v>217</v>
      </c>
      <c r="E648" s="214" t="s">
        <v>2430</v>
      </c>
      <c r="F648" s="215" t="s">
        <v>2431</v>
      </c>
      <c r="G648" s="216" t="s">
        <v>1655</v>
      </c>
      <c r="H648" s="217">
        <v>0.56299999999999994</v>
      </c>
      <c r="I648" s="218"/>
      <c r="J648" s="219">
        <f>ROUND(I648*H648,2)</f>
        <v>0</v>
      </c>
      <c r="K648" s="215" t="s">
        <v>221</v>
      </c>
      <c r="L648" s="45"/>
      <c r="M648" s="220" t="s">
        <v>19</v>
      </c>
      <c r="N648" s="221" t="s">
        <v>44</v>
      </c>
      <c r="O648" s="85"/>
      <c r="P648" s="222">
        <f>O648*H648</f>
        <v>0</v>
      </c>
      <c r="Q648" s="222">
        <v>0</v>
      </c>
      <c r="R648" s="222">
        <f>Q648*H648</f>
        <v>0</v>
      </c>
      <c r="S648" s="222">
        <v>2.2000000000000002</v>
      </c>
      <c r="T648" s="223">
        <f>S648*H648</f>
        <v>1.2385999999999999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24" t="s">
        <v>222</v>
      </c>
      <c r="AT648" s="224" t="s">
        <v>217</v>
      </c>
      <c r="AU648" s="224" t="s">
        <v>82</v>
      </c>
      <c r="AY648" s="18" t="s">
        <v>214</v>
      </c>
      <c r="BE648" s="225">
        <f>IF(N648="základní",J648,0)</f>
        <v>0</v>
      </c>
      <c r="BF648" s="225">
        <f>IF(N648="snížená",J648,0)</f>
        <v>0</v>
      </c>
      <c r="BG648" s="225">
        <f>IF(N648="zákl. přenesená",J648,0)</f>
        <v>0</v>
      </c>
      <c r="BH648" s="225">
        <f>IF(N648="sníž. přenesená",J648,0)</f>
        <v>0</v>
      </c>
      <c r="BI648" s="225">
        <f>IF(N648="nulová",J648,0)</f>
        <v>0</v>
      </c>
      <c r="BJ648" s="18" t="s">
        <v>80</v>
      </c>
      <c r="BK648" s="225">
        <f>ROUND(I648*H648,2)</f>
        <v>0</v>
      </c>
      <c r="BL648" s="18" t="s">
        <v>222</v>
      </c>
      <c r="BM648" s="224" t="s">
        <v>2432</v>
      </c>
    </row>
    <row r="649" s="2" customFormat="1">
      <c r="A649" s="39"/>
      <c r="B649" s="40"/>
      <c r="C649" s="41"/>
      <c r="D649" s="226" t="s">
        <v>224</v>
      </c>
      <c r="E649" s="41"/>
      <c r="F649" s="227" t="s">
        <v>2433</v>
      </c>
      <c r="G649" s="41"/>
      <c r="H649" s="41"/>
      <c r="I649" s="228"/>
      <c r="J649" s="41"/>
      <c r="K649" s="41"/>
      <c r="L649" s="45"/>
      <c r="M649" s="229"/>
      <c r="N649" s="230"/>
      <c r="O649" s="85"/>
      <c r="P649" s="85"/>
      <c r="Q649" s="85"/>
      <c r="R649" s="85"/>
      <c r="S649" s="85"/>
      <c r="T649" s="86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224</v>
      </c>
      <c r="AU649" s="18" t="s">
        <v>82</v>
      </c>
    </row>
    <row r="650" s="2" customFormat="1">
      <c r="A650" s="39"/>
      <c r="B650" s="40"/>
      <c r="C650" s="41"/>
      <c r="D650" s="231" t="s">
        <v>226</v>
      </c>
      <c r="E650" s="41"/>
      <c r="F650" s="232" t="s">
        <v>2434</v>
      </c>
      <c r="G650" s="41"/>
      <c r="H650" s="41"/>
      <c r="I650" s="228"/>
      <c r="J650" s="41"/>
      <c r="K650" s="41"/>
      <c r="L650" s="45"/>
      <c r="M650" s="229"/>
      <c r="N650" s="230"/>
      <c r="O650" s="85"/>
      <c r="P650" s="85"/>
      <c r="Q650" s="85"/>
      <c r="R650" s="85"/>
      <c r="S650" s="85"/>
      <c r="T650" s="86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226</v>
      </c>
      <c r="AU650" s="18" t="s">
        <v>82</v>
      </c>
    </row>
    <row r="651" s="13" customFormat="1">
      <c r="A651" s="13"/>
      <c r="B651" s="233"/>
      <c r="C651" s="234"/>
      <c r="D651" s="226" t="s">
        <v>242</v>
      </c>
      <c r="E651" s="254" t="s">
        <v>19</v>
      </c>
      <c r="F651" s="235" t="s">
        <v>2435</v>
      </c>
      <c r="G651" s="234"/>
      <c r="H651" s="236">
        <v>0.56299999999999994</v>
      </c>
      <c r="I651" s="237"/>
      <c r="J651" s="234"/>
      <c r="K651" s="234"/>
      <c r="L651" s="238"/>
      <c r="M651" s="239"/>
      <c r="N651" s="240"/>
      <c r="O651" s="240"/>
      <c r="P651" s="240"/>
      <c r="Q651" s="240"/>
      <c r="R651" s="240"/>
      <c r="S651" s="240"/>
      <c r="T651" s="24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2" t="s">
        <v>242</v>
      </c>
      <c r="AU651" s="242" t="s">
        <v>82</v>
      </c>
      <c r="AV651" s="13" t="s">
        <v>82</v>
      </c>
      <c r="AW651" s="13" t="s">
        <v>35</v>
      </c>
      <c r="AX651" s="13" t="s">
        <v>80</v>
      </c>
      <c r="AY651" s="242" t="s">
        <v>214</v>
      </c>
    </row>
    <row r="652" s="2" customFormat="1" ht="16.5" customHeight="1">
      <c r="A652" s="39"/>
      <c r="B652" s="40"/>
      <c r="C652" s="213" t="s">
        <v>1036</v>
      </c>
      <c r="D652" s="213" t="s">
        <v>217</v>
      </c>
      <c r="E652" s="214" t="s">
        <v>2436</v>
      </c>
      <c r="F652" s="215" t="s">
        <v>2437</v>
      </c>
      <c r="G652" s="216" t="s">
        <v>1655</v>
      </c>
      <c r="H652" s="217">
        <v>3.375</v>
      </c>
      <c r="I652" s="218"/>
      <c r="J652" s="219">
        <f>ROUND(I652*H652,2)</f>
        <v>0</v>
      </c>
      <c r="K652" s="215" t="s">
        <v>221</v>
      </c>
      <c r="L652" s="45"/>
      <c r="M652" s="220" t="s">
        <v>19</v>
      </c>
      <c r="N652" s="221" t="s">
        <v>44</v>
      </c>
      <c r="O652" s="85"/>
      <c r="P652" s="222">
        <f>O652*H652</f>
        <v>0</v>
      </c>
      <c r="Q652" s="222">
        <v>0</v>
      </c>
      <c r="R652" s="222">
        <f>Q652*H652</f>
        <v>0</v>
      </c>
      <c r="S652" s="222">
        <v>1.3999999999999999</v>
      </c>
      <c r="T652" s="223">
        <f>S652*H652</f>
        <v>4.7249999999999996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24" t="s">
        <v>222</v>
      </c>
      <c r="AT652" s="224" t="s">
        <v>217</v>
      </c>
      <c r="AU652" s="224" t="s">
        <v>82</v>
      </c>
      <c r="AY652" s="18" t="s">
        <v>214</v>
      </c>
      <c r="BE652" s="225">
        <f>IF(N652="základní",J652,0)</f>
        <v>0</v>
      </c>
      <c r="BF652" s="225">
        <f>IF(N652="snížená",J652,0)</f>
        <v>0</v>
      </c>
      <c r="BG652" s="225">
        <f>IF(N652="zákl. přenesená",J652,0)</f>
        <v>0</v>
      </c>
      <c r="BH652" s="225">
        <f>IF(N652="sníž. přenesená",J652,0)</f>
        <v>0</v>
      </c>
      <c r="BI652" s="225">
        <f>IF(N652="nulová",J652,0)</f>
        <v>0</v>
      </c>
      <c r="BJ652" s="18" t="s">
        <v>80</v>
      </c>
      <c r="BK652" s="225">
        <f>ROUND(I652*H652,2)</f>
        <v>0</v>
      </c>
      <c r="BL652" s="18" t="s">
        <v>222</v>
      </c>
      <c r="BM652" s="224" t="s">
        <v>2438</v>
      </c>
    </row>
    <row r="653" s="2" customFormat="1">
      <c r="A653" s="39"/>
      <c r="B653" s="40"/>
      <c r="C653" s="41"/>
      <c r="D653" s="226" t="s">
        <v>224</v>
      </c>
      <c r="E653" s="41"/>
      <c r="F653" s="227" t="s">
        <v>2439</v>
      </c>
      <c r="G653" s="41"/>
      <c r="H653" s="41"/>
      <c r="I653" s="228"/>
      <c r="J653" s="41"/>
      <c r="K653" s="41"/>
      <c r="L653" s="45"/>
      <c r="M653" s="229"/>
      <c r="N653" s="230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224</v>
      </c>
      <c r="AU653" s="18" t="s">
        <v>82</v>
      </c>
    </row>
    <row r="654" s="2" customFormat="1">
      <c r="A654" s="39"/>
      <c r="B654" s="40"/>
      <c r="C654" s="41"/>
      <c r="D654" s="231" t="s">
        <v>226</v>
      </c>
      <c r="E654" s="41"/>
      <c r="F654" s="232" t="s">
        <v>2440</v>
      </c>
      <c r="G654" s="41"/>
      <c r="H654" s="41"/>
      <c r="I654" s="228"/>
      <c r="J654" s="41"/>
      <c r="K654" s="41"/>
      <c r="L654" s="45"/>
      <c r="M654" s="229"/>
      <c r="N654" s="230"/>
      <c r="O654" s="85"/>
      <c r="P654" s="85"/>
      <c r="Q654" s="85"/>
      <c r="R654" s="85"/>
      <c r="S654" s="85"/>
      <c r="T654" s="86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226</v>
      </c>
      <c r="AU654" s="18" t="s">
        <v>82</v>
      </c>
    </row>
    <row r="655" s="13" customFormat="1">
      <c r="A655" s="13"/>
      <c r="B655" s="233"/>
      <c r="C655" s="234"/>
      <c r="D655" s="226" t="s">
        <v>242</v>
      </c>
      <c r="E655" s="254" t="s">
        <v>19</v>
      </c>
      <c r="F655" s="235" t="s">
        <v>1983</v>
      </c>
      <c r="G655" s="234"/>
      <c r="H655" s="236">
        <v>3.375</v>
      </c>
      <c r="I655" s="237"/>
      <c r="J655" s="234"/>
      <c r="K655" s="234"/>
      <c r="L655" s="238"/>
      <c r="M655" s="239"/>
      <c r="N655" s="240"/>
      <c r="O655" s="240"/>
      <c r="P655" s="240"/>
      <c r="Q655" s="240"/>
      <c r="R655" s="240"/>
      <c r="S655" s="240"/>
      <c r="T655" s="24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2" t="s">
        <v>242</v>
      </c>
      <c r="AU655" s="242" t="s">
        <v>82</v>
      </c>
      <c r="AV655" s="13" t="s">
        <v>82</v>
      </c>
      <c r="AW655" s="13" t="s">
        <v>35</v>
      </c>
      <c r="AX655" s="13" t="s">
        <v>80</v>
      </c>
      <c r="AY655" s="242" t="s">
        <v>214</v>
      </c>
    </row>
    <row r="656" s="2" customFormat="1" ht="16.5" customHeight="1">
      <c r="A656" s="39"/>
      <c r="B656" s="40"/>
      <c r="C656" s="213" t="s">
        <v>1040</v>
      </c>
      <c r="D656" s="213" t="s">
        <v>217</v>
      </c>
      <c r="E656" s="214" t="s">
        <v>2441</v>
      </c>
      <c r="F656" s="215" t="s">
        <v>2442</v>
      </c>
      <c r="G656" s="216" t="s">
        <v>321</v>
      </c>
      <c r="H656" s="217">
        <v>213</v>
      </c>
      <c r="I656" s="218"/>
      <c r="J656" s="219">
        <f>ROUND(I656*H656,2)</f>
        <v>0</v>
      </c>
      <c r="K656" s="215" t="s">
        <v>221</v>
      </c>
      <c r="L656" s="45"/>
      <c r="M656" s="220" t="s">
        <v>19</v>
      </c>
      <c r="N656" s="221" t="s">
        <v>44</v>
      </c>
      <c r="O656" s="85"/>
      <c r="P656" s="222">
        <f>O656*H656</f>
        <v>0</v>
      </c>
      <c r="Q656" s="222">
        <v>0</v>
      </c>
      <c r="R656" s="222">
        <f>Q656*H656</f>
        <v>0</v>
      </c>
      <c r="S656" s="222">
        <v>0</v>
      </c>
      <c r="T656" s="223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24" t="s">
        <v>222</v>
      </c>
      <c r="AT656" s="224" t="s">
        <v>217</v>
      </c>
      <c r="AU656" s="224" t="s">
        <v>82</v>
      </c>
      <c r="AY656" s="18" t="s">
        <v>214</v>
      </c>
      <c r="BE656" s="225">
        <f>IF(N656="základní",J656,0)</f>
        <v>0</v>
      </c>
      <c r="BF656" s="225">
        <f>IF(N656="snížená",J656,0)</f>
        <v>0</v>
      </c>
      <c r="BG656" s="225">
        <f>IF(N656="zákl. přenesená",J656,0)</f>
        <v>0</v>
      </c>
      <c r="BH656" s="225">
        <f>IF(N656="sníž. přenesená",J656,0)</f>
        <v>0</v>
      </c>
      <c r="BI656" s="225">
        <f>IF(N656="nulová",J656,0)</f>
        <v>0</v>
      </c>
      <c r="BJ656" s="18" t="s">
        <v>80</v>
      </c>
      <c r="BK656" s="225">
        <f>ROUND(I656*H656,2)</f>
        <v>0</v>
      </c>
      <c r="BL656" s="18" t="s">
        <v>222</v>
      </c>
      <c r="BM656" s="224" t="s">
        <v>2443</v>
      </c>
    </row>
    <row r="657" s="2" customFormat="1">
      <c r="A657" s="39"/>
      <c r="B657" s="40"/>
      <c r="C657" s="41"/>
      <c r="D657" s="226" t="s">
        <v>224</v>
      </c>
      <c r="E657" s="41"/>
      <c r="F657" s="227" t="s">
        <v>2444</v>
      </c>
      <c r="G657" s="41"/>
      <c r="H657" s="41"/>
      <c r="I657" s="228"/>
      <c r="J657" s="41"/>
      <c r="K657" s="41"/>
      <c r="L657" s="45"/>
      <c r="M657" s="229"/>
      <c r="N657" s="230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224</v>
      </c>
      <c r="AU657" s="18" t="s">
        <v>82</v>
      </c>
    </row>
    <row r="658" s="2" customFormat="1">
      <c r="A658" s="39"/>
      <c r="B658" s="40"/>
      <c r="C658" s="41"/>
      <c r="D658" s="231" t="s">
        <v>226</v>
      </c>
      <c r="E658" s="41"/>
      <c r="F658" s="232" t="s">
        <v>2445</v>
      </c>
      <c r="G658" s="41"/>
      <c r="H658" s="41"/>
      <c r="I658" s="228"/>
      <c r="J658" s="41"/>
      <c r="K658" s="41"/>
      <c r="L658" s="45"/>
      <c r="M658" s="229"/>
      <c r="N658" s="230"/>
      <c r="O658" s="85"/>
      <c r="P658" s="85"/>
      <c r="Q658" s="85"/>
      <c r="R658" s="85"/>
      <c r="S658" s="85"/>
      <c r="T658" s="86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226</v>
      </c>
      <c r="AU658" s="18" t="s">
        <v>82</v>
      </c>
    </row>
    <row r="659" s="2" customFormat="1" ht="16.5" customHeight="1">
      <c r="A659" s="39"/>
      <c r="B659" s="40"/>
      <c r="C659" s="213" t="s">
        <v>1044</v>
      </c>
      <c r="D659" s="213" t="s">
        <v>217</v>
      </c>
      <c r="E659" s="214" t="s">
        <v>2446</v>
      </c>
      <c r="F659" s="215" t="s">
        <v>2447</v>
      </c>
      <c r="G659" s="216" t="s">
        <v>321</v>
      </c>
      <c r="H659" s="217">
        <v>383</v>
      </c>
      <c r="I659" s="218"/>
      <c r="J659" s="219">
        <f>ROUND(I659*H659,2)</f>
        <v>0</v>
      </c>
      <c r="K659" s="215" t="s">
        <v>221</v>
      </c>
      <c r="L659" s="45"/>
      <c r="M659" s="220" t="s">
        <v>19</v>
      </c>
      <c r="N659" s="221" t="s">
        <v>44</v>
      </c>
      <c r="O659" s="85"/>
      <c r="P659" s="222">
        <f>O659*H659</f>
        <v>0</v>
      </c>
      <c r="Q659" s="222">
        <v>0</v>
      </c>
      <c r="R659" s="222">
        <f>Q659*H659</f>
        <v>0</v>
      </c>
      <c r="S659" s="222">
        <v>0</v>
      </c>
      <c r="T659" s="223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24" t="s">
        <v>222</v>
      </c>
      <c r="AT659" s="224" t="s">
        <v>217</v>
      </c>
      <c r="AU659" s="224" t="s">
        <v>82</v>
      </c>
      <c r="AY659" s="18" t="s">
        <v>214</v>
      </c>
      <c r="BE659" s="225">
        <f>IF(N659="základní",J659,0)</f>
        <v>0</v>
      </c>
      <c r="BF659" s="225">
        <f>IF(N659="snížená",J659,0)</f>
        <v>0</v>
      </c>
      <c r="BG659" s="225">
        <f>IF(N659="zákl. přenesená",J659,0)</f>
        <v>0</v>
      </c>
      <c r="BH659" s="225">
        <f>IF(N659="sníž. přenesená",J659,0)</f>
        <v>0</v>
      </c>
      <c r="BI659" s="225">
        <f>IF(N659="nulová",J659,0)</f>
        <v>0</v>
      </c>
      <c r="BJ659" s="18" t="s">
        <v>80</v>
      </c>
      <c r="BK659" s="225">
        <f>ROUND(I659*H659,2)</f>
        <v>0</v>
      </c>
      <c r="BL659" s="18" t="s">
        <v>222</v>
      </c>
      <c r="BM659" s="224" t="s">
        <v>2448</v>
      </c>
    </row>
    <row r="660" s="2" customFormat="1">
      <c r="A660" s="39"/>
      <c r="B660" s="40"/>
      <c r="C660" s="41"/>
      <c r="D660" s="226" t="s">
        <v>224</v>
      </c>
      <c r="E660" s="41"/>
      <c r="F660" s="227" t="s">
        <v>2449</v>
      </c>
      <c r="G660" s="41"/>
      <c r="H660" s="41"/>
      <c r="I660" s="228"/>
      <c r="J660" s="41"/>
      <c r="K660" s="41"/>
      <c r="L660" s="45"/>
      <c r="M660" s="229"/>
      <c r="N660" s="230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224</v>
      </c>
      <c r="AU660" s="18" t="s">
        <v>82</v>
      </c>
    </row>
    <row r="661" s="2" customFormat="1">
      <c r="A661" s="39"/>
      <c r="B661" s="40"/>
      <c r="C661" s="41"/>
      <c r="D661" s="231" t="s">
        <v>226</v>
      </c>
      <c r="E661" s="41"/>
      <c r="F661" s="232" t="s">
        <v>2450</v>
      </c>
      <c r="G661" s="41"/>
      <c r="H661" s="41"/>
      <c r="I661" s="228"/>
      <c r="J661" s="41"/>
      <c r="K661" s="41"/>
      <c r="L661" s="45"/>
      <c r="M661" s="229"/>
      <c r="N661" s="230"/>
      <c r="O661" s="85"/>
      <c r="P661" s="85"/>
      <c r="Q661" s="85"/>
      <c r="R661" s="85"/>
      <c r="S661" s="85"/>
      <c r="T661" s="86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226</v>
      </c>
      <c r="AU661" s="18" t="s">
        <v>82</v>
      </c>
    </row>
    <row r="662" s="12" customFormat="1" ht="22.8" customHeight="1">
      <c r="A662" s="12"/>
      <c r="B662" s="197"/>
      <c r="C662" s="198"/>
      <c r="D662" s="199" t="s">
        <v>72</v>
      </c>
      <c r="E662" s="211" t="s">
        <v>228</v>
      </c>
      <c r="F662" s="211" t="s">
        <v>229</v>
      </c>
      <c r="G662" s="198"/>
      <c r="H662" s="198"/>
      <c r="I662" s="201"/>
      <c r="J662" s="212">
        <f>BK662</f>
        <v>0</v>
      </c>
      <c r="K662" s="198"/>
      <c r="L662" s="203"/>
      <c r="M662" s="204"/>
      <c r="N662" s="205"/>
      <c r="O662" s="205"/>
      <c r="P662" s="206">
        <f>SUM(P663:P698)</f>
        <v>0</v>
      </c>
      <c r="Q662" s="205"/>
      <c r="R662" s="206">
        <f>SUM(R663:R698)</f>
        <v>0</v>
      </c>
      <c r="S662" s="205"/>
      <c r="T662" s="207">
        <f>SUM(T663:T698)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08" t="s">
        <v>80</v>
      </c>
      <c r="AT662" s="209" t="s">
        <v>72</v>
      </c>
      <c r="AU662" s="209" t="s">
        <v>80</v>
      </c>
      <c r="AY662" s="208" t="s">
        <v>214</v>
      </c>
      <c r="BK662" s="210">
        <f>SUM(BK663:BK698)</f>
        <v>0</v>
      </c>
    </row>
    <row r="663" s="2" customFormat="1" ht="16.5" customHeight="1">
      <c r="A663" s="39"/>
      <c r="B663" s="40"/>
      <c r="C663" s="213" t="s">
        <v>1049</v>
      </c>
      <c r="D663" s="213" t="s">
        <v>217</v>
      </c>
      <c r="E663" s="214" t="s">
        <v>230</v>
      </c>
      <c r="F663" s="215" t="s">
        <v>231</v>
      </c>
      <c r="G663" s="216" t="s">
        <v>232</v>
      </c>
      <c r="H663" s="217">
        <v>217.15600000000001</v>
      </c>
      <c r="I663" s="218"/>
      <c r="J663" s="219">
        <f>ROUND(I663*H663,2)</f>
        <v>0</v>
      </c>
      <c r="K663" s="215" t="s">
        <v>221</v>
      </c>
      <c r="L663" s="45"/>
      <c r="M663" s="220" t="s">
        <v>19</v>
      </c>
      <c r="N663" s="221" t="s">
        <v>44</v>
      </c>
      <c r="O663" s="85"/>
      <c r="P663" s="222">
        <f>O663*H663</f>
        <v>0</v>
      </c>
      <c r="Q663" s="222">
        <v>0</v>
      </c>
      <c r="R663" s="222">
        <f>Q663*H663</f>
        <v>0</v>
      </c>
      <c r="S663" s="222">
        <v>0</v>
      </c>
      <c r="T663" s="223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24" t="s">
        <v>222</v>
      </c>
      <c r="AT663" s="224" t="s">
        <v>217</v>
      </c>
      <c r="AU663" s="224" t="s">
        <v>82</v>
      </c>
      <c r="AY663" s="18" t="s">
        <v>214</v>
      </c>
      <c r="BE663" s="225">
        <f>IF(N663="základní",J663,0)</f>
        <v>0</v>
      </c>
      <c r="BF663" s="225">
        <f>IF(N663="snížená",J663,0)</f>
        <v>0</v>
      </c>
      <c r="BG663" s="225">
        <f>IF(N663="zákl. přenesená",J663,0)</f>
        <v>0</v>
      </c>
      <c r="BH663" s="225">
        <f>IF(N663="sníž. přenesená",J663,0)</f>
        <v>0</v>
      </c>
      <c r="BI663" s="225">
        <f>IF(N663="nulová",J663,0)</f>
        <v>0</v>
      </c>
      <c r="BJ663" s="18" t="s">
        <v>80</v>
      </c>
      <c r="BK663" s="225">
        <f>ROUND(I663*H663,2)</f>
        <v>0</v>
      </c>
      <c r="BL663" s="18" t="s">
        <v>222</v>
      </c>
      <c r="BM663" s="224" t="s">
        <v>2451</v>
      </c>
    </row>
    <row r="664" s="2" customFormat="1">
      <c r="A664" s="39"/>
      <c r="B664" s="40"/>
      <c r="C664" s="41"/>
      <c r="D664" s="226" t="s">
        <v>224</v>
      </c>
      <c r="E664" s="41"/>
      <c r="F664" s="227" t="s">
        <v>234</v>
      </c>
      <c r="G664" s="41"/>
      <c r="H664" s="41"/>
      <c r="I664" s="228"/>
      <c r="J664" s="41"/>
      <c r="K664" s="41"/>
      <c r="L664" s="45"/>
      <c r="M664" s="229"/>
      <c r="N664" s="230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224</v>
      </c>
      <c r="AU664" s="18" t="s">
        <v>82</v>
      </c>
    </row>
    <row r="665" s="2" customFormat="1">
      <c r="A665" s="39"/>
      <c r="B665" s="40"/>
      <c r="C665" s="41"/>
      <c r="D665" s="231" t="s">
        <v>226</v>
      </c>
      <c r="E665" s="41"/>
      <c r="F665" s="232" t="s">
        <v>235</v>
      </c>
      <c r="G665" s="41"/>
      <c r="H665" s="41"/>
      <c r="I665" s="228"/>
      <c r="J665" s="41"/>
      <c r="K665" s="41"/>
      <c r="L665" s="45"/>
      <c r="M665" s="229"/>
      <c r="N665" s="230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226</v>
      </c>
      <c r="AU665" s="18" t="s">
        <v>82</v>
      </c>
    </row>
    <row r="666" s="2" customFormat="1" ht="16.5" customHeight="1">
      <c r="A666" s="39"/>
      <c r="B666" s="40"/>
      <c r="C666" s="213" t="s">
        <v>1053</v>
      </c>
      <c r="D666" s="213" t="s">
        <v>217</v>
      </c>
      <c r="E666" s="214" t="s">
        <v>237</v>
      </c>
      <c r="F666" s="215" t="s">
        <v>238</v>
      </c>
      <c r="G666" s="216" t="s">
        <v>232</v>
      </c>
      <c r="H666" s="217">
        <v>3257.3400000000001</v>
      </c>
      <c r="I666" s="218"/>
      <c r="J666" s="219">
        <f>ROUND(I666*H666,2)</f>
        <v>0</v>
      </c>
      <c r="K666" s="215" t="s">
        <v>221</v>
      </c>
      <c r="L666" s="45"/>
      <c r="M666" s="220" t="s">
        <v>19</v>
      </c>
      <c r="N666" s="221" t="s">
        <v>44</v>
      </c>
      <c r="O666" s="85"/>
      <c r="P666" s="222">
        <f>O666*H666</f>
        <v>0</v>
      </c>
      <c r="Q666" s="222">
        <v>0</v>
      </c>
      <c r="R666" s="222">
        <f>Q666*H666</f>
        <v>0</v>
      </c>
      <c r="S666" s="222">
        <v>0</v>
      </c>
      <c r="T666" s="223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24" t="s">
        <v>222</v>
      </c>
      <c r="AT666" s="224" t="s">
        <v>217</v>
      </c>
      <c r="AU666" s="224" t="s">
        <v>82</v>
      </c>
      <c r="AY666" s="18" t="s">
        <v>214</v>
      </c>
      <c r="BE666" s="225">
        <f>IF(N666="základní",J666,0)</f>
        <v>0</v>
      </c>
      <c r="BF666" s="225">
        <f>IF(N666="snížená",J666,0)</f>
        <v>0</v>
      </c>
      <c r="BG666" s="225">
        <f>IF(N666="zákl. přenesená",J666,0)</f>
        <v>0</v>
      </c>
      <c r="BH666" s="225">
        <f>IF(N666="sníž. přenesená",J666,0)</f>
        <v>0</v>
      </c>
      <c r="BI666" s="225">
        <f>IF(N666="nulová",J666,0)</f>
        <v>0</v>
      </c>
      <c r="BJ666" s="18" t="s">
        <v>80</v>
      </c>
      <c r="BK666" s="225">
        <f>ROUND(I666*H666,2)</f>
        <v>0</v>
      </c>
      <c r="BL666" s="18" t="s">
        <v>222</v>
      </c>
      <c r="BM666" s="224" t="s">
        <v>2452</v>
      </c>
    </row>
    <row r="667" s="2" customFormat="1">
      <c r="A667" s="39"/>
      <c r="B667" s="40"/>
      <c r="C667" s="41"/>
      <c r="D667" s="226" t="s">
        <v>224</v>
      </c>
      <c r="E667" s="41"/>
      <c r="F667" s="227" t="s">
        <v>240</v>
      </c>
      <c r="G667" s="41"/>
      <c r="H667" s="41"/>
      <c r="I667" s="228"/>
      <c r="J667" s="41"/>
      <c r="K667" s="41"/>
      <c r="L667" s="45"/>
      <c r="M667" s="229"/>
      <c r="N667" s="230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224</v>
      </c>
      <c r="AU667" s="18" t="s">
        <v>82</v>
      </c>
    </row>
    <row r="668" s="2" customFormat="1">
      <c r="A668" s="39"/>
      <c r="B668" s="40"/>
      <c r="C668" s="41"/>
      <c r="D668" s="231" t="s">
        <v>226</v>
      </c>
      <c r="E668" s="41"/>
      <c r="F668" s="232" t="s">
        <v>241</v>
      </c>
      <c r="G668" s="41"/>
      <c r="H668" s="41"/>
      <c r="I668" s="228"/>
      <c r="J668" s="41"/>
      <c r="K668" s="41"/>
      <c r="L668" s="45"/>
      <c r="M668" s="229"/>
      <c r="N668" s="230"/>
      <c r="O668" s="85"/>
      <c r="P668" s="85"/>
      <c r="Q668" s="85"/>
      <c r="R668" s="85"/>
      <c r="S668" s="85"/>
      <c r="T668" s="86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226</v>
      </c>
      <c r="AU668" s="18" t="s">
        <v>82</v>
      </c>
    </row>
    <row r="669" s="13" customFormat="1">
      <c r="A669" s="13"/>
      <c r="B669" s="233"/>
      <c r="C669" s="234"/>
      <c r="D669" s="226" t="s">
        <v>242</v>
      </c>
      <c r="E669" s="234"/>
      <c r="F669" s="235" t="s">
        <v>2453</v>
      </c>
      <c r="G669" s="234"/>
      <c r="H669" s="236">
        <v>3257.3400000000001</v>
      </c>
      <c r="I669" s="237"/>
      <c r="J669" s="234"/>
      <c r="K669" s="234"/>
      <c r="L669" s="238"/>
      <c r="M669" s="239"/>
      <c r="N669" s="240"/>
      <c r="O669" s="240"/>
      <c r="P669" s="240"/>
      <c r="Q669" s="240"/>
      <c r="R669" s="240"/>
      <c r="S669" s="240"/>
      <c r="T669" s="24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2" t="s">
        <v>242</v>
      </c>
      <c r="AU669" s="242" t="s">
        <v>82</v>
      </c>
      <c r="AV669" s="13" t="s">
        <v>82</v>
      </c>
      <c r="AW669" s="13" t="s">
        <v>4</v>
      </c>
      <c r="AX669" s="13" t="s">
        <v>80</v>
      </c>
      <c r="AY669" s="242" t="s">
        <v>214</v>
      </c>
    </row>
    <row r="670" s="2" customFormat="1" ht="16.5" customHeight="1">
      <c r="A670" s="39"/>
      <c r="B670" s="40"/>
      <c r="C670" s="213" t="s">
        <v>1057</v>
      </c>
      <c r="D670" s="213" t="s">
        <v>217</v>
      </c>
      <c r="E670" s="214" t="s">
        <v>2454</v>
      </c>
      <c r="F670" s="215" t="s">
        <v>2455</v>
      </c>
      <c r="G670" s="216" t="s">
        <v>232</v>
      </c>
      <c r="H670" s="217">
        <v>1977.643</v>
      </c>
      <c r="I670" s="218"/>
      <c r="J670" s="219">
        <f>ROUND(I670*H670,2)</f>
        <v>0</v>
      </c>
      <c r="K670" s="215" t="s">
        <v>221</v>
      </c>
      <c r="L670" s="45"/>
      <c r="M670" s="220" t="s">
        <v>19</v>
      </c>
      <c r="N670" s="221" t="s">
        <v>44</v>
      </c>
      <c r="O670" s="85"/>
      <c r="P670" s="222">
        <f>O670*H670</f>
        <v>0</v>
      </c>
      <c r="Q670" s="222">
        <v>0</v>
      </c>
      <c r="R670" s="222">
        <f>Q670*H670</f>
        <v>0</v>
      </c>
      <c r="S670" s="222">
        <v>0</v>
      </c>
      <c r="T670" s="223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24" t="s">
        <v>222</v>
      </c>
      <c r="AT670" s="224" t="s">
        <v>217</v>
      </c>
      <c r="AU670" s="224" t="s">
        <v>82</v>
      </c>
      <c r="AY670" s="18" t="s">
        <v>214</v>
      </c>
      <c r="BE670" s="225">
        <f>IF(N670="základní",J670,0)</f>
        <v>0</v>
      </c>
      <c r="BF670" s="225">
        <f>IF(N670="snížená",J670,0)</f>
        <v>0</v>
      </c>
      <c r="BG670" s="225">
        <f>IF(N670="zákl. přenesená",J670,0)</f>
        <v>0</v>
      </c>
      <c r="BH670" s="225">
        <f>IF(N670="sníž. přenesená",J670,0)</f>
        <v>0</v>
      </c>
      <c r="BI670" s="225">
        <f>IF(N670="nulová",J670,0)</f>
        <v>0</v>
      </c>
      <c r="BJ670" s="18" t="s">
        <v>80</v>
      </c>
      <c r="BK670" s="225">
        <f>ROUND(I670*H670,2)</f>
        <v>0</v>
      </c>
      <c r="BL670" s="18" t="s">
        <v>222</v>
      </c>
      <c r="BM670" s="224" t="s">
        <v>2456</v>
      </c>
    </row>
    <row r="671" s="2" customFormat="1">
      <c r="A671" s="39"/>
      <c r="B671" s="40"/>
      <c r="C671" s="41"/>
      <c r="D671" s="226" t="s">
        <v>224</v>
      </c>
      <c r="E671" s="41"/>
      <c r="F671" s="227" t="s">
        <v>2457</v>
      </c>
      <c r="G671" s="41"/>
      <c r="H671" s="41"/>
      <c r="I671" s="228"/>
      <c r="J671" s="41"/>
      <c r="K671" s="41"/>
      <c r="L671" s="45"/>
      <c r="M671" s="229"/>
      <c r="N671" s="230"/>
      <c r="O671" s="85"/>
      <c r="P671" s="85"/>
      <c r="Q671" s="85"/>
      <c r="R671" s="85"/>
      <c r="S671" s="85"/>
      <c r="T671" s="86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224</v>
      </c>
      <c r="AU671" s="18" t="s">
        <v>82</v>
      </c>
    </row>
    <row r="672" s="2" customFormat="1">
      <c r="A672" s="39"/>
      <c r="B672" s="40"/>
      <c r="C672" s="41"/>
      <c r="D672" s="231" t="s">
        <v>226</v>
      </c>
      <c r="E672" s="41"/>
      <c r="F672" s="232" t="s">
        <v>2458</v>
      </c>
      <c r="G672" s="41"/>
      <c r="H672" s="41"/>
      <c r="I672" s="228"/>
      <c r="J672" s="41"/>
      <c r="K672" s="41"/>
      <c r="L672" s="45"/>
      <c r="M672" s="229"/>
      <c r="N672" s="230"/>
      <c r="O672" s="85"/>
      <c r="P672" s="85"/>
      <c r="Q672" s="85"/>
      <c r="R672" s="85"/>
      <c r="S672" s="85"/>
      <c r="T672" s="86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226</v>
      </c>
      <c r="AU672" s="18" t="s">
        <v>82</v>
      </c>
    </row>
    <row r="673" s="2" customFormat="1" ht="16.5" customHeight="1">
      <c r="A673" s="39"/>
      <c r="B673" s="40"/>
      <c r="C673" s="213" t="s">
        <v>1061</v>
      </c>
      <c r="D673" s="213" t="s">
        <v>217</v>
      </c>
      <c r="E673" s="214" t="s">
        <v>2459</v>
      </c>
      <c r="F673" s="215" t="s">
        <v>2460</v>
      </c>
      <c r="G673" s="216" t="s">
        <v>232</v>
      </c>
      <c r="H673" s="217">
        <v>29664.645</v>
      </c>
      <c r="I673" s="218"/>
      <c r="J673" s="219">
        <f>ROUND(I673*H673,2)</f>
        <v>0</v>
      </c>
      <c r="K673" s="215" t="s">
        <v>221</v>
      </c>
      <c r="L673" s="45"/>
      <c r="M673" s="220" t="s">
        <v>19</v>
      </c>
      <c r="N673" s="221" t="s">
        <v>44</v>
      </c>
      <c r="O673" s="85"/>
      <c r="P673" s="222">
        <f>O673*H673</f>
        <v>0</v>
      </c>
      <c r="Q673" s="222">
        <v>0</v>
      </c>
      <c r="R673" s="222">
        <f>Q673*H673</f>
        <v>0</v>
      </c>
      <c r="S673" s="222">
        <v>0</v>
      </c>
      <c r="T673" s="223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24" t="s">
        <v>222</v>
      </c>
      <c r="AT673" s="224" t="s">
        <v>217</v>
      </c>
      <c r="AU673" s="224" t="s">
        <v>82</v>
      </c>
      <c r="AY673" s="18" t="s">
        <v>214</v>
      </c>
      <c r="BE673" s="225">
        <f>IF(N673="základní",J673,0)</f>
        <v>0</v>
      </c>
      <c r="BF673" s="225">
        <f>IF(N673="snížená",J673,0)</f>
        <v>0</v>
      </c>
      <c r="BG673" s="225">
        <f>IF(N673="zákl. přenesená",J673,0)</f>
        <v>0</v>
      </c>
      <c r="BH673" s="225">
        <f>IF(N673="sníž. přenesená",J673,0)</f>
        <v>0</v>
      </c>
      <c r="BI673" s="225">
        <f>IF(N673="nulová",J673,0)</f>
        <v>0</v>
      </c>
      <c r="BJ673" s="18" t="s">
        <v>80</v>
      </c>
      <c r="BK673" s="225">
        <f>ROUND(I673*H673,2)</f>
        <v>0</v>
      </c>
      <c r="BL673" s="18" t="s">
        <v>222</v>
      </c>
      <c r="BM673" s="224" t="s">
        <v>2461</v>
      </c>
    </row>
    <row r="674" s="2" customFormat="1">
      <c r="A674" s="39"/>
      <c r="B674" s="40"/>
      <c r="C674" s="41"/>
      <c r="D674" s="226" t="s">
        <v>224</v>
      </c>
      <c r="E674" s="41"/>
      <c r="F674" s="227" t="s">
        <v>2462</v>
      </c>
      <c r="G674" s="41"/>
      <c r="H674" s="41"/>
      <c r="I674" s="228"/>
      <c r="J674" s="41"/>
      <c r="K674" s="41"/>
      <c r="L674" s="45"/>
      <c r="M674" s="229"/>
      <c r="N674" s="230"/>
      <c r="O674" s="85"/>
      <c r="P674" s="85"/>
      <c r="Q674" s="85"/>
      <c r="R674" s="85"/>
      <c r="S674" s="85"/>
      <c r="T674" s="86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224</v>
      </c>
      <c r="AU674" s="18" t="s">
        <v>82</v>
      </c>
    </row>
    <row r="675" s="2" customFormat="1">
      <c r="A675" s="39"/>
      <c r="B675" s="40"/>
      <c r="C675" s="41"/>
      <c r="D675" s="231" t="s">
        <v>226</v>
      </c>
      <c r="E675" s="41"/>
      <c r="F675" s="232" t="s">
        <v>2463</v>
      </c>
      <c r="G675" s="41"/>
      <c r="H675" s="41"/>
      <c r="I675" s="228"/>
      <c r="J675" s="41"/>
      <c r="K675" s="41"/>
      <c r="L675" s="45"/>
      <c r="M675" s="229"/>
      <c r="N675" s="230"/>
      <c r="O675" s="85"/>
      <c r="P675" s="85"/>
      <c r="Q675" s="85"/>
      <c r="R675" s="85"/>
      <c r="S675" s="85"/>
      <c r="T675" s="86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226</v>
      </c>
      <c r="AU675" s="18" t="s">
        <v>82</v>
      </c>
    </row>
    <row r="676" s="13" customFormat="1">
      <c r="A676" s="13"/>
      <c r="B676" s="233"/>
      <c r="C676" s="234"/>
      <c r="D676" s="226" t="s">
        <v>242</v>
      </c>
      <c r="E676" s="234"/>
      <c r="F676" s="235" t="s">
        <v>2464</v>
      </c>
      <c r="G676" s="234"/>
      <c r="H676" s="236">
        <v>29664.645</v>
      </c>
      <c r="I676" s="237"/>
      <c r="J676" s="234"/>
      <c r="K676" s="234"/>
      <c r="L676" s="238"/>
      <c r="M676" s="239"/>
      <c r="N676" s="240"/>
      <c r="O676" s="240"/>
      <c r="P676" s="240"/>
      <c r="Q676" s="240"/>
      <c r="R676" s="240"/>
      <c r="S676" s="240"/>
      <c r="T676" s="24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2" t="s">
        <v>242</v>
      </c>
      <c r="AU676" s="242" t="s">
        <v>82</v>
      </c>
      <c r="AV676" s="13" t="s">
        <v>82</v>
      </c>
      <c r="AW676" s="13" t="s">
        <v>4</v>
      </c>
      <c r="AX676" s="13" t="s">
        <v>80</v>
      </c>
      <c r="AY676" s="242" t="s">
        <v>214</v>
      </c>
    </row>
    <row r="677" s="2" customFormat="1" ht="16.5" customHeight="1">
      <c r="A677" s="39"/>
      <c r="B677" s="40"/>
      <c r="C677" s="213" t="s">
        <v>1063</v>
      </c>
      <c r="D677" s="213" t="s">
        <v>217</v>
      </c>
      <c r="E677" s="214" t="s">
        <v>2465</v>
      </c>
      <c r="F677" s="215" t="s">
        <v>2466</v>
      </c>
      <c r="G677" s="216" t="s">
        <v>232</v>
      </c>
      <c r="H677" s="217">
        <v>221.06999999999999</v>
      </c>
      <c r="I677" s="218"/>
      <c r="J677" s="219">
        <f>ROUND(I677*H677,2)</f>
        <v>0</v>
      </c>
      <c r="K677" s="215" t="s">
        <v>221</v>
      </c>
      <c r="L677" s="45"/>
      <c r="M677" s="220" t="s">
        <v>19</v>
      </c>
      <c r="N677" s="221" t="s">
        <v>44</v>
      </c>
      <c r="O677" s="85"/>
      <c r="P677" s="222">
        <f>O677*H677</f>
        <v>0</v>
      </c>
      <c r="Q677" s="222">
        <v>0</v>
      </c>
      <c r="R677" s="222">
        <f>Q677*H677</f>
        <v>0</v>
      </c>
      <c r="S677" s="222">
        <v>0</v>
      </c>
      <c r="T677" s="223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24" t="s">
        <v>222</v>
      </c>
      <c r="AT677" s="224" t="s">
        <v>217</v>
      </c>
      <c r="AU677" s="224" t="s">
        <v>82</v>
      </c>
      <c r="AY677" s="18" t="s">
        <v>214</v>
      </c>
      <c r="BE677" s="225">
        <f>IF(N677="základní",J677,0)</f>
        <v>0</v>
      </c>
      <c r="BF677" s="225">
        <f>IF(N677="snížená",J677,0)</f>
        <v>0</v>
      </c>
      <c r="BG677" s="225">
        <f>IF(N677="zákl. přenesená",J677,0)</f>
        <v>0</v>
      </c>
      <c r="BH677" s="225">
        <f>IF(N677="sníž. přenesená",J677,0)</f>
        <v>0</v>
      </c>
      <c r="BI677" s="225">
        <f>IF(N677="nulová",J677,0)</f>
        <v>0</v>
      </c>
      <c r="BJ677" s="18" t="s">
        <v>80</v>
      </c>
      <c r="BK677" s="225">
        <f>ROUND(I677*H677,2)</f>
        <v>0</v>
      </c>
      <c r="BL677" s="18" t="s">
        <v>222</v>
      </c>
      <c r="BM677" s="224" t="s">
        <v>2467</v>
      </c>
    </row>
    <row r="678" s="2" customFormat="1">
      <c r="A678" s="39"/>
      <c r="B678" s="40"/>
      <c r="C678" s="41"/>
      <c r="D678" s="226" t="s">
        <v>224</v>
      </c>
      <c r="E678" s="41"/>
      <c r="F678" s="227" t="s">
        <v>2468</v>
      </c>
      <c r="G678" s="41"/>
      <c r="H678" s="41"/>
      <c r="I678" s="228"/>
      <c r="J678" s="41"/>
      <c r="K678" s="41"/>
      <c r="L678" s="45"/>
      <c r="M678" s="229"/>
      <c r="N678" s="230"/>
      <c r="O678" s="85"/>
      <c r="P678" s="85"/>
      <c r="Q678" s="85"/>
      <c r="R678" s="85"/>
      <c r="S678" s="85"/>
      <c r="T678" s="86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224</v>
      </c>
      <c r="AU678" s="18" t="s">
        <v>82</v>
      </c>
    </row>
    <row r="679" s="2" customFormat="1">
      <c r="A679" s="39"/>
      <c r="B679" s="40"/>
      <c r="C679" s="41"/>
      <c r="D679" s="231" t="s">
        <v>226</v>
      </c>
      <c r="E679" s="41"/>
      <c r="F679" s="232" t="s">
        <v>2469</v>
      </c>
      <c r="G679" s="41"/>
      <c r="H679" s="41"/>
      <c r="I679" s="228"/>
      <c r="J679" s="41"/>
      <c r="K679" s="41"/>
      <c r="L679" s="45"/>
      <c r="M679" s="229"/>
      <c r="N679" s="230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226</v>
      </c>
      <c r="AU679" s="18" t="s">
        <v>82</v>
      </c>
    </row>
    <row r="680" s="2" customFormat="1" ht="16.5" customHeight="1">
      <c r="A680" s="39"/>
      <c r="B680" s="40"/>
      <c r="C680" s="213" t="s">
        <v>1067</v>
      </c>
      <c r="D680" s="213" t="s">
        <v>217</v>
      </c>
      <c r="E680" s="214" t="s">
        <v>2470</v>
      </c>
      <c r="F680" s="215" t="s">
        <v>2471</v>
      </c>
      <c r="G680" s="216" t="s">
        <v>232</v>
      </c>
      <c r="H680" s="217">
        <v>3316.0500000000002</v>
      </c>
      <c r="I680" s="218"/>
      <c r="J680" s="219">
        <f>ROUND(I680*H680,2)</f>
        <v>0</v>
      </c>
      <c r="K680" s="215" t="s">
        <v>221</v>
      </c>
      <c r="L680" s="45"/>
      <c r="M680" s="220" t="s">
        <v>19</v>
      </c>
      <c r="N680" s="221" t="s">
        <v>44</v>
      </c>
      <c r="O680" s="85"/>
      <c r="P680" s="222">
        <f>O680*H680</f>
        <v>0</v>
      </c>
      <c r="Q680" s="222">
        <v>0</v>
      </c>
      <c r="R680" s="222">
        <f>Q680*H680</f>
        <v>0</v>
      </c>
      <c r="S680" s="222">
        <v>0</v>
      </c>
      <c r="T680" s="223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24" t="s">
        <v>222</v>
      </c>
      <c r="AT680" s="224" t="s">
        <v>217</v>
      </c>
      <c r="AU680" s="224" t="s">
        <v>82</v>
      </c>
      <c r="AY680" s="18" t="s">
        <v>214</v>
      </c>
      <c r="BE680" s="225">
        <f>IF(N680="základní",J680,0)</f>
        <v>0</v>
      </c>
      <c r="BF680" s="225">
        <f>IF(N680="snížená",J680,0)</f>
        <v>0</v>
      </c>
      <c r="BG680" s="225">
        <f>IF(N680="zákl. přenesená",J680,0)</f>
        <v>0</v>
      </c>
      <c r="BH680" s="225">
        <f>IF(N680="sníž. přenesená",J680,0)</f>
        <v>0</v>
      </c>
      <c r="BI680" s="225">
        <f>IF(N680="nulová",J680,0)</f>
        <v>0</v>
      </c>
      <c r="BJ680" s="18" t="s">
        <v>80</v>
      </c>
      <c r="BK680" s="225">
        <f>ROUND(I680*H680,2)</f>
        <v>0</v>
      </c>
      <c r="BL680" s="18" t="s">
        <v>222</v>
      </c>
      <c r="BM680" s="224" t="s">
        <v>2472</v>
      </c>
    </row>
    <row r="681" s="2" customFormat="1">
      <c r="A681" s="39"/>
      <c r="B681" s="40"/>
      <c r="C681" s="41"/>
      <c r="D681" s="226" t="s">
        <v>224</v>
      </c>
      <c r="E681" s="41"/>
      <c r="F681" s="227" t="s">
        <v>2473</v>
      </c>
      <c r="G681" s="41"/>
      <c r="H681" s="41"/>
      <c r="I681" s="228"/>
      <c r="J681" s="41"/>
      <c r="K681" s="41"/>
      <c r="L681" s="45"/>
      <c r="M681" s="229"/>
      <c r="N681" s="230"/>
      <c r="O681" s="85"/>
      <c r="P681" s="85"/>
      <c r="Q681" s="85"/>
      <c r="R681" s="85"/>
      <c r="S681" s="85"/>
      <c r="T681" s="86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224</v>
      </c>
      <c r="AU681" s="18" t="s">
        <v>82</v>
      </c>
    </row>
    <row r="682" s="2" customFormat="1">
      <c r="A682" s="39"/>
      <c r="B682" s="40"/>
      <c r="C682" s="41"/>
      <c r="D682" s="231" t="s">
        <v>226</v>
      </c>
      <c r="E682" s="41"/>
      <c r="F682" s="232" t="s">
        <v>2474</v>
      </c>
      <c r="G682" s="41"/>
      <c r="H682" s="41"/>
      <c r="I682" s="228"/>
      <c r="J682" s="41"/>
      <c r="K682" s="41"/>
      <c r="L682" s="45"/>
      <c r="M682" s="229"/>
      <c r="N682" s="230"/>
      <c r="O682" s="85"/>
      <c r="P682" s="85"/>
      <c r="Q682" s="85"/>
      <c r="R682" s="85"/>
      <c r="S682" s="85"/>
      <c r="T682" s="86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226</v>
      </c>
      <c r="AU682" s="18" t="s">
        <v>82</v>
      </c>
    </row>
    <row r="683" s="13" customFormat="1">
      <c r="A683" s="13"/>
      <c r="B683" s="233"/>
      <c r="C683" s="234"/>
      <c r="D683" s="226" t="s">
        <v>242</v>
      </c>
      <c r="E683" s="234"/>
      <c r="F683" s="235" t="s">
        <v>2475</v>
      </c>
      <c r="G683" s="234"/>
      <c r="H683" s="236">
        <v>3316.0500000000002</v>
      </c>
      <c r="I683" s="237"/>
      <c r="J683" s="234"/>
      <c r="K683" s="234"/>
      <c r="L683" s="238"/>
      <c r="M683" s="239"/>
      <c r="N683" s="240"/>
      <c r="O683" s="240"/>
      <c r="P683" s="240"/>
      <c r="Q683" s="240"/>
      <c r="R683" s="240"/>
      <c r="S683" s="240"/>
      <c r="T683" s="24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2" t="s">
        <v>242</v>
      </c>
      <c r="AU683" s="242" t="s">
        <v>82</v>
      </c>
      <c r="AV683" s="13" t="s">
        <v>82</v>
      </c>
      <c r="AW683" s="13" t="s">
        <v>4</v>
      </c>
      <c r="AX683" s="13" t="s">
        <v>80</v>
      </c>
      <c r="AY683" s="242" t="s">
        <v>214</v>
      </c>
    </row>
    <row r="684" s="2" customFormat="1" ht="16.5" customHeight="1">
      <c r="A684" s="39"/>
      <c r="B684" s="40"/>
      <c r="C684" s="213" t="s">
        <v>1071</v>
      </c>
      <c r="D684" s="213" t="s">
        <v>217</v>
      </c>
      <c r="E684" s="214" t="s">
        <v>2476</v>
      </c>
      <c r="F684" s="215" t="s">
        <v>2477</v>
      </c>
      <c r="G684" s="216" t="s">
        <v>232</v>
      </c>
      <c r="H684" s="217">
        <v>217.15600000000001</v>
      </c>
      <c r="I684" s="218"/>
      <c r="J684" s="219">
        <f>ROUND(I684*H684,2)</f>
        <v>0</v>
      </c>
      <c r="K684" s="215" t="s">
        <v>221</v>
      </c>
      <c r="L684" s="45"/>
      <c r="M684" s="220" t="s">
        <v>19</v>
      </c>
      <c r="N684" s="221" t="s">
        <v>44</v>
      </c>
      <c r="O684" s="85"/>
      <c r="P684" s="222">
        <f>O684*H684</f>
        <v>0</v>
      </c>
      <c r="Q684" s="222">
        <v>0</v>
      </c>
      <c r="R684" s="222">
        <f>Q684*H684</f>
        <v>0</v>
      </c>
      <c r="S684" s="222">
        <v>0</v>
      </c>
      <c r="T684" s="223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24" t="s">
        <v>222</v>
      </c>
      <c r="AT684" s="224" t="s">
        <v>217</v>
      </c>
      <c r="AU684" s="224" t="s">
        <v>82</v>
      </c>
      <c r="AY684" s="18" t="s">
        <v>214</v>
      </c>
      <c r="BE684" s="225">
        <f>IF(N684="základní",J684,0)</f>
        <v>0</v>
      </c>
      <c r="BF684" s="225">
        <f>IF(N684="snížená",J684,0)</f>
        <v>0</v>
      </c>
      <c r="BG684" s="225">
        <f>IF(N684="zákl. přenesená",J684,0)</f>
        <v>0</v>
      </c>
      <c r="BH684" s="225">
        <f>IF(N684="sníž. přenesená",J684,0)</f>
        <v>0</v>
      </c>
      <c r="BI684" s="225">
        <f>IF(N684="nulová",J684,0)</f>
        <v>0</v>
      </c>
      <c r="BJ684" s="18" t="s">
        <v>80</v>
      </c>
      <c r="BK684" s="225">
        <f>ROUND(I684*H684,2)</f>
        <v>0</v>
      </c>
      <c r="BL684" s="18" t="s">
        <v>222</v>
      </c>
      <c r="BM684" s="224" t="s">
        <v>2478</v>
      </c>
    </row>
    <row r="685" s="2" customFormat="1">
      <c r="A685" s="39"/>
      <c r="B685" s="40"/>
      <c r="C685" s="41"/>
      <c r="D685" s="226" t="s">
        <v>224</v>
      </c>
      <c r="E685" s="41"/>
      <c r="F685" s="227" t="s">
        <v>2479</v>
      </c>
      <c r="G685" s="41"/>
      <c r="H685" s="41"/>
      <c r="I685" s="228"/>
      <c r="J685" s="41"/>
      <c r="K685" s="41"/>
      <c r="L685" s="45"/>
      <c r="M685" s="229"/>
      <c r="N685" s="230"/>
      <c r="O685" s="85"/>
      <c r="P685" s="85"/>
      <c r="Q685" s="85"/>
      <c r="R685" s="85"/>
      <c r="S685" s="85"/>
      <c r="T685" s="86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224</v>
      </c>
      <c r="AU685" s="18" t="s">
        <v>82</v>
      </c>
    </row>
    <row r="686" s="2" customFormat="1">
      <c r="A686" s="39"/>
      <c r="B686" s="40"/>
      <c r="C686" s="41"/>
      <c r="D686" s="231" t="s">
        <v>226</v>
      </c>
      <c r="E686" s="41"/>
      <c r="F686" s="232" t="s">
        <v>2480</v>
      </c>
      <c r="G686" s="41"/>
      <c r="H686" s="41"/>
      <c r="I686" s="228"/>
      <c r="J686" s="41"/>
      <c r="K686" s="41"/>
      <c r="L686" s="45"/>
      <c r="M686" s="229"/>
      <c r="N686" s="230"/>
      <c r="O686" s="85"/>
      <c r="P686" s="85"/>
      <c r="Q686" s="85"/>
      <c r="R686" s="85"/>
      <c r="S686" s="85"/>
      <c r="T686" s="86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226</v>
      </c>
      <c r="AU686" s="18" t="s">
        <v>82</v>
      </c>
    </row>
    <row r="687" s="2" customFormat="1" ht="16.5" customHeight="1">
      <c r="A687" s="39"/>
      <c r="B687" s="40"/>
      <c r="C687" s="213" t="s">
        <v>1077</v>
      </c>
      <c r="D687" s="213" t="s">
        <v>217</v>
      </c>
      <c r="E687" s="214" t="s">
        <v>2481</v>
      </c>
      <c r="F687" s="215" t="s">
        <v>2482</v>
      </c>
      <c r="G687" s="216" t="s">
        <v>232</v>
      </c>
      <c r="H687" s="217">
        <v>191.345</v>
      </c>
      <c r="I687" s="218"/>
      <c r="J687" s="219">
        <f>ROUND(I687*H687,2)</f>
        <v>0</v>
      </c>
      <c r="K687" s="215" t="s">
        <v>221</v>
      </c>
      <c r="L687" s="45"/>
      <c r="M687" s="220" t="s">
        <v>19</v>
      </c>
      <c r="N687" s="221" t="s">
        <v>44</v>
      </c>
      <c r="O687" s="85"/>
      <c r="P687" s="222">
        <f>O687*H687</f>
        <v>0</v>
      </c>
      <c r="Q687" s="222">
        <v>0</v>
      </c>
      <c r="R687" s="222">
        <f>Q687*H687</f>
        <v>0</v>
      </c>
      <c r="S687" s="222">
        <v>0</v>
      </c>
      <c r="T687" s="223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24" t="s">
        <v>222</v>
      </c>
      <c r="AT687" s="224" t="s">
        <v>217</v>
      </c>
      <c r="AU687" s="224" t="s">
        <v>82</v>
      </c>
      <c r="AY687" s="18" t="s">
        <v>214</v>
      </c>
      <c r="BE687" s="225">
        <f>IF(N687="základní",J687,0)</f>
        <v>0</v>
      </c>
      <c r="BF687" s="225">
        <f>IF(N687="snížená",J687,0)</f>
        <v>0</v>
      </c>
      <c r="BG687" s="225">
        <f>IF(N687="zákl. přenesená",J687,0)</f>
        <v>0</v>
      </c>
      <c r="BH687" s="225">
        <f>IF(N687="sníž. přenesená",J687,0)</f>
        <v>0</v>
      </c>
      <c r="BI687" s="225">
        <f>IF(N687="nulová",J687,0)</f>
        <v>0</v>
      </c>
      <c r="BJ687" s="18" t="s">
        <v>80</v>
      </c>
      <c r="BK687" s="225">
        <f>ROUND(I687*H687,2)</f>
        <v>0</v>
      </c>
      <c r="BL687" s="18" t="s">
        <v>222</v>
      </c>
      <c r="BM687" s="224" t="s">
        <v>2483</v>
      </c>
    </row>
    <row r="688" s="2" customFormat="1">
      <c r="A688" s="39"/>
      <c r="B688" s="40"/>
      <c r="C688" s="41"/>
      <c r="D688" s="226" t="s">
        <v>224</v>
      </c>
      <c r="E688" s="41"/>
      <c r="F688" s="227" t="s">
        <v>2484</v>
      </c>
      <c r="G688" s="41"/>
      <c r="H688" s="41"/>
      <c r="I688" s="228"/>
      <c r="J688" s="41"/>
      <c r="K688" s="41"/>
      <c r="L688" s="45"/>
      <c r="M688" s="229"/>
      <c r="N688" s="230"/>
      <c r="O688" s="85"/>
      <c r="P688" s="85"/>
      <c r="Q688" s="85"/>
      <c r="R688" s="85"/>
      <c r="S688" s="85"/>
      <c r="T688" s="86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T688" s="18" t="s">
        <v>224</v>
      </c>
      <c r="AU688" s="18" t="s">
        <v>82</v>
      </c>
    </row>
    <row r="689" s="2" customFormat="1">
      <c r="A689" s="39"/>
      <c r="B689" s="40"/>
      <c r="C689" s="41"/>
      <c r="D689" s="231" t="s">
        <v>226</v>
      </c>
      <c r="E689" s="41"/>
      <c r="F689" s="232" t="s">
        <v>2485</v>
      </c>
      <c r="G689" s="41"/>
      <c r="H689" s="41"/>
      <c r="I689" s="228"/>
      <c r="J689" s="41"/>
      <c r="K689" s="41"/>
      <c r="L689" s="45"/>
      <c r="M689" s="229"/>
      <c r="N689" s="230"/>
      <c r="O689" s="85"/>
      <c r="P689" s="85"/>
      <c r="Q689" s="85"/>
      <c r="R689" s="85"/>
      <c r="S689" s="85"/>
      <c r="T689" s="86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226</v>
      </c>
      <c r="AU689" s="18" t="s">
        <v>82</v>
      </c>
    </row>
    <row r="690" s="2" customFormat="1" ht="24.15" customHeight="1">
      <c r="A690" s="39"/>
      <c r="B690" s="40"/>
      <c r="C690" s="213" t="s">
        <v>1081</v>
      </c>
      <c r="D690" s="213" t="s">
        <v>217</v>
      </c>
      <c r="E690" s="214" t="s">
        <v>2486</v>
      </c>
      <c r="F690" s="215" t="s">
        <v>2487</v>
      </c>
      <c r="G690" s="216" t="s">
        <v>232</v>
      </c>
      <c r="H690" s="217">
        <v>212.10300000000001</v>
      </c>
      <c r="I690" s="218"/>
      <c r="J690" s="219">
        <f>ROUND(I690*H690,2)</f>
        <v>0</v>
      </c>
      <c r="K690" s="215" t="s">
        <v>221</v>
      </c>
      <c r="L690" s="45"/>
      <c r="M690" s="220" t="s">
        <v>19</v>
      </c>
      <c r="N690" s="221" t="s">
        <v>44</v>
      </c>
      <c r="O690" s="85"/>
      <c r="P690" s="222">
        <f>O690*H690</f>
        <v>0</v>
      </c>
      <c r="Q690" s="222">
        <v>0</v>
      </c>
      <c r="R690" s="222">
        <f>Q690*H690</f>
        <v>0</v>
      </c>
      <c r="S690" s="222">
        <v>0</v>
      </c>
      <c r="T690" s="223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24" t="s">
        <v>222</v>
      </c>
      <c r="AT690" s="224" t="s">
        <v>217</v>
      </c>
      <c r="AU690" s="224" t="s">
        <v>82</v>
      </c>
      <c r="AY690" s="18" t="s">
        <v>214</v>
      </c>
      <c r="BE690" s="225">
        <f>IF(N690="základní",J690,0)</f>
        <v>0</v>
      </c>
      <c r="BF690" s="225">
        <f>IF(N690="snížená",J690,0)</f>
        <v>0</v>
      </c>
      <c r="BG690" s="225">
        <f>IF(N690="zákl. přenesená",J690,0)</f>
        <v>0</v>
      </c>
      <c r="BH690" s="225">
        <f>IF(N690="sníž. přenesená",J690,0)</f>
        <v>0</v>
      </c>
      <c r="BI690" s="225">
        <f>IF(N690="nulová",J690,0)</f>
        <v>0</v>
      </c>
      <c r="BJ690" s="18" t="s">
        <v>80</v>
      </c>
      <c r="BK690" s="225">
        <f>ROUND(I690*H690,2)</f>
        <v>0</v>
      </c>
      <c r="BL690" s="18" t="s">
        <v>222</v>
      </c>
      <c r="BM690" s="224" t="s">
        <v>2488</v>
      </c>
    </row>
    <row r="691" s="2" customFormat="1">
      <c r="A691" s="39"/>
      <c r="B691" s="40"/>
      <c r="C691" s="41"/>
      <c r="D691" s="226" t="s">
        <v>224</v>
      </c>
      <c r="E691" s="41"/>
      <c r="F691" s="227" t="s">
        <v>2489</v>
      </c>
      <c r="G691" s="41"/>
      <c r="H691" s="41"/>
      <c r="I691" s="228"/>
      <c r="J691" s="41"/>
      <c r="K691" s="41"/>
      <c r="L691" s="45"/>
      <c r="M691" s="229"/>
      <c r="N691" s="230"/>
      <c r="O691" s="85"/>
      <c r="P691" s="85"/>
      <c r="Q691" s="85"/>
      <c r="R691" s="85"/>
      <c r="S691" s="85"/>
      <c r="T691" s="86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224</v>
      </c>
      <c r="AU691" s="18" t="s">
        <v>82</v>
      </c>
    </row>
    <row r="692" s="2" customFormat="1">
      <c r="A692" s="39"/>
      <c r="B692" s="40"/>
      <c r="C692" s="41"/>
      <c r="D692" s="231" t="s">
        <v>226</v>
      </c>
      <c r="E692" s="41"/>
      <c r="F692" s="232" t="s">
        <v>2490</v>
      </c>
      <c r="G692" s="41"/>
      <c r="H692" s="41"/>
      <c r="I692" s="228"/>
      <c r="J692" s="41"/>
      <c r="K692" s="41"/>
      <c r="L692" s="45"/>
      <c r="M692" s="229"/>
      <c r="N692" s="230"/>
      <c r="O692" s="85"/>
      <c r="P692" s="85"/>
      <c r="Q692" s="85"/>
      <c r="R692" s="85"/>
      <c r="S692" s="85"/>
      <c r="T692" s="86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226</v>
      </c>
      <c r="AU692" s="18" t="s">
        <v>82</v>
      </c>
    </row>
    <row r="693" s="2" customFormat="1" ht="24.15" customHeight="1">
      <c r="A693" s="39"/>
      <c r="B693" s="40"/>
      <c r="C693" s="213" t="s">
        <v>1085</v>
      </c>
      <c r="D693" s="213" t="s">
        <v>217</v>
      </c>
      <c r="E693" s="214" t="s">
        <v>2491</v>
      </c>
      <c r="F693" s="215" t="s">
        <v>2492</v>
      </c>
      <c r="G693" s="216" t="s">
        <v>232</v>
      </c>
      <c r="H693" s="217">
        <v>820.78300000000002</v>
      </c>
      <c r="I693" s="218"/>
      <c r="J693" s="219">
        <f>ROUND(I693*H693,2)</f>
        <v>0</v>
      </c>
      <c r="K693" s="215" t="s">
        <v>221</v>
      </c>
      <c r="L693" s="45"/>
      <c r="M693" s="220" t="s">
        <v>19</v>
      </c>
      <c r="N693" s="221" t="s">
        <v>44</v>
      </c>
      <c r="O693" s="85"/>
      <c r="P693" s="222">
        <f>O693*H693</f>
        <v>0</v>
      </c>
      <c r="Q693" s="222">
        <v>0</v>
      </c>
      <c r="R693" s="222">
        <f>Q693*H693</f>
        <v>0</v>
      </c>
      <c r="S693" s="222">
        <v>0</v>
      </c>
      <c r="T693" s="223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24" t="s">
        <v>222</v>
      </c>
      <c r="AT693" s="224" t="s">
        <v>217</v>
      </c>
      <c r="AU693" s="224" t="s">
        <v>82</v>
      </c>
      <c r="AY693" s="18" t="s">
        <v>214</v>
      </c>
      <c r="BE693" s="225">
        <f>IF(N693="základní",J693,0)</f>
        <v>0</v>
      </c>
      <c r="BF693" s="225">
        <f>IF(N693="snížená",J693,0)</f>
        <v>0</v>
      </c>
      <c r="BG693" s="225">
        <f>IF(N693="zákl. přenesená",J693,0)</f>
        <v>0</v>
      </c>
      <c r="BH693" s="225">
        <f>IF(N693="sníž. přenesená",J693,0)</f>
        <v>0</v>
      </c>
      <c r="BI693" s="225">
        <f>IF(N693="nulová",J693,0)</f>
        <v>0</v>
      </c>
      <c r="BJ693" s="18" t="s">
        <v>80</v>
      </c>
      <c r="BK693" s="225">
        <f>ROUND(I693*H693,2)</f>
        <v>0</v>
      </c>
      <c r="BL693" s="18" t="s">
        <v>222</v>
      </c>
      <c r="BM693" s="224" t="s">
        <v>2493</v>
      </c>
    </row>
    <row r="694" s="2" customFormat="1">
      <c r="A694" s="39"/>
      <c r="B694" s="40"/>
      <c r="C694" s="41"/>
      <c r="D694" s="226" t="s">
        <v>224</v>
      </c>
      <c r="E694" s="41"/>
      <c r="F694" s="227" t="s">
        <v>1910</v>
      </c>
      <c r="G694" s="41"/>
      <c r="H694" s="41"/>
      <c r="I694" s="228"/>
      <c r="J694" s="41"/>
      <c r="K694" s="41"/>
      <c r="L694" s="45"/>
      <c r="M694" s="229"/>
      <c r="N694" s="230"/>
      <c r="O694" s="85"/>
      <c r="P694" s="85"/>
      <c r="Q694" s="85"/>
      <c r="R694" s="85"/>
      <c r="S694" s="85"/>
      <c r="T694" s="86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224</v>
      </c>
      <c r="AU694" s="18" t="s">
        <v>82</v>
      </c>
    </row>
    <row r="695" s="2" customFormat="1">
      <c r="A695" s="39"/>
      <c r="B695" s="40"/>
      <c r="C695" s="41"/>
      <c r="D695" s="231" t="s">
        <v>226</v>
      </c>
      <c r="E695" s="41"/>
      <c r="F695" s="232" t="s">
        <v>2494</v>
      </c>
      <c r="G695" s="41"/>
      <c r="H695" s="41"/>
      <c r="I695" s="228"/>
      <c r="J695" s="41"/>
      <c r="K695" s="41"/>
      <c r="L695" s="45"/>
      <c r="M695" s="229"/>
      <c r="N695" s="230"/>
      <c r="O695" s="85"/>
      <c r="P695" s="85"/>
      <c r="Q695" s="85"/>
      <c r="R695" s="85"/>
      <c r="S695" s="85"/>
      <c r="T695" s="86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226</v>
      </c>
      <c r="AU695" s="18" t="s">
        <v>82</v>
      </c>
    </row>
    <row r="696" s="2" customFormat="1" ht="24.15" customHeight="1">
      <c r="A696" s="39"/>
      <c r="B696" s="40"/>
      <c r="C696" s="213" t="s">
        <v>1090</v>
      </c>
      <c r="D696" s="213" t="s">
        <v>217</v>
      </c>
      <c r="E696" s="214" t="s">
        <v>2495</v>
      </c>
      <c r="F696" s="215" t="s">
        <v>2496</v>
      </c>
      <c r="G696" s="216" t="s">
        <v>232</v>
      </c>
      <c r="H696" s="217">
        <v>674.82000000000005</v>
      </c>
      <c r="I696" s="218"/>
      <c r="J696" s="219">
        <f>ROUND(I696*H696,2)</f>
        <v>0</v>
      </c>
      <c r="K696" s="215" t="s">
        <v>221</v>
      </c>
      <c r="L696" s="45"/>
      <c r="M696" s="220" t="s">
        <v>19</v>
      </c>
      <c r="N696" s="221" t="s">
        <v>44</v>
      </c>
      <c r="O696" s="85"/>
      <c r="P696" s="222">
        <f>O696*H696</f>
        <v>0</v>
      </c>
      <c r="Q696" s="222">
        <v>0</v>
      </c>
      <c r="R696" s="222">
        <f>Q696*H696</f>
        <v>0</v>
      </c>
      <c r="S696" s="222">
        <v>0</v>
      </c>
      <c r="T696" s="223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24" t="s">
        <v>222</v>
      </c>
      <c r="AT696" s="224" t="s">
        <v>217</v>
      </c>
      <c r="AU696" s="224" t="s">
        <v>82</v>
      </c>
      <c r="AY696" s="18" t="s">
        <v>214</v>
      </c>
      <c r="BE696" s="225">
        <f>IF(N696="základní",J696,0)</f>
        <v>0</v>
      </c>
      <c r="BF696" s="225">
        <f>IF(N696="snížená",J696,0)</f>
        <v>0</v>
      </c>
      <c r="BG696" s="225">
        <f>IF(N696="zákl. přenesená",J696,0)</f>
        <v>0</v>
      </c>
      <c r="BH696" s="225">
        <f>IF(N696="sníž. přenesená",J696,0)</f>
        <v>0</v>
      </c>
      <c r="BI696" s="225">
        <f>IF(N696="nulová",J696,0)</f>
        <v>0</v>
      </c>
      <c r="BJ696" s="18" t="s">
        <v>80</v>
      </c>
      <c r="BK696" s="225">
        <f>ROUND(I696*H696,2)</f>
        <v>0</v>
      </c>
      <c r="BL696" s="18" t="s">
        <v>222</v>
      </c>
      <c r="BM696" s="224" t="s">
        <v>2497</v>
      </c>
    </row>
    <row r="697" s="2" customFormat="1">
      <c r="A697" s="39"/>
      <c r="B697" s="40"/>
      <c r="C697" s="41"/>
      <c r="D697" s="226" t="s">
        <v>224</v>
      </c>
      <c r="E697" s="41"/>
      <c r="F697" s="227" t="s">
        <v>2498</v>
      </c>
      <c r="G697" s="41"/>
      <c r="H697" s="41"/>
      <c r="I697" s="228"/>
      <c r="J697" s="41"/>
      <c r="K697" s="41"/>
      <c r="L697" s="45"/>
      <c r="M697" s="229"/>
      <c r="N697" s="230"/>
      <c r="O697" s="85"/>
      <c r="P697" s="85"/>
      <c r="Q697" s="85"/>
      <c r="R697" s="85"/>
      <c r="S697" s="85"/>
      <c r="T697" s="86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224</v>
      </c>
      <c r="AU697" s="18" t="s">
        <v>82</v>
      </c>
    </row>
    <row r="698" s="2" customFormat="1">
      <c r="A698" s="39"/>
      <c r="B698" s="40"/>
      <c r="C698" s="41"/>
      <c r="D698" s="231" t="s">
        <v>226</v>
      </c>
      <c r="E698" s="41"/>
      <c r="F698" s="232" t="s">
        <v>2499</v>
      </c>
      <c r="G698" s="41"/>
      <c r="H698" s="41"/>
      <c r="I698" s="228"/>
      <c r="J698" s="41"/>
      <c r="K698" s="41"/>
      <c r="L698" s="45"/>
      <c r="M698" s="229"/>
      <c r="N698" s="230"/>
      <c r="O698" s="85"/>
      <c r="P698" s="85"/>
      <c r="Q698" s="85"/>
      <c r="R698" s="85"/>
      <c r="S698" s="85"/>
      <c r="T698" s="86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226</v>
      </c>
      <c r="AU698" s="18" t="s">
        <v>82</v>
      </c>
    </row>
    <row r="699" s="12" customFormat="1" ht="22.8" customHeight="1">
      <c r="A699" s="12"/>
      <c r="B699" s="197"/>
      <c r="C699" s="198"/>
      <c r="D699" s="199" t="s">
        <v>72</v>
      </c>
      <c r="E699" s="211" t="s">
        <v>2500</v>
      </c>
      <c r="F699" s="211" t="s">
        <v>2501</v>
      </c>
      <c r="G699" s="198"/>
      <c r="H699" s="198"/>
      <c r="I699" s="201"/>
      <c r="J699" s="212">
        <f>BK699</f>
        <v>0</v>
      </c>
      <c r="K699" s="198"/>
      <c r="L699" s="203"/>
      <c r="M699" s="204"/>
      <c r="N699" s="205"/>
      <c r="O699" s="205"/>
      <c r="P699" s="206">
        <f>SUM(P700:P714)</f>
        <v>0</v>
      </c>
      <c r="Q699" s="205"/>
      <c r="R699" s="206">
        <f>SUM(R700:R714)</f>
        <v>0</v>
      </c>
      <c r="S699" s="205"/>
      <c r="T699" s="207">
        <f>SUM(T700:T714)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08" t="s">
        <v>80</v>
      </c>
      <c r="AT699" s="209" t="s">
        <v>72</v>
      </c>
      <c r="AU699" s="209" t="s">
        <v>80</v>
      </c>
      <c r="AY699" s="208" t="s">
        <v>214</v>
      </c>
      <c r="BK699" s="210">
        <f>SUM(BK700:BK714)</f>
        <v>0</v>
      </c>
    </row>
    <row r="700" s="2" customFormat="1" ht="16.5" customHeight="1">
      <c r="A700" s="39"/>
      <c r="B700" s="40"/>
      <c r="C700" s="213" t="s">
        <v>1095</v>
      </c>
      <c r="D700" s="213" t="s">
        <v>217</v>
      </c>
      <c r="E700" s="214" t="s">
        <v>2502</v>
      </c>
      <c r="F700" s="215" t="s">
        <v>2503</v>
      </c>
      <c r="G700" s="216" t="s">
        <v>232</v>
      </c>
      <c r="H700" s="217">
        <v>148.34800000000001</v>
      </c>
      <c r="I700" s="218"/>
      <c r="J700" s="219">
        <f>ROUND(I700*H700,2)</f>
        <v>0</v>
      </c>
      <c r="K700" s="215" t="s">
        <v>221</v>
      </c>
      <c r="L700" s="45"/>
      <c r="M700" s="220" t="s">
        <v>19</v>
      </c>
      <c r="N700" s="221" t="s">
        <v>44</v>
      </c>
      <c r="O700" s="85"/>
      <c r="P700" s="222">
        <f>O700*H700</f>
        <v>0</v>
      </c>
      <c r="Q700" s="222">
        <v>0</v>
      </c>
      <c r="R700" s="222">
        <f>Q700*H700</f>
        <v>0</v>
      </c>
      <c r="S700" s="222">
        <v>0</v>
      </c>
      <c r="T700" s="223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24" t="s">
        <v>222</v>
      </c>
      <c r="AT700" s="224" t="s">
        <v>217</v>
      </c>
      <c r="AU700" s="224" t="s">
        <v>82</v>
      </c>
      <c r="AY700" s="18" t="s">
        <v>214</v>
      </c>
      <c r="BE700" s="225">
        <f>IF(N700="základní",J700,0)</f>
        <v>0</v>
      </c>
      <c r="BF700" s="225">
        <f>IF(N700="snížená",J700,0)</f>
        <v>0</v>
      </c>
      <c r="BG700" s="225">
        <f>IF(N700="zákl. přenesená",J700,0)</f>
        <v>0</v>
      </c>
      <c r="BH700" s="225">
        <f>IF(N700="sníž. přenesená",J700,0)</f>
        <v>0</v>
      </c>
      <c r="BI700" s="225">
        <f>IF(N700="nulová",J700,0)</f>
        <v>0</v>
      </c>
      <c r="BJ700" s="18" t="s">
        <v>80</v>
      </c>
      <c r="BK700" s="225">
        <f>ROUND(I700*H700,2)</f>
        <v>0</v>
      </c>
      <c r="BL700" s="18" t="s">
        <v>222</v>
      </c>
      <c r="BM700" s="224" t="s">
        <v>2504</v>
      </c>
    </row>
    <row r="701" s="2" customFormat="1">
      <c r="A701" s="39"/>
      <c r="B701" s="40"/>
      <c r="C701" s="41"/>
      <c r="D701" s="226" t="s">
        <v>224</v>
      </c>
      <c r="E701" s="41"/>
      <c r="F701" s="227" t="s">
        <v>2505</v>
      </c>
      <c r="G701" s="41"/>
      <c r="H701" s="41"/>
      <c r="I701" s="228"/>
      <c r="J701" s="41"/>
      <c r="K701" s="41"/>
      <c r="L701" s="45"/>
      <c r="M701" s="229"/>
      <c r="N701" s="230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224</v>
      </c>
      <c r="AU701" s="18" t="s">
        <v>82</v>
      </c>
    </row>
    <row r="702" s="2" customFormat="1">
      <c r="A702" s="39"/>
      <c r="B702" s="40"/>
      <c r="C702" s="41"/>
      <c r="D702" s="231" t="s">
        <v>226</v>
      </c>
      <c r="E702" s="41"/>
      <c r="F702" s="232" t="s">
        <v>2506</v>
      </c>
      <c r="G702" s="41"/>
      <c r="H702" s="41"/>
      <c r="I702" s="228"/>
      <c r="J702" s="41"/>
      <c r="K702" s="41"/>
      <c r="L702" s="45"/>
      <c r="M702" s="229"/>
      <c r="N702" s="230"/>
      <c r="O702" s="85"/>
      <c r="P702" s="85"/>
      <c r="Q702" s="85"/>
      <c r="R702" s="85"/>
      <c r="S702" s="85"/>
      <c r="T702" s="86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226</v>
      </c>
      <c r="AU702" s="18" t="s">
        <v>82</v>
      </c>
    </row>
    <row r="703" s="2" customFormat="1" ht="16.5" customHeight="1">
      <c r="A703" s="39"/>
      <c r="B703" s="40"/>
      <c r="C703" s="213" t="s">
        <v>1098</v>
      </c>
      <c r="D703" s="213" t="s">
        <v>217</v>
      </c>
      <c r="E703" s="214" t="s">
        <v>2507</v>
      </c>
      <c r="F703" s="215" t="s">
        <v>2508</v>
      </c>
      <c r="G703" s="216" t="s">
        <v>232</v>
      </c>
      <c r="H703" s="217">
        <v>27.576000000000001</v>
      </c>
      <c r="I703" s="218"/>
      <c r="J703" s="219">
        <f>ROUND(I703*H703,2)</f>
        <v>0</v>
      </c>
      <c r="K703" s="215" t="s">
        <v>221</v>
      </c>
      <c r="L703" s="45"/>
      <c r="M703" s="220" t="s">
        <v>19</v>
      </c>
      <c r="N703" s="221" t="s">
        <v>44</v>
      </c>
      <c r="O703" s="85"/>
      <c r="P703" s="222">
        <f>O703*H703</f>
        <v>0</v>
      </c>
      <c r="Q703" s="222">
        <v>0</v>
      </c>
      <c r="R703" s="222">
        <f>Q703*H703</f>
        <v>0</v>
      </c>
      <c r="S703" s="222">
        <v>0</v>
      </c>
      <c r="T703" s="223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24" t="s">
        <v>222</v>
      </c>
      <c r="AT703" s="224" t="s">
        <v>217</v>
      </c>
      <c r="AU703" s="224" t="s">
        <v>82</v>
      </c>
      <c r="AY703" s="18" t="s">
        <v>214</v>
      </c>
      <c r="BE703" s="225">
        <f>IF(N703="základní",J703,0)</f>
        <v>0</v>
      </c>
      <c r="BF703" s="225">
        <f>IF(N703="snížená",J703,0)</f>
        <v>0</v>
      </c>
      <c r="BG703" s="225">
        <f>IF(N703="zákl. přenesená",J703,0)</f>
        <v>0</v>
      </c>
      <c r="BH703" s="225">
        <f>IF(N703="sníž. přenesená",J703,0)</f>
        <v>0</v>
      </c>
      <c r="BI703" s="225">
        <f>IF(N703="nulová",J703,0)</f>
        <v>0</v>
      </c>
      <c r="BJ703" s="18" t="s">
        <v>80</v>
      </c>
      <c r="BK703" s="225">
        <f>ROUND(I703*H703,2)</f>
        <v>0</v>
      </c>
      <c r="BL703" s="18" t="s">
        <v>222</v>
      </c>
      <c r="BM703" s="224" t="s">
        <v>2509</v>
      </c>
    </row>
    <row r="704" s="2" customFormat="1">
      <c r="A704" s="39"/>
      <c r="B704" s="40"/>
      <c r="C704" s="41"/>
      <c r="D704" s="226" t="s">
        <v>224</v>
      </c>
      <c r="E704" s="41"/>
      <c r="F704" s="227" t="s">
        <v>2510</v>
      </c>
      <c r="G704" s="41"/>
      <c r="H704" s="41"/>
      <c r="I704" s="228"/>
      <c r="J704" s="41"/>
      <c r="K704" s="41"/>
      <c r="L704" s="45"/>
      <c r="M704" s="229"/>
      <c r="N704" s="230"/>
      <c r="O704" s="85"/>
      <c r="P704" s="85"/>
      <c r="Q704" s="85"/>
      <c r="R704" s="85"/>
      <c r="S704" s="85"/>
      <c r="T704" s="86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224</v>
      </c>
      <c r="AU704" s="18" t="s">
        <v>82</v>
      </c>
    </row>
    <row r="705" s="2" customFormat="1">
      <c r="A705" s="39"/>
      <c r="B705" s="40"/>
      <c r="C705" s="41"/>
      <c r="D705" s="231" t="s">
        <v>226</v>
      </c>
      <c r="E705" s="41"/>
      <c r="F705" s="232" t="s">
        <v>2511</v>
      </c>
      <c r="G705" s="41"/>
      <c r="H705" s="41"/>
      <c r="I705" s="228"/>
      <c r="J705" s="41"/>
      <c r="K705" s="41"/>
      <c r="L705" s="45"/>
      <c r="M705" s="229"/>
      <c r="N705" s="230"/>
      <c r="O705" s="85"/>
      <c r="P705" s="85"/>
      <c r="Q705" s="85"/>
      <c r="R705" s="85"/>
      <c r="S705" s="85"/>
      <c r="T705" s="8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226</v>
      </c>
      <c r="AU705" s="18" t="s">
        <v>82</v>
      </c>
    </row>
    <row r="706" s="2" customFormat="1" ht="21.75" customHeight="1">
      <c r="A706" s="39"/>
      <c r="B706" s="40"/>
      <c r="C706" s="213" t="s">
        <v>1101</v>
      </c>
      <c r="D706" s="213" t="s">
        <v>217</v>
      </c>
      <c r="E706" s="214" t="s">
        <v>2512</v>
      </c>
      <c r="F706" s="215" t="s">
        <v>2513</v>
      </c>
      <c r="G706" s="216" t="s">
        <v>232</v>
      </c>
      <c r="H706" s="217">
        <v>1369.6320000000001</v>
      </c>
      <c r="I706" s="218"/>
      <c r="J706" s="219">
        <f>ROUND(I706*H706,2)</f>
        <v>0</v>
      </c>
      <c r="K706" s="215" t="s">
        <v>221</v>
      </c>
      <c r="L706" s="45"/>
      <c r="M706" s="220" t="s">
        <v>19</v>
      </c>
      <c r="N706" s="221" t="s">
        <v>44</v>
      </c>
      <c r="O706" s="85"/>
      <c r="P706" s="222">
        <f>O706*H706</f>
        <v>0</v>
      </c>
      <c r="Q706" s="222">
        <v>0</v>
      </c>
      <c r="R706" s="222">
        <f>Q706*H706</f>
        <v>0</v>
      </c>
      <c r="S706" s="222">
        <v>0</v>
      </c>
      <c r="T706" s="223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24" t="s">
        <v>222</v>
      </c>
      <c r="AT706" s="224" t="s">
        <v>217</v>
      </c>
      <c r="AU706" s="224" t="s">
        <v>82</v>
      </c>
      <c r="AY706" s="18" t="s">
        <v>214</v>
      </c>
      <c r="BE706" s="225">
        <f>IF(N706="základní",J706,0)</f>
        <v>0</v>
      </c>
      <c r="BF706" s="225">
        <f>IF(N706="snížená",J706,0)</f>
        <v>0</v>
      </c>
      <c r="BG706" s="225">
        <f>IF(N706="zákl. přenesená",J706,0)</f>
        <v>0</v>
      </c>
      <c r="BH706" s="225">
        <f>IF(N706="sníž. přenesená",J706,0)</f>
        <v>0</v>
      </c>
      <c r="BI706" s="225">
        <f>IF(N706="nulová",J706,0)</f>
        <v>0</v>
      </c>
      <c r="BJ706" s="18" t="s">
        <v>80</v>
      </c>
      <c r="BK706" s="225">
        <f>ROUND(I706*H706,2)</f>
        <v>0</v>
      </c>
      <c r="BL706" s="18" t="s">
        <v>222</v>
      </c>
      <c r="BM706" s="224" t="s">
        <v>2514</v>
      </c>
    </row>
    <row r="707" s="2" customFormat="1">
      <c r="A707" s="39"/>
      <c r="B707" s="40"/>
      <c r="C707" s="41"/>
      <c r="D707" s="226" t="s">
        <v>224</v>
      </c>
      <c r="E707" s="41"/>
      <c r="F707" s="227" t="s">
        <v>2515</v>
      </c>
      <c r="G707" s="41"/>
      <c r="H707" s="41"/>
      <c r="I707" s="228"/>
      <c r="J707" s="41"/>
      <c r="K707" s="41"/>
      <c r="L707" s="45"/>
      <c r="M707" s="229"/>
      <c r="N707" s="230"/>
      <c r="O707" s="85"/>
      <c r="P707" s="85"/>
      <c r="Q707" s="85"/>
      <c r="R707" s="85"/>
      <c r="S707" s="85"/>
      <c r="T707" s="86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224</v>
      </c>
      <c r="AU707" s="18" t="s">
        <v>82</v>
      </c>
    </row>
    <row r="708" s="2" customFormat="1">
      <c r="A708" s="39"/>
      <c r="B708" s="40"/>
      <c r="C708" s="41"/>
      <c r="D708" s="231" t="s">
        <v>226</v>
      </c>
      <c r="E708" s="41"/>
      <c r="F708" s="232" t="s">
        <v>2516</v>
      </c>
      <c r="G708" s="41"/>
      <c r="H708" s="41"/>
      <c r="I708" s="228"/>
      <c r="J708" s="41"/>
      <c r="K708" s="41"/>
      <c r="L708" s="45"/>
      <c r="M708" s="229"/>
      <c r="N708" s="230"/>
      <c r="O708" s="85"/>
      <c r="P708" s="85"/>
      <c r="Q708" s="85"/>
      <c r="R708" s="85"/>
      <c r="S708" s="85"/>
      <c r="T708" s="86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226</v>
      </c>
      <c r="AU708" s="18" t="s">
        <v>82</v>
      </c>
    </row>
    <row r="709" s="2" customFormat="1" ht="16.5" customHeight="1">
      <c r="A709" s="39"/>
      <c r="B709" s="40"/>
      <c r="C709" s="213" t="s">
        <v>1105</v>
      </c>
      <c r="D709" s="213" t="s">
        <v>217</v>
      </c>
      <c r="E709" s="214" t="s">
        <v>2517</v>
      </c>
      <c r="F709" s="215" t="s">
        <v>2518</v>
      </c>
      <c r="G709" s="216" t="s">
        <v>232</v>
      </c>
      <c r="H709" s="217">
        <v>62.908000000000001</v>
      </c>
      <c r="I709" s="218"/>
      <c r="J709" s="219">
        <f>ROUND(I709*H709,2)</f>
        <v>0</v>
      </c>
      <c r="K709" s="215" t="s">
        <v>221</v>
      </c>
      <c r="L709" s="45"/>
      <c r="M709" s="220" t="s">
        <v>19</v>
      </c>
      <c r="N709" s="221" t="s">
        <v>44</v>
      </c>
      <c r="O709" s="85"/>
      <c r="P709" s="222">
        <f>O709*H709</f>
        <v>0</v>
      </c>
      <c r="Q709" s="222">
        <v>0</v>
      </c>
      <c r="R709" s="222">
        <f>Q709*H709</f>
        <v>0</v>
      </c>
      <c r="S709" s="222">
        <v>0</v>
      </c>
      <c r="T709" s="223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24" t="s">
        <v>222</v>
      </c>
      <c r="AT709" s="224" t="s">
        <v>217</v>
      </c>
      <c r="AU709" s="224" t="s">
        <v>82</v>
      </c>
      <c r="AY709" s="18" t="s">
        <v>214</v>
      </c>
      <c r="BE709" s="225">
        <f>IF(N709="základní",J709,0)</f>
        <v>0</v>
      </c>
      <c r="BF709" s="225">
        <f>IF(N709="snížená",J709,0)</f>
        <v>0</v>
      </c>
      <c r="BG709" s="225">
        <f>IF(N709="zákl. přenesená",J709,0)</f>
        <v>0</v>
      </c>
      <c r="BH709" s="225">
        <f>IF(N709="sníž. přenesená",J709,0)</f>
        <v>0</v>
      </c>
      <c r="BI709" s="225">
        <f>IF(N709="nulová",J709,0)</f>
        <v>0</v>
      </c>
      <c r="BJ709" s="18" t="s">
        <v>80</v>
      </c>
      <c r="BK709" s="225">
        <f>ROUND(I709*H709,2)</f>
        <v>0</v>
      </c>
      <c r="BL709" s="18" t="s">
        <v>222</v>
      </c>
      <c r="BM709" s="224" t="s">
        <v>2519</v>
      </c>
    </row>
    <row r="710" s="2" customFormat="1">
      <c r="A710" s="39"/>
      <c r="B710" s="40"/>
      <c r="C710" s="41"/>
      <c r="D710" s="226" t="s">
        <v>224</v>
      </c>
      <c r="E710" s="41"/>
      <c r="F710" s="227" t="s">
        <v>2520</v>
      </c>
      <c r="G710" s="41"/>
      <c r="H710" s="41"/>
      <c r="I710" s="228"/>
      <c r="J710" s="41"/>
      <c r="K710" s="41"/>
      <c r="L710" s="45"/>
      <c r="M710" s="229"/>
      <c r="N710" s="230"/>
      <c r="O710" s="85"/>
      <c r="P710" s="85"/>
      <c r="Q710" s="85"/>
      <c r="R710" s="85"/>
      <c r="S710" s="85"/>
      <c r="T710" s="86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224</v>
      </c>
      <c r="AU710" s="18" t="s">
        <v>82</v>
      </c>
    </row>
    <row r="711" s="2" customFormat="1">
      <c r="A711" s="39"/>
      <c r="B711" s="40"/>
      <c r="C711" s="41"/>
      <c r="D711" s="231" t="s">
        <v>226</v>
      </c>
      <c r="E711" s="41"/>
      <c r="F711" s="232" t="s">
        <v>2521</v>
      </c>
      <c r="G711" s="41"/>
      <c r="H711" s="41"/>
      <c r="I711" s="228"/>
      <c r="J711" s="41"/>
      <c r="K711" s="41"/>
      <c r="L711" s="45"/>
      <c r="M711" s="229"/>
      <c r="N711" s="230"/>
      <c r="O711" s="85"/>
      <c r="P711" s="85"/>
      <c r="Q711" s="85"/>
      <c r="R711" s="85"/>
      <c r="S711" s="85"/>
      <c r="T711" s="86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226</v>
      </c>
      <c r="AU711" s="18" t="s">
        <v>82</v>
      </c>
    </row>
    <row r="712" s="2" customFormat="1" ht="16.5" customHeight="1">
      <c r="A712" s="39"/>
      <c r="B712" s="40"/>
      <c r="C712" s="213" t="s">
        <v>1109</v>
      </c>
      <c r="D712" s="213" t="s">
        <v>217</v>
      </c>
      <c r="E712" s="214" t="s">
        <v>2522</v>
      </c>
      <c r="F712" s="215" t="s">
        <v>2523</v>
      </c>
      <c r="G712" s="216" t="s">
        <v>232</v>
      </c>
      <c r="H712" s="217">
        <v>34.036000000000001</v>
      </c>
      <c r="I712" s="218"/>
      <c r="J712" s="219">
        <f>ROUND(I712*H712,2)</f>
        <v>0</v>
      </c>
      <c r="K712" s="215" t="s">
        <v>221</v>
      </c>
      <c r="L712" s="45"/>
      <c r="M712" s="220" t="s">
        <v>19</v>
      </c>
      <c r="N712" s="221" t="s">
        <v>44</v>
      </c>
      <c r="O712" s="85"/>
      <c r="P712" s="222">
        <f>O712*H712</f>
        <v>0</v>
      </c>
      <c r="Q712" s="222">
        <v>0</v>
      </c>
      <c r="R712" s="222">
        <f>Q712*H712</f>
        <v>0</v>
      </c>
      <c r="S712" s="222">
        <v>0</v>
      </c>
      <c r="T712" s="223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24" t="s">
        <v>222</v>
      </c>
      <c r="AT712" s="224" t="s">
        <v>217</v>
      </c>
      <c r="AU712" s="224" t="s">
        <v>82</v>
      </c>
      <c r="AY712" s="18" t="s">
        <v>214</v>
      </c>
      <c r="BE712" s="225">
        <f>IF(N712="základní",J712,0)</f>
        <v>0</v>
      </c>
      <c r="BF712" s="225">
        <f>IF(N712="snížená",J712,0)</f>
        <v>0</v>
      </c>
      <c r="BG712" s="225">
        <f>IF(N712="zákl. přenesená",J712,0)</f>
        <v>0</v>
      </c>
      <c r="BH712" s="225">
        <f>IF(N712="sníž. přenesená",J712,0)</f>
        <v>0</v>
      </c>
      <c r="BI712" s="225">
        <f>IF(N712="nulová",J712,0)</f>
        <v>0</v>
      </c>
      <c r="BJ712" s="18" t="s">
        <v>80</v>
      </c>
      <c r="BK712" s="225">
        <f>ROUND(I712*H712,2)</f>
        <v>0</v>
      </c>
      <c r="BL712" s="18" t="s">
        <v>222</v>
      </c>
      <c r="BM712" s="224" t="s">
        <v>2524</v>
      </c>
    </row>
    <row r="713" s="2" customFormat="1">
      <c r="A713" s="39"/>
      <c r="B713" s="40"/>
      <c r="C713" s="41"/>
      <c r="D713" s="226" t="s">
        <v>224</v>
      </c>
      <c r="E713" s="41"/>
      <c r="F713" s="227" t="s">
        <v>2523</v>
      </c>
      <c r="G713" s="41"/>
      <c r="H713" s="41"/>
      <c r="I713" s="228"/>
      <c r="J713" s="41"/>
      <c r="K713" s="41"/>
      <c r="L713" s="45"/>
      <c r="M713" s="229"/>
      <c r="N713" s="230"/>
      <c r="O713" s="85"/>
      <c r="P713" s="85"/>
      <c r="Q713" s="85"/>
      <c r="R713" s="85"/>
      <c r="S713" s="85"/>
      <c r="T713" s="86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224</v>
      </c>
      <c r="AU713" s="18" t="s">
        <v>82</v>
      </c>
    </row>
    <row r="714" s="2" customFormat="1">
      <c r="A714" s="39"/>
      <c r="B714" s="40"/>
      <c r="C714" s="41"/>
      <c r="D714" s="231" t="s">
        <v>226</v>
      </c>
      <c r="E714" s="41"/>
      <c r="F714" s="232" t="s">
        <v>2525</v>
      </c>
      <c r="G714" s="41"/>
      <c r="H714" s="41"/>
      <c r="I714" s="228"/>
      <c r="J714" s="41"/>
      <c r="K714" s="41"/>
      <c r="L714" s="45"/>
      <c r="M714" s="229"/>
      <c r="N714" s="230"/>
      <c r="O714" s="85"/>
      <c r="P714" s="85"/>
      <c r="Q714" s="85"/>
      <c r="R714" s="85"/>
      <c r="S714" s="85"/>
      <c r="T714" s="86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226</v>
      </c>
      <c r="AU714" s="18" t="s">
        <v>82</v>
      </c>
    </row>
    <row r="715" s="12" customFormat="1" ht="25.92" customHeight="1">
      <c r="A715" s="12"/>
      <c r="B715" s="197"/>
      <c r="C715" s="198"/>
      <c r="D715" s="199" t="s">
        <v>72</v>
      </c>
      <c r="E715" s="200" t="s">
        <v>244</v>
      </c>
      <c r="F715" s="200" t="s">
        <v>245</v>
      </c>
      <c r="G715" s="198"/>
      <c r="H715" s="198"/>
      <c r="I715" s="201"/>
      <c r="J715" s="202">
        <f>BK715</f>
        <v>0</v>
      </c>
      <c r="K715" s="198"/>
      <c r="L715" s="203"/>
      <c r="M715" s="204"/>
      <c r="N715" s="205"/>
      <c r="O715" s="205"/>
      <c r="P715" s="206">
        <f>P716+P738</f>
        <v>0</v>
      </c>
      <c r="Q715" s="205"/>
      <c r="R715" s="206">
        <f>R716+R738</f>
        <v>1.9035550000000001</v>
      </c>
      <c r="S715" s="205"/>
      <c r="T715" s="207">
        <f>T716+T738</f>
        <v>0</v>
      </c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R715" s="208" t="s">
        <v>82</v>
      </c>
      <c r="AT715" s="209" t="s">
        <v>72</v>
      </c>
      <c r="AU715" s="209" t="s">
        <v>73</v>
      </c>
      <c r="AY715" s="208" t="s">
        <v>214</v>
      </c>
      <c r="BK715" s="210">
        <f>BK716+BK738</f>
        <v>0</v>
      </c>
    </row>
    <row r="716" s="12" customFormat="1" ht="22.8" customHeight="1">
      <c r="A716" s="12"/>
      <c r="B716" s="197"/>
      <c r="C716" s="198"/>
      <c r="D716" s="199" t="s">
        <v>72</v>
      </c>
      <c r="E716" s="211" t="s">
        <v>2526</v>
      </c>
      <c r="F716" s="211" t="s">
        <v>2527</v>
      </c>
      <c r="G716" s="198"/>
      <c r="H716" s="198"/>
      <c r="I716" s="201"/>
      <c r="J716" s="212">
        <f>BK716</f>
        <v>0</v>
      </c>
      <c r="K716" s="198"/>
      <c r="L716" s="203"/>
      <c r="M716" s="204"/>
      <c r="N716" s="205"/>
      <c r="O716" s="205"/>
      <c r="P716" s="206">
        <f>SUM(P717:P737)</f>
        <v>0</v>
      </c>
      <c r="Q716" s="205"/>
      <c r="R716" s="206">
        <f>SUM(R717:R737)</f>
        <v>1.9000000000000001</v>
      </c>
      <c r="S716" s="205"/>
      <c r="T716" s="207">
        <f>SUM(T717:T737)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08" t="s">
        <v>82</v>
      </c>
      <c r="AT716" s="209" t="s">
        <v>72</v>
      </c>
      <c r="AU716" s="209" t="s">
        <v>80</v>
      </c>
      <c r="AY716" s="208" t="s">
        <v>214</v>
      </c>
      <c r="BK716" s="210">
        <f>SUM(BK717:BK737)</f>
        <v>0</v>
      </c>
    </row>
    <row r="717" s="2" customFormat="1" ht="16.5" customHeight="1">
      <c r="A717" s="39"/>
      <c r="B717" s="40"/>
      <c r="C717" s="213" t="s">
        <v>1113</v>
      </c>
      <c r="D717" s="213" t="s">
        <v>217</v>
      </c>
      <c r="E717" s="214" t="s">
        <v>2528</v>
      </c>
      <c r="F717" s="215" t="s">
        <v>2529</v>
      </c>
      <c r="G717" s="216" t="s">
        <v>321</v>
      </c>
      <c r="H717" s="217">
        <v>100</v>
      </c>
      <c r="I717" s="218"/>
      <c r="J717" s="219">
        <f>ROUND(I717*H717,2)</f>
        <v>0</v>
      </c>
      <c r="K717" s="215" t="s">
        <v>221</v>
      </c>
      <c r="L717" s="45"/>
      <c r="M717" s="220" t="s">
        <v>19</v>
      </c>
      <c r="N717" s="221" t="s">
        <v>44</v>
      </c>
      <c r="O717" s="85"/>
      <c r="P717" s="222">
        <f>O717*H717</f>
        <v>0</v>
      </c>
      <c r="Q717" s="222">
        <v>0</v>
      </c>
      <c r="R717" s="222">
        <f>Q717*H717</f>
        <v>0</v>
      </c>
      <c r="S717" s="222">
        <v>0</v>
      </c>
      <c r="T717" s="223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24" t="s">
        <v>250</v>
      </c>
      <c r="AT717" s="224" t="s">
        <v>217</v>
      </c>
      <c r="AU717" s="224" t="s">
        <v>82</v>
      </c>
      <c r="AY717" s="18" t="s">
        <v>214</v>
      </c>
      <c r="BE717" s="225">
        <f>IF(N717="základní",J717,0)</f>
        <v>0</v>
      </c>
      <c r="BF717" s="225">
        <f>IF(N717="snížená",J717,0)</f>
        <v>0</v>
      </c>
      <c r="BG717" s="225">
        <f>IF(N717="zákl. přenesená",J717,0)</f>
        <v>0</v>
      </c>
      <c r="BH717" s="225">
        <f>IF(N717="sníž. přenesená",J717,0)</f>
        <v>0</v>
      </c>
      <c r="BI717" s="225">
        <f>IF(N717="nulová",J717,0)</f>
        <v>0</v>
      </c>
      <c r="BJ717" s="18" t="s">
        <v>80</v>
      </c>
      <c r="BK717" s="225">
        <f>ROUND(I717*H717,2)</f>
        <v>0</v>
      </c>
      <c r="BL717" s="18" t="s">
        <v>250</v>
      </c>
      <c r="BM717" s="224" t="s">
        <v>2530</v>
      </c>
    </row>
    <row r="718" s="2" customFormat="1">
      <c r="A718" s="39"/>
      <c r="B718" s="40"/>
      <c r="C718" s="41"/>
      <c r="D718" s="226" t="s">
        <v>224</v>
      </c>
      <c r="E718" s="41"/>
      <c r="F718" s="227" t="s">
        <v>2531</v>
      </c>
      <c r="G718" s="41"/>
      <c r="H718" s="41"/>
      <c r="I718" s="228"/>
      <c r="J718" s="41"/>
      <c r="K718" s="41"/>
      <c r="L718" s="45"/>
      <c r="M718" s="229"/>
      <c r="N718" s="230"/>
      <c r="O718" s="85"/>
      <c r="P718" s="85"/>
      <c r="Q718" s="85"/>
      <c r="R718" s="85"/>
      <c r="S718" s="85"/>
      <c r="T718" s="86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224</v>
      </c>
      <c r="AU718" s="18" t="s">
        <v>82</v>
      </c>
    </row>
    <row r="719" s="2" customFormat="1">
      <c r="A719" s="39"/>
      <c r="B719" s="40"/>
      <c r="C719" s="41"/>
      <c r="D719" s="231" t="s">
        <v>226</v>
      </c>
      <c r="E719" s="41"/>
      <c r="F719" s="232" t="s">
        <v>2532</v>
      </c>
      <c r="G719" s="41"/>
      <c r="H719" s="41"/>
      <c r="I719" s="228"/>
      <c r="J719" s="41"/>
      <c r="K719" s="41"/>
      <c r="L719" s="45"/>
      <c r="M719" s="229"/>
      <c r="N719" s="230"/>
      <c r="O719" s="85"/>
      <c r="P719" s="85"/>
      <c r="Q719" s="85"/>
      <c r="R719" s="85"/>
      <c r="S719" s="85"/>
      <c r="T719" s="86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226</v>
      </c>
      <c r="AU719" s="18" t="s">
        <v>82</v>
      </c>
    </row>
    <row r="720" s="2" customFormat="1" ht="16.5" customHeight="1">
      <c r="A720" s="39"/>
      <c r="B720" s="40"/>
      <c r="C720" s="213" t="s">
        <v>1117</v>
      </c>
      <c r="D720" s="213" t="s">
        <v>217</v>
      </c>
      <c r="E720" s="214" t="s">
        <v>2533</v>
      </c>
      <c r="F720" s="215" t="s">
        <v>2534</v>
      </c>
      <c r="G720" s="216" t="s">
        <v>321</v>
      </c>
      <c r="H720" s="217">
        <v>100</v>
      </c>
      <c r="I720" s="218"/>
      <c r="J720" s="219">
        <f>ROUND(I720*H720,2)</f>
        <v>0</v>
      </c>
      <c r="K720" s="215" t="s">
        <v>221</v>
      </c>
      <c r="L720" s="45"/>
      <c r="M720" s="220" t="s">
        <v>19</v>
      </c>
      <c r="N720" s="221" t="s">
        <v>44</v>
      </c>
      <c r="O720" s="85"/>
      <c r="P720" s="222">
        <f>O720*H720</f>
        <v>0</v>
      </c>
      <c r="Q720" s="222">
        <v>0</v>
      </c>
      <c r="R720" s="222">
        <f>Q720*H720</f>
        <v>0</v>
      </c>
      <c r="S720" s="222">
        <v>0</v>
      </c>
      <c r="T720" s="223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24" t="s">
        <v>250</v>
      </c>
      <c r="AT720" s="224" t="s">
        <v>217</v>
      </c>
      <c r="AU720" s="224" t="s">
        <v>82</v>
      </c>
      <c r="AY720" s="18" t="s">
        <v>214</v>
      </c>
      <c r="BE720" s="225">
        <f>IF(N720="základní",J720,0)</f>
        <v>0</v>
      </c>
      <c r="BF720" s="225">
        <f>IF(N720="snížená",J720,0)</f>
        <v>0</v>
      </c>
      <c r="BG720" s="225">
        <f>IF(N720="zákl. přenesená",J720,0)</f>
        <v>0</v>
      </c>
      <c r="BH720" s="225">
        <f>IF(N720="sníž. přenesená",J720,0)</f>
        <v>0</v>
      </c>
      <c r="BI720" s="225">
        <f>IF(N720="nulová",J720,0)</f>
        <v>0</v>
      </c>
      <c r="BJ720" s="18" t="s">
        <v>80</v>
      </c>
      <c r="BK720" s="225">
        <f>ROUND(I720*H720,2)</f>
        <v>0</v>
      </c>
      <c r="BL720" s="18" t="s">
        <v>250</v>
      </c>
      <c r="BM720" s="224" t="s">
        <v>2535</v>
      </c>
    </row>
    <row r="721" s="2" customFormat="1">
      <c r="A721" s="39"/>
      <c r="B721" s="40"/>
      <c r="C721" s="41"/>
      <c r="D721" s="226" t="s">
        <v>224</v>
      </c>
      <c r="E721" s="41"/>
      <c r="F721" s="227" t="s">
        <v>2536</v>
      </c>
      <c r="G721" s="41"/>
      <c r="H721" s="41"/>
      <c r="I721" s="228"/>
      <c r="J721" s="41"/>
      <c r="K721" s="41"/>
      <c r="L721" s="45"/>
      <c r="M721" s="229"/>
      <c r="N721" s="230"/>
      <c r="O721" s="85"/>
      <c r="P721" s="85"/>
      <c r="Q721" s="85"/>
      <c r="R721" s="85"/>
      <c r="S721" s="85"/>
      <c r="T721" s="86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224</v>
      </c>
      <c r="AU721" s="18" t="s">
        <v>82</v>
      </c>
    </row>
    <row r="722" s="2" customFormat="1">
      <c r="A722" s="39"/>
      <c r="B722" s="40"/>
      <c r="C722" s="41"/>
      <c r="D722" s="231" t="s">
        <v>226</v>
      </c>
      <c r="E722" s="41"/>
      <c r="F722" s="232" t="s">
        <v>2537</v>
      </c>
      <c r="G722" s="41"/>
      <c r="H722" s="41"/>
      <c r="I722" s="228"/>
      <c r="J722" s="41"/>
      <c r="K722" s="41"/>
      <c r="L722" s="45"/>
      <c r="M722" s="229"/>
      <c r="N722" s="230"/>
      <c r="O722" s="85"/>
      <c r="P722" s="85"/>
      <c r="Q722" s="85"/>
      <c r="R722" s="85"/>
      <c r="S722" s="85"/>
      <c r="T722" s="86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226</v>
      </c>
      <c r="AU722" s="18" t="s">
        <v>82</v>
      </c>
    </row>
    <row r="723" s="2" customFormat="1" ht="16.5" customHeight="1">
      <c r="A723" s="39"/>
      <c r="B723" s="40"/>
      <c r="C723" s="243" t="s">
        <v>1121</v>
      </c>
      <c r="D723" s="243" t="s">
        <v>254</v>
      </c>
      <c r="E723" s="244" t="s">
        <v>2538</v>
      </c>
      <c r="F723" s="245" t="s">
        <v>2539</v>
      </c>
      <c r="G723" s="246" t="s">
        <v>551</v>
      </c>
      <c r="H723" s="247">
        <v>1600</v>
      </c>
      <c r="I723" s="248"/>
      <c r="J723" s="249">
        <f>ROUND(I723*H723,2)</f>
        <v>0</v>
      </c>
      <c r="K723" s="245" t="s">
        <v>221</v>
      </c>
      <c r="L723" s="250"/>
      <c r="M723" s="251" t="s">
        <v>19</v>
      </c>
      <c r="N723" s="252" t="s">
        <v>44</v>
      </c>
      <c r="O723" s="85"/>
      <c r="P723" s="222">
        <f>O723*H723</f>
        <v>0</v>
      </c>
      <c r="Q723" s="222">
        <v>0.001</v>
      </c>
      <c r="R723" s="222">
        <f>Q723*H723</f>
        <v>1.6000000000000001</v>
      </c>
      <c r="S723" s="222">
        <v>0</v>
      </c>
      <c r="T723" s="223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24" t="s">
        <v>257</v>
      </c>
      <c r="AT723" s="224" t="s">
        <v>254</v>
      </c>
      <c r="AU723" s="224" t="s">
        <v>82</v>
      </c>
      <c r="AY723" s="18" t="s">
        <v>214</v>
      </c>
      <c r="BE723" s="225">
        <f>IF(N723="základní",J723,0)</f>
        <v>0</v>
      </c>
      <c r="BF723" s="225">
        <f>IF(N723="snížená",J723,0)</f>
        <v>0</v>
      </c>
      <c r="BG723" s="225">
        <f>IF(N723="zákl. přenesená",J723,0)</f>
        <v>0</v>
      </c>
      <c r="BH723" s="225">
        <f>IF(N723="sníž. přenesená",J723,0)</f>
        <v>0</v>
      </c>
      <c r="BI723" s="225">
        <f>IF(N723="nulová",J723,0)</f>
        <v>0</v>
      </c>
      <c r="BJ723" s="18" t="s">
        <v>80</v>
      </c>
      <c r="BK723" s="225">
        <f>ROUND(I723*H723,2)</f>
        <v>0</v>
      </c>
      <c r="BL723" s="18" t="s">
        <v>250</v>
      </c>
      <c r="BM723" s="224" t="s">
        <v>2540</v>
      </c>
    </row>
    <row r="724" s="2" customFormat="1">
      <c r="A724" s="39"/>
      <c r="B724" s="40"/>
      <c r="C724" s="41"/>
      <c r="D724" s="226" t="s">
        <v>224</v>
      </c>
      <c r="E724" s="41"/>
      <c r="F724" s="227" t="s">
        <v>2539</v>
      </c>
      <c r="G724" s="41"/>
      <c r="H724" s="41"/>
      <c r="I724" s="228"/>
      <c r="J724" s="41"/>
      <c r="K724" s="41"/>
      <c r="L724" s="45"/>
      <c r="M724" s="229"/>
      <c r="N724" s="230"/>
      <c r="O724" s="85"/>
      <c r="P724" s="85"/>
      <c r="Q724" s="85"/>
      <c r="R724" s="85"/>
      <c r="S724" s="85"/>
      <c r="T724" s="86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224</v>
      </c>
      <c r="AU724" s="18" t="s">
        <v>82</v>
      </c>
    </row>
    <row r="725" s="13" customFormat="1">
      <c r="A725" s="13"/>
      <c r="B725" s="233"/>
      <c r="C725" s="234"/>
      <c r="D725" s="226" t="s">
        <v>242</v>
      </c>
      <c r="E725" s="254" t="s">
        <v>19</v>
      </c>
      <c r="F725" s="235" t="s">
        <v>2541</v>
      </c>
      <c r="G725" s="234"/>
      <c r="H725" s="236">
        <v>1600</v>
      </c>
      <c r="I725" s="237"/>
      <c r="J725" s="234"/>
      <c r="K725" s="234"/>
      <c r="L725" s="238"/>
      <c r="M725" s="239"/>
      <c r="N725" s="240"/>
      <c r="O725" s="240"/>
      <c r="P725" s="240"/>
      <c r="Q725" s="240"/>
      <c r="R725" s="240"/>
      <c r="S725" s="240"/>
      <c r="T725" s="24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2" t="s">
        <v>242</v>
      </c>
      <c r="AU725" s="242" t="s">
        <v>82</v>
      </c>
      <c r="AV725" s="13" t="s">
        <v>82</v>
      </c>
      <c r="AW725" s="13" t="s">
        <v>35</v>
      </c>
      <c r="AX725" s="13" t="s">
        <v>80</v>
      </c>
      <c r="AY725" s="242" t="s">
        <v>214</v>
      </c>
    </row>
    <row r="726" s="2" customFormat="1" ht="16.5" customHeight="1">
      <c r="A726" s="39"/>
      <c r="B726" s="40"/>
      <c r="C726" s="213" t="s">
        <v>1125</v>
      </c>
      <c r="D726" s="213" t="s">
        <v>217</v>
      </c>
      <c r="E726" s="214" t="s">
        <v>2542</v>
      </c>
      <c r="F726" s="215" t="s">
        <v>2543</v>
      </c>
      <c r="G726" s="216" t="s">
        <v>321</v>
      </c>
      <c r="H726" s="217">
        <v>100</v>
      </c>
      <c r="I726" s="218"/>
      <c r="J726" s="219">
        <f>ROUND(I726*H726,2)</f>
        <v>0</v>
      </c>
      <c r="K726" s="215" t="s">
        <v>221</v>
      </c>
      <c r="L726" s="45"/>
      <c r="M726" s="220" t="s">
        <v>19</v>
      </c>
      <c r="N726" s="221" t="s">
        <v>44</v>
      </c>
      <c r="O726" s="85"/>
      <c r="P726" s="222">
        <f>O726*H726</f>
        <v>0</v>
      </c>
      <c r="Q726" s="222">
        <v>0</v>
      </c>
      <c r="R726" s="222">
        <f>Q726*H726</f>
        <v>0</v>
      </c>
      <c r="S726" s="222">
        <v>0</v>
      </c>
      <c r="T726" s="223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24" t="s">
        <v>250</v>
      </c>
      <c r="AT726" s="224" t="s">
        <v>217</v>
      </c>
      <c r="AU726" s="224" t="s">
        <v>82</v>
      </c>
      <c r="AY726" s="18" t="s">
        <v>214</v>
      </c>
      <c r="BE726" s="225">
        <f>IF(N726="základní",J726,0)</f>
        <v>0</v>
      </c>
      <c r="BF726" s="225">
        <f>IF(N726="snížená",J726,0)</f>
        <v>0</v>
      </c>
      <c r="BG726" s="225">
        <f>IF(N726="zákl. přenesená",J726,0)</f>
        <v>0</v>
      </c>
      <c r="BH726" s="225">
        <f>IF(N726="sníž. přenesená",J726,0)</f>
        <v>0</v>
      </c>
      <c r="BI726" s="225">
        <f>IF(N726="nulová",J726,0)</f>
        <v>0</v>
      </c>
      <c r="BJ726" s="18" t="s">
        <v>80</v>
      </c>
      <c r="BK726" s="225">
        <f>ROUND(I726*H726,2)</f>
        <v>0</v>
      </c>
      <c r="BL726" s="18" t="s">
        <v>250</v>
      </c>
      <c r="BM726" s="224" t="s">
        <v>2544</v>
      </c>
    </row>
    <row r="727" s="2" customFormat="1">
      <c r="A727" s="39"/>
      <c r="B727" s="40"/>
      <c r="C727" s="41"/>
      <c r="D727" s="226" t="s">
        <v>224</v>
      </c>
      <c r="E727" s="41"/>
      <c r="F727" s="227" t="s">
        <v>2545</v>
      </c>
      <c r="G727" s="41"/>
      <c r="H727" s="41"/>
      <c r="I727" s="228"/>
      <c r="J727" s="41"/>
      <c r="K727" s="41"/>
      <c r="L727" s="45"/>
      <c r="M727" s="229"/>
      <c r="N727" s="230"/>
      <c r="O727" s="85"/>
      <c r="P727" s="85"/>
      <c r="Q727" s="85"/>
      <c r="R727" s="85"/>
      <c r="S727" s="85"/>
      <c r="T727" s="86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224</v>
      </c>
      <c r="AU727" s="18" t="s">
        <v>82</v>
      </c>
    </row>
    <row r="728" s="2" customFormat="1">
      <c r="A728" s="39"/>
      <c r="B728" s="40"/>
      <c r="C728" s="41"/>
      <c r="D728" s="231" t="s">
        <v>226</v>
      </c>
      <c r="E728" s="41"/>
      <c r="F728" s="232" t="s">
        <v>2546</v>
      </c>
      <c r="G728" s="41"/>
      <c r="H728" s="41"/>
      <c r="I728" s="228"/>
      <c r="J728" s="41"/>
      <c r="K728" s="41"/>
      <c r="L728" s="45"/>
      <c r="M728" s="229"/>
      <c r="N728" s="230"/>
      <c r="O728" s="85"/>
      <c r="P728" s="85"/>
      <c r="Q728" s="85"/>
      <c r="R728" s="85"/>
      <c r="S728" s="85"/>
      <c r="T728" s="86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226</v>
      </c>
      <c r="AU728" s="18" t="s">
        <v>82</v>
      </c>
    </row>
    <row r="729" s="2" customFormat="1" ht="16.5" customHeight="1">
      <c r="A729" s="39"/>
      <c r="B729" s="40"/>
      <c r="C729" s="213" t="s">
        <v>1129</v>
      </c>
      <c r="D729" s="213" t="s">
        <v>217</v>
      </c>
      <c r="E729" s="214" t="s">
        <v>2547</v>
      </c>
      <c r="F729" s="215" t="s">
        <v>2548</v>
      </c>
      <c r="G729" s="216" t="s">
        <v>321</v>
      </c>
      <c r="H729" s="217">
        <v>100</v>
      </c>
      <c r="I729" s="218"/>
      <c r="J729" s="219">
        <f>ROUND(I729*H729,2)</f>
        <v>0</v>
      </c>
      <c r="K729" s="215" t="s">
        <v>221</v>
      </c>
      <c r="L729" s="45"/>
      <c r="M729" s="220" t="s">
        <v>19</v>
      </c>
      <c r="N729" s="221" t="s">
        <v>44</v>
      </c>
      <c r="O729" s="85"/>
      <c r="P729" s="222">
        <f>O729*H729</f>
        <v>0</v>
      </c>
      <c r="Q729" s="222">
        <v>0</v>
      </c>
      <c r="R729" s="222">
        <f>Q729*H729</f>
        <v>0</v>
      </c>
      <c r="S729" s="222">
        <v>0</v>
      </c>
      <c r="T729" s="223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24" t="s">
        <v>250</v>
      </c>
      <c r="AT729" s="224" t="s">
        <v>217</v>
      </c>
      <c r="AU729" s="224" t="s">
        <v>82</v>
      </c>
      <c r="AY729" s="18" t="s">
        <v>214</v>
      </c>
      <c r="BE729" s="225">
        <f>IF(N729="základní",J729,0)</f>
        <v>0</v>
      </c>
      <c r="BF729" s="225">
        <f>IF(N729="snížená",J729,0)</f>
        <v>0</v>
      </c>
      <c r="BG729" s="225">
        <f>IF(N729="zákl. přenesená",J729,0)</f>
        <v>0</v>
      </c>
      <c r="BH729" s="225">
        <f>IF(N729="sníž. přenesená",J729,0)</f>
        <v>0</v>
      </c>
      <c r="BI729" s="225">
        <f>IF(N729="nulová",J729,0)</f>
        <v>0</v>
      </c>
      <c r="BJ729" s="18" t="s">
        <v>80</v>
      </c>
      <c r="BK729" s="225">
        <f>ROUND(I729*H729,2)</f>
        <v>0</v>
      </c>
      <c r="BL729" s="18" t="s">
        <v>250</v>
      </c>
      <c r="BM729" s="224" t="s">
        <v>2549</v>
      </c>
    </row>
    <row r="730" s="2" customFormat="1">
      <c r="A730" s="39"/>
      <c r="B730" s="40"/>
      <c r="C730" s="41"/>
      <c r="D730" s="226" t="s">
        <v>224</v>
      </c>
      <c r="E730" s="41"/>
      <c r="F730" s="227" t="s">
        <v>2550</v>
      </c>
      <c r="G730" s="41"/>
      <c r="H730" s="41"/>
      <c r="I730" s="228"/>
      <c r="J730" s="41"/>
      <c r="K730" s="41"/>
      <c r="L730" s="45"/>
      <c r="M730" s="229"/>
      <c r="N730" s="230"/>
      <c r="O730" s="85"/>
      <c r="P730" s="85"/>
      <c r="Q730" s="85"/>
      <c r="R730" s="85"/>
      <c r="S730" s="85"/>
      <c r="T730" s="86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224</v>
      </c>
      <c r="AU730" s="18" t="s">
        <v>82</v>
      </c>
    </row>
    <row r="731" s="2" customFormat="1">
      <c r="A731" s="39"/>
      <c r="B731" s="40"/>
      <c r="C731" s="41"/>
      <c r="D731" s="231" t="s">
        <v>226</v>
      </c>
      <c r="E731" s="41"/>
      <c r="F731" s="232" t="s">
        <v>2551</v>
      </c>
      <c r="G731" s="41"/>
      <c r="H731" s="41"/>
      <c r="I731" s="228"/>
      <c r="J731" s="41"/>
      <c r="K731" s="41"/>
      <c r="L731" s="45"/>
      <c r="M731" s="229"/>
      <c r="N731" s="230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226</v>
      </c>
      <c r="AU731" s="18" t="s">
        <v>82</v>
      </c>
    </row>
    <row r="732" s="2" customFormat="1" ht="16.5" customHeight="1">
      <c r="A732" s="39"/>
      <c r="B732" s="40"/>
      <c r="C732" s="243" t="s">
        <v>1133</v>
      </c>
      <c r="D732" s="243" t="s">
        <v>254</v>
      </c>
      <c r="E732" s="244" t="s">
        <v>2552</v>
      </c>
      <c r="F732" s="245" t="s">
        <v>2553</v>
      </c>
      <c r="G732" s="246" t="s">
        <v>551</v>
      </c>
      <c r="H732" s="247">
        <v>300</v>
      </c>
      <c r="I732" s="248"/>
      <c r="J732" s="249">
        <f>ROUND(I732*H732,2)</f>
        <v>0</v>
      </c>
      <c r="K732" s="245" t="s">
        <v>221</v>
      </c>
      <c r="L732" s="250"/>
      <c r="M732" s="251" t="s">
        <v>19</v>
      </c>
      <c r="N732" s="252" t="s">
        <v>44</v>
      </c>
      <c r="O732" s="85"/>
      <c r="P732" s="222">
        <f>O732*H732</f>
        <v>0</v>
      </c>
      <c r="Q732" s="222">
        <v>0.001</v>
      </c>
      <c r="R732" s="222">
        <f>Q732*H732</f>
        <v>0.29999999999999999</v>
      </c>
      <c r="S732" s="222">
        <v>0</v>
      </c>
      <c r="T732" s="223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24" t="s">
        <v>257</v>
      </c>
      <c r="AT732" s="224" t="s">
        <v>254</v>
      </c>
      <c r="AU732" s="224" t="s">
        <v>82</v>
      </c>
      <c r="AY732" s="18" t="s">
        <v>214</v>
      </c>
      <c r="BE732" s="225">
        <f>IF(N732="základní",J732,0)</f>
        <v>0</v>
      </c>
      <c r="BF732" s="225">
        <f>IF(N732="snížená",J732,0)</f>
        <v>0</v>
      </c>
      <c r="BG732" s="225">
        <f>IF(N732="zákl. přenesená",J732,0)</f>
        <v>0</v>
      </c>
      <c r="BH732" s="225">
        <f>IF(N732="sníž. přenesená",J732,0)</f>
        <v>0</v>
      </c>
      <c r="BI732" s="225">
        <f>IF(N732="nulová",J732,0)</f>
        <v>0</v>
      </c>
      <c r="BJ732" s="18" t="s">
        <v>80</v>
      </c>
      <c r="BK732" s="225">
        <f>ROUND(I732*H732,2)</f>
        <v>0</v>
      </c>
      <c r="BL732" s="18" t="s">
        <v>250</v>
      </c>
      <c r="BM732" s="224" t="s">
        <v>2554</v>
      </c>
    </row>
    <row r="733" s="2" customFormat="1">
      <c r="A733" s="39"/>
      <c r="B733" s="40"/>
      <c r="C733" s="41"/>
      <c r="D733" s="226" t="s">
        <v>224</v>
      </c>
      <c r="E733" s="41"/>
      <c r="F733" s="227" t="s">
        <v>2553</v>
      </c>
      <c r="G733" s="41"/>
      <c r="H733" s="41"/>
      <c r="I733" s="228"/>
      <c r="J733" s="41"/>
      <c r="K733" s="41"/>
      <c r="L733" s="45"/>
      <c r="M733" s="229"/>
      <c r="N733" s="230"/>
      <c r="O733" s="85"/>
      <c r="P733" s="85"/>
      <c r="Q733" s="85"/>
      <c r="R733" s="85"/>
      <c r="S733" s="85"/>
      <c r="T733" s="86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224</v>
      </c>
      <c r="AU733" s="18" t="s">
        <v>82</v>
      </c>
    </row>
    <row r="734" s="13" customFormat="1">
      <c r="A734" s="13"/>
      <c r="B734" s="233"/>
      <c r="C734" s="234"/>
      <c r="D734" s="226" t="s">
        <v>242</v>
      </c>
      <c r="E734" s="254" t="s">
        <v>19</v>
      </c>
      <c r="F734" s="235" t="s">
        <v>2555</v>
      </c>
      <c r="G734" s="234"/>
      <c r="H734" s="236">
        <v>300</v>
      </c>
      <c r="I734" s="237"/>
      <c r="J734" s="234"/>
      <c r="K734" s="234"/>
      <c r="L734" s="238"/>
      <c r="M734" s="239"/>
      <c r="N734" s="240"/>
      <c r="O734" s="240"/>
      <c r="P734" s="240"/>
      <c r="Q734" s="240"/>
      <c r="R734" s="240"/>
      <c r="S734" s="240"/>
      <c r="T734" s="24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2" t="s">
        <v>242</v>
      </c>
      <c r="AU734" s="242" t="s">
        <v>82</v>
      </c>
      <c r="AV734" s="13" t="s">
        <v>82</v>
      </c>
      <c r="AW734" s="13" t="s">
        <v>35</v>
      </c>
      <c r="AX734" s="13" t="s">
        <v>80</v>
      </c>
      <c r="AY734" s="242" t="s">
        <v>214</v>
      </c>
    </row>
    <row r="735" s="2" customFormat="1" ht="16.5" customHeight="1">
      <c r="A735" s="39"/>
      <c r="B735" s="40"/>
      <c r="C735" s="213" t="s">
        <v>1137</v>
      </c>
      <c r="D735" s="213" t="s">
        <v>217</v>
      </c>
      <c r="E735" s="214" t="s">
        <v>2556</v>
      </c>
      <c r="F735" s="215" t="s">
        <v>2557</v>
      </c>
      <c r="G735" s="216" t="s">
        <v>232</v>
      </c>
      <c r="H735" s="217">
        <v>1.8999999999999999</v>
      </c>
      <c r="I735" s="218"/>
      <c r="J735" s="219">
        <f>ROUND(I735*H735,2)</f>
        <v>0</v>
      </c>
      <c r="K735" s="215" t="s">
        <v>221</v>
      </c>
      <c r="L735" s="45"/>
      <c r="M735" s="220" t="s">
        <v>19</v>
      </c>
      <c r="N735" s="221" t="s">
        <v>44</v>
      </c>
      <c r="O735" s="85"/>
      <c r="P735" s="222">
        <f>O735*H735</f>
        <v>0</v>
      </c>
      <c r="Q735" s="222">
        <v>0</v>
      </c>
      <c r="R735" s="222">
        <f>Q735*H735</f>
        <v>0</v>
      </c>
      <c r="S735" s="222">
        <v>0</v>
      </c>
      <c r="T735" s="223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24" t="s">
        <v>250</v>
      </c>
      <c r="AT735" s="224" t="s">
        <v>217</v>
      </c>
      <c r="AU735" s="224" t="s">
        <v>82</v>
      </c>
      <c r="AY735" s="18" t="s">
        <v>214</v>
      </c>
      <c r="BE735" s="225">
        <f>IF(N735="základní",J735,0)</f>
        <v>0</v>
      </c>
      <c r="BF735" s="225">
        <f>IF(N735="snížená",J735,0)</f>
        <v>0</v>
      </c>
      <c r="BG735" s="225">
        <f>IF(N735="zákl. přenesená",J735,0)</f>
        <v>0</v>
      </c>
      <c r="BH735" s="225">
        <f>IF(N735="sníž. přenesená",J735,0)</f>
        <v>0</v>
      </c>
      <c r="BI735" s="225">
        <f>IF(N735="nulová",J735,0)</f>
        <v>0</v>
      </c>
      <c r="BJ735" s="18" t="s">
        <v>80</v>
      </c>
      <c r="BK735" s="225">
        <f>ROUND(I735*H735,2)</f>
        <v>0</v>
      </c>
      <c r="BL735" s="18" t="s">
        <v>250</v>
      </c>
      <c r="BM735" s="224" t="s">
        <v>2558</v>
      </c>
    </row>
    <row r="736" s="2" customFormat="1">
      <c r="A736" s="39"/>
      <c r="B736" s="40"/>
      <c r="C736" s="41"/>
      <c r="D736" s="226" t="s">
        <v>224</v>
      </c>
      <c r="E736" s="41"/>
      <c r="F736" s="227" t="s">
        <v>2559</v>
      </c>
      <c r="G736" s="41"/>
      <c r="H736" s="41"/>
      <c r="I736" s="228"/>
      <c r="J736" s="41"/>
      <c r="K736" s="41"/>
      <c r="L736" s="45"/>
      <c r="M736" s="229"/>
      <c r="N736" s="230"/>
      <c r="O736" s="85"/>
      <c r="P736" s="85"/>
      <c r="Q736" s="85"/>
      <c r="R736" s="85"/>
      <c r="S736" s="85"/>
      <c r="T736" s="86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224</v>
      </c>
      <c r="AU736" s="18" t="s">
        <v>82</v>
      </c>
    </row>
    <row r="737" s="2" customFormat="1">
      <c r="A737" s="39"/>
      <c r="B737" s="40"/>
      <c r="C737" s="41"/>
      <c r="D737" s="231" t="s">
        <v>226</v>
      </c>
      <c r="E737" s="41"/>
      <c r="F737" s="232" t="s">
        <v>2560</v>
      </c>
      <c r="G737" s="41"/>
      <c r="H737" s="41"/>
      <c r="I737" s="228"/>
      <c r="J737" s="41"/>
      <c r="K737" s="41"/>
      <c r="L737" s="45"/>
      <c r="M737" s="229"/>
      <c r="N737" s="230"/>
      <c r="O737" s="85"/>
      <c r="P737" s="85"/>
      <c r="Q737" s="85"/>
      <c r="R737" s="85"/>
      <c r="S737" s="85"/>
      <c r="T737" s="86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226</v>
      </c>
      <c r="AU737" s="18" t="s">
        <v>82</v>
      </c>
    </row>
    <row r="738" s="12" customFormat="1" ht="22.8" customHeight="1">
      <c r="A738" s="12"/>
      <c r="B738" s="197"/>
      <c r="C738" s="198"/>
      <c r="D738" s="199" t="s">
        <v>72</v>
      </c>
      <c r="E738" s="211" t="s">
        <v>2561</v>
      </c>
      <c r="F738" s="211" t="s">
        <v>2562</v>
      </c>
      <c r="G738" s="198"/>
      <c r="H738" s="198"/>
      <c r="I738" s="201"/>
      <c r="J738" s="212">
        <f>BK738</f>
        <v>0</v>
      </c>
      <c r="K738" s="198"/>
      <c r="L738" s="203"/>
      <c r="M738" s="204"/>
      <c r="N738" s="205"/>
      <c r="O738" s="205"/>
      <c r="P738" s="206">
        <f>SUM(P739:P747)</f>
        <v>0</v>
      </c>
      <c r="Q738" s="205"/>
      <c r="R738" s="206">
        <f>SUM(R739:R747)</f>
        <v>0.003555</v>
      </c>
      <c r="S738" s="205"/>
      <c r="T738" s="207">
        <f>SUM(T739:T747)</f>
        <v>0</v>
      </c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R738" s="208" t="s">
        <v>82</v>
      </c>
      <c r="AT738" s="209" t="s">
        <v>72</v>
      </c>
      <c r="AU738" s="209" t="s">
        <v>80</v>
      </c>
      <c r="AY738" s="208" t="s">
        <v>214</v>
      </c>
      <c r="BK738" s="210">
        <f>SUM(BK739:BK747)</f>
        <v>0</v>
      </c>
    </row>
    <row r="739" s="2" customFormat="1" ht="16.5" customHeight="1">
      <c r="A739" s="39"/>
      <c r="B739" s="40"/>
      <c r="C739" s="213" t="s">
        <v>1141</v>
      </c>
      <c r="D739" s="213" t="s">
        <v>217</v>
      </c>
      <c r="E739" s="214" t="s">
        <v>2563</v>
      </c>
      <c r="F739" s="215" t="s">
        <v>2564</v>
      </c>
      <c r="G739" s="216" t="s">
        <v>321</v>
      </c>
      <c r="H739" s="217">
        <v>4.5</v>
      </c>
      <c r="I739" s="218"/>
      <c r="J739" s="219">
        <f>ROUND(I739*H739,2)</f>
        <v>0</v>
      </c>
      <c r="K739" s="215" t="s">
        <v>221</v>
      </c>
      <c r="L739" s="45"/>
      <c r="M739" s="220" t="s">
        <v>19</v>
      </c>
      <c r="N739" s="221" t="s">
        <v>44</v>
      </c>
      <c r="O739" s="85"/>
      <c r="P739" s="222">
        <f>O739*H739</f>
        <v>0</v>
      </c>
      <c r="Q739" s="222">
        <v>0.00055000000000000003</v>
      </c>
      <c r="R739" s="222">
        <f>Q739*H739</f>
        <v>0.0024750000000000002</v>
      </c>
      <c r="S739" s="222">
        <v>0</v>
      </c>
      <c r="T739" s="223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24" t="s">
        <v>250</v>
      </c>
      <c r="AT739" s="224" t="s">
        <v>217</v>
      </c>
      <c r="AU739" s="224" t="s">
        <v>82</v>
      </c>
      <c r="AY739" s="18" t="s">
        <v>214</v>
      </c>
      <c r="BE739" s="225">
        <f>IF(N739="základní",J739,0)</f>
        <v>0</v>
      </c>
      <c r="BF739" s="225">
        <f>IF(N739="snížená",J739,0)</f>
        <v>0</v>
      </c>
      <c r="BG739" s="225">
        <f>IF(N739="zákl. přenesená",J739,0)</f>
        <v>0</v>
      </c>
      <c r="BH739" s="225">
        <f>IF(N739="sníž. přenesená",J739,0)</f>
        <v>0</v>
      </c>
      <c r="BI739" s="225">
        <f>IF(N739="nulová",J739,0)</f>
        <v>0</v>
      </c>
      <c r="BJ739" s="18" t="s">
        <v>80</v>
      </c>
      <c r="BK739" s="225">
        <f>ROUND(I739*H739,2)</f>
        <v>0</v>
      </c>
      <c r="BL739" s="18" t="s">
        <v>250</v>
      </c>
      <c r="BM739" s="224" t="s">
        <v>2565</v>
      </c>
    </row>
    <row r="740" s="2" customFormat="1">
      <c r="A740" s="39"/>
      <c r="B740" s="40"/>
      <c r="C740" s="41"/>
      <c r="D740" s="226" t="s">
        <v>224</v>
      </c>
      <c r="E740" s="41"/>
      <c r="F740" s="227" t="s">
        <v>2566</v>
      </c>
      <c r="G740" s="41"/>
      <c r="H740" s="41"/>
      <c r="I740" s="228"/>
      <c r="J740" s="41"/>
      <c r="K740" s="41"/>
      <c r="L740" s="45"/>
      <c r="M740" s="229"/>
      <c r="N740" s="230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224</v>
      </c>
      <c r="AU740" s="18" t="s">
        <v>82</v>
      </c>
    </row>
    <row r="741" s="2" customFormat="1">
      <c r="A741" s="39"/>
      <c r="B741" s="40"/>
      <c r="C741" s="41"/>
      <c r="D741" s="231" t="s">
        <v>226</v>
      </c>
      <c r="E741" s="41"/>
      <c r="F741" s="232" t="s">
        <v>2567</v>
      </c>
      <c r="G741" s="41"/>
      <c r="H741" s="41"/>
      <c r="I741" s="228"/>
      <c r="J741" s="41"/>
      <c r="K741" s="41"/>
      <c r="L741" s="45"/>
      <c r="M741" s="229"/>
      <c r="N741" s="230"/>
      <c r="O741" s="85"/>
      <c r="P741" s="85"/>
      <c r="Q741" s="85"/>
      <c r="R741" s="85"/>
      <c r="S741" s="85"/>
      <c r="T741" s="86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226</v>
      </c>
      <c r="AU741" s="18" t="s">
        <v>82</v>
      </c>
    </row>
    <row r="742" s="2" customFormat="1" ht="16.5" customHeight="1">
      <c r="A742" s="39"/>
      <c r="B742" s="40"/>
      <c r="C742" s="213" t="s">
        <v>1145</v>
      </c>
      <c r="D742" s="213" t="s">
        <v>217</v>
      </c>
      <c r="E742" s="214" t="s">
        <v>2568</v>
      </c>
      <c r="F742" s="215" t="s">
        <v>2569</v>
      </c>
      <c r="G742" s="216" t="s">
        <v>321</v>
      </c>
      <c r="H742" s="217">
        <v>4.5</v>
      </c>
      <c r="I742" s="218"/>
      <c r="J742" s="219">
        <f>ROUND(I742*H742,2)</f>
        <v>0</v>
      </c>
      <c r="K742" s="215" t="s">
        <v>221</v>
      </c>
      <c r="L742" s="45"/>
      <c r="M742" s="220" t="s">
        <v>19</v>
      </c>
      <c r="N742" s="221" t="s">
        <v>44</v>
      </c>
      <c r="O742" s="85"/>
      <c r="P742" s="222">
        <f>O742*H742</f>
        <v>0</v>
      </c>
      <c r="Q742" s="222">
        <v>0.00024000000000000001</v>
      </c>
      <c r="R742" s="222">
        <f>Q742*H742</f>
        <v>0.00108</v>
      </c>
      <c r="S742" s="222">
        <v>0</v>
      </c>
      <c r="T742" s="223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24" t="s">
        <v>250</v>
      </c>
      <c r="AT742" s="224" t="s">
        <v>217</v>
      </c>
      <c r="AU742" s="224" t="s">
        <v>82</v>
      </c>
      <c r="AY742" s="18" t="s">
        <v>214</v>
      </c>
      <c r="BE742" s="225">
        <f>IF(N742="základní",J742,0)</f>
        <v>0</v>
      </c>
      <c r="BF742" s="225">
        <f>IF(N742="snížená",J742,0)</f>
        <v>0</v>
      </c>
      <c r="BG742" s="225">
        <f>IF(N742="zákl. přenesená",J742,0)</f>
        <v>0</v>
      </c>
      <c r="BH742" s="225">
        <f>IF(N742="sníž. přenesená",J742,0)</f>
        <v>0</v>
      </c>
      <c r="BI742" s="225">
        <f>IF(N742="nulová",J742,0)</f>
        <v>0</v>
      </c>
      <c r="BJ742" s="18" t="s">
        <v>80</v>
      </c>
      <c r="BK742" s="225">
        <f>ROUND(I742*H742,2)</f>
        <v>0</v>
      </c>
      <c r="BL742" s="18" t="s">
        <v>250</v>
      </c>
      <c r="BM742" s="224" t="s">
        <v>2570</v>
      </c>
    </row>
    <row r="743" s="2" customFormat="1">
      <c r="A743" s="39"/>
      <c r="B743" s="40"/>
      <c r="C743" s="41"/>
      <c r="D743" s="226" t="s">
        <v>224</v>
      </c>
      <c r="E743" s="41"/>
      <c r="F743" s="227" t="s">
        <v>2571</v>
      </c>
      <c r="G743" s="41"/>
      <c r="H743" s="41"/>
      <c r="I743" s="228"/>
      <c r="J743" s="41"/>
      <c r="K743" s="41"/>
      <c r="L743" s="45"/>
      <c r="M743" s="229"/>
      <c r="N743" s="230"/>
      <c r="O743" s="85"/>
      <c r="P743" s="85"/>
      <c r="Q743" s="85"/>
      <c r="R743" s="85"/>
      <c r="S743" s="85"/>
      <c r="T743" s="86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224</v>
      </c>
      <c r="AU743" s="18" t="s">
        <v>82</v>
      </c>
    </row>
    <row r="744" s="2" customFormat="1">
      <c r="A744" s="39"/>
      <c r="B744" s="40"/>
      <c r="C744" s="41"/>
      <c r="D744" s="231" t="s">
        <v>226</v>
      </c>
      <c r="E744" s="41"/>
      <c r="F744" s="232" t="s">
        <v>2572</v>
      </c>
      <c r="G744" s="41"/>
      <c r="H744" s="41"/>
      <c r="I744" s="228"/>
      <c r="J744" s="41"/>
      <c r="K744" s="41"/>
      <c r="L744" s="45"/>
      <c r="M744" s="229"/>
      <c r="N744" s="230"/>
      <c r="O744" s="85"/>
      <c r="P744" s="85"/>
      <c r="Q744" s="85"/>
      <c r="R744" s="85"/>
      <c r="S744" s="85"/>
      <c r="T744" s="86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226</v>
      </c>
      <c r="AU744" s="18" t="s">
        <v>82</v>
      </c>
    </row>
    <row r="745" s="2" customFormat="1" ht="16.5" customHeight="1">
      <c r="A745" s="39"/>
      <c r="B745" s="40"/>
      <c r="C745" s="213" t="s">
        <v>1149</v>
      </c>
      <c r="D745" s="213" t="s">
        <v>217</v>
      </c>
      <c r="E745" s="214" t="s">
        <v>2573</v>
      </c>
      <c r="F745" s="215" t="s">
        <v>2574</v>
      </c>
      <c r="G745" s="216" t="s">
        <v>232</v>
      </c>
      <c r="H745" s="217">
        <v>0.0040000000000000001</v>
      </c>
      <c r="I745" s="218"/>
      <c r="J745" s="219">
        <f>ROUND(I745*H745,2)</f>
        <v>0</v>
      </c>
      <c r="K745" s="215" t="s">
        <v>221</v>
      </c>
      <c r="L745" s="45"/>
      <c r="M745" s="220" t="s">
        <v>19</v>
      </c>
      <c r="N745" s="221" t="s">
        <v>44</v>
      </c>
      <c r="O745" s="85"/>
      <c r="P745" s="222">
        <f>O745*H745</f>
        <v>0</v>
      </c>
      <c r="Q745" s="222">
        <v>0</v>
      </c>
      <c r="R745" s="222">
        <f>Q745*H745</f>
        <v>0</v>
      </c>
      <c r="S745" s="222">
        <v>0</v>
      </c>
      <c r="T745" s="223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24" t="s">
        <v>250</v>
      </c>
      <c r="AT745" s="224" t="s">
        <v>217</v>
      </c>
      <c r="AU745" s="224" t="s">
        <v>82</v>
      </c>
      <c r="AY745" s="18" t="s">
        <v>214</v>
      </c>
      <c r="BE745" s="225">
        <f>IF(N745="základní",J745,0)</f>
        <v>0</v>
      </c>
      <c r="BF745" s="225">
        <f>IF(N745="snížená",J745,0)</f>
        <v>0</v>
      </c>
      <c r="BG745" s="225">
        <f>IF(N745="zákl. přenesená",J745,0)</f>
        <v>0</v>
      </c>
      <c r="BH745" s="225">
        <f>IF(N745="sníž. přenesená",J745,0)</f>
        <v>0</v>
      </c>
      <c r="BI745" s="225">
        <f>IF(N745="nulová",J745,0)</f>
        <v>0</v>
      </c>
      <c r="BJ745" s="18" t="s">
        <v>80</v>
      </c>
      <c r="BK745" s="225">
        <f>ROUND(I745*H745,2)</f>
        <v>0</v>
      </c>
      <c r="BL745" s="18" t="s">
        <v>250</v>
      </c>
      <c r="BM745" s="224" t="s">
        <v>2575</v>
      </c>
    </row>
    <row r="746" s="2" customFormat="1">
      <c r="A746" s="39"/>
      <c r="B746" s="40"/>
      <c r="C746" s="41"/>
      <c r="D746" s="226" t="s">
        <v>224</v>
      </c>
      <c r="E746" s="41"/>
      <c r="F746" s="227" t="s">
        <v>2576</v>
      </c>
      <c r="G746" s="41"/>
      <c r="H746" s="41"/>
      <c r="I746" s="228"/>
      <c r="J746" s="41"/>
      <c r="K746" s="41"/>
      <c r="L746" s="45"/>
      <c r="M746" s="229"/>
      <c r="N746" s="230"/>
      <c r="O746" s="85"/>
      <c r="P746" s="85"/>
      <c r="Q746" s="85"/>
      <c r="R746" s="85"/>
      <c r="S746" s="85"/>
      <c r="T746" s="86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224</v>
      </c>
      <c r="AU746" s="18" t="s">
        <v>82</v>
      </c>
    </row>
    <row r="747" s="2" customFormat="1">
      <c r="A747" s="39"/>
      <c r="B747" s="40"/>
      <c r="C747" s="41"/>
      <c r="D747" s="231" t="s">
        <v>226</v>
      </c>
      <c r="E747" s="41"/>
      <c r="F747" s="232" t="s">
        <v>2577</v>
      </c>
      <c r="G747" s="41"/>
      <c r="H747" s="41"/>
      <c r="I747" s="228"/>
      <c r="J747" s="41"/>
      <c r="K747" s="41"/>
      <c r="L747" s="45"/>
      <c r="M747" s="229"/>
      <c r="N747" s="230"/>
      <c r="O747" s="85"/>
      <c r="P747" s="85"/>
      <c r="Q747" s="85"/>
      <c r="R747" s="85"/>
      <c r="S747" s="85"/>
      <c r="T747" s="86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226</v>
      </c>
      <c r="AU747" s="18" t="s">
        <v>82</v>
      </c>
    </row>
    <row r="748" s="12" customFormat="1" ht="25.92" customHeight="1">
      <c r="A748" s="12"/>
      <c r="B748" s="197"/>
      <c r="C748" s="198"/>
      <c r="D748" s="199" t="s">
        <v>72</v>
      </c>
      <c r="E748" s="200" t="s">
        <v>254</v>
      </c>
      <c r="F748" s="200" t="s">
        <v>591</v>
      </c>
      <c r="G748" s="198"/>
      <c r="H748" s="198"/>
      <c r="I748" s="201"/>
      <c r="J748" s="202">
        <f>BK748</f>
        <v>0</v>
      </c>
      <c r="K748" s="198"/>
      <c r="L748" s="203"/>
      <c r="M748" s="204"/>
      <c r="N748" s="205"/>
      <c r="O748" s="205"/>
      <c r="P748" s="206">
        <f>P749</f>
        <v>0</v>
      </c>
      <c r="Q748" s="205"/>
      <c r="R748" s="206">
        <f>R749</f>
        <v>0</v>
      </c>
      <c r="S748" s="205"/>
      <c r="T748" s="207">
        <f>T749</f>
        <v>0</v>
      </c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R748" s="208" t="s">
        <v>236</v>
      </c>
      <c r="AT748" s="209" t="s">
        <v>72</v>
      </c>
      <c r="AU748" s="209" t="s">
        <v>73</v>
      </c>
      <c r="AY748" s="208" t="s">
        <v>214</v>
      </c>
      <c r="BK748" s="210">
        <f>BK749</f>
        <v>0</v>
      </c>
    </row>
    <row r="749" s="12" customFormat="1" ht="22.8" customHeight="1">
      <c r="A749" s="12"/>
      <c r="B749" s="197"/>
      <c r="C749" s="198"/>
      <c r="D749" s="199" t="s">
        <v>72</v>
      </c>
      <c r="E749" s="211" t="s">
        <v>2578</v>
      </c>
      <c r="F749" s="211" t="s">
        <v>2579</v>
      </c>
      <c r="G749" s="198"/>
      <c r="H749" s="198"/>
      <c r="I749" s="201"/>
      <c r="J749" s="212">
        <f>BK749</f>
        <v>0</v>
      </c>
      <c r="K749" s="198"/>
      <c r="L749" s="203"/>
      <c r="M749" s="204"/>
      <c r="N749" s="205"/>
      <c r="O749" s="205"/>
      <c r="P749" s="206">
        <f>SUM(P750:P757)</f>
        <v>0</v>
      </c>
      <c r="Q749" s="205"/>
      <c r="R749" s="206">
        <f>SUM(R750:R757)</f>
        <v>0</v>
      </c>
      <c r="S749" s="205"/>
      <c r="T749" s="207">
        <f>SUM(T750:T757)</f>
        <v>0</v>
      </c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R749" s="208" t="s">
        <v>236</v>
      </c>
      <c r="AT749" s="209" t="s">
        <v>72</v>
      </c>
      <c r="AU749" s="209" t="s">
        <v>80</v>
      </c>
      <c r="AY749" s="208" t="s">
        <v>214</v>
      </c>
      <c r="BK749" s="210">
        <f>SUM(BK750:BK757)</f>
        <v>0</v>
      </c>
    </row>
    <row r="750" s="2" customFormat="1" ht="16.5" customHeight="1">
      <c r="A750" s="39"/>
      <c r="B750" s="40"/>
      <c r="C750" s="213" t="s">
        <v>1153</v>
      </c>
      <c r="D750" s="213" t="s">
        <v>217</v>
      </c>
      <c r="E750" s="214" t="s">
        <v>2580</v>
      </c>
      <c r="F750" s="215" t="s">
        <v>2581</v>
      </c>
      <c r="G750" s="216" t="s">
        <v>277</v>
      </c>
      <c r="H750" s="217">
        <v>5</v>
      </c>
      <c r="I750" s="218"/>
      <c r="J750" s="219">
        <f>ROUND(I750*H750,2)</f>
        <v>0</v>
      </c>
      <c r="K750" s="215" t="s">
        <v>19</v>
      </c>
      <c r="L750" s="45"/>
      <c r="M750" s="220" t="s">
        <v>19</v>
      </c>
      <c r="N750" s="221" t="s">
        <v>44</v>
      </c>
      <c r="O750" s="85"/>
      <c r="P750" s="222">
        <f>O750*H750</f>
        <v>0</v>
      </c>
      <c r="Q750" s="222">
        <v>0</v>
      </c>
      <c r="R750" s="222">
        <f>Q750*H750</f>
        <v>0</v>
      </c>
      <c r="S750" s="222">
        <v>0</v>
      </c>
      <c r="T750" s="223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24" t="s">
        <v>334</v>
      </c>
      <c r="AT750" s="224" t="s">
        <v>217</v>
      </c>
      <c r="AU750" s="224" t="s">
        <v>82</v>
      </c>
      <c r="AY750" s="18" t="s">
        <v>214</v>
      </c>
      <c r="BE750" s="225">
        <f>IF(N750="základní",J750,0)</f>
        <v>0</v>
      </c>
      <c r="BF750" s="225">
        <f>IF(N750="snížená",J750,0)</f>
        <v>0</v>
      </c>
      <c r="BG750" s="225">
        <f>IF(N750="zákl. přenesená",J750,0)</f>
        <v>0</v>
      </c>
      <c r="BH750" s="225">
        <f>IF(N750="sníž. přenesená",J750,0)</f>
        <v>0</v>
      </c>
      <c r="BI750" s="225">
        <f>IF(N750="nulová",J750,0)</f>
        <v>0</v>
      </c>
      <c r="BJ750" s="18" t="s">
        <v>80</v>
      </c>
      <c r="BK750" s="225">
        <f>ROUND(I750*H750,2)</f>
        <v>0</v>
      </c>
      <c r="BL750" s="18" t="s">
        <v>334</v>
      </c>
      <c r="BM750" s="224" t="s">
        <v>2582</v>
      </c>
    </row>
    <row r="751" s="2" customFormat="1">
      <c r="A751" s="39"/>
      <c r="B751" s="40"/>
      <c r="C751" s="41"/>
      <c r="D751" s="226" t="s">
        <v>224</v>
      </c>
      <c r="E751" s="41"/>
      <c r="F751" s="227" t="s">
        <v>2583</v>
      </c>
      <c r="G751" s="41"/>
      <c r="H751" s="41"/>
      <c r="I751" s="228"/>
      <c r="J751" s="41"/>
      <c r="K751" s="41"/>
      <c r="L751" s="45"/>
      <c r="M751" s="229"/>
      <c r="N751" s="230"/>
      <c r="O751" s="85"/>
      <c r="P751" s="85"/>
      <c r="Q751" s="85"/>
      <c r="R751" s="85"/>
      <c r="S751" s="85"/>
      <c r="T751" s="86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224</v>
      </c>
      <c r="AU751" s="18" t="s">
        <v>82</v>
      </c>
    </row>
    <row r="752" s="2" customFormat="1" ht="16.5" customHeight="1">
      <c r="A752" s="39"/>
      <c r="B752" s="40"/>
      <c r="C752" s="213" t="s">
        <v>1157</v>
      </c>
      <c r="D752" s="213" t="s">
        <v>217</v>
      </c>
      <c r="E752" s="214" t="s">
        <v>2584</v>
      </c>
      <c r="F752" s="215" t="s">
        <v>2585</v>
      </c>
      <c r="G752" s="216" t="s">
        <v>277</v>
      </c>
      <c r="H752" s="217">
        <v>5</v>
      </c>
      <c r="I752" s="218"/>
      <c r="J752" s="219">
        <f>ROUND(I752*H752,2)</f>
        <v>0</v>
      </c>
      <c r="K752" s="215" t="s">
        <v>221</v>
      </c>
      <c r="L752" s="45"/>
      <c r="M752" s="220" t="s">
        <v>19</v>
      </c>
      <c r="N752" s="221" t="s">
        <v>44</v>
      </c>
      <c r="O752" s="85"/>
      <c r="P752" s="222">
        <f>O752*H752</f>
        <v>0</v>
      </c>
      <c r="Q752" s="222">
        <v>0</v>
      </c>
      <c r="R752" s="222">
        <f>Q752*H752</f>
        <v>0</v>
      </c>
      <c r="S752" s="222">
        <v>0</v>
      </c>
      <c r="T752" s="223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24" t="s">
        <v>222</v>
      </c>
      <c r="AT752" s="224" t="s">
        <v>217</v>
      </c>
      <c r="AU752" s="224" t="s">
        <v>82</v>
      </c>
      <c r="AY752" s="18" t="s">
        <v>214</v>
      </c>
      <c r="BE752" s="225">
        <f>IF(N752="základní",J752,0)</f>
        <v>0</v>
      </c>
      <c r="BF752" s="225">
        <f>IF(N752="snížená",J752,0)</f>
        <v>0</v>
      </c>
      <c r="BG752" s="225">
        <f>IF(N752="zákl. přenesená",J752,0)</f>
        <v>0</v>
      </c>
      <c r="BH752" s="225">
        <f>IF(N752="sníž. přenesená",J752,0)</f>
        <v>0</v>
      </c>
      <c r="BI752" s="225">
        <f>IF(N752="nulová",J752,0)</f>
        <v>0</v>
      </c>
      <c r="BJ752" s="18" t="s">
        <v>80</v>
      </c>
      <c r="BK752" s="225">
        <f>ROUND(I752*H752,2)</f>
        <v>0</v>
      </c>
      <c r="BL752" s="18" t="s">
        <v>222</v>
      </c>
      <c r="BM752" s="224" t="s">
        <v>2586</v>
      </c>
    </row>
    <row r="753" s="2" customFormat="1">
      <c r="A753" s="39"/>
      <c r="B753" s="40"/>
      <c r="C753" s="41"/>
      <c r="D753" s="226" t="s">
        <v>224</v>
      </c>
      <c r="E753" s="41"/>
      <c r="F753" s="227" t="s">
        <v>2587</v>
      </c>
      <c r="G753" s="41"/>
      <c r="H753" s="41"/>
      <c r="I753" s="228"/>
      <c r="J753" s="41"/>
      <c r="K753" s="41"/>
      <c r="L753" s="45"/>
      <c r="M753" s="229"/>
      <c r="N753" s="230"/>
      <c r="O753" s="85"/>
      <c r="P753" s="85"/>
      <c r="Q753" s="85"/>
      <c r="R753" s="85"/>
      <c r="S753" s="85"/>
      <c r="T753" s="86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224</v>
      </c>
      <c r="AU753" s="18" t="s">
        <v>82</v>
      </c>
    </row>
    <row r="754" s="2" customFormat="1">
      <c r="A754" s="39"/>
      <c r="B754" s="40"/>
      <c r="C754" s="41"/>
      <c r="D754" s="231" t="s">
        <v>226</v>
      </c>
      <c r="E754" s="41"/>
      <c r="F754" s="232" t="s">
        <v>2588</v>
      </c>
      <c r="G754" s="41"/>
      <c r="H754" s="41"/>
      <c r="I754" s="228"/>
      <c r="J754" s="41"/>
      <c r="K754" s="41"/>
      <c r="L754" s="45"/>
      <c r="M754" s="229"/>
      <c r="N754" s="230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226</v>
      </c>
      <c r="AU754" s="18" t="s">
        <v>82</v>
      </c>
    </row>
    <row r="755" s="2" customFormat="1" ht="16.5" customHeight="1">
      <c r="A755" s="39"/>
      <c r="B755" s="40"/>
      <c r="C755" s="213" t="s">
        <v>1161</v>
      </c>
      <c r="D755" s="213" t="s">
        <v>217</v>
      </c>
      <c r="E755" s="214" t="s">
        <v>2589</v>
      </c>
      <c r="F755" s="215" t="s">
        <v>2590</v>
      </c>
      <c r="G755" s="216" t="s">
        <v>277</v>
      </c>
      <c r="H755" s="217">
        <v>5</v>
      </c>
      <c r="I755" s="218"/>
      <c r="J755" s="219">
        <f>ROUND(I755*H755,2)</f>
        <v>0</v>
      </c>
      <c r="K755" s="215" t="s">
        <v>221</v>
      </c>
      <c r="L755" s="45"/>
      <c r="M755" s="220" t="s">
        <v>19</v>
      </c>
      <c r="N755" s="221" t="s">
        <v>44</v>
      </c>
      <c r="O755" s="85"/>
      <c r="P755" s="222">
        <f>O755*H755</f>
        <v>0</v>
      </c>
      <c r="Q755" s="222">
        <v>0</v>
      </c>
      <c r="R755" s="222">
        <f>Q755*H755</f>
        <v>0</v>
      </c>
      <c r="S755" s="222">
        <v>0</v>
      </c>
      <c r="T755" s="223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24" t="s">
        <v>334</v>
      </c>
      <c r="AT755" s="224" t="s">
        <v>217</v>
      </c>
      <c r="AU755" s="224" t="s">
        <v>82</v>
      </c>
      <c r="AY755" s="18" t="s">
        <v>214</v>
      </c>
      <c r="BE755" s="225">
        <f>IF(N755="základní",J755,0)</f>
        <v>0</v>
      </c>
      <c r="BF755" s="225">
        <f>IF(N755="snížená",J755,0)</f>
        <v>0</v>
      </c>
      <c r="BG755" s="225">
        <f>IF(N755="zákl. přenesená",J755,0)</f>
        <v>0</v>
      </c>
      <c r="BH755" s="225">
        <f>IF(N755="sníž. přenesená",J755,0)</f>
        <v>0</v>
      </c>
      <c r="BI755" s="225">
        <f>IF(N755="nulová",J755,0)</f>
        <v>0</v>
      </c>
      <c r="BJ755" s="18" t="s">
        <v>80</v>
      </c>
      <c r="BK755" s="225">
        <f>ROUND(I755*H755,2)</f>
        <v>0</v>
      </c>
      <c r="BL755" s="18" t="s">
        <v>334</v>
      </c>
      <c r="BM755" s="224" t="s">
        <v>2591</v>
      </c>
    </row>
    <row r="756" s="2" customFormat="1">
      <c r="A756" s="39"/>
      <c r="B756" s="40"/>
      <c r="C756" s="41"/>
      <c r="D756" s="226" t="s">
        <v>224</v>
      </c>
      <c r="E756" s="41"/>
      <c r="F756" s="227" t="s">
        <v>2592</v>
      </c>
      <c r="G756" s="41"/>
      <c r="H756" s="41"/>
      <c r="I756" s="228"/>
      <c r="J756" s="41"/>
      <c r="K756" s="41"/>
      <c r="L756" s="45"/>
      <c r="M756" s="229"/>
      <c r="N756" s="230"/>
      <c r="O756" s="85"/>
      <c r="P756" s="85"/>
      <c r="Q756" s="85"/>
      <c r="R756" s="85"/>
      <c r="S756" s="85"/>
      <c r="T756" s="86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224</v>
      </c>
      <c r="AU756" s="18" t="s">
        <v>82</v>
      </c>
    </row>
    <row r="757" s="2" customFormat="1">
      <c r="A757" s="39"/>
      <c r="B757" s="40"/>
      <c r="C757" s="41"/>
      <c r="D757" s="231" t="s">
        <v>226</v>
      </c>
      <c r="E757" s="41"/>
      <c r="F757" s="232" t="s">
        <v>2593</v>
      </c>
      <c r="G757" s="41"/>
      <c r="H757" s="41"/>
      <c r="I757" s="228"/>
      <c r="J757" s="41"/>
      <c r="K757" s="41"/>
      <c r="L757" s="45"/>
      <c r="M757" s="255"/>
      <c r="N757" s="256"/>
      <c r="O757" s="257"/>
      <c r="P757" s="257"/>
      <c r="Q757" s="257"/>
      <c r="R757" s="257"/>
      <c r="S757" s="257"/>
      <c r="T757" s="258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226</v>
      </c>
      <c r="AU757" s="18" t="s">
        <v>82</v>
      </c>
    </row>
    <row r="758" s="2" customFormat="1" ht="6.96" customHeight="1">
      <c r="A758" s="39"/>
      <c r="B758" s="60"/>
      <c r="C758" s="61"/>
      <c r="D758" s="61"/>
      <c r="E758" s="61"/>
      <c r="F758" s="61"/>
      <c r="G758" s="61"/>
      <c r="H758" s="61"/>
      <c r="I758" s="61"/>
      <c r="J758" s="61"/>
      <c r="K758" s="61"/>
      <c r="L758" s="45"/>
      <c r="M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</sheetData>
  <sheetProtection sheet="1" autoFilter="0" formatColumns="0" formatRows="0" objects="1" scenarios="1" spinCount="100000" saltValue="+mAfiJJDwIBwPp2DsaR33PawKHKNdglAJULlPQSqs9QGM7Hz1nN67xFK2elUc3a4AXFrCWm84ZEDPGeqE1Qg8Q==" hashValue="NNrIOPwfU8wQdIp9/QBhn7tNoDD1uSzzzM3nOKFtlM+54ZyKbSwn6RvgHyqSpqJZOmLQrb2OA96fzNdqE8l6JA==" algorithmName="SHA-512" password="CC35"/>
  <autoFilter ref="C99:K7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5" r:id="rId1" display="https://podminky.urs.cz/item/CS_URS_2024_01/111251102"/>
    <hyperlink ref="F108" r:id="rId2" display="https://podminky.urs.cz/item/CS_URS_2024_01/112101101"/>
    <hyperlink ref="F111" r:id="rId3" display="https://podminky.urs.cz/item/CS_URS_2024_01/112101102"/>
    <hyperlink ref="F114" r:id="rId4" display="https://podminky.urs.cz/item/CS_URS_2024_01/112101103"/>
    <hyperlink ref="F117" r:id="rId5" display="https://podminky.urs.cz/item/CS_URS_2024_01/111211231"/>
    <hyperlink ref="F120" r:id="rId6" display="https://podminky.urs.cz/item/CS_URS_2024_01/111211232"/>
    <hyperlink ref="F124" r:id="rId7" display="https://podminky.urs.cz/item/CS_URS_2024_01/112251101"/>
    <hyperlink ref="F127" r:id="rId8" display="https://podminky.urs.cz/item/CS_URS_2024_01/112251102"/>
    <hyperlink ref="F130" r:id="rId9" display="https://podminky.urs.cz/item/CS_URS_2024_01/112251103"/>
    <hyperlink ref="F133" r:id="rId10" display="https://podminky.urs.cz/item/CS_URS_2024_01/121103112"/>
    <hyperlink ref="F137" r:id="rId11" display="https://podminky.urs.cz/item/CS_URS_2024_01/115101201"/>
    <hyperlink ref="F140" r:id="rId12" display="https://podminky.urs.cz/item/CS_URS_2024_01/122252611"/>
    <hyperlink ref="F144" r:id="rId13" display="https://podminky.urs.cz/item/CS_URS_2024_01/122252618"/>
    <hyperlink ref="F148" r:id="rId14" display="https://podminky.urs.cz/item/CS_URS_2024_01/141721224"/>
    <hyperlink ref="F151" r:id="rId15" display="https://podminky.urs.cz/item/CS_URS_2024_01/162201401"/>
    <hyperlink ref="F154" r:id="rId16" display="https://podminky.urs.cz/item/CS_URS_2024_01/162201402"/>
    <hyperlink ref="F157" r:id="rId17" display="https://podminky.urs.cz/item/CS_URS_2024_01/162201403"/>
    <hyperlink ref="F160" r:id="rId18" display="https://podminky.urs.cz/item/CS_URS_2024_01/174111311"/>
    <hyperlink ref="F164" r:id="rId19" display="https://podminky.urs.cz/item/CS_URS_2024_01/174151102"/>
    <hyperlink ref="F170" r:id="rId20" display="https://podminky.urs.cz/item/CS_URS_2024_01/181351103"/>
    <hyperlink ref="F173" r:id="rId21" display="https://podminky.urs.cz/item/CS_URS_2024_01/181351113"/>
    <hyperlink ref="F176" r:id="rId22" display="https://podminky.urs.cz/item/CS_URS_2024_01/184818231"/>
    <hyperlink ref="F179" r:id="rId23" display="https://podminky.urs.cz/item/CS_URS_2024_01/184818233"/>
    <hyperlink ref="F182" r:id="rId24" display="https://podminky.urs.cz/item/CS_URS_2024_01/184818234"/>
    <hyperlink ref="F185" r:id="rId25" display="https://podminky.urs.cz/item/CS_URS_2024_01/132254206"/>
    <hyperlink ref="F193" r:id="rId26" display="https://podminky.urs.cz/item/CS_URS_2024_01/131251207"/>
    <hyperlink ref="F203" r:id="rId27" display="https://podminky.urs.cz/item/CS_URS_2024_01/167151111"/>
    <hyperlink ref="F206" r:id="rId28" display="https://podminky.urs.cz/item/CS_URS_2024_01/162651112"/>
    <hyperlink ref="F209" r:id="rId29" display="https://podminky.urs.cz/item/CS_URS_2024_01/162751119"/>
    <hyperlink ref="F213" r:id="rId30" display="https://podminky.urs.cz/item/CS_URS_2024_01/151101102"/>
    <hyperlink ref="F217" r:id="rId31" display="https://podminky.urs.cz/item/CS_URS_2024_01/151101112"/>
    <hyperlink ref="F221" r:id="rId32" display="https://podminky.urs.cz/item/CS_URS_2024_01/119001401"/>
    <hyperlink ref="F224" r:id="rId33" display="https://podminky.urs.cz/item/CS_URS_2024_01/119001402"/>
    <hyperlink ref="F227" r:id="rId34" display="https://podminky.urs.cz/item/CS_URS_2024_01/119001405"/>
    <hyperlink ref="F230" r:id="rId35" display="https://podminky.urs.cz/item/CS_URS_2024_01/119001412"/>
    <hyperlink ref="F233" r:id="rId36" display="https://podminky.urs.cz/item/CS_URS_2024_01/119001421"/>
    <hyperlink ref="F236" r:id="rId37" display="https://podminky.urs.cz/item/CS_URS_2024_01/119001422"/>
    <hyperlink ref="F239" r:id="rId38" display="https://podminky.urs.cz/item/CS_URS_2024_01/119001423"/>
    <hyperlink ref="F242" r:id="rId39" display="https://podminky.urs.cz/item/CS_URS_2024_01/129001101"/>
    <hyperlink ref="F246" r:id="rId40" display="https://podminky.urs.cz/item/CS_URS_2024_01/139951123"/>
    <hyperlink ref="F253" r:id="rId41" display="https://podminky.urs.cz/item/CS_URS_2024_01/113154114"/>
    <hyperlink ref="F257" r:id="rId42" display="https://podminky.urs.cz/item/CS_URS_2024_01/113154355"/>
    <hyperlink ref="F260" r:id="rId43" display="https://podminky.urs.cz/item/CS_URS_2024_01/113107341"/>
    <hyperlink ref="F264" r:id="rId44" display="https://podminky.urs.cz/item/CS_URS_2024_01/113107181"/>
    <hyperlink ref="F268" r:id="rId45" display="https://podminky.urs.cz/item/CS_URS_2024_01/113107024"/>
    <hyperlink ref="F272" r:id="rId46" display="https://podminky.urs.cz/item/CS_URS_2024_01/113106123"/>
    <hyperlink ref="F275" r:id="rId47" display="https://podminky.urs.cz/item/CS_URS_2024_01/113107323"/>
    <hyperlink ref="F278" r:id="rId48" display="https://podminky.urs.cz/item/CS_URS_2024_01/113202111"/>
    <hyperlink ref="F281" r:id="rId49" display="https://podminky.urs.cz/item/CS_URS_2024_01/113151111"/>
    <hyperlink ref="F287" r:id="rId50" display="https://podminky.urs.cz/item/CS_URS_2024_01/175151101"/>
    <hyperlink ref="F293" r:id="rId51" display="https://podminky.urs.cz/item/CS_URS_2024_01/174151101"/>
    <hyperlink ref="F296" r:id="rId52" display="https://podminky.urs.cz/item/CS_URS_2024_01/171251201"/>
    <hyperlink ref="F299" r:id="rId53" display="https://podminky.urs.cz/item/CS_URS_2024_01/171201231"/>
    <hyperlink ref="F302" r:id="rId54" display="https://podminky.urs.cz/item/CS_URS_2024_01/181411132"/>
    <hyperlink ref="F309" r:id="rId55" display="https://podminky.urs.cz/item/CS_URS_2024_01/184201111"/>
    <hyperlink ref="F314" r:id="rId56" display="https://podminky.urs.cz/item/CS_URS_2024_01/184214111"/>
    <hyperlink ref="F319" r:id="rId57" display="https://podminky.urs.cz/item/CS_URS_2024_01/185804311"/>
    <hyperlink ref="F323" r:id="rId58" display="https://podminky.urs.cz/item/CS_URS_2024_01/271572211"/>
    <hyperlink ref="F329" r:id="rId59" display="https://podminky.urs.cz/item/CS_URS_2024_01/275326121"/>
    <hyperlink ref="F335" r:id="rId60" display="https://podminky.urs.cz/item/CS_URS_2024_01/275356021"/>
    <hyperlink ref="F341" r:id="rId61" display="https://podminky.urs.cz/item/CS_URS_2024_01/275356022"/>
    <hyperlink ref="F347" r:id="rId62" display="https://podminky.urs.cz/item/CS_URS_2024_01/275366006"/>
    <hyperlink ref="F350" r:id="rId63" display="https://podminky.urs.cz/item/CS_URS_2024_01/291111111"/>
    <hyperlink ref="F354" r:id="rId64" display="https://podminky.urs.cz/item/CS_URS_2024_01/291211111"/>
    <hyperlink ref="F362" r:id="rId65" display="https://podminky.urs.cz/item/CS_URS_2024_01/348101110"/>
    <hyperlink ref="F365" r:id="rId66" display="https://podminky.urs.cz/item/CS_URS_2024_01/348101210"/>
    <hyperlink ref="F368" r:id="rId67" display="https://podminky.urs.cz/item/CS_URS_2024_01/348101230"/>
    <hyperlink ref="F371" r:id="rId68" display="https://podminky.urs.cz/item/CS_URS_2024_01/348321218"/>
    <hyperlink ref="F375" r:id="rId69" display="https://podminky.urs.cz/item/CS_URS_2024_01/348351211"/>
    <hyperlink ref="F379" r:id="rId70" display="https://podminky.urs.cz/item/CS_URS_2024_01/348351212"/>
    <hyperlink ref="F383" r:id="rId71" display="https://podminky.urs.cz/item/CS_URS_2024_01/348361216"/>
    <hyperlink ref="F387" r:id="rId72" display="https://podminky.urs.cz/item/CS_URS_2024_01/348921121"/>
    <hyperlink ref="F394" r:id="rId73" display="https://podminky.urs.cz/item/CS_URS_2024_01/348941112"/>
    <hyperlink ref="F397" r:id="rId74" display="https://podminky.urs.cz/item/CS_URS_2024_01/379321211"/>
    <hyperlink ref="F401" r:id="rId75" display="https://podminky.urs.cz/item/CS_URS_2024_01/382121121"/>
    <hyperlink ref="F406" r:id="rId76" display="https://podminky.urs.cz/item/CS_URS_2024_01/382121131"/>
    <hyperlink ref="F412" r:id="rId77" display="https://podminky.urs.cz/item/CS_URS_2024_01/511501115"/>
    <hyperlink ref="F416" r:id="rId78" display="https://podminky.urs.cz/item/CS_URS_2024_01/521331112"/>
    <hyperlink ref="F419" r:id="rId79" display="https://podminky.urs.cz/item/CS_URS_2024_01/526004012"/>
    <hyperlink ref="F422" r:id="rId80" display="https://podminky.urs.cz/item/CS_URS_2024_01/526992111"/>
    <hyperlink ref="F425" r:id="rId81" display="https://podminky.urs.cz/item/CS_URS_2024_01/526992112"/>
    <hyperlink ref="F428" r:id="rId82" display="https://podminky.urs.cz/item/CS_URS_2024_01/526996111"/>
    <hyperlink ref="F433" r:id="rId83" display="https://podminky.urs.cz/item/CS_URS_2024_01/541391241"/>
    <hyperlink ref="F436" r:id="rId84" display="https://podminky.urs.cz/item/CS_URS_2024_01/543121121"/>
    <hyperlink ref="F439" r:id="rId85" display="https://podminky.urs.cz/item/CS_URS_2024_01/543121125"/>
    <hyperlink ref="F442" r:id="rId86" display="https://podminky.urs.cz/item/CS_URS_2024_01/543121131"/>
    <hyperlink ref="F445" r:id="rId87" display="https://podminky.urs.cz/item/CS_URS_2024_01/544321112"/>
    <hyperlink ref="F448" r:id="rId88" display="https://podminky.urs.cz/item/CS_URS_2024_01/548133121"/>
    <hyperlink ref="F451" r:id="rId89" display="https://podminky.urs.cz/item/CS_URS_2024_01/564770101"/>
    <hyperlink ref="F455" r:id="rId90" display="https://podminky.urs.cz/item/CS_URS_2024_01/564770111"/>
    <hyperlink ref="F459" r:id="rId91" display="https://podminky.urs.cz/item/CS_URS_2024_01/564952111"/>
    <hyperlink ref="F463" r:id="rId92" display="https://podminky.urs.cz/item/CS_URS_2024_01/565155111"/>
    <hyperlink ref="F467" r:id="rId93" display="https://podminky.urs.cz/item/CS_URS_2024_01/577144121"/>
    <hyperlink ref="F470" r:id="rId94" display="https://podminky.urs.cz/item/CS_URS_2024_01/573111113"/>
    <hyperlink ref="F473" r:id="rId95" display="https://podminky.urs.cz/item/CS_URS_2024_01/573231108"/>
    <hyperlink ref="F477" r:id="rId96" display="https://podminky.urs.cz/item/CS_URS_2024_01/577143111"/>
    <hyperlink ref="F480" r:id="rId97" display="https://podminky.urs.cz/item/CS_URS_2024_01/564801112"/>
    <hyperlink ref="F483" r:id="rId98" display="https://podminky.urs.cz/item/CS_URS_2024_01/564750111"/>
    <hyperlink ref="F486" r:id="rId99" display="https://podminky.urs.cz/item/CS_URS_2024_01/596211110"/>
    <hyperlink ref="F489" r:id="rId100" display="https://podminky.urs.cz/item/CS_URS_2024_01/596211111"/>
    <hyperlink ref="F492" r:id="rId101" display="https://podminky.urs.cz/item/CS_URS_2024_01/596211124"/>
    <hyperlink ref="F515" r:id="rId102" display="https://podminky.urs.cz/item/CS_URS_2024_01/451577777"/>
    <hyperlink ref="F518" r:id="rId103" display="https://podminky.urs.cz/item/CS_URS_2024_01/451579777"/>
    <hyperlink ref="F523" r:id="rId104" display="https://podminky.urs.cz/item/CS_URS_2024_01/619995001"/>
    <hyperlink ref="F526" r:id="rId105" display="https://podminky.urs.cz/item/CS_URS_2024_01/631311224"/>
    <hyperlink ref="F530" r:id="rId106" display="https://podminky.urs.cz/item/CS_URS_2024_01/631319197"/>
    <hyperlink ref="F534" r:id="rId107" display="https://podminky.urs.cz/item/CS_URS_2024_01/632451103"/>
    <hyperlink ref="F544" r:id="rId108" display="https://podminky.urs.cz/item/CS_URS_2024_01/914511111"/>
    <hyperlink ref="F547" r:id="rId109" display="https://podminky.urs.cz/item/CS_URS_2024_01/915111121"/>
    <hyperlink ref="F550" r:id="rId110" display="https://podminky.urs.cz/item/CS_URS_2024_01/915221111"/>
    <hyperlink ref="F553" r:id="rId111" display="https://podminky.urs.cz/item/CS_URS_2024_01/915223121"/>
    <hyperlink ref="F556" r:id="rId112" display="https://podminky.urs.cz/item/CS_URS_2024_01/915231111"/>
    <hyperlink ref="F559" r:id="rId113" display="https://podminky.urs.cz/item/CS_URS_2024_01/915611111"/>
    <hyperlink ref="F562" r:id="rId114" display="https://podminky.urs.cz/item/CS_URS_2024_01/916131213"/>
    <hyperlink ref="F571" r:id="rId115" display="https://podminky.urs.cz/item/CS_URS_2024_01/916231213"/>
    <hyperlink ref="F576" r:id="rId116" display="https://podminky.urs.cz/item/CS_URS_2024_01/916331112"/>
    <hyperlink ref="F581" r:id="rId117" display="https://podminky.urs.cz/item/CS_URS_2024_01/919125111"/>
    <hyperlink ref="F585" r:id="rId118" display="https://podminky.urs.cz/item/CS_URS_2024_01/919735113"/>
    <hyperlink ref="F589" r:id="rId119" display="https://podminky.urs.cz/item/CS_URS_2024_01/936104211"/>
    <hyperlink ref="F592" r:id="rId120" display="https://podminky.urs.cz/item/CS_URS_2024_01/945412111"/>
    <hyperlink ref="F595" r:id="rId121" display="https://podminky.urs.cz/item/CS_URS_2024_01/945412112"/>
    <hyperlink ref="F598" r:id="rId122" display="https://podminky.urs.cz/item/CS_URS_2024_01/962033113"/>
    <hyperlink ref="F602" r:id="rId123" display="https://podminky.urs.cz/item/CS_URS_2024_01/962052211"/>
    <hyperlink ref="F606" r:id="rId124" display="https://podminky.urs.cz/item/CS_URS_2024_01/963015141"/>
    <hyperlink ref="F611" r:id="rId125" display="https://podminky.urs.cz/item/CS_URS_2024_01/966001311"/>
    <hyperlink ref="F614" r:id="rId126" display="https://podminky.urs.cz/item/CS_URS_2024_01/966003810"/>
    <hyperlink ref="F617" r:id="rId127" display="https://podminky.urs.cz/item/CS_URS_2024_01/966006211"/>
    <hyperlink ref="F620" r:id="rId128" display="https://podminky.urs.cz/item/CS_URS_2024_01/977151122"/>
    <hyperlink ref="F623" r:id="rId129" display="https://podminky.urs.cz/item/CS_URS_2024_01/977151123"/>
    <hyperlink ref="F626" r:id="rId130" display="https://podminky.urs.cz/item/CS_URS_2024_01/977151124"/>
    <hyperlink ref="F629" r:id="rId131" display="https://podminky.urs.cz/item/CS_URS_2024_01/977151125"/>
    <hyperlink ref="F632" r:id="rId132" display="https://podminky.urs.cz/item/CS_URS_2024_01/977151131"/>
    <hyperlink ref="F635" r:id="rId133" display="https://podminky.urs.cz/item/CS_URS_2024_01/977151132"/>
    <hyperlink ref="F638" r:id="rId134" display="https://podminky.urs.cz/item/CS_URS_2024_01/977151133"/>
    <hyperlink ref="F641" r:id="rId135" display="https://podminky.urs.cz/item/CS_URS_2024_01/977151134"/>
    <hyperlink ref="F644" r:id="rId136" display="https://podminky.urs.cz/item/CS_URS_2024_01/977151135"/>
    <hyperlink ref="F647" r:id="rId137" display="https://podminky.urs.cz/item/CS_URS_2024_01/977312114"/>
    <hyperlink ref="F650" r:id="rId138" display="https://podminky.urs.cz/item/CS_URS_2024_01/965043331"/>
    <hyperlink ref="F654" r:id="rId139" display="https://podminky.urs.cz/item/CS_URS_2024_01/965082941"/>
    <hyperlink ref="F658" r:id="rId140" display="https://podminky.urs.cz/item/CS_URS_2024_01/979054451"/>
    <hyperlink ref="F661" r:id="rId141" display="https://podminky.urs.cz/item/CS_URS_2024_01/979094441"/>
    <hyperlink ref="F665" r:id="rId142" display="https://podminky.urs.cz/item/CS_URS_2024_01/997006512"/>
    <hyperlink ref="F668" r:id="rId143" display="https://podminky.urs.cz/item/CS_URS_2024_01/997006519"/>
    <hyperlink ref="F672" r:id="rId144" display="https://podminky.urs.cz/item/CS_URS_2024_01/997221551"/>
    <hyperlink ref="F675" r:id="rId145" display="https://podminky.urs.cz/item/CS_URS_2024_01/997221559"/>
    <hyperlink ref="F679" r:id="rId146" display="https://podminky.urs.cz/item/CS_URS_2024_01/997221571"/>
    <hyperlink ref="F682" r:id="rId147" display="https://podminky.urs.cz/item/CS_URS_2024_01/997221579"/>
    <hyperlink ref="F686" r:id="rId148" display="https://podminky.urs.cz/item/CS_URS_2024_01/997221611"/>
    <hyperlink ref="F689" r:id="rId149" display="https://podminky.urs.cz/item/CS_URS_2024_01/997221612"/>
    <hyperlink ref="F692" r:id="rId150" display="https://podminky.urs.cz/item/CS_URS_2024_01/997221862"/>
    <hyperlink ref="F695" r:id="rId151" display="https://podminky.urs.cz/item/CS_URS_2024_01/997221873"/>
    <hyperlink ref="F698" r:id="rId152" display="https://podminky.urs.cz/item/CS_URS_2024_01/997221875"/>
    <hyperlink ref="F702" r:id="rId153" display="https://podminky.urs.cz/item/CS_URS_2024_01/998144471"/>
    <hyperlink ref="F705" r:id="rId154" display="https://podminky.urs.cz/item/CS_URS_2024_01/998223011"/>
    <hyperlink ref="F708" r:id="rId155" display="https://podminky.urs.cz/item/CS_URS_2024_01/998225111"/>
    <hyperlink ref="F711" r:id="rId156" display="https://podminky.urs.cz/item/CS_URS_2024_01/998226011"/>
    <hyperlink ref="F714" r:id="rId157" display="https://podminky.urs.cz/item/CS_URS_2024_01/998241021"/>
    <hyperlink ref="F719" r:id="rId158" display="https://podminky.urs.cz/item/CS_URS_2024_01/711191001"/>
    <hyperlink ref="F722" r:id="rId159" display="https://podminky.urs.cz/item/CS_URS_2024_01/711191011"/>
    <hyperlink ref="F728" r:id="rId160" display="https://podminky.urs.cz/item/CS_URS_2024_01/711111052"/>
    <hyperlink ref="F731" r:id="rId161" display="https://podminky.urs.cz/item/CS_URS_2024_01/711112052"/>
    <hyperlink ref="F737" r:id="rId162" display="https://podminky.urs.cz/item/CS_URS_2024_01/998711102"/>
    <hyperlink ref="F741" r:id="rId163" display="https://podminky.urs.cz/item/CS_URS_2024_01/777131111"/>
    <hyperlink ref="F744" r:id="rId164" display="https://podminky.urs.cz/item/CS_URS_2024_01/777611121"/>
    <hyperlink ref="F747" r:id="rId165" display="https://podminky.urs.cz/item/CS_URS_2024_01/998777102"/>
    <hyperlink ref="F754" r:id="rId166" display="https://podminky.urs.cz/item/CS_URS_2024_01/210204032"/>
    <hyperlink ref="F757" r:id="rId167" display="https://podminky.urs.cz/item/CS_URS_2024_01/21820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176</v>
      </c>
      <c r="L8" s="21"/>
    </row>
    <row r="9" s="2" customFormat="1" ht="16.5" customHeight="1">
      <c r="A9" s="39"/>
      <c r="B9" s="45"/>
      <c r="C9" s="39"/>
      <c r="D9" s="39"/>
      <c r="E9" s="144" t="s">
        <v>2594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179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ROUND(J100,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ROUND((SUM(BE100:BE832)),  2)</f>
        <v>0</v>
      </c>
      <c r="G35" s="39"/>
      <c r="H35" s="39"/>
      <c r="I35" s="158">
        <v>0.20999999999999999</v>
      </c>
      <c r="J35" s="157">
        <f>ROUND(((SUM(BE100:BE832))*I35),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ROUND((SUM(BF100:BF832)),  2)</f>
        <v>0</v>
      </c>
      <c r="G36" s="39"/>
      <c r="H36" s="39"/>
      <c r="I36" s="158">
        <v>0.12</v>
      </c>
      <c r="J36" s="157">
        <f>ROUND(((SUM(BF100:BF832))*I36),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ROUND((SUM(BG100:BG832)),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ROUND((SUM(BH100:BH832)),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ROUND((SUM(BI100:BI832)),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2594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D3.1a - InO 201.3 - Horkovod - strojní část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SITEZ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SITEZ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181</v>
      </c>
      <c r="D61" s="172"/>
      <c r="E61" s="172"/>
      <c r="F61" s="172"/>
      <c r="G61" s="172"/>
      <c r="H61" s="172"/>
      <c r="I61" s="172"/>
      <c r="J61" s="173" t="s">
        <v>182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J100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183</v>
      </c>
    </row>
    <row r="64" s="9" customFormat="1" ht="24.96" customHeight="1">
      <c r="A64" s="9"/>
      <c r="B64" s="175"/>
      <c r="C64" s="176"/>
      <c r="D64" s="177" t="s">
        <v>184</v>
      </c>
      <c r="E64" s="178"/>
      <c r="F64" s="178"/>
      <c r="G64" s="178"/>
      <c r="H64" s="178"/>
      <c r="I64" s="178"/>
      <c r="J64" s="179">
        <f>J101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185</v>
      </c>
      <c r="E65" s="183"/>
      <c r="F65" s="183"/>
      <c r="G65" s="183"/>
      <c r="H65" s="183"/>
      <c r="I65" s="183"/>
      <c r="J65" s="184">
        <f>J102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186</v>
      </c>
      <c r="E66" s="183"/>
      <c r="F66" s="183"/>
      <c r="G66" s="183"/>
      <c r="H66" s="183"/>
      <c r="I66" s="183"/>
      <c r="J66" s="184">
        <f>J106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187</v>
      </c>
      <c r="E67" s="178"/>
      <c r="F67" s="178"/>
      <c r="G67" s="178"/>
      <c r="H67" s="178"/>
      <c r="I67" s="178"/>
      <c r="J67" s="179">
        <f>J114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188</v>
      </c>
      <c r="E68" s="183"/>
      <c r="F68" s="183"/>
      <c r="G68" s="183"/>
      <c r="H68" s="183"/>
      <c r="I68" s="183"/>
      <c r="J68" s="184">
        <f>J115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189</v>
      </c>
      <c r="E69" s="183"/>
      <c r="F69" s="183"/>
      <c r="G69" s="183"/>
      <c r="H69" s="183"/>
      <c r="I69" s="183"/>
      <c r="J69" s="184">
        <f>J163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190</v>
      </c>
      <c r="E70" s="183"/>
      <c r="F70" s="183"/>
      <c r="G70" s="183"/>
      <c r="H70" s="183"/>
      <c r="I70" s="183"/>
      <c r="J70" s="184">
        <f>J182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191</v>
      </c>
      <c r="E71" s="183"/>
      <c r="F71" s="183"/>
      <c r="G71" s="183"/>
      <c r="H71" s="183"/>
      <c r="I71" s="183"/>
      <c r="J71" s="184">
        <f>J201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192</v>
      </c>
      <c r="E72" s="183"/>
      <c r="F72" s="183"/>
      <c r="G72" s="183"/>
      <c r="H72" s="183"/>
      <c r="I72" s="183"/>
      <c r="J72" s="184">
        <f>J239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193</v>
      </c>
      <c r="E73" s="183"/>
      <c r="F73" s="183"/>
      <c r="G73" s="183"/>
      <c r="H73" s="183"/>
      <c r="I73" s="183"/>
      <c r="J73" s="184">
        <f>J260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194</v>
      </c>
      <c r="E74" s="183"/>
      <c r="F74" s="183"/>
      <c r="G74" s="183"/>
      <c r="H74" s="183"/>
      <c r="I74" s="183"/>
      <c r="J74" s="184">
        <f>J271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5"/>
      <c r="C75" s="176"/>
      <c r="D75" s="177" t="s">
        <v>195</v>
      </c>
      <c r="E75" s="178"/>
      <c r="F75" s="178"/>
      <c r="G75" s="178"/>
      <c r="H75" s="178"/>
      <c r="I75" s="178"/>
      <c r="J75" s="179">
        <f>J290</f>
        <v>0</v>
      </c>
      <c r="K75" s="176"/>
      <c r="L75" s="18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1"/>
      <c r="C76" s="126"/>
      <c r="D76" s="182" t="s">
        <v>196</v>
      </c>
      <c r="E76" s="183"/>
      <c r="F76" s="183"/>
      <c r="G76" s="183"/>
      <c r="H76" s="183"/>
      <c r="I76" s="183"/>
      <c r="J76" s="184">
        <f>J291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197</v>
      </c>
      <c r="E77" s="183"/>
      <c r="F77" s="183"/>
      <c r="G77" s="183"/>
      <c r="H77" s="183"/>
      <c r="I77" s="183"/>
      <c r="J77" s="184">
        <f>J793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5"/>
      <c r="C78" s="176"/>
      <c r="D78" s="177" t="s">
        <v>198</v>
      </c>
      <c r="E78" s="178"/>
      <c r="F78" s="178"/>
      <c r="G78" s="178"/>
      <c r="H78" s="178"/>
      <c r="I78" s="178"/>
      <c r="J78" s="179">
        <f>J820</f>
        <v>0</v>
      </c>
      <c r="K78" s="176"/>
      <c r="L78" s="18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199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70" t="str">
        <f>E7</f>
        <v>Revitalizace CZT Liberec - GreenNet II</v>
      </c>
      <c r="F88" s="33"/>
      <c r="G88" s="33"/>
      <c r="H88" s="33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176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170" t="s">
        <v>2594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178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E11</f>
        <v>D3.1a - InO 201.3 - Horkovod - strojní část</v>
      </c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F14</f>
        <v>Liberec</v>
      </c>
      <c r="G94" s="41"/>
      <c r="H94" s="41"/>
      <c r="I94" s="33" t="s">
        <v>23</v>
      </c>
      <c r="J94" s="73" t="str">
        <f>IF(J14="","",J14)</f>
        <v>21. 6. 2024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E17</f>
        <v>Teplárna Liberec, a.s.</v>
      </c>
      <c r="G96" s="41"/>
      <c r="H96" s="41"/>
      <c r="I96" s="33" t="s">
        <v>32</v>
      </c>
      <c r="J96" s="37" t="str">
        <f>E23</f>
        <v>SITEZ s.r.o.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30</v>
      </c>
      <c r="D97" s="41"/>
      <c r="E97" s="41"/>
      <c r="F97" s="28" t="str">
        <f>IF(E20="","",E20)</f>
        <v>Vyplň údaj</v>
      </c>
      <c r="G97" s="41"/>
      <c r="H97" s="41"/>
      <c r="I97" s="33" t="s">
        <v>36</v>
      </c>
      <c r="J97" s="37" t="str">
        <f>E26</f>
        <v>SITEZ s.r.o.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6"/>
      <c r="B99" s="187"/>
      <c r="C99" s="188" t="s">
        <v>200</v>
      </c>
      <c r="D99" s="189" t="s">
        <v>58</v>
      </c>
      <c r="E99" s="189" t="s">
        <v>54</v>
      </c>
      <c r="F99" s="189" t="s">
        <v>55</v>
      </c>
      <c r="G99" s="189" t="s">
        <v>201</v>
      </c>
      <c r="H99" s="189" t="s">
        <v>202</v>
      </c>
      <c r="I99" s="189" t="s">
        <v>203</v>
      </c>
      <c r="J99" s="189" t="s">
        <v>182</v>
      </c>
      <c r="K99" s="190" t="s">
        <v>204</v>
      </c>
      <c r="L99" s="191"/>
      <c r="M99" s="93" t="s">
        <v>19</v>
      </c>
      <c r="N99" s="94" t="s">
        <v>43</v>
      </c>
      <c r="O99" s="94" t="s">
        <v>205</v>
      </c>
      <c r="P99" s="94" t="s">
        <v>206</v>
      </c>
      <c r="Q99" s="94" t="s">
        <v>207</v>
      </c>
      <c r="R99" s="94" t="s">
        <v>208</v>
      </c>
      <c r="S99" s="94" t="s">
        <v>209</v>
      </c>
      <c r="T99" s="95" t="s">
        <v>210</v>
      </c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</row>
    <row r="100" s="2" customFormat="1" ht="22.8" customHeight="1">
      <c r="A100" s="39"/>
      <c r="B100" s="40"/>
      <c r="C100" s="100" t="s">
        <v>211</v>
      </c>
      <c r="D100" s="41"/>
      <c r="E100" s="41"/>
      <c r="F100" s="41"/>
      <c r="G100" s="41"/>
      <c r="H100" s="41"/>
      <c r="I100" s="41"/>
      <c r="J100" s="192">
        <f>BK100</f>
        <v>0</v>
      </c>
      <c r="K100" s="41"/>
      <c r="L100" s="45"/>
      <c r="M100" s="96"/>
      <c r="N100" s="193"/>
      <c r="O100" s="97"/>
      <c r="P100" s="194">
        <f>P101+P114+P290+P820</f>
        <v>0</v>
      </c>
      <c r="Q100" s="97"/>
      <c r="R100" s="194">
        <f>R101+R114+R290+R820</f>
        <v>417.88391724000013</v>
      </c>
      <c r="S100" s="97"/>
      <c r="T100" s="195">
        <f>T101+T114+T290+T820</f>
        <v>289.25630000000001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72</v>
      </c>
      <c r="AU100" s="18" t="s">
        <v>183</v>
      </c>
      <c r="BK100" s="196">
        <f>BK101+BK114+BK290+BK820</f>
        <v>0</v>
      </c>
    </row>
    <row r="101" s="12" customFormat="1" ht="25.92" customHeight="1">
      <c r="A101" s="12"/>
      <c r="B101" s="197"/>
      <c r="C101" s="198"/>
      <c r="D101" s="199" t="s">
        <v>72</v>
      </c>
      <c r="E101" s="200" t="s">
        <v>212</v>
      </c>
      <c r="F101" s="200" t="s">
        <v>213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P102+P106</f>
        <v>0</v>
      </c>
      <c r="Q101" s="205"/>
      <c r="R101" s="206">
        <f>R102+R106</f>
        <v>0.51999999999999991</v>
      </c>
      <c r="S101" s="205"/>
      <c r="T101" s="207">
        <f>T102+T106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80</v>
      </c>
      <c r="AT101" s="209" t="s">
        <v>72</v>
      </c>
      <c r="AU101" s="209" t="s">
        <v>73</v>
      </c>
      <c r="AY101" s="208" t="s">
        <v>214</v>
      </c>
      <c r="BK101" s="210">
        <f>BK102+BK106</f>
        <v>0</v>
      </c>
    </row>
    <row r="102" s="12" customFormat="1" ht="22.8" customHeight="1">
      <c r="A102" s="12"/>
      <c r="B102" s="197"/>
      <c r="C102" s="198"/>
      <c r="D102" s="199" t="s">
        <v>72</v>
      </c>
      <c r="E102" s="211" t="s">
        <v>215</v>
      </c>
      <c r="F102" s="211" t="s">
        <v>216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SUM(P103:P105)</f>
        <v>0</v>
      </c>
      <c r="Q102" s="205"/>
      <c r="R102" s="206">
        <f>SUM(R103:R105)</f>
        <v>0.51999999999999991</v>
      </c>
      <c r="S102" s="205"/>
      <c r="T102" s="207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80</v>
      </c>
      <c r="AT102" s="209" t="s">
        <v>72</v>
      </c>
      <c r="AU102" s="209" t="s">
        <v>80</v>
      </c>
      <c r="AY102" s="208" t="s">
        <v>214</v>
      </c>
      <c r="BK102" s="210">
        <f>SUM(BK103:BK105)</f>
        <v>0</v>
      </c>
    </row>
    <row r="103" s="2" customFormat="1" ht="16.5" customHeight="1">
      <c r="A103" s="39"/>
      <c r="B103" s="40"/>
      <c r="C103" s="213" t="s">
        <v>80</v>
      </c>
      <c r="D103" s="213" t="s">
        <v>217</v>
      </c>
      <c r="E103" s="214" t="s">
        <v>218</v>
      </c>
      <c r="F103" s="215" t="s">
        <v>219</v>
      </c>
      <c r="G103" s="216" t="s">
        <v>220</v>
      </c>
      <c r="H103" s="217">
        <v>4000</v>
      </c>
      <c r="I103" s="218"/>
      <c r="J103" s="219">
        <f>ROUND(I103*H103,2)</f>
        <v>0</v>
      </c>
      <c r="K103" s="215" t="s">
        <v>221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0.00012999999999999999</v>
      </c>
      <c r="R103" s="222">
        <f>Q103*H103</f>
        <v>0.51999999999999991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222</v>
      </c>
      <c r="AT103" s="224" t="s">
        <v>217</v>
      </c>
      <c r="AU103" s="224" t="s">
        <v>82</v>
      </c>
      <c r="AY103" s="18" t="s">
        <v>214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222</v>
      </c>
      <c r="BM103" s="224" t="s">
        <v>223</v>
      </c>
    </row>
    <row r="104" s="2" customFormat="1">
      <c r="A104" s="39"/>
      <c r="B104" s="40"/>
      <c r="C104" s="41"/>
      <c r="D104" s="226" t="s">
        <v>224</v>
      </c>
      <c r="E104" s="41"/>
      <c r="F104" s="227" t="s">
        <v>225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224</v>
      </c>
      <c r="AU104" s="18" t="s">
        <v>82</v>
      </c>
    </row>
    <row r="105" s="2" customFormat="1">
      <c r="A105" s="39"/>
      <c r="B105" s="40"/>
      <c r="C105" s="41"/>
      <c r="D105" s="231" t="s">
        <v>226</v>
      </c>
      <c r="E105" s="41"/>
      <c r="F105" s="232" t="s">
        <v>227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226</v>
      </c>
      <c r="AU105" s="18" t="s">
        <v>82</v>
      </c>
    </row>
    <row r="106" s="12" customFormat="1" ht="22.8" customHeight="1">
      <c r="A106" s="12"/>
      <c r="B106" s="197"/>
      <c r="C106" s="198"/>
      <c r="D106" s="199" t="s">
        <v>72</v>
      </c>
      <c r="E106" s="211" t="s">
        <v>228</v>
      </c>
      <c r="F106" s="211" t="s">
        <v>229</v>
      </c>
      <c r="G106" s="198"/>
      <c r="H106" s="198"/>
      <c r="I106" s="201"/>
      <c r="J106" s="212">
        <f>BK106</f>
        <v>0</v>
      </c>
      <c r="K106" s="198"/>
      <c r="L106" s="203"/>
      <c r="M106" s="204"/>
      <c r="N106" s="205"/>
      <c r="O106" s="205"/>
      <c r="P106" s="206">
        <f>SUM(P107:P113)</f>
        <v>0</v>
      </c>
      <c r="Q106" s="205"/>
      <c r="R106" s="206">
        <f>SUM(R107:R113)</f>
        <v>0</v>
      </c>
      <c r="S106" s="205"/>
      <c r="T106" s="207">
        <f>SUM(T107:T113)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80</v>
      </c>
      <c r="AT106" s="209" t="s">
        <v>72</v>
      </c>
      <c r="AU106" s="209" t="s">
        <v>80</v>
      </c>
      <c r="AY106" s="208" t="s">
        <v>214</v>
      </c>
      <c r="BK106" s="210">
        <f>SUM(BK107:BK113)</f>
        <v>0</v>
      </c>
    </row>
    <row r="107" s="2" customFormat="1" ht="16.5" customHeight="1">
      <c r="A107" s="39"/>
      <c r="B107" s="40"/>
      <c r="C107" s="213" t="s">
        <v>82</v>
      </c>
      <c r="D107" s="213" t="s">
        <v>217</v>
      </c>
      <c r="E107" s="214" t="s">
        <v>230</v>
      </c>
      <c r="F107" s="215" t="s">
        <v>231</v>
      </c>
      <c r="G107" s="216" t="s">
        <v>232</v>
      </c>
      <c r="H107" s="217">
        <v>289.25599999999997</v>
      </c>
      <c r="I107" s="218"/>
      <c r="J107" s="219">
        <f>ROUND(I107*H107,2)</f>
        <v>0</v>
      </c>
      <c r="K107" s="215" t="s">
        <v>221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222</v>
      </c>
      <c r="AT107" s="224" t="s">
        <v>217</v>
      </c>
      <c r="AU107" s="224" t="s">
        <v>82</v>
      </c>
      <c r="AY107" s="18" t="s">
        <v>214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222</v>
      </c>
      <c r="BM107" s="224" t="s">
        <v>233</v>
      </c>
    </row>
    <row r="108" s="2" customFormat="1">
      <c r="A108" s="39"/>
      <c r="B108" s="40"/>
      <c r="C108" s="41"/>
      <c r="D108" s="226" t="s">
        <v>224</v>
      </c>
      <c r="E108" s="41"/>
      <c r="F108" s="227" t="s">
        <v>234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224</v>
      </c>
      <c r="AU108" s="18" t="s">
        <v>82</v>
      </c>
    </row>
    <row r="109" s="2" customFormat="1">
      <c r="A109" s="39"/>
      <c r="B109" s="40"/>
      <c r="C109" s="41"/>
      <c r="D109" s="231" t="s">
        <v>226</v>
      </c>
      <c r="E109" s="41"/>
      <c r="F109" s="232" t="s">
        <v>235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226</v>
      </c>
      <c r="AU109" s="18" t="s">
        <v>82</v>
      </c>
    </row>
    <row r="110" s="2" customFormat="1" ht="16.5" customHeight="1">
      <c r="A110" s="39"/>
      <c r="B110" s="40"/>
      <c r="C110" s="213" t="s">
        <v>236</v>
      </c>
      <c r="D110" s="213" t="s">
        <v>217</v>
      </c>
      <c r="E110" s="214" t="s">
        <v>237</v>
      </c>
      <c r="F110" s="215" t="s">
        <v>238</v>
      </c>
      <c r="G110" s="216" t="s">
        <v>232</v>
      </c>
      <c r="H110" s="217">
        <v>5785.1199999999999</v>
      </c>
      <c r="I110" s="218"/>
      <c r="J110" s="219">
        <f>ROUND(I110*H110,2)</f>
        <v>0</v>
      </c>
      <c r="K110" s="215" t="s">
        <v>221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222</v>
      </c>
      <c r="AT110" s="224" t="s">
        <v>217</v>
      </c>
      <c r="AU110" s="224" t="s">
        <v>82</v>
      </c>
      <c r="AY110" s="18" t="s">
        <v>214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222</v>
      </c>
      <c r="BM110" s="224" t="s">
        <v>239</v>
      </c>
    </row>
    <row r="111" s="2" customFormat="1">
      <c r="A111" s="39"/>
      <c r="B111" s="40"/>
      <c r="C111" s="41"/>
      <c r="D111" s="226" t="s">
        <v>224</v>
      </c>
      <c r="E111" s="41"/>
      <c r="F111" s="227" t="s">
        <v>240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224</v>
      </c>
      <c r="AU111" s="18" t="s">
        <v>82</v>
      </c>
    </row>
    <row r="112" s="2" customFormat="1">
      <c r="A112" s="39"/>
      <c r="B112" s="40"/>
      <c r="C112" s="41"/>
      <c r="D112" s="231" t="s">
        <v>226</v>
      </c>
      <c r="E112" s="41"/>
      <c r="F112" s="232" t="s">
        <v>241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226</v>
      </c>
      <c r="AU112" s="18" t="s">
        <v>82</v>
      </c>
    </row>
    <row r="113" s="13" customFormat="1">
      <c r="A113" s="13"/>
      <c r="B113" s="233"/>
      <c r="C113" s="234"/>
      <c r="D113" s="226" t="s">
        <v>242</v>
      </c>
      <c r="E113" s="234"/>
      <c r="F113" s="235" t="s">
        <v>243</v>
      </c>
      <c r="G113" s="234"/>
      <c r="H113" s="236">
        <v>5785.1199999999999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242</v>
      </c>
      <c r="AU113" s="242" t="s">
        <v>82</v>
      </c>
      <c r="AV113" s="13" t="s">
        <v>82</v>
      </c>
      <c r="AW113" s="13" t="s">
        <v>4</v>
      </c>
      <c r="AX113" s="13" t="s">
        <v>80</v>
      </c>
      <c r="AY113" s="242" t="s">
        <v>214</v>
      </c>
    </row>
    <row r="114" s="12" customFormat="1" ht="25.92" customHeight="1">
      <c r="A114" s="12"/>
      <c r="B114" s="197"/>
      <c r="C114" s="198"/>
      <c r="D114" s="199" t="s">
        <v>72</v>
      </c>
      <c r="E114" s="200" t="s">
        <v>244</v>
      </c>
      <c r="F114" s="200" t="s">
        <v>245</v>
      </c>
      <c r="G114" s="198"/>
      <c r="H114" s="198"/>
      <c r="I114" s="201"/>
      <c r="J114" s="202">
        <f>BK114</f>
        <v>0</v>
      </c>
      <c r="K114" s="198"/>
      <c r="L114" s="203"/>
      <c r="M114" s="204"/>
      <c r="N114" s="205"/>
      <c r="O114" s="205"/>
      <c r="P114" s="206">
        <f>P115+P163+P182+P201+P239+P260+P271</f>
        <v>0</v>
      </c>
      <c r="Q114" s="205"/>
      <c r="R114" s="206">
        <f>R115+R163+R182+R201+R239+R260+R271</f>
        <v>2.8884919999999994</v>
      </c>
      <c r="S114" s="205"/>
      <c r="T114" s="207">
        <f>T115+T163+T182+T201+T239+T260+T271</f>
        <v>289.25630000000001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82</v>
      </c>
      <c r="AT114" s="209" t="s">
        <v>72</v>
      </c>
      <c r="AU114" s="209" t="s">
        <v>73</v>
      </c>
      <c r="AY114" s="208" t="s">
        <v>214</v>
      </c>
      <c r="BK114" s="210">
        <f>BK115+BK163+BK182+BK201+BK239+BK260+BK271</f>
        <v>0</v>
      </c>
    </row>
    <row r="115" s="12" customFormat="1" ht="22.8" customHeight="1">
      <c r="A115" s="12"/>
      <c r="B115" s="197"/>
      <c r="C115" s="198"/>
      <c r="D115" s="199" t="s">
        <v>72</v>
      </c>
      <c r="E115" s="211" t="s">
        <v>246</v>
      </c>
      <c r="F115" s="211" t="s">
        <v>247</v>
      </c>
      <c r="G115" s="198"/>
      <c r="H115" s="198"/>
      <c r="I115" s="201"/>
      <c r="J115" s="212">
        <f>BK115</f>
        <v>0</v>
      </c>
      <c r="K115" s="198"/>
      <c r="L115" s="203"/>
      <c r="M115" s="204"/>
      <c r="N115" s="205"/>
      <c r="O115" s="205"/>
      <c r="P115" s="206">
        <f>SUM(P116:P162)</f>
        <v>0</v>
      </c>
      <c r="Q115" s="205"/>
      <c r="R115" s="206">
        <f>SUM(R116:R162)</f>
        <v>0.056180000000000001</v>
      </c>
      <c r="S115" s="205"/>
      <c r="T115" s="207">
        <f>SUM(T116:T162)</f>
        <v>89.25630000000001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82</v>
      </c>
      <c r="AT115" s="209" t="s">
        <v>72</v>
      </c>
      <c r="AU115" s="209" t="s">
        <v>80</v>
      </c>
      <c r="AY115" s="208" t="s">
        <v>214</v>
      </c>
      <c r="BK115" s="210">
        <f>SUM(BK116:BK162)</f>
        <v>0</v>
      </c>
    </row>
    <row r="116" s="2" customFormat="1" ht="16.5" customHeight="1">
      <c r="A116" s="39"/>
      <c r="B116" s="40"/>
      <c r="C116" s="213" t="s">
        <v>222</v>
      </c>
      <c r="D116" s="213" t="s">
        <v>217</v>
      </c>
      <c r="E116" s="214" t="s">
        <v>248</v>
      </c>
      <c r="F116" s="215" t="s">
        <v>249</v>
      </c>
      <c r="G116" s="216" t="s">
        <v>220</v>
      </c>
      <c r="H116" s="217">
        <v>2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250</v>
      </c>
      <c r="AT116" s="224" t="s">
        <v>217</v>
      </c>
      <c r="AU116" s="224" t="s">
        <v>82</v>
      </c>
      <c r="AY116" s="18" t="s">
        <v>214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250</v>
      </c>
      <c r="BM116" s="224" t="s">
        <v>251</v>
      </c>
    </row>
    <row r="117" s="2" customFormat="1">
      <c r="A117" s="39"/>
      <c r="B117" s="40"/>
      <c r="C117" s="41"/>
      <c r="D117" s="226" t="s">
        <v>224</v>
      </c>
      <c r="E117" s="41"/>
      <c r="F117" s="227" t="s">
        <v>252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224</v>
      </c>
      <c r="AU117" s="18" t="s">
        <v>82</v>
      </c>
    </row>
    <row r="118" s="2" customFormat="1" ht="16.5" customHeight="1">
      <c r="A118" s="39"/>
      <c r="B118" s="40"/>
      <c r="C118" s="243" t="s">
        <v>253</v>
      </c>
      <c r="D118" s="243" t="s">
        <v>254</v>
      </c>
      <c r="E118" s="244" t="s">
        <v>255</v>
      </c>
      <c r="F118" s="245" t="s">
        <v>256</v>
      </c>
      <c r="G118" s="246" t="s">
        <v>220</v>
      </c>
      <c r="H118" s="247">
        <v>2</v>
      </c>
      <c r="I118" s="248"/>
      <c r="J118" s="249">
        <f>ROUND(I118*H118,2)</f>
        <v>0</v>
      </c>
      <c r="K118" s="245" t="s">
        <v>19</v>
      </c>
      <c r="L118" s="250"/>
      <c r="M118" s="251" t="s">
        <v>19</v>
      </c>
      <c r="N118" s="252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257</v>
      </c>
      <c r="AT118" s="224" t="s">
        <v>254</v>
      </c>
      <c r="AU118" s="224" t="s">
        <v>82</v>
      </c>
      <c r="AY118" s="18" t="s">
        <v>214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250</v>
      </c>
      <c r="BM118" s="224" t="s">
        <v>258</v>
      </c>
    </row>
    <row r="119" s="2" customFormat="1">
      <c r="A119" s="39"/>
      <c r="B119" s="40"/>
      <c r="C119" s="41"/>
      <c r="D119" s="226" t="s">
        <v>224</v>
      </c>
      <c r="E119" s="41"/>
      <c r="F119" s="227" t="s">
        <v>256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82</v>
      </c>
    </row>
    <row r="120" s="2" customFormat="1" ht="16.5" customHeight="1">
      <c r="A120" s="39"/>
      <c r="B120" s="40"/>
      <c r="C120" s="243" t="s">
        <v>259</v>
      </c>
      <c r="D120" s="243" t="s">
        <v>254</v>
      </c>
      <c r="E120" s="244" t="s">
        <v>260</v>
      </c>
      <c r="F120" s="245" t="s">
        <v>261</v>
      </c>
      <c r="G120" s="246" t="s">
        <v>220</v>
      </c>
      <c r="H120" s="247">
        <v>2</v>
      </c>
      <c r="I120" s="248"/>
      <c r="J120" s="249">
        <f>ROUND(I120*H120,2)</f>
        <v>0</v>
      </c>
      <c r="K120" s="245" t="s">
        <v>19</v>
      </c>
      <c r="L120" s="250"/>
      <c r="M120" s="251" t="s">
        <v>19</v>
      </c>
      <c r="N120" s="252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257</v>
      </c>
      <c r="AT120" s="224" t="s">
        <v>254</v>
      </c>
      <c r="AU120" s="224" t="s">
        <v>82</v>
      </c>
      <c r="AY120" s="18" t="s">
        <v>214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250</v>
      </c>
      <c r="BM120" s="224" t="s">
        <v>262</v>
      </c>
    </row>
    <row r="121" s="2" customFormat="1">
      <c r="A121" s="39"/>
      <c r="B121" s="40"/>
      <c r="C121" s="41"/>
      <c r="D121" s="226" t="s">
        <v>224</v>
      </c>
      <c r="E121" s="41"/>
      <c r="F121" s="227" t="s">
        <v>261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224</v>
      </c>
      <c r="AU121" s="18" t="s">
        <v>82</v>
      </c>
    </row>
    <row r="122" s="2" customFormat="1" ht="16.5" customHeight="1">
      <c r="A122" s="39"/>
      <c r="B122" s="40"/>
      <c r="C122" s="243" t="s">
        <v>263</v>
      </c>
      <c r="D122" s="243" t="s">
        <v>254</v>
      </c>
      <c r="E122" s="244" t="s">
        <v>264</v>
      </c>
      <c r="F122" s="245" t="s">
        <v>265</v>
      </c>
      <c r="G122" s="246" t="s">
        <v>220</v>
      </c>
      <c r="H122" s="247">
        <v>4</v>
      </c>
      <c r="I122" s="248"/>
      <c r="J122" s="249">
        <f>ROUND(I122*H122,2)</f>
        <v>0</v>
      </c>
      <c r="K122" s="245" t="s">
        <v>19</v>
      </c>
      <c r="L122" s="250"/>
      <c r="M122" s="251" t="s">
        <v>19</v>
      </c>
      <c r="N122" s="252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257</v>
      </c>
      <c r="AT122" s="224" t="s">
        <v>254</v>
      </c>
      <c r="AU122" s="224" t="s">
        <v>82</v>
      </c>
      <c r="AY122" s="18" t="s">
        <v>214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250</v>
      </c>
      <c r="BM122" s="224" t="s">
        <v>266</v>
      </c>
    </row>
    <row r="123" s="2" customFormat="1">
      <c r="A123" s="39"/>
      <c r="B123" s="40"/>
      <c r="C123" s="41"/>
      <c r="D123" s="226" t="s">
        <v>224</v>
      </c>
      <c r="E123" s="41"/>
      <c r="F123" s="227" t="s">
        <v>265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224</v>
      </c>
      <c r="AU123" s="18" t="s">
        <v>82</v>
      </c>
    </row>
    <row r="124" s="2" customFormat="1" ht="16.5" customHeight="1">
      <c r="A124" s="39"/>
      <c r="B124" s="40"/>
      <c r="C124" s="243" t="s">
        <v>215</v>
      </c>
      <c r="D124" s="243" t="s">
        <v>254</v>
      </c>
      <c r="E124" s="244" t="s">
        <v>267</v>
      </c>
      <c r="F124" s="245" t="s">
        <v>268</v>
      </c>
      <c r="G124" s="246" t="s">
        <v>220</v>
      </c>
      <c r="H124" s="247">
        <v>4</v>
      </c>
      <c r="I124" s="248"/>
      <c r="J124" s="249">
        <f>ROUND(I124*H124,2)</f>
        <v>0</v>
      </c>
      <c r="K124" s="245" t="s">
        <v>19</v>
      </c>
      <c r="L124" s="250"/>
      <c r="M124" s="251" t="s">
        <v>19</v>
      </c>
      <c r="N124" s="252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257</v>
      </c>
      <c r="AT124" s="224" t="s">
        <v>254</v>
      </c>
      <c r="AU124" s="224" t="s">
        <v>82</v>
      </c>
      <c r="AY124" s="18" t="s">
        <v>214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250</v>
      </c>
      <c r="BM124" s="224" t="s">
        <v>269</v>
      </c>
    </row>
    <row r="125" s="2" customFormat="1">
      <c r="A125" s="39"/>
      <c r="B125" s="40"/>
      <c r="C125" s="41"/>
      <c r="D125" s="226" t="s">
        <v>224</v>
      </c>
      <c r="E125" s="41"/>
      <c r="F125" s="227" t="s">
        <v>268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224</v>
      </c>
      <c r="AU125" s="18" t="s">
        <v>82</v>
      </c>
    </row>
    <row r="126" s="2" customFormat="1" ht="16.5" customHeight="1">
      <c r="A126" s="39"/>
      <c r="B126" s="40"/>
      <c r="C126" s="243" t="s">
        <v>270</v>
      </c>
      <c r="D126" s="243" t="s">
        <v>254</v>
      </c>
      <c r="E126" s="244" t="s">
        <v>271</v>
      </c>
      <c r="F126" s="245" t="s">
        <v>272</v>
      </c>
      <c r="G126" s="246" t="s">
        <v>220</v>
      </c>
      <c r="H126" s="247">
        <v>4</v>
      </c>
      <c r="I126" s="248"/>
      <c r="J126" s="249">
        <f>ROUND(I126*H126,2)</f>
        <v>0</v>
      </c>
      <c r="K126" s="245" t="s">
        <v>19</v>
      </c>
      <c r="L126" s="250"/>
      <c r="M126" s="251" t="s">
        <v>19</v>
      </c>
      <c r="N126" s="252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257</v>
      </c>
      <c r="AT126" s="224" t="s">
        <v>254</v>
      </c>
      <c r="AU126" s="224" t="s">
        <v>82</v>
      </c>
      <c r="AY126" s="18" t="s">
        <v>214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250</v>
      </c>
      <c r="BM126" s="224" t="s">
        <v>273</v>
      </c>
    </row>
    <row r="127" s="2" customFormat="1">
      <c r="A127" s="39"/>
      <c r="B127" s="40"/>
      <c r="C127" s="41"/>
      <c r="D127" s="226" t="s">
        <v>224</v>
      </c>
      <c r="E127" s="41"/>
      <c r="F127" s="227" t="s">
        <v>272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224</v>
      </c>
      <c r="AU127" s="18" t="s">
        <v>82</v>
      </c>
    </row>
    <row r="128" s="2" customFormat="1" ht="16.5" customHeight="1">
      <c r="A128" s="39"/>
      <c r="B128" s="40"/>
      <c r="C128" s="213" t="s">
        <v>274</v>
      </c>
      <c r="D128" s="213" t="s">
        <v>217</v>
      </c>
      <c r="E128" s="214" t="s">
        <v>275</v>
      </c>
      <c r="F128" s="215" t="s">
        <v>276</v>
      </c>
      <c r="G128" s="216" t="s">
        <v>277</v>
      </c>
      <c r="H128" s="217">
        <v>28</v>
      </c>
      <c r="I128" s="218"/>
      <c r="J128" s="219">
        <f>ROUND(I128*H128,2)</f>
        <v>0</v>
      </c>
      <c r="K128" s="215" t="s">
        <v>221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250</v>
      </c>
      <c r="AT128" s="224" t="s">
        <v>217</v>
      </c>
      <c r="AU128" s="224" t="s">
        <v>82</v>
      </c>
      <c r="AY128" s="18" t="s">
        <v>214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250</v>
      </c>
      <c r="BM128" s="224" t="s">
        <v>278</v>
      </c>
    </row>
    <row r="129" s="2" customFormat="1">
      <c r="A129" s="39"/>
      <c r="B129" s="40"/>
      <c r="C129" s="41"/>
      <c r="D129" s="226" t="s">
        <v>224</v>
      </c>
      <c r="E129" s="41"/>
      <c r="F129" s="227" t="s">
        <v>279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224</v>
      </c>
      <c r="AU129" s="18" t="s">
        <v>82</v>
      </c>
    </row>
    <row r="130" s="2" customFormat="1">
      <c r="A130" s="39"/>
      <c r="B130" s="40"/>
      <c r="C130" s="41"/>
      <c r="D130" s="231" t="s">
        <v>226</v>
      </c>
      <c r="E130" s="41"/>
      <c r="F130" s="232" t="s">
        <v>280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226</v>
      </c>
      <c r="AU130" s="18" t="s">
        <v>82</v>
      </c>
    </row>
    <row r="131" s="2" customFormat="1" ht="16.5" customHeight="1">
      <c r="A131" s="39"/>
      <c r="B131" s="40"/>
      <c r="C131" s="243" t="s">
        <v>281</v>
      </c>
      <c r="D131" s="243" t="s">
        <v>254</v>
      </c>
      <c r="E131" s="244" t="s">
        <v>282</v>
      </c>
      <c r="F131" s="245" t="s">
        <v>283</v>
      </c>
      <c r="G131" s="246" t="s">
        <v>277</v>
      </c>
      <c r="H131" s="247">
        <v>2</v>
      </c>
      <c r="I131" s="248"/>
      <c r="J131" s="249">
        <f>ROUND(I131*H131,2)</f>
        <v>0</v>
      </c>
      <c r="K131" s="245" t="s">
        <v>19</v>
      </c>
      <c r="L131" s="250"/>
      <c r="M131" s="251" t="s">
        <v>19</v>
      </c>
      <c r="N131" s="252" t="s">
        <v>44</v>
      </c>
      <c r="O131" s="85"/>
      <c r="P131" s="222">
        <f>O131*H131</f>
        <v>0</v>
      </c>
      <c r="Q131" s="222">
        <v>0.0058100000000000001</v>
      </c>
      <c r="R131" s="222">
        <f>Q131*H131</f>
        <v>0.01162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257</v>
      </c>
      <c r="AT131" s="224" t="s">
        <v>254</v>
      </c>
      <c r="AU131" s="224" t="s">
        <v>82</v>
      </c>
      <c r="AY131" s="18" t="s">
        <v>214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250</v>
      </c>
      <c r="BM131" s="224" t="s">
        <v>284</v>
      </c>
    </row>
    <row r="132" s="2" customFormat="1">
      <c r="A132" s="39"/>
      <c r="B132" s="40"/>
      <c r="C132" s="41"/>
      <c r="D132" s="226" t="s">
        <v>224</v>
      </c>
      <c r="E132" s="41"/>
      <c r="F132" s="227" t="s">
        <v>283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224</v>
      </c>
      <c r="AU132" s="18" t="s">
        <v>82</v>
      </c>
    </row>
    <row r="133" s="2" customFormat="1" ht="16.5" customHeight="1">
      <c r="A133" s="39"/>
      <c r="B133" s="40"/>
      <c r="C133" s="243" t="s">
        <v>8</v>
      </c>
      <c r="D133" s="243" t="s">
        <v>254</v>
      </c>
      <c r="E133" s="244" t="s">
        <v>285</v>
      </c>
      <c r="F133" s="245" t="s">
        <v>286</v>
      </c>
      <c r="G133" s="246" t="s">
        <v>277</v>
      </c>
      <c r="H133" s="247">
        <v>2</v>
      </c>
      <c r="I133" s="248"/>
      <c r="J133" s="249">
        <f>ROUND(I133*H133,2)</f>
        <v>0</v>
      </c>
      <c r="K133" s="245" t="s">
        <v>19</v>
      </c>
      <c r="L133" s="250"/>
      <c r="M133" s="251" t="s">
        <v>19</v>
      </c>
      <c r="N133" s="252" t="s">
        <v>44</v>
      </c>
      <c r="O133" s="85"/>
      <c r="P133" s="222">
        <f>O133*H133</f>
        <v>0</v>
      </c>
      <c r="Q133" s="222">
        <v>0.0058100000000000001</v>
      </c>
      <c r="R133" s="222">
        <f>Q133*H133</f>
        <v>0.01162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257</v>
      </c>
      <c r="AT133" s="224" t="s">
        <v>254</v>
      </c>
      <c r="AU133" s="224" t="s">
        <v>82</v>
      </c>
      <c r="AY133" s="18" t="s">
        <v>214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250</v>
      </c>
      <c r="BM133" s="224" t="s">
        <v>287</v>
      </c>
    </row>
    <row r="134" s="2" customFormat="1">
      <c r="A134" s="39"/>
      <c r="B134" s="40"/>
      <c r="C134" s="41"/>
      <c r="D134" s="226" t="s">
        <v>224</v>
      </c>
      <c r="E134" s="41"/>
      <c r="F134" s="227" t="s">
        <v>286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224</v>
      </c>
      <c r="AU134" s="18" t="s">
        <v>82</v>
      </c>
    </row>
    <row r="135" s="2" customFormat="1" ht="16.5" customHeight="1">
      <c r="A135" s="39"/>
      <c r="B135" s="40"/>
      <c r="C135" s="243" t="s">
        <v>288</v>
      </c>
      <c r="D135" s="243" t="s">
        <v>254</v>
      </c>
      <c r="E135" s="244" t="s">
        <v>289</v>
      </c>
      <c r="F135" s="245" t="s">
        <v>290</v>
      </c>
      <c r="G135" s="246" t="s">
        <v>277</v>
      </c>
      <c r="H135" s="247">
        <v>4</v>
      </c>
      <c r="I135" s="248"/>
      <c r="J135" s="249">
        <f>ROUND(I135*H135,2)</f>
        <v>0</v>
      </c>
      <c r="K135" s="245" t="s">
        <v>19</v>
      </c>
      <c r="L135" s="250"/>
      <c r="M135" s="251" t="s">
        <v>19</v>
      </c>
      <c r="N135" s="252" t="s">
        <v>44</v>
      </c>
      <c r="O135" s="85"/>
      <c r="P135" s="222">
        <f>O135*H135</f>
        <v>0</v>
      </c>
      <c r="Q135" s="222">
        <v>0.0040299999999999997</v>
      </c>
      <c r="R135" s="222">
        <f>Q135*H135</f>
        <v>0.016119999999999999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257</v>
      </c>
      <c r="AT135" s="224" t="s">
        <v>254</v>
      </c>
      <c r="AU135" s="224" t="s">
        <v>82</v>
      </c>
      <c r="AY135" s="18" t="s">
        <v>214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250</v>
      </c>
      <c r="BM135" s="224" t="s">
        <v>291</v>
      </c>
    </row>
    <row r="136" s="2" customFormat="1">
      <c r="A136" s="39"/>
      <c r="B136" s="40"/>
      <c r="C136" s="41"/>
      <c r="D136" s="226" t="s">
        <v>224</v>
      </c>
      <c r="E136" s="41"/>
      <c r="F136" s="227" t="s">
        <v>290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224</v>
      </c>
      <c r="AU136" s="18" t="s">
        <v>82</v>
      </c>
    </row>
    <row r="137" s="2" customFormat="1" ht="16.5" customHeight="1">
      <c r="A137" s="39"/>
      <c r="B137" s="40"/>
      <c r="C137" s="243" t="s">
        <v>292</v>
      </c>
      <c r="D137" s="243" t="s">
        <v>254</v>
      </c>
      <c r="E137" s="244" t="s">
        <v>293</v>
      </c>
      <c r="F137" s="245" t="s">
        <v>294</v>
      </c>
      <c r="G137" s="246" t="s">
        <v>277</v>
      </c>
      <c r="H137" s="247">
        <v>2</v>
      </c>
      <c r="I137" s="248"/>
      <c r="J137" s="249">
        <f>ROUND(I137*H137,2)</f>
        <v>0</v>
      </c>
      <c r="K137" s="245" t="s">
        <v>19</v>
      </c>
      <c r="L137" s="250"/>
      <c r="M137" s="251" t="s">
        <v>19</v>
      </c>
      <c r="N137" s="252" t="s">
        <v>44</v>
      </c>
      <c r="O137" s="85"/>
      <c r="P137" s="222">
        <f>O137*H137</f>
        <v>0</v>
      </c>
      <c r="Q137" s="222">
        <v>0.00131</v>
      </c>
      <c r="R137" s="222">
        <f>Q137*H137</f>
        <v>0.0026199999999999999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257</v>
      </c>
      <c r="AT137" s="224" t="s">
        <v>254</v>
      </c>
      <c r="AU137" s="224" t="s">
        <v>82</v>
      </c>
      <c r="AY137" s="18" t="s">
        <v>214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250</v>
      </c>
      <c r="BM137" s="224" t="s">
        <v>295</v>
      </c>
    </row>
    <row r="138" s="2" customFormat="1">
      <c r="A138" s="39"/>
      <c r="B138" s="40"/>
      <c r="C138" s="41"/>
      <c r="D138" s="226" t="s">
        <v>224</v>
      </c>
      <c r="E138" s="41"/>
      <c r="F138" s="227" t="s">
        <v>294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224</v>
      </c>
      <c r="AU138" s="18" t="s">
        <v>82</v>
      </c>
    </row>
    <row r="139" s="2" customFormat="1" ht="16.5" customHeight="1">
      <c r="A139" s="39"/>
      <c r="B139" s="40"/>
      <c r="C139" s="243" t="s">
        <v>296</v>
      </c>
      <c r="D139" s="243" t="s">
        <v>254</v>
      </c>
      <c r="E139" s="244" t="s">
        <v>297</v>
      </c>
      <c r="F139" s="245" t="s">
        <v>298</v>
      </c>
      <c r="G139" s="246" t="s">
        <v>277</v>
      </c>
      <c r="H139" s="247">
        <v>4</v>
      </c>
      <c r="I139" s="248"/>
      <c r="J139" s="249">
        <f>ROUND(I139*H139,2)</f>
        <v>0</v>
      </c>
      <c r="K139" s="245" t="s">
        <v>19</v>
      </c>
      <c r="L139" s="250"/>
      <c r="M139" s="251" t="s">
        <v>19</v>
      </c>
      <c r="N139" s="252" t="s">
        <v>44</v>
      </c>
      <c r="O139" s="85"/>
      <c r="P139" s="222">
        <f>O139*H139</f>
        <v>0</v>
      </c>
      <c r="Q139" s="222">
        <v>0.00072999999999999996</v>
      </c>
      <c r="R139" s="222">
        <f>Q139*H139</f>
        <v>0.0029199999999999999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257</v>
      </c>
      <c r="AT139" s="224" t="s">
        <v>254</v>
      </c>
      <c r="AU139" s="224" t="s">
        <v>82</v>
      </c>
      <c r="AY139" s="18" t="s">
        <v>214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250</v>
      </c>
      <c r="BM139" s="224" t="s">
        <v>299</v>
      </c>
    </row>
    <row r="140" s="2" customFormat="1">
      <c r="A140" s="39"/>
      <c r="B140" s="40"/>
      <c r="C140" s="41"/>
      <c r="D140" s="226" t="s">
        <v>224</v>
      </c>
      <c r="E140" s="41"/>
      <c r="F140" s="227" t="s">
        <v>298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82</v>
      </c>
    </row>
    <row r="141" s="2" customFormat="1" ht="16.5" customHeight="1">
      <c r="A141" s="39"/>
      <c r="B141" s="40"/>
      <c r="C141" s="243" t="s">
        <v>250</v>
      </c>
      <c r="D141" s="243" t="s">
        <v>254</v>
      </c>
      <c r="E141" s="244" t="s">
        <v>300</v>
      </c>
      <c r="F141" s="245" t="s">
        <v>301</v>
      </c>
      <c r="G141" s="246" t="s">
        <v>277</v>
      </c>
      <c r="H141" s="247">
        <v>2</v>
      </c>
      <c r="I141" s="248"/>
      <c r="J141" s="249">
        <f>ROUND(I141*H141,2)</f>
        <v>0</v>
      </c>
      <c r="K141" s="245" t="s">
        <v>19</v>
      </c>
      <c r="L141" s="250"/>
      <c r="M141" s="251" t="s">
        <v>19</v>
      </c>
      <c r="N141" s="252" t="s">
        <v>44</v>
      </c>
      <c r="O141" s="85"/>
      <c r="P141" s="222">
        <f>O141*H141</f>
        <v>0</v>
      </c>
      <c r="Q141" s="222">
        <v>0.0011800000000000001</v>
      </c>
      <c r="R141" s="222">
        <f>Q141*H141</f>
        <v>0.0023600000000000001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257</v>
      </c>
      <c r="AT141" s="224" t="s">
        <v>254</v>
      </c>
      <c r="AU141" s="224" t="s">
        <v>82</v>
      </c>
      <c r="AY141" s="18" t="s">
        <v>214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250</v>
      </c>
      <c r="BM141" s="224" t="s">
        <v>302</v>
      </c>
    </row>
    <row r="142" s="2" customFormat="1">
      <c r="A142" s="39"/>
      <c r="B142" s="40"/>
      <c r="C142" s="41"/>
      <c r="D142" s="226" t="s">
        <v>224</v>
      </c>
      <c r="E142" s="41"/>
      <c r="F142" s="227" t="s">
        <v>301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82</v>
      </c>
    </row>
    <row r="143" s="2" customFormat="1" ht="16.5" customHeight="1">
      <c r="A143" s="39"/>
      <c r="B143" s="40"/>
      <c r="C143" s="243" t="s">
        <v>303</v>
      </c>
      <c r="D143" s="243" t="s">
        <v>254</v>
      </c>
      <c r="E143" s="244" t="s">
        <v>304</v>
      </c>
      <c r="F143" s="245" t="s">
        <v>305</v>
      </c>
      <c r="G143" s="246" t="s">
        <v>277</v>
      </c>
      <c r="H143" s="247">
        <v>2</v>
      </c>
      <c r="I143" s="248"/>
      <c r="J143" s="249">
        <f>ROUND(I143*H143,2)</f>
        <v>0</v>
      </c>
      <c r="K143" s="245" t="s">
        <v>19</v>
      </c>
      <c r="L143" s="250"/>
      <c r="M143" s="251" t="s">
        <v>19</v>
      </c>
      <c r="N143" s="252" t="s">
        <v>44</v>
      </c>
      <c r="O143" s="85"/>
      <c r="P143" s="222">
        <f>O143*H143</f>
        <v>0</v>
      </c>
      <c r="Q143" s="222">
        <v>0.0011800000000000001</v>
      </c>
      <c r="R143" s="222">
        <f>Q143*H143</f>
        <v>0.0023600000000000001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257</v>
      </c>
      <c r="AT143" s="224" t="s">
        <v>254</v>
      </c>
      <c r="AU143" s="224" t="s">
        <v>82</v>
      </c>
      <c r="AY143" s="18" t="s">
        <v>214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250</v>
      </c>
      <c r="BM143" s="224" t="s">
        <v>306</v>
      </c>
    </row>
    <row r="144" s="2" customFormat="1">
      <c r="A144" s="39"/>
      <c r="B144" s="40"/>
      <c r="C144" s="41"/>
      <c r="D144" s="226" t="s">
        <v>224</v>
      </c>
      <c r="E144" s="41"/>
      <c r="F144" s="227" t="s">
        <v>305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82</v>
      </c>
    </row>
    <row r="145" s="2" customFormat="1" ht="16.5" customHeight="1">
      <c r="A145" s="39"/>
      <c r="B145" s="40"/>
      <c r="C145" s="243" t="s">
        <v>307</v>
      </c>
      <c r="D145" s="243" t="s">
        <v>254</v>
      </c>
      <c r="E145" s="244" t="s">
        <v>308</v>
      </c>
      <c r="F145" s="245" t="s">
        <v>309</v>
      </c>
      <c r="G145" s="246" t="s">
        <v>277</v>
      </c>
      <c r="H145" s="247">
        <v>4</v>
      </c>
      <c r="I145" s="248"/>
      <c r="J145" s="249">
        <f>ROUND(I145*H145,2)</f>
        <v>0</v>
      </c>
      <c r="K145" s="245" t="s">
        <v>19</v>
      </c>
      <c r="L145" s="250"/>
      <c r="M145" s="251" t="s">
        <v>19</v>
      </c>
      <c r="N145" s="252" t="s">
        <v>44</v>
      </c>
      <c r="O145" s="85"/>
      <c r="P145" s="222">
        <f>O145*H145</f>
        <v>0</v>
      </c>
      <c r="Q145" s="222">
        <v>0.0010300000000000001</v>
      </c>
      <c r="R145" s="222">
        <f>Q145*H145</f>
        <v>0.0041200000000000004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257</v>
      </c>
      <c r="AT145" s="224" t="s">
        <v>254</v>
      </c>
      <c r="AU145" s="224" t="s">
        <v>82</v>
      </c>
      <c r="AY145" s="18" t="s">
        <v>214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250</v>
      </c>
      <c r="BM145" s="224" t="s">
        <v>310</v>
      </c>
    </row>
    <row r="146" s="2" customFormat="1">
      <c r="A146" s="39"/>
      <c r="B146" s="40"/>
      <c r="C146" s="41"/>
      <c r="D146" s="226" t="s">
        <v>224</v>
      </c>
      <c r="E146" s="41"/>
      <c r="F146" s="227" t="s">
        <v>309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82</v>
      </c>
    </row>
    <row r="147" s="2" customFormat="1" ht="16.5" customHeight="1">
      <c r="A147" s="39"/>
      <c r="B147" s="40"/>
      <c r="C147" s="243" t="s">
        <v>311</v>
      </c>
      <c r="D147" s="243" t="s">
        <v>254</v>
      </c>
      <c r="E147" s="244" t="s">
        <v>312</v>
      </c>
      <c r="F147" s="245" t="s">
        <v>313</v>
      </c>
      <c r="G147" s="246" t="s">
        <v>277</v>
      </c>
      <c r="H147" s="247">
        <v>2</v>
      </c>
      <c r="I147" s="248"/>
      <c r="J147" s="249">
        <f>ROUND(I147*H147,2)</f>
        <v>0</v>
      </c>
      <c r="K147" s="245" t="s">
        <v>19</v>
      </c>
      <c r="L147" s="250"/>
      <c r="M147" s="251" t="s">
        <v>19</v>
      </c>
      <c r="N147" s="252" t="s">
        <v>44</v>
      </c>
      <c r="O147" s="85"/>
      <c r="P147" s="222">
        <f>O147*H147</f>
        <v>0</v>
      </c>
      <c r="Q147" s="222">
        <v>0.00051999999999999995</v>
      </c>
      <c r="R147" s="222">
        <f>Q147*H147</f>
        <v>0.0010399999999999999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257</v>
      </c>
      <c r="AT147" s="224" t="s">
        <v>254</v>
      </c>
      <c r="AU147" s="224" t="s">
        <v>82</v>
      </c>
      <c r="AY147" s="18" t="s">
        <v>214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250</v>
      </c>
      <c r="BM147" s="224" t="s">
        <v>314</v>
      </c>
    </row>
    <row r="148" s="2" customFormat="1">
      <c r="A148" s="39"/>
      <c r="B148" s="40"/>
      <c r="C148" s="41"/>
      <c r="D148" s="226" t="s">
        <v>224</v>
      </c>
      <c r="E148" s="41"/>
      <c r="F148" s="227" t="s">
        <v>313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224</v>
      </c>
      <c r="AU148" s="18" t="s">
        <v>82</v>
      </c>
    </row>
    <row r="149" s="2" customFormat="1" ht="16.5" customHeight="1">
      <c r="A149" s="39"/>
      <c r="B149" s="40"/>
      <c r="C149" s="243" t="s">
        <v>315</v>
      </c>
      <c r="D149" s="243" t="s">
        <v>254</v>
      </c>
      <c r="E149" s="244" t="s">
        <v>316</v>
      </c>
      <c r="F149" s="245" t="s">
        <v>317</v>
      </c>
      <c r="G149" s="246" t="s">
        <v>277</v>
      </c>
      <c r="H149" s="247">
        <v>4</v>
      </c>
      <c r="I149" s="248"/>
      <c r="J149" s="249">
        <f>ROUND(I149*H149,2)</f>
        <v>0</v>
      </c>
      <c r="K149" s="245" t="s">
        <v>19</v>
      </c>
      <c r="L149" s="250"/>
      <c r="M149" s="251" t="s">
        <v>19</v>
      </c>
      <c r="N149" s="252" t="s">
        <v>44</v>
      </c>
      <c r="O149" s="85"/>
      <c r="P149" s="222">
        <f>O149*H149</f>
        <v>0</v>
      </c>
      <c r="Q149" s="222">
        <v>0.00035</v>
      </c>
      <c r="R149" s="222">
        <f>Q149*H149</f>
        <v>0.0014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257</v>
      </c>
      <c r="AT149" s="224" t="s">
        <v>254</v>
      </c>
      <c r="AU149" s="224" t="s">
        <v>82</v>
      </c>
      <c r="AY149" s="18" t="s">
        <v>214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250</v>
      </c>
      <c r="BM149" s="224" t="s">
        <v>318</v>
      </c>
    </row>
    <row r="150" s="2" customFormat="1">
      <c r="A150" s="39"/>
      <c r="B150" s="40"/>
      <c r="C150" s="41"/>
      <c r="D150" s="226" t="s">
        <v>224</v>
      </c>
      <c r="E150" s="41"/>
      <c r="F150" s="227" t="s">
        <v>317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82</v>
      </c>
    </row>
    <row r="151" s="2" customFormat="1" ht="16.5" customHeight="1">
      <c r="A151" s="39"/>
      <c r="B151" s="40"/>
      <c r="C151" s="213" t="s">
        <v>7</v>
      </c>
      <c r="D151" s="213" t="s">
        <v>217</v>
      </c>
      <c r="E151" s="214" t="s">
        <v>319</v>
      </c>
      <c r="F151" s="215" t="s">
        <v>320</v>
      </c>
      <c r="G151" s="216" t="s">
        <v>321</v>
      </c>
      <c r="H151" s="217">
        <v>510</v>
      </c>
      <c r="I151" s="218"/>
      <c r="J151" s="219">
        <f>ROUND(I151*H151,2)</f>
        <v>0</v>
      </c>
      <c r="K151" s="215" t="s">
        <v>221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0.0046899999999999997</v>
      </c>
      <c r="T151" s="223">
        <f>S151*H151</f>
        <v>2.3918999999999997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250</v>
      </c>
      <c r="AT151" s="224" t="s">
        <v>217</v>
      </c>
      <c r="AU151" s="224" t="s">
        <v>82</v>
      </c>
      <c r="AY151" s="18" t="s">
        <v>214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250</v>
      </c>
      <c r="BM151" s="224" t="s">
        <v>322</v>
      </c>
    </row>
    <row r="152" s="2" customFormat="1">
      <c r="A152" s="39"/>
      <c r="B152" s="40"/>
      <c r="C152" s="41"/>
      <c r="D152" s="226" t="s">
        <v>224</v>
      </c>
      <c r="E152" s="41"/>
      <c r="F152" s="227" t="s">
        <v>323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224</v>
      </c>
      <c r="AU152" s="18" t="s">
        <v>82</v>
      </c>
    </row>
    <row r="153" s="2" customFormat="1">
      <c r="A153" s="39"/>
      <c r="B153" s="40"/>
      <c r="C153" s="41"/>
      <c r="D153" s="231" t="s">
        <v>226</v>
      </c>
      <c r="E153" s="41"/>
      <c r="F153" s="232" t="s">
        <v>324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226</v>
      </c>
      <c r="AU153" s="18" t="s">
        <v>82</v>
      </c>
    </row>
    <row r="154" s="2" customFormat="1" ht="16.5" customHeight="1">
      <c r="A154" s="39"/>
      <c r="B154" s="40"/>
      <c r="C154" s="213" t="s">
        <v>325</v>
      </c>
      <c r="D154" s="213" t="s">
        <v>217</v>
      </c>
      <c r="E154" s="214" t="s">
        <v>326</v>
      </c>
      <c r="F154" s="215" t="s">
        <v>327</v>
      </c>
      <c r="G154" s="216" t="s">
        <v>321</v>
      </c>
      <c r="H154" s="217">
        <v>18384</v>
      </c>
      <c r="I154" s="218"/>
      <c r="J154" s="219">
        <f>ROUND(I154*H154,2)</f>
        <v>0</v>
      </c>
      <c r="K154" s="215" t="s">
        <v>221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0.004725</v>
      </c>
      <c r="T154" s="223">
        <f>S154*H154</f>
        <v>86.864400000000003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250</v>
      </c>
      <c r="AT154" s="224" t="s">
        <v>217</v>
      </c>
      <c r="AU154" s="224" t="s">
        <v>82</v>
      </c>
      <c r="AY154" s="18" t="s">
        <v>214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250</v>
      </c>
      <c r="BM154" s="224" t="s">
        <v>328</v>
      </c>
    </row>
    <row r="155" s="2" customFormat="1">
      <c r="A155" s="39"/>
      <c r="B155" s="40"/>
      <c r="C155" s="41"/>
      <c r="D155" s="226" t="s">
        <v>224</v>
      </c>
      <c r="E155" s="41"/>
      <c r="F155" s="227" t="s">
        <v>329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224</v>
      </c>
      <c r="AU155" s="18" t="s">
        <v>82</v>
      </c>
    </row>
    <row r="156" s="2" customFormat="1">
      <c r="A156" s="39"/>
      <c r="B156" s="40"/>
      <c r="C156" s="41"/>
      <c r="D156" s="231" t="s">
        <v>226</v>
      </c>
      <c r="E156" s="41"/>
      <c r="F156" s="232" t="s">
        <v>330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226</v>
      </c>
      <c r="AU156" s="18" t="s">
        <v>82</v>
      </c>
    </row>
    <row r="157" s="2" customFormat="1" ht="21.75" customHeight="1">
      <c r="A157" s="39"/>
      <c r="B157" s="40"/>
      <c r="C157" s="213" t="s">
        <v>331</v>
      </c>
      <c r="D157" s="213" t="s">
        <v>217</v>
      </c>
      <c r="E157" s="214" t="s">
        <v>332</v>
      </c>
      <c r="F157" s="215" t="s">
        <v>333</v>
      </c>
      <c r="G157" s="216" t="s">
        <v>232</v>
      </c>
      <c r="H157" s="217">
        <v>89.256</v>
      </c>
      <c r="I157" s="218"/>
      <c r="J157" s="219">
        <f>ROUND(I157*H157,2)</f>
        <v>0</v>
      </c>
      <c r="K157" s="215" t="s">
        <v>221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334</v>
      </c>
      <c r="AT157" s="224" t="s">
        <v>217</v>
      </c>
      <c r="AU157" s="224" t="s">
        <v>82</v>
      </c>
      <c r="AY157" s="18" t="s">
        <v>214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334</v>
      </c>
      <c r="BM157" s="224" t="s">
        <v>335</v>
      </c>
    </row>
    <row r="158" s="2" customFormat="1">
      <c r="A158" s="39"/>
      <c r="B158" s="40"/>
      <c r="C158" s="41"/>
      <c r="D158" s="226" t="s">
        <v>224</v>
      </c>
      <c r="E158" s="41"/>
      <c r="F158" s="227" t="s">
        <v>336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82</v>
      </c>
    </row>
    <row r="159" s="2" customFormat="1">
      <c r="A159" s="39"/>
      <c r="B159" s="40"/>
      <c r="C159" s="41"/>
      <c r="D159" s="231" t="s">
        <v>226</v>
      </c>
      <c r="E159" s="41"/>
      <c r="F159" s="232" t="s">
        <v>337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226</v>
      </c>
      <c r="AU159" s="18" t="s">
        <v>82</v>
      </c>
    </row>
    <row r="160" s="2" customFormat="1" ht="16.5" customHeight="1">
      <c r="A160" s="39"/>
      <c r="B160" s="40"/>
      <c r="C160" s="213" t="s">
        <v>338</v>
      </c>
      <c r="D160" s="213" t="s">
        <v>217</v>
      </c>
      <c r="E160" s="214" t="s">
        <v>339</v>
      </c>
      <c r="F160" s="215" t="s">
        <v>340</v>
      </c>
      <c r="G160" s="216" t="s">
        <v>232</v>
      </c>
      <c r="H160" s="217">
        <v>0.056000000000000001</v>
      </c>
      <c r="I160" s="218"/>
      <c r="J160" s="219">
        <f>ROUND(I160*H160,2)</f>
        <v>0</v>
      </c>
      <c r="K160" s="215" t="s">
        <v>221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250</v>
      </c>
      <c r="AT160" s="224" t="s">
        <v>217</v>
      </c>
      <c r="AU160" s="224" t="s">
        <v>82</v>
      </c>
      <c r="AY160" s="18" t="s">
        <v>214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250</v>
      </c>
      <c r="BM160" s="224" t="s">
        <v>341</v>
      </c>
    </row>
    <row r="161" s="2" customFormat="1">
      <c r="A161" s="39"/>
      <c r="B161" s="40"/>
      <c r="C161" s="41"/>
      <c r="D161" s="226" t="s">
        <v>224</v>
      </c>
      <c r="E161" s="41"/>
      <c r="F161" s="227" t="s">
        <v>342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224</v>
      </c>
      <c r="AU161" s="18" t="s">
        <v>82</v>
      </c>
    </row>
    <row r="162" s="2" customFormat="1">
      <c r="A162" s="39"/>
      <c r="B162" s="40"/>
      <c r="C162" s="41"/>
      <c r="D162" s="231" t="s">
        <v>226</v>
      </c>
      <c r="E162" s="41"/>
      <c r="F162" s="232" t="s">
        <v>343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226</v>
      </c>
      <c r="AU162" s="18" t="s">
        <v>82</v>
      </c>
    </row>
    <row r="163" s="12" customFormat="1" ht="22.8" customHeight="1">
      <c r="A163" s="12"/>
      <c r="B163" s="197"/>
      <c r="C163" s="198"/>
      <c r="D163" s="199" t="s">
        <v>72</v>
      </c>
      <c r="E163" s="211" t="s">
        <v>344</v>
      </c>
      <c r="F163" s="211" t="s">
        <v>345</v>
      </c>
      <c r="G163" s="198"/>
      <c r="H163" s="198"/>
      <c r="I163" s="201"/>
      <c r="J163" s="212">
        <f>BK163</f>
        <v>0</v>
      </c>
      <c r="K163" s="198"/>
      <c r="L163" s="203"/>
      <c r="M163" s="204"/>
      <c r="N163" s="205"/>
      <c r="O163" s="205"/>
      <c r="P163" s="206">
        <f>SUM(P164:P181)</f>
        <v>0</v>
      </c>
      <c r="Q163" s="205"/>
      <c r="R163" s="206">
        <f>SUM(R164:R181)</f>
        <v>0.32716000000000001</v>
      </c>
      <c r="S163" s="205"/>
      <c r="T163" s="207">
        <f>SUM(T164:T181)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8" t="s">
        <v>82</v>
      </c>
      <c r="AT163" s="209" t="s">
        <v>72</v>
      </c>
      <c r="AU163" s="209" t="s">
        <v>80</v>
      </c>
      <c r="AY163" s="208" t="s">
        <v>214</v>
      </c>
      <c r="BK163" s="210">
        <f>SUM(BK164:BK181)</f>
        <v>0</v>
      </c>
    </row>
    <row r="164" s="2" customFormat="1" ht="24.15" customHeight="1">
      <c r="A164" s="39"/>
      <c r="B164" s="40"/>
      <c r="C164" s="213" t="s">
        <v>346</v>
      </c>
      <c r="D164" s="213" t="s">
        <v>217</v>
      </c>
      <c r="E164" s="214" t="s">
        <v>347</v>
      </c>
      <c r="F164" s="215" t="s">
        <v>348</v>
      </c>
      <c r="G164" s="216" t="s">
        <v>277</v>
      </c>
      <c r="H164" s="217">
        <v>2</v>
      </c>
      <c r="I164" s="218"/>
      <c r="J164" s="219">
        <f>ROUND(I164*H164,2)</f>
        <v>0</v>
      </c>
      <c r="K164" s="215" t="s">
        <v>221</v>
      </c>
      <c r="L164" s="45"/>
      <c r="M164" s="220" t="s">
        <v>19</v>
      </c>
      <c r="N164" s="221" t="s">
        <v>44</v>
      </c>
      <c r="O164" s="85"/>
      <c r="P164" s="222">
        <f>O164*H164</f>
        <v>0</v>
      </c>
      <c r="Q164" s="222">
        <v>0.0011999999999999999</v>
      </c>
      <c r="R164" s="222">
        <f>Q164*H164</f>
        <v>0.0023999999999999998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250</v>
      </c>
      <c r="AT164" s="224" t="s">
        <v>217</v>
      </c>
      <c r="AU164" s="224" t="s">
        <v>82</v>
      </c>
      <c r="AY164" s="18" t="s">
        <v>214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250</v>
      </c>
      <c r="BM164" s="224" t="s">
        <v>349</v>
      </c>
    </row>
    <row r="165" s="2" customFormat="1">
      <c r="A165" s="39"/>
      <c r="B165" s="40"/>
      <c r="C165" s="41"/>
      <c r="D165" s="226" t="s">
        <v>224</v>
      </c>
      <c r="E165" s="41"/>
      <c r="F165" s="227" t="s">
        <v>350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224</v>
      </c>
      <c r="AU165" s="18" t="s">
        <v>82</v>
      </c>
    </row>
    <row r="166" s="2" customFormat="1">
      <c r="A166" s="39"/>
      <c r="B166" s="40"/>
      <c r="C166" s="41"/>
      <c r="D166" s="231" t="s">
        <v>226</v>
      </c>
      <c r="E166" s="41"/>
      <c r="F166" s="232" t="s">
        <v>351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226</v>
      </c>
      <c r="AU166" s="18" t="s">
        <v>82</v>
      </c>
    </row>
    <row r="167" s="2" customFormat="1" ht="24.15" customHeight="1">
      <c r="A167" s="39"/>
      <c r="B167" s="40"/>
      <c r="C167" s="213" t="s">
        <v>352</v>
      </c>
      <c r="D167" s="213" t="s">
        <v>217</v>
      </c>
      <c r="E167" s="214" t="s">
        <v>353</v>
      </c>
      <c r="F167" s="215" t="s">
        <v>354</v>
      </c>
      <c r="G167" s="216" t="s">
        <v>277</v>
      </c>
      <c r="H167" s="217">
        <v>2</v>
      </c>
      <c r="I167" s="218"/>
      <c r="J167" s="219">
        <f>ROUND(I167*H167,2)</f>
        <v>0</v>
      </c>
      <c r="K167" s="215" t="s">
        <v>221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0.0014</v>
      </c>
      <c r="R167" s="222">
        <f>Q167*H167</f>
        <v>0.0028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250</v>
      </c>
      <c r="AT167" s="224" t="s">
        <v>217</v>
      </c>
      <c r="AU167" s="224" t="s">
        <v>82</v>
      </c>
      <c r="AY167" s="18" t="s">
        <v>214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250</v>
      </c>
      <c r="BM167" s="224" t="s">
        <v>355</v>
      </c>
    </row>
    <row r="168" s="2" customFormat="1">
      <c r="A168" s="39"/>
      <c r="B168" s="40"/>
      <c r="C168" s="41"/>
      <c r="D168" s="226" t="s">
        <v>224</v>
      </c>
      <c r="E168" s="41"/>
      <c r="F168" s="227" t="s">
        <v>356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224</v>
      </c>
      <c r="AU168" s="18" t="s">
        <v>82</v>
      </c>
    </row>
    <row r="169" s="2" customFormat="1">
      <c r="A169" s="39"/>
      <c r="B169" s="40"/>
      <c r="C169" s="41"/>
      <c r="D169" s="231" t="s">
        <v>226</v>
      </c>
      <c r="E169" s="41"/>
      <c r="F169" s="232" t="s">
        <v>357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226</v>
      </c>
      <c r="AU169" s="18" t="s">
        <v>82</v>
      </c>
    </row>
    <row r="170" s="2" customFormat="1" ht="24.15" customHeight="1">
      <c r="A170" s="39"/>
      <c r="B170" s="40"/>
      <c r="C170" s="213" t="s">
        <v>358</v>
      </c>
      <c r="D170" s="213" t="s">
        <v>217</v>
      </c>
      <c r="E170" s="214" t="s">
        <v>359</v>
      </c>
      <c r="F170" s="215" t="s">
        <v>360</v>
      </c>
      <c r="G170" s="216" t="s">
        <v>277</v>
      </c>
      <c r="H170" s="217">
        <v>2</v>
      </c>
      <c r="I170" s="218"/>
      <c r="J170" s="219">
        <f>ROUND(I170*H170,2)</f>
        <v>0</v>
      </c>
      <c r="K170" s="215" t="s">
        <v>221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0.0016000000000000001</v>
      </c>
      <c r="R170" s="222">
        <f>Q170*H170</f>
        <v>0.0032000000000000002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250</v>
      </c>
      <c r="AT170" s="224" t="s">
        <v>217</v>
      </c>
      <c r="AU170" s="224" t="s">
        <v>82</v>
      </c>
      <c r="AY170" s="18" t="s">
        <v>214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250</v>
      </c>
      <c r="BM170" s="224" t="s">
        <v>361</v>
      </c>
    </row>
    <row r="171" s="2" customFormat="1">
      <c r="A171" s="39"/>
      <c r="B171" s="40"/>
      <c r="C171" s="41"/>
      <c r="D171" s="226" t="s">
        <v>224</v>
      </c>
      <c r="E171" s="41"/>
      <c r="F171" s="227" t="s">
        <v>362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224</v>
      </c>
      <c r="AU171" s="18" t="s">
        <v>82</v>
      </c>
    </row>
    <row r="172" s="2" customFormat="1">
      <c r="A172" s="39"/>
      <c r="B172" s="40"/>
      <c r="C172" s="41"/>
      <c r="D172" s="231" t="s">
        <v>226</v>
      </c>
      <c r="E172" s="41"/>
      <c r="F172" s="232" t="s">
        <v>363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226</v>
      </c>
      <c r="AU172" s="18" t="s">
        <v>82</v>
      </c>
    </row>
    <row r="173" s="2" customFormat="1" ht="24.15" customHeight="1">
      <c r="A173" s="39"/>
      <c r="B173" s="40"/>
      <c r="C173" s="213" t="s">
        <v>364</v>
      </c>
      <c r="D173" s="213" t="s">
        <v>217</v>
      </c>
      <c r="E173" s="214" t="s">
        <v>365</v>
      </c>
      <c r="F173" s="215" t="s">
        <v>366</v>
      </c>
      <c r="G173" s="216" t="s">
        <v>277</v>
      </c>
      <c r="H173" s="217">
        <v>2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44</v>
      </c>
      <c r="O173" s="85"/>
      <c r="P173" s="222">
        <f>O173*H173</f>
        <v>0</v>
      </c>
      <c r="Q173" s="222">
        <v>0.0018</v>
      </c>
      <c r="R173" s="222">
        <f>Q173*H173</f>
        <v>0.0035999999999999999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250</v>
      </c>
      <c r="AT173" s="224" t="s">
        <v>217</v>
      </c>
      <c r="AU173" s="224" t="s">
        <v>82</v>
      </c>
      <c r="AY173" s="18" t="s">
        <v>214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250</v>
      </c>
      <c r="BM173" s="224" t="s">
        <v>367</v>
      </c>
    </row>
    <row r="174" s="2" customFormat="1">
      <c r="A174" s="39"/>
      <c r="B174" s="40"/>
      <c r="C174" s="41"/>
      <c r="D174" s="226" t="s">
        <v>224</v>
      </c>
      <c r="E174" s="41"/>
      <c r="F174" s="227" t="s">
        <v>366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224</v>
      </c>
      <c r="AU174" s="18" t="s">
        <v>82</v>
      </c>
    </row>
    <row r="175" s="2" customFormat="1" ht="24.15" customHeight="1">
      <c r="A175" s="39"/>
      <c r="B175" s="40"/>
      <c r="C175" s="213" t="s">
        <v>368</v>
      </c>
      <c r="D175" s="213" t="s">
        <v>217</v>
      </c>
      <c r="E175" s="214" t="s">
        <v>369</v>
      </c>
      <c r="F175" s="215" t="s">
        <v>370</v>
      </c>
      <c r="G175" s="216" t="s">
        <v>277</v>
      </c>
      <c r="H175" s="217">
        <v>2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44</v>
      </c>
      <c r="O175" s="85"/>
      <c r="P175" s="222">
        <f>O175*H175</f>
        <v>0</v>
      </c>
      <c r="Q175" s="222">
        <v>0.0016000000000000001</v>
      </c>
      <c r="R175" s="222">
        <f>Q175*H175</f>
        <v>0.0032000000000000002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250</v>
      </c>
      <c r="AT175" s="224" t="s">
        <v>217</v>
      </c>
      <c r="AU175" s="224" t="s">
        <v>82</v>
      </c>
      <c r="AY175" s="18" t="s">
        <v>214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250</v>
      </c>
      <c r="BM175" s="224" t="s">
        <v>371</v>
      </c>
    </row>
    <row r="176" s="2" customFormat="1">
      <c r="A176" s="39"/>
      <c r="B176" s="40"/>
      <c r="C176" s="41"/>
      <c r="D176" s="226" t="s">
        <v>224</v>
      </c>
      <c r="E176" s="41"/>
      <c r="F176" s="227" t="s">
        <v>370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224</v>
      </c>
      <c r="AU176" s="18" t="s">
        <v>82</v>
      </c>
    </row>
    <row r="177" s="2" customFormat="1" ht="24.15" customHeight="1">
      <c r="A177" s="39"/>
      <c r="B177" s="40"/>
      <c r="C177" s="213" t="s">
        <v>372</v>
      </c>
      <c r="D177" s="213" t="s">
        <v>217</v>
      </c>
      <c r="E177" s="214" t="s">
        <v>373</v>
      </c>
      <c r="F177" s="215" t="s">
        <v>374</v>
      </c>
      <c r="G177" s="216" t="s">
        <v>277</v>
      </c>
      <c r="H177" s="217">
        <v>22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0.01418</v>
      </c>
      <c r="R177" s="222">
        <f>Q177*H177</f>
        <v>0.31196000000000002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250</v>
      </c>
      <c r="AT177" s="224" t="s">
        <v>217</v>
      </c>
      <c r="AU177" s="224" t="s">
        <v>82</v>
      </c>
      <c r="AY177" s="18" t="s">
        <v>214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250</v>
      </c>
      <c r="BM177" s="224" t="s">
        <v>375</v>
      </c>
    </row>
    <row r="178" s="2" customFormat="1">
      <c r="A178" s="39"/>
      <c r="B178" s="40"/>
      <c r="C178" s="41"/>
      <c r="D178" s="226" t="s">
        <v>224</v>
      </c>
      <c r="E178" s="41"/>
      <c r="F178" s="227" t="s">
        <v>374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224</v>
      </c>
      <c r="AU178" s="18" t="s">
        <v>82</v>
      </c>
    </row>
    <row r="179" s="2" customFormat="1" ht="16.5" customHeight="1">
      <c r="A179" s="39"/>
      <c r="B179" s="40"/>
      <c r="C179" s="213" t="s">
        <v>376</v>
      </c>
      <c r="D179" s="213" t="s">
        <v>217</v>
      </c>
      <c r="E179" s="214" t="s">
        <v>377</v>
      </c>
      <c r="F179" s="215" t="s">
        <v>378</v>
      </c>
      <c r="G179" s="216" t="s">
        <v>232</v>
      </c>
      <c r="H179" s="217">
        <v>0.32700000000000001</v>
      </c>
      <c r="I179" s="218"/>
      <c r="J179" s="219">
        <f>ROUND(I179*H179,2)</f>
        <v>0</v>
      </c>
      <c r="K179" s="215" t="s">
        <v>221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250</v>
      </c>
      <c r="AT179" s="224" t="s">
        <v>217</v>
      </c>
      <c r="AU179" s="224" t="s">
        <v>82</v>
      </c>
      <c r="AY179" s="18" t="s">
        <v>214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250</v>
      </c>
      <c r="BM179" s="224" t="s">
        <v>379</v>
      </c>
    </row>
    <row r="180" s="2" customFormat="1">
      <c r="A180" s="39"/>
      <c r="B180" s="40"/>
      <c r="C180" s="41"/>
      <c r="D180" s="226" t="s">
        <v>224</v>
      </c>
      <c r="E180" s="41"/>
      <c r="F180" s="227" t="s">
        <v>380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224</v>
      </c>
      <c r="AU180" s="18" t="s">
        <v>82</v>
      </c>
    </row>
    <row r="181" s="2" customFormat="1">
      <c r="A181" s="39"/>
      <c r="B181" s="40"/>
      <c r="C181" s="41"/>
      <c r="D181" s="231" t="s">
        <v>226</v>
      </c>
      <c r="E181" s="41"/>
      <c r="F181" s="232" t="s">
        <v>381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226</v>
      </c>
      <c r="AU181" s="18" t="s">
        <v>82</v>
      </c>
    </row>
    <row r="182" s="12" customFormat="1" ht="22.8" customHeight="1">
      <c r="A182" s="12"/>
      <c r="B182" s="197"/>
      <c r="C182" s="198"/>
      <c r="D182" s="199" t="s">
        <v>72</v>
      </c>
      <c r="E182" s="211" t="s">
        <v>382</v>
      </c>
      <c r="F182" s="211" t="s">
        <v>383</v>
      </c>
      <c r="G182" s="198"/>
      <c r="H182" s="198"/>
      <c r="I182" s="201"/>
      <c r="J182" s="212">
        <f>BK182</f>
        <v>0</v>
      </c>
      <c r="K182" s="198"/>
      <c r="L182" s="203"/>
      <c r="M182" s="204"/>
      <c r="N182" s="205"/>
      <c r="O182" s="205"/>
      <c r="P182" s="206">
        <f>SUM(P183:P200)</f>
        <v>0</v>
      </c>
      <c r="Q182" s="205"/>
      <c r="R182" s="206">
        <f>SUM(R183:R200)</f>
        <v>0.52712000000000003</v>
      </c>
      <c r="S182" s="205"/>
      <c r="T182" s="207">
        <f>SUM(T183:T200)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8" t="s">
        <v>82</v>
      </c>
      <c r="AT182" s="209" t="s">
        <v>72</v>
      </c>
      <c r="AU182" s="209" t="s">
        <v>80</v>
      </c>
      <c r="AY182" s="208" t="s">
        <v>214</v>
      </c>
      <c r="BK182" s="210">
        <f>SUM(BK183:BK200)</f>
        <v>0</v>
      </c>
    </row>
    <row r="183" s="2" customFormat="1" ht="16.5" customHeight="1">
      <c r="A183" s="39"/>
      <c r="B183" s="40"/>
      <c r="C183" s="213" t="s">
        <v>257</v>
      </c>
      <c r="D183" s="213" t="s">
        <v>217</v>
      </c>
      <c r="E183" s="214" t="s">
        <v>384</v>
      </c>
      <c r="F183" s="215" t="s">
        <v>385</v>
      </c>
      <c r="G183" s="216" t="s">
        <v>220</v>
      </c>
      <c r="H183" s="217">
        <v>4</v>
      </c>
      <c r="I183" s="218"/>
      <c r="J183" s="219">
        <f>ROUND(I183*H183,2)</f>
        <v>0</v>
      </c>
      <c r="K183" s="215" t="s">
        <v>221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0.0048599999999999997</v>
      </c>
      <c r="R183" s="222">
        <f>Q183*H183</f>
        <v>0.019439999999999999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250</v>
      </c>
      <c r="AT183" s="224" t="s">
        <v>217</v>
      </c>
      <c r="AU183" s="224" t="s">
        <v>82</v>
      </c>
      <c r="AY183" s="18" t="s">
        <v>214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250</v>
      </c>
      <c r="BM183" s="224" t="s">
        <v>386</v>
      </c>
    </row>
    <row r="184" s="2" customFormat="1">
      <c r="A184" s="39"/>
      <c r="B184" s="40"/>
      <c r="C184" s="41"/>
      <c r="D184" s="226" t="s">
        <v>224</v>
      </c>
      <c r="E184" s="41"/>
      <c r="F184" s="227" t="s">
        <v>387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224</v>
      </c>
      <c r="AU184" s="18" t="s">
        <v>82</v>
      </c>
    </row>
    <row r="185" s="2" customFormat="1">
      <c r="A185" s="39"/>
      <c r="B185" s="40"/>
      <c r="C185" s="41"/>
      <c r="D185" s="231" t="s">
        <v>226</v>
      </c>
      <c r="E185" s="41"/>
      <c r="F185" s="232" t="s">
        <v>388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226</v>
      </c>
      <c r="AU185" s="18" t="s">
        <v>82</v>
      </c>
    </row>
    <row r="186" s="2" customFormat="1" ht="16.5" customHeight="1">
      <c r="A186" s="39"/>
      <c r="B186" s="40"/>
      <c r="C186" s="213" t="s">
        <v>389</v>
      </c>
      <c r="D186" s="213" t="s">
        <v>217</v>
      </c>
      <c r="E186" s="214" t="s">
        <v>390</v>
      </c>
      <c r="F186" s="215" t="s">
        <v>391</v>
      </c>
      <c r="G186" s="216" t="s">
        <v>220</v>
      </c>
      <c r="H186" s="217">
        <v>2</v>
      </c>
      <c r="I186" s="218"/>
      <c r="J186" s="219">
        <f>ROUND(I186*H186,2)</f>
        <v>0</v>
      </c>
      <c r="K186" s="215" t="s">
        <v>221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0.0074700000000000001</v>
      </c>
      <c r="R186" s="222">
        <f>Q186*H186</f>
        <v>0.01494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250</v>
      </c>
      <c r="AT186" s="224" t="s">
        <v>217</v>
      </c>
      <c r="AU186" s="224" t="s">
        <v>82</v>
      </c>
      <c r="AY186" s="18" t="s">
        <v>214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250</v>
      </c>
      <c r="BM186" s="224" t="s">
        <v>392</v>
      </c>
    </row>
    <row r="187" s="2" customFormat="1">
      <c r="A187" s="39"/>
      <c r="B187" s="40"/>
      <c r="C187" s="41"/>
      <c r="D187" s="226" t="s">
        <v>224</v>
      </c>
      <c r="E187" s="41"/>
      <c r="F187" s="227" t="s">
        <v>393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224</v>
      </c>
      <c r="AU187" s="18" t="s">
        <v>82</v>
      </c>
    </row>
    <row r="188" s="2" customFormat="1">
      <c r="A188" s="39"/>
      <c r="B188" s="40"/>
      <c r="C188" s="41"/>
      <c r="D188" s="231" t="s">
        <v>226</v>
      </c>
      <c r="E188" s="41"/>
      <c r="F188" s="232" t="s">
        <v>394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226</v>
      </c>
      <c r="AU188" s="18" t="s">
        <v>82</v>
      </c>
    </row>
    <row r="189" s="2" customFormat="1" ht="16.5" customHeight="1">
      <c r="A189" s="39"/>
      <c r="B189" s="40"/>
      <c r="C189" s="213" t="s">
        <v>395</v>
      </c>
      <c r="D189" s="213" t="s">
        <v>217</v>
      </c>
      <c r="E189" s="214" t="s">
        <v>396</v>
      </c>
      <c r="F189" s="215" t="s">
        <v>397</v>
      </c>
      <c r="G189" s="216" t="s">
        <v>220</v>
      </c>
      <c r="H189" s="217">
        <v>4</v>
      </c>
      <c r="I189" s="218"/>
      <c r="J189" s="219">
        <f>ROUND(I189*H189,2)</f>
        <v>0</v>
      </c>
      <c r="K189" s="215" t="s">
        <v>221</v>
      </c>
      <c r="L189" s="45"/>
      <c r="M189" s="220" t="s">
        <v>19</v>
      </c>
      <c r="N189" s="221" t="s">
        <v>44</v>
      </c>
      <c r="O189" s="85"/>
      <c r="P189" s="222">
        <f>O189*H189</f>
        <v>0</v>
      </c>
      <c r="Q189" s="222">
        <v>0.052670000000000002</v>
      </c>
      <c r="R189" s="222">
        <f>Q189*H189</f>
        <v>0.21068000000000001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250</v>
      </c>
      <c r="AT189" s="224" t="s">
        <v>217</v>
      </c>
      <c r="AU189" s="224" t="s">
        <v>82</v>
      </c>
      <c r="AY189" s="18" t="s">
        <v>214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80</v>
      </c>
      <c r="BK189" s="225">
        <f>ROUND(I189*H189,2)</f>
        <v>0</v>
      </c>
      <c r="BL189" s="18" t="s">
        <v>250</v>
      </c>
      <c r="BM189" s="224" t="s">
        <v>398</v>
      </c>
    </row>
    <row r="190" s="2" customFormat="1">
      <c r="A190" s="39"/>
      <c r="B190" s="40"/>
      <c r="C190" s="41"/>
      <c r="D190" s="226" t="s">
        <v>224</v>
      </c>
      <c r="E190" s="41"/>
      <c r="F190" s="227" t="s">
        <v>399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224</v>
      </c>
      <c r="AU190" s="18" t="s">
        <v>82</v>
      </c>
    </row>
    <row r="191" s="2" customFormat="1">
      <c r="A191" s="39"/>
      <c r="B191" s="40"/>
      <c r="C191" s="41"/>
      <c r="D191" s="231" t="s">
        <v>226</v>
      </c>
      <c r="E191" s="41"/>
      <c r="F191" s="232" t="s">
        <v>400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226</v>
      </c>
      <c r="AU191" s="18" t="s">
        <v>82</v>
      </c>
    </row>
    <row r="192" s="2" customFormat="1" ht="21.75" customHeight="1">
      <c r="A192" s="39"/>
      <c r="B192" s="40"/>
      <c r="C192" s="213" t="s">
        <v>401</v>
      </c>
      <c r="D192" s="213" t="s">
        <v>217</v>
      </c>
      <c r="E192" s="214" t="s">
        <v>402</v>
      </c>
      <c r="F192" s="215" t="s">
        <v>403</v>
      </c>
      <c r="G192" s="216" t="s">
        <v>220</v>
      </c>
      <c r="H192" s="217">
        <v>2</v>
      </c>
      <c r="I192" s="218"/>
      <c r="J192" s="219">
        <f>ROUND(I192*H192,2)</f>
        <v>0</v>
      </c>
      <c r="K192" s="215" t="s">
        <v>221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0.06608</v>
      </c>
      <c r="R192" s="222">
        <f>Q192*H192</f>
        <v>0.13216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250</v>
      </c>
      <c r="AT192" s="224" t="s">
        <v>217</v>
      </c>
      <c r="AU192" s="224" t="s">
        <v>82</v>
      </c>
      <c r="AY192" s="18" t="s">
        <v>214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250</v>
      </c>
      <c r="BM192" s="224" t="s">
        <v>404</v>
      </c>
    </row>
    <row r="193" s="2" customFormat="1">
      <c r="A193" s="39"/>
      <c r="B193" s="40"/>
      <c r="C193" s="41"/>
      <c r="D193" s="226" t="s">
        <v>224</v>
      </c>
      <c r="E193" s="41"/>
      <c r="F193" s="227" t="s">
        <v>405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224</v>
      </c>
      <c r="AU193" s="18" t="s">
        <v>82</v>
      </c>
    </row>
    <row r="194" s="2" customFormat="1">
      <c r="A194" s="39"/>
      <c r="B194" s="40"/>
      <c r="C194" s="41"/>
      <c r="D194" s="231" t="s">
        <v>226</v>
      </c>
      <c r="E194" s="41"/>
      <c r="F194" s="232" t="s">
        <v>406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226</v>
      </c>
      <c r="AU194" s="18" t="s">
        <v>82</v>
      </c>
    </row>
    <row r="195" s="2" customFormat="1" ht="21.75" customHeight="1">
      <c r="A195" s="39"/>
      <c r="B195" s="40"/>
      <c r="C195" s="213" t="s">
        <v>407</v>
      </c>
      <c r="D195" s="213" t="s">
        <v>217</v>
      </c>
      <c r="E195" s="214" t="s">
        <v>408</v>
      </c>
      <c r="F195" s="215" t="s">
        <v>409</v>
      </c>
      <c r="G195" s="216" t="s">
        <v>220</v>
      </c>
      <c r="H195" s="217">
        <v>2</v>
      </c>
      <c r="I195" s="218"/>
      <c r="J195" s="219">
        <f>ROUND(I195*H195,2)</f>
        <v>0</v>
      </c>
      <c r="K195" s="215" t="s">
        <v>221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0.074950000000000003</v>
      </c>
      <c r="R195" s="222">
        <f>Q195*H195</f>
        <v>0.14990000000000001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250</v>
      </c>
      <c r="AT195" s="224" t="s">
        <v>217</v>
      </c>
      <c r="AU195" s="224" t="s">
        <v>82</v>
      </c>
      <c r="AY195" s="18" t="s">
        <v>214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250</v>
      </c>
      <c r="BM195" s="224" t="s">
        <v>410</v>
      </c>
    </row>
    <row r="196" s="2" customFormat="1">
      <c r="A196" s="39"/>
      <c r="B196" s="40"/>
      <c r="C196" s="41"/>
      <c r="D196" s="226" t="s">
        <v>224</v>
      </c>
      <c r="E196" s="41"/>
      <c r="F196" s="227" t="s">
        <v>411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224</v>
      </c>
      <c r="AU196" s="18" t="s">
        <v>82</v>
      </c>
    </row>
    <row r="197" s="2" customFormat="1">
      <c r="A197" s="39"/>
      <c r="B197" s="40"/>
      <c r="C197" s="41"/>
      <c r="D197" s="231" t="s">
        <v>226</v>
      </c>
      <c r="E197" s="41"/>
      <c r="F197" s="232" t="s">
        <v>412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226</v>
      </c>
      <c r="AU197" s="18" t="s">
        <v>82</v>
      </c>
    </row>
    <row r="198" s="2" customFormat="1" ht="16.5" customHeight="1">
      <c r="A198" s="39"/>
      <c r="B198" s="40"/>
      <c r="C198" s="213" t="s">
        <v>413</v>
      </c>
      <c r="D198" s="213" t="s">
        <v>217</v>
      </c>
      <c r="E198" s="214" t="s">
        <v>414</v>
      </c>
      <c r="F198" s="215" t="s">
        <v>415</v>
      </c>
      <c r="G198" s="216" t="s">
        <v>232</v>
      </c>
      <c r="H198" s="217">
        <v>0.52700000000000002</v>
      </c>
      <c r="I198" s="218"/>
      <c r="J198" s="219">
        <f>ROUND(I198*H198,2)</f>
        <v>0</v>
      </c>
      <c r="K198" s="215" t="s">
        <v>221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250</v>
      </c>
      <c r="AT198" s="224" t="s">
        <v>217</v>
      </c>
      <c r="AU198" s="224" t="s">
        <v>82</v>
      </c>
      <c r="AY198" s="18" t="s">
        <v>214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250</v>
      </c>
      <c r="BM198" s="224" t="s">
        <v>416</v>
      </c>
    </row>
    <row r="199" s="2" customFormat="1">
      <c r="A199" s="39"/>
      <c r="B199" s="40"/>
      <c r="C199" s="41"/>
      <c r="D199" s="226" t="s">
        <v>224</v>
      </c>
      <c r="E199" s="41"/>
      <c r="F199" s="227" t="s">
        <v>417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224</v>
      </c>
      <c r="AU199" s="18" t="s">
        <v>82</v>
      </c>
    </row>
    <row r="200" s="2" customFormat="1">
      <c r="A200" s="39"/>
      <c r="B200" s="40"/>
      <c r="C200" s="41"/>
      <c r="D200" s="231" t="s">
        <v>226</v>
      </c>
      <c r="E200" s="41"/>
      <c r="F200" s="232" t="s">
        <v>418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226</v>
      </c>
      <c r="AU200" s="18" t="s">
        <v>82</v>
      </c>
    </row>
    <row r="201" s="12" customFormat="1" ht="22.8" customHeight="1">
      <c r="A201" s="12"/>
      <c r="B201" s="197"/>
      <c r="C201" s="198"/>
      <c r="D201" s="199" t="s">
        <v>72</v>
      </c>
      <c r="E201" s="211" t="s">
        <v>419</v>
      </c>
      <c r="F201" s="211" t="s">
        <v>420</v>
      </c>
      <c r="G201" s="198"/>
      <c r="H201" s="198"/>
      <c r="I201" s="201"/>
      <c r="J201" s="212">
        <f>BK201</f>
        <v>0</v>
      </c>
      <c r="K201" s="198"/>
      <c r="L201" s="203"/>
      <c r="M201" s="204"/>
      <c r="N201" s="205"/>
      <c r="O201" s="205"/>
      <c r="P201" s="206">
        <f>SUM(P202:P238)</f>
        <v>0</v>
      </c>
      <c r="Q201" s="205"/>
      <c r="R201" s="206">
        <f>SUM(R202:R238)</f>
        <v>1.0926199999999999</v>
      </c>
      <c r="S201" s="205"/>
      <c r="T201" s="207">
        <f>SUM(T202:T238)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8" t="s">
        <v>82</v>
      </c>
      <c r="AT201" s="209" t="s">
        <v>72</v>
      </c>
      <c r="AU201" s="209" t="s">
        <v>80</v>
      </c>
      <c r="AY201" s="208" t="s">
        <v>214</v>
      </c>
      <c r="BK201" s="210">
        <f>SUM(BK202:BK238)</f>
        <v>0</v>
      </c>
    </row>
    <row r="202" s="2" customFormat="1" ht="16.5" customHeight="1">
      <c r="A202" s="39"/>
      <c r="B202" s="40"/>
      <c r="C202" s="213" t="s">
        <v>421</v>
      </c>
      <c r="D202" s="213" t="s">
        <v>217</v>
      </c>
      <c r="E202" s="214" t="s">
        <v>422</v>
      </c>
      <c r="F202" s="215" t="s">
        <v>423</v>
      </c>
      <c r="G202" s="216" t="s">
        <v>424</v>
      </c>
      <c r="H202" s="217">
        <v>2</v>
      </c>
      <c r="I202" s="218"/>
      <c r="J202" s="219">
        <f>ROUND(I202*H202,2)</f>
        <v>0</v>
      </c>
      <c r="K202" s="215" t="s">
        <v>221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0.0093900000000000008</v>
      </c>
      <c r="R202" s="222">
        <f>Q202*H202</f>
        <v>0.018780000000000002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250</v>
      </c>
      <c r="AT202" s="224" t="s">
        <v>217</v>
      </c>
      <c r="AU202" s="224" t="s">
        <v>82</v>
      </c>
      <c r="AY202" s="18" t="s">
        <v>214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250</v>
      </c>
      <c r="BM202" s="224" t="s">
        <v>425</v>
      </c>
    </row>
    <row r="203" s="2" customFormat="1">
      <c r="A203" s="39"/>
      <c r="B203" s="40"/>
      <c r="C203" s="41"/>
      <c r="D203" s="226" t="s">
        <v>224</v>
      </c>
      <c r="E203" s="41"/>
      <c r="F203" s="227" t="s">
        <v>426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224</v>
      </c>
      <c r="AU203" s="18" t="s">
        <v>82</v>
      </c>
    </row>
    <row r="204" s="2" customFormat="1">
      <c r="A204" s="39"/>
      <c r="B204" s="40"/>
      <c r="C204" s="41"/>
      <c r="D204" s="231" t="s">
        <v>226</v>
      </c>
      <c r="E204" s="41"/>
      <c r="F204" s="232" t="s">
        <v>427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226</v>
      </c>
      <c r="AU204" s="18" t="s">
        <v>82</v>
      </c>
    </row>
    <row r="205" s="2" customFormat="1" ht="16.5" customHeight="1">
      <c r="A205" s="39"/>
      <c r="B205" s="40"/>
      <c r="C205" s="243" t="s">
        <v>428</v>
      </c>
      <c r="D205" s="243" t="s">
        <v>254</v>
      </c>
      <c r="E205" s="244" t="s">
        <v>429</v>
      </c>
      <c r="F205" s="245" t="s">
        <v>430</v>
      </c>
      <c r="G205" s="246" t="s">
        <v>277</v>
      </c>
      <c r="H205" s="247">
        <v>2</v>
      </c>
      <c r="I205" s="248"/>
      <c r="J205" s="249">
        <f>ROUND(I205*H205,2)</f>
        <v>0</v>
      </c>
      <c r="K205" s="245" t="s">
        <v>19</v>
      </c>
      <c r="L205" s="250"/>
      <c r="M205" s="251" t="s">
        <v>19</v>
      </c>
      <c r="N205" s="252" t="s">
        <v>44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257</v>
      </c>
      <c r="AT205" s="224" t="s">
        <v>254</v>
      </c>
      <c r="AU205" s="224" t="s">
        <v>82</v>
      </c>
      <c r="AY205" s="18" t="s">
        <v>214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80</v>
      </c>
      <c r="BK205" s="225">
        <f>ROUND(I205*H205,2)</f>
        <v>0</v>
      </c>
      <c r="BL205" s="18" t="s">
        <v>250</v>
      </c>
      <c r="BM205" s="224" t="s">
        <v>431</v>
      </c>
    </row>
    <row r="206" s="2" customFormat="1">
      <c r="A206" s="39"/>
      <c r="B206" s="40"/>
      <c r="C206" s="41"/>
      <c r="D206" s="226" t="s">
        <v>224</v>
      </c>
      <c r="E206" s="41"/>
      <c r="F206" s="227" t="s">
        <v>432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224</v>
      </c>
      <c r="AU206" s="18" t="s">
        <v>82</v>
      </c>
    </row>
    <row r="207" s="2" customFormat="1" ht="16.5" customHeight="1">
      <c r="A207" s="39"/>
      <c r="B207" s="40"/>
      <c r="C207" s="213" t="s">
        <v>433</v>
      </c>
      <c r="D207" s="213" t="s">
        <v>217</v>
      </c>
      <c r="E207" s="214" t="s">
        <v>434</v>
      </c>
      <c r="F207" s="215" t="s">
        <v>435</v>
      </c>
      <c r="G207" s="216" t="s">
        <v>424</v>
      </c>
      <c r="H207" s="217">
        <v>2</v>
      </c>
      <c r="I207" s="218"/>
      <c r="J207" s="219">
        <f>ROUND(I207*H207,2)</f>
        <v>0</v>
      </c>
      <c r="K207" s="215" t="s">
        <v>221</v>
      </c>
      <c r="L207" s="45"/>
      <c r="M207" s="220" t="s">
        <v>19</v>
      </c>
      <c r="N207" s="221" t="s">
        <v>44</v>
      </c>
      <c r="O207" s="85"/>
      <c r="P207" s="222">
        <f>O207*H207</f>
        <v>0</v>
      </c>
      <c r="Q207" s="222">
        <v>0.02605</v>
      </c>
      <c r="R207" s="222">
        <f>Q207*H207</f>
        <v>0.0521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250</v>
      </c>
      <c r="AT207" s="224" t="s">
        <v>217</v>
      </c>
      <c r="AU207" s="224" t="s">
        <v>82</v>
      </c>
      <c r="AY207" s="18" t="s">
        <v>214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80</v>
      </c>
      <c r="BK207" s="225">
        <f>ROUND(I207*H207,2)</f>
        <v>0</v>
      </c>
      <c r="BL207" s="18" t="s">
        <v>250</v>
      </c>
      <c r="BM207" s="224" t="s">
        <v>436</v>
      </c>
    </row>
    <row r="208" s="2" customFormat="1">
      <c r="A208" s="39"/>
      <c r="B208" s="40"/>
      <c r="C208" s="41"/>
      <c r="D208" s="226" t="s">
        <v>224</v>
      </c>
      <c r="E208" s="41"/>
      <c r="F208" s="227" t="s">
        <v>437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224</v>
      </c>
      <c r="AU208" s="18" t="s">
        <v>82</v>
      </c>
    </row>
    <row r="209" s="2" customFormat="1">
      <c r="A209" s="39"/>
      <c r="B209" s="40"/>
      <c r="C209" s="41"/>
      <c r="D209" s="231" t="s">
        <v>226</v>
      </c>
      <c r="E209" s="41"/>
      <c r="F209" s="232" t="s">
        <v>438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226</v>
      </c>
      <c r="AU209" s="18" t="s">
        <v>82</v>
      </c>
    </row>
    <row r="210" s="2" customFormat="1" ht="24.15" customHeight="1">
      <c r="A210" s="39"/>
      <c r="B210" s="40"/>
      <c r="C210" s="243" t="s">
        <v>439</v>
      </c>
      <c r="D210" s="243" t="s">
        <v>254</v>
      </c>
      <c r="E210" s="244" t="s">
        <v>440</v>
      </c>
      <c r="F210" s="245" t="s">
        <v>441</v>
      </c>
      <c r="G210" s="246" t="s">
        <v>277</v>
      </c>
      <c r="H210" s="247">
        <v>2</v>
      </c>
      <c r="I210" s="248"/>
      <c r="J210" s="249">
        <f>ROUND(I210*H210,2)</f>
        <v>0</v>
      </c>
      <c r="K210" s="245" t="s">
        <v>19</v>
      </c>
      <c r="L210" s="250"/>
      <c r="M210" s="251" t="s">
        <v>19</v>
      </c>
      <c r="N210" s="252" t="s">
        <v>44</v>
      </c>
      <c r="O210" s="85"/>
      <c r="P210" s="222">
        <f>O210*H210</f>
        <v>0</v>
      </c>
      <c r="Q210" s="222">
        <v>0.085999999999999993</v>
      </c>
      <c r="R210" s="222">
        <f>Q210*H210</f>
        <v>0.17199999999999999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257</v>
      </c>
      <c r="AT210" s="224" t="s">
        <v>254</v>
      </c>
      <c r="AU210" s="224" t="s">
        <v>82</v>
      </c>
      <c r="AY210" s="18" t="s">
        <v>214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250</v>
      </c>
      <c r="BM210" s="224" t="s">
        <v>442</v>
      </c>
    </row>
    <row r="211" s="2" customFormat="1">
      <c r="A211" s="39"/>
      <c r="B211" s="40"/>
      <c r="C211" s="41"/>
      <c r="D211" s="226" t="s">
        <v>224</v>
      </c>
      <c r="E211" s="41"/>
      <c r="F211" s="227" t="s">
        <v>441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224</v>
      </c>
      <c r="AU211" s="18" t="s">
        <v>82</v>
      </c>
    </row>
    <row r="212" s="2" customFormat="1" ht="16.5" customHeight="1">
      <c r="A212" s="39"/>
      <c r="B212" s="40"/>
      <c r="C212" s="213" t="s">
        <v>443</v>
      </c>
      <c r="D212" s="213" t="s">
        <v>217</v>
      </c>
      <c r="E212" s="214" t="s">
        <v>444</v>
      </c>
      <c r="F212" s="215" t="s">
        <v>445</v>
      </c>
      <c r="G212" s="216" t="s">
        <v>424</v>
      </c>
      <c r="H212" s="217">
        <v>2</v>
      </c>
      <c r="I212" s="218"/>
      <c r="J212" s="219">
        <f>ROUND(I212*H212,2)</f>
        <v>0</v>
      </c>
      <c r="K212" s="215" t="s">
        <v>221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0.051990000000000001</v>
      </c>
      <c r="R212" s="222">
        <f>Q212*H212</f>
        <v>0.10398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250</v>
      </c>
      <c r="AT212" s="224" t="s">
        <v>217</v>
      </c>
      <c r="AU212" s="224" t="s">
        <v>82</v>
      </c>
      <c r="AY212" s="18" t="s">
        <v>214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250</v>
      </c>
      <c r="BM212" s="224" t="s">
        <v>446</v>
      </c>
    </row>
    <row r="213" s="2" customFormat="1">
      <c r="A213" s="39"/>
      <c r="B213" s="40"/>
      <c r="C213" s="41"/>
      <c r="D213" s="226" t="s">
        <v>224</v>
      </c>
      <c r="E213" s="41"/>
      <c r="F213" s="227" t="s">
        <v>447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224</v>
      </c>
      <c r="AU213" s="18" t="s">
        <v>82</v>
      </c>
    </row>
    <row r="214" s="2" customFormat="1">
      <c r="A214" s="39"/>
      <c r="B214" s="40"/>
      <c r="C214" s="41"/>
      <c r="D214" s="231" t="s">
        <v>226</v>
      </c>
      <c r="E214" s="41"/>
      <c r="F214" s="232" t="s">
        <v>448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226</v>
      </c>
      <c r="AU214" s="18" t="s">
        <v>82</v>
      </c>
    </row>
    <row r="215" s="2" customFormat="1" ht="16.5" customHeight="1">
      <c r="A215" s="39"/>
      <c r="B215" s="40"/>
      <c r="C215" s="213" t="s">
        <v>449</v>
      </c>
      <c r="D215" s="213" t="s">
        <v>217</v>
      </c>
      <c r="E215" s="214" t="s">
        <v>450</v>
      </c>
      <c r="F215" s="215" t="s">
        <v>451</v>
      </c>
      <c r="G215" s="216" t="s">
        <v>424</v>
      </c>
      <c r="H215" s="217">
        <v>2</v>
      </c>
      <c r="I215" s="218"/>
      <c r="J215" s="219">
        <f>ROUND(I215*H215,2)</f>
        <v>0</v>
      </c>
      <c r="K215" s="215" t="s">
        <v>221</v>
      </c>
      <c r="L215" s="45"/>
      <c r="M215" s="220" t="s">
        <v>19</v>
      </c>
      <c r="N215" s="221" t="s">
        <v>44</v>
      </c>
      <c r="O215" s="85"/>
      <c r="P215" s="222">
        <f>O215*H215</f>
        <v>0</v>
      </c>
      <c r="Q215" s="222">
        <v>0.0044600000000000004</v>
      </c>
      <c r="R215" s="222">
        <f>Q215*H215</f>
        <v>0.0089200000000000008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250</v>
      </c>
      <c r="AT215" s="224" t="s">
        <v>217</v>
      </c>
      <c r="AU215" s="224" t="s">
        <v>82</v>
      </c>
      <c r="AY215" s="18" t="s">
        <v>214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80</v>
      </c>
      <c r="BK215" s="225">
        <f>ROUND(I215*H215,2)</f>
        <v>0</v>
      </c>
      <c r="BL215" s="18" t="s">
        <v>250</v>
      </c>
      <c r="BM215" s="224" t="s">
        <v>452</v>
      </c>
    </row>
    <row r="216" s="2" customFormat="1">
      <c r="A216" s="39"/>
      <c r="B216" s="40"/>
      <c r="C216" s="41"/>
      <c r="D216" s="226" t="s">
        <v>224</v>
      </c>
      <c r="E216" s="41"/>
      <c r="F216" s="227" t="s">
        <v>453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224</v>
      </c>
      <c r="AU216" s="18" t="s">
        <v>82</v>
      </c>
    </row>
    <row r="217" s="2" customFormat="1">
      <c r="A217" s="39"/>
      <c r="B217" s="40"/>
      <c r="C217" s="41"/>
      <c r="D217" s="231" t="s">
        <v>226</v>
      </c>
      <c r="E217" s="41"/>
      <c r="F217" s="232" t="s">
        <v>454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226</v>
      </c>
      <c r="AU217" s="18" t="s">
        <v>82</v>
      </c>
    </row>
    <row r="218" s="2" customFormat="1" ht="16.5" customHeight="1">
      <c r="A218" s="39"/>
      <c r="B218" s="40"/>
      <c r="C218" s="243" t="s">
        <v>455</v>
      </c>
      <c r="D218" s="243" t="s">
        <v>254</v>
      </c>
      <c r="E218" s="244" t="s">
        <v>456</v>
      </c>
      <c r="F218" s="245" t="s">
        <v>457</v>
      </c>
      <c r="G218" s="246" t="s">
        <v>277</v>
      </c>
      <c r="H218" s="247">
        <v>2</v>
      </c>
      <c r="I218" s="248"/>
      <c r="J218" s="249">
        <f>ROUND(I218*H218,2)</f>
        <v>0</v>
      </c>
      <c r="K218" s="245" t="s">
        <v>19</v>
      </c>
      <c r="L218" s="250"/>
      <c r="M218" s="251" t="s">
        <v>19</v>
      </c>
      <c r="N218" s="252" t="s">
        <v>44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257</v>
      </c>
      <c r="AT218" s="224" t="s">
        <v>254</v>
      </c>
      <c r="AU218" s="224" t="s">
        <v>82</v>
      </c>
      <c r="AY218" s="18" t="s">
        <v>214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80</v>
      </c>
      <c r="BK218" s="225">
        <f>ROUND(I218*H218,2)</f>
        <v>0</v>
      </c>
      <c r="BL218" s="18" t="s">
        <v>250</v>
      </c>
      <c r="BM218" s="224" t="s">
        <v>458</v>
      </c>
    </row>
    <row r="219" s="2" customFormat="1">
      <c r="A219" s="39"/>
      <c r="B219" s="40"/>
      <c r="C219" s="41"/>
      <c r="D219" s="226" t="s">
        <v>224</v>
      </c>
      <c r="E219" s="41"/>
      <c r="F219" s="227" t="s">
        <v>457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224</v>
      </c>
      <c r="AU219" s="18" t="s">
        <v>82</v>
      </c>
    </row>
    <row r="220" s="2" customFormat="1" ht="24.15" customHeight="1">
      <c r="A220" s="39"/>
      <c r="B220" s="40"/>
      <c r="C220" s="243" t="s">
        <v>459</v>
      </c>
      <c r="D220" s="243" t="s">
        <v>254</v>
      </c>
      <c r="E220" s="244" t="s">
        <v>460</v>
      </c>
      <c r="F220" s="245" t="s">
        <v>461</v>
      </c>
      <c r="G220" s="246" t="s">
        <v>277</v>
      </c>
      <c r="H220" s="247">
        <v>2</v>
      </c>
      <c r="I220" s="248"/>
      <c r="J220" s="249">
        <f>ROUND(I220*H220,2)</f>
        <v>0</v>
      </c>
      <c r="K220" s="245" t="s">
        <v>19</v>
      </c>
      <c r="L220" s="250"/>
      <c r="M220" s="251" t="s">
        <v>19</v>
      </c>
      <c r="N220" s="252" t="s">
        <v>44</v>
      </c>
      <c r="O220" s="85"/>
      <c r="P220" s="222">
        <f>O220*H220</f>
        <v>0</v>
      </c>
      <c r="Q220" s="222">
        <v>0.085999999999999993</v>
      </c>
      <c r="R220" s="222">
        <f>Q220*H220</f>
        <v>0.17199999999999999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257</v>
      </c>
      <c r="AT220" s="224" t="s">
        <v>254</v>
      </c>
      <c r="AU220" s="224" t="s">
        <v>82</v>
      </c>
      <c r="AY220" s="18" t="s">
        <v>214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80</v>
      </c>
      <c r="BK220" s="225">
        <f>ROUND(I220*H220,2)</f>
        <v>0</v>
      </c>
      <c r="BL220" s="18" t="s">
        <v>250</v>
      </c>
      <c r="BM220" s="224" t="s">
        <v>462</v>
      </c>
    </row>
    <row r="221" s="2" customFormat="1">
      <c r="A221" s="39"/>
      <c r="B221" s="40"/>
      <c r="C221" s="41"/>
      <c r="D221" s="226" t="s">
        <v>224</v>
      </c>
      <c r="E221" s="41"/>
      <c r="F221" s="227" t="s">
        <v>463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224</v>
      </c>
      <c r="AU221" s="18" t="s">
        <v>82</v>
      </c>
    </row>
    <row r="222" s="2" customFormat="1" ht="16.5" customHeight="1">
      <c r="A222" s="39"/>
      <c r="B222" s="40"/>
      <c r="C222" s="213" t="s">
        <v>464</v>
      </c>
      <c r="D222" s="213" t="s">
        <v>217</v>
      </c>
      <c r="E222" s="214" t="s">
        <v>465</v>
      </c>
      <c r="F222" s="215" t="s">
        <v>466</v>
      </c>
      <c r="G222" s="216" t="s">
        <v>424</v>
      </c>
      <c r="H222" s="217">
        <v>8</v>
      </c>
      <c r="I222" s="218"/>
      <c r="J222" s="219">
        <f>ROUND(I222*H222,2)</f>
        <v>0</v>
      </c>
      <c r="K222" s="215" t="s">
        <v>221</v>
      </c>
      <c r="L222" s="45"/>
      <c r="M222" s="220" t="s">
        <v>19</v>
      </c>
      <c r="N222" s="221" t="s">
        <v>44</v>
      </c>
      <c r="O222" s="85"/>
      <c r="P222" s="222">
        <f>O222*H222</f>
        <v>0</v>
      </c>
      <c r="Q222" s="222">
        <v>0.0084499999999999992</v>
      </c>
      <c r="R222" s="222">
        <f>Q222*H222</f>
        <v>0.067599999999999993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250</v>
      </c>
      <c r="AT222" s="224" t="s">
        <v>217</v>
      </c>
      <c r="AU222" s="224" t="s">
        <v>82</v>
      </c>
      <c r="AY222" s="18" t="s">
        <v>214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250</v>
      </c>
      <c r="BM222" s="224" t="s">
        <v>467</v>
      </c>
    </row>
    <row r="223" s="2" customFormat="1">
      <c r="A223" s="39"/>
      <c r="B223" s="40"/>
      <c r="C223" s="41"/>
      <c r="D223" s="226" t="s">
        <v>224</v>
      </c>
      <c r="E223" s="41"/>
      <c r="F223" s="227" t="s">
        <v>468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224</v>
      </c>
      <c r="AU223" s="18" t="s">
        <v>82</v>
      </c>
    </row>
    <row r="224" s="2" customFormat="1">
      <c r="A224" s="39"/>
      <c r="B224" s="40"/>
      <c r="C224" s="41"/>
      <c r="D224" s="231" t="s">
        <v>226</v>
      </c>
      <c r="E224" s="41"/>
      <c r="F224" s="232" t="s">
        <v>469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226</v>
      </c>
      <c r="AU224" s="18" t="s">
        <v>82</v>
      </c>
    </row>
    <row r="225" s="2" customFormat="1" ht="16.5" customHeight="1">
      <c r="A225" s="39"/>
      <c r="B225" s="40"/>
      <c r="C225" s="213" t="s">
        <v>470</v>
      </c>
      <c r="D225" s="213" t="s">
        <v>217</v>
      </c>
      <c r="E225" s="214" t="s">
        <v>471</v>
      </c>
      <c r="F225" s="215" t="s">
        <v>472</v>
      </c>
      <c r="G225" s="216" t="s">
        <v>424</v>
      </c>
      <c r="H225" s="217">
        <v>8</v>
      </c>
      <c r="I225" s="218"/>
      <c r="J225" s="219">
        <f>ROUND(I225*H225,2)</f>
        <v>0</v>
      </c>
      <c r="K225" s="215" t="s">
        <v>221</v>
      </c>
      <c r="L225" s="45"/>
      <c r="M225" s="220" t="s">
        <v>19</v>
      </c>
      <c r="N225" s="221" t="s">
        <v>44</v>
      </c>
      <c r="O225" s="85"/>
      <c r="P225" s="222">
        <f>O225*H225</f>
        <v>0</v>
      </c>
      <c r="Q225" s="222">
        <v>0.020930000000000001</v>
      </c>
      <c r="R225" s="222">
        <f>Q225*H225</f>
        <v>0.16744000000000001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250</v>
      </c>
      <c r="AT225" s="224" t="s">
        <v>217</v>
      </c>
      <c r="AU225" s="224" t="s">
        <v>82</v>
      </c>
      <c r="AY225" s="18" t="s">
        <v>214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80</v>
      </c>
      <c r="BK225" s="225">
        <f>ROUND(I225*H225,2)</f>
        <v>0</v>
      </c>
      <c r="BL225" s="18" t="s">
        <v>250</v>
      </c>
      <c r="BM225" s="224" t="s">
        <v>473</v>
      </c>
    </row>
    <row r="226" s="2" customFormat="1">
      <c r="A226" s="39"/>
      <c r="B226" s="40"/>
      <c r="C226" s="41"/>
      <c r="D226" s="226" t="s">
        <v>224</v>
      </c>
      <c r="E226" s="41"/>
      <c r="F226" s="227" t="s">
        <v>474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224</v>
      </c>
      <c r="AU226" s="18" t="s">
        <v>82</v>
      </c>
    </row>
    <row r="227" s="2" customFormat="1">
      <c r="A227" s="39"/>
      <c r="B227" s="40"/>
      <c r="C227" s="41"/>
      <c r="D227" s="231" t="s">
        <v>226</v>
      </c>
      <c r="E227" s="41"/>
      <c r="F227" s="232" t="s">
        <v>475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226</v>
      </c>
      <c r="AU227" s="18" t="s">
        <v>82</v>
      </c>
    </row>
    <row r="228" s="2" customFormat="1" ht="16.5" customHeight="1">
      <c r="A228" s="39"/>
      <c r="B228" s="40"/>
      <c r="C228" s="213" t="s">
        <v>476</v>
      </c>
      <c r="D228" s="213" t="s">
        <v>217</v>
      </c>
      <c r="E228" s="214" t="s">
        <v>477</v>
      </c>
      <c r="F228" s="215" t="s">
        <v>478</v>
      </c>
      <c r="G228" s="216" t="s">
        <v>424</v>
      </c>
      <c r="H228" s="217">
        <v>4</v>
      </c>
      <c r="I228" s="218"/>
      <c r="J228" s="219">
        <f>ROUND(I228*H228,2)</f>
        <v>0</v>
      </c>
      <c r="K228" s="215" t="s">
        <v>221</v>
      </c>
      <c r="L228" s="45"/>
      <c r="M228" s="220" t="s">
        <v>19</v>
      </c>
      <c r="N228" s="221" t="s">
        <v>44</v>
      </c>
      <c r="O228" s="85"/>
      <c r="P228" s="222">
        <f>O228*H228</f>
        <v>0</v>
      </c>
      <c r="Q228" s="222">
        <v>0.043529999999999999</v>
      </c>
      <c r="R228" s="222">
        <f>Q228*H228</f>
        <v>0.17412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250</v>
      </c>
      <c r="AT228" s="224" t="s">
        <v>217</v>
      </c>
      <c r="AU228" s="224" t="s">
        <v>82</v>
      </c>
      <c r="AY228" s="18" t="s">
        <v>214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250</v>
      </c>
      <c r="BM228" s="224" t="s">
        <v>479</v>
      </c>
    </row>
    <row r="229" s="2" customFormat="1">
      <c r="A229" s="39"/>
      <c r="B229" s="40"/>
      <c r="C229" s="41"/>
      <c r="D229" s="226" t="s">
        <v>224</v>
      </c>
      <c r="E229" s="41"/>
      <c r="F229" s="227" t="s">
        <v>480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224</v>
      </c>
      <c r="AU229" s="18" t="s">
        <v>82</v>
      </c>
    </row>
    <row r="230" s="2" customFormat="1">
      <c r="A230" s="39"/>
      <c r="B230" s="40"/>
      <c r="C230" s="41"/>
      <c r="D230" s="231" t="s">
        <v>226</v>
      </c>
      <c r="E230" s="41"/>
      <c r="F230" s="232" t="s">
        <v>481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226</v>
      </c>
      <c r="AU230" s="18" t="s">
        <v>82</v>
      </c>
    </row>
    <row r="231" s="2" customFormat="1" ht="16.5" customHeight="1">
      <c r="A231" s="39"/>
      <c r="B231" s="40"/>
      <c r="C231" s="213" t="s">
        <v>482</v>
      </c>
      <c r="D231" s="213" t="s">
        <v>217</v>
      </c>
      <c r="E231" s="214" t="s">
        <v>483</v>
      </c>
      <c r="F231" s="215" t="s">
        <v>484</v>
      </c>
      <c r="G231" s="216" t="s">
        <v>424</v>
      </c>
      <c r="H231" s="217">
        <v>4</v>
      </c>
      <c r="I231" s="218"/>
      <c r="J231" s="219">
        <f>ROUND(I231*H231,2)</f>
        <v>0</v>
      </c>
      <c r="K231" s="215" t="s">
        <v>221</v>
      </c>
      <c r="L231" s="45"/>
      <c r="M231" s="220" t="s">
        <v>19</v>
      </c>
      <c r="N231" s="221" t="s">
        <v>44</v>
      </c>
      <c r="O231" s="85"/>
      <c r="P231" s="222">
        <f>O231*H231</f>
        <v>0</v>
      </c>
      <c r="Q231" s="222">
        <v>0.024760000000000001</v>
      </c>
      <c r="R231" s="222">
        <f>Q231*H231</f>
        <v>0.099040000000000003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250</v>
      </c>
      <c r="AT231" s="224" t="s">
        <v>217</v>
      </c>
      <c r="AU231" s="224" t="s">
        <v>82</v>
      </c>
      <c r="AY231" s="18" t="s">
        <v>214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80</v>
      </c>
      <c r="BK231" s="225">
        <f>ROUND(I231*H231,2)</f>
        <v>0</v>
      </c>
      <c r="BL231" s="18" t="s">
        <v>250</v>
      </c>
      <c r="BM231" s="224" t="s">
        <v>485</v>
      </c>
    </row>
    <row r="232" s="2" customFormat="1">
      <c r="A232" s="39"/>
      <c r="B232" s="40"/>
      <c r="C232" s="41"/>
      <c r="D232" s="226" t="s">
        <v>224</v>
      </c>
      <c r="E232" s="41"/>
      <c r="F232" s="227" t="s">
        <v>486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224</v>
      </c>
      <c r="AU232" s="18" t="s">
        <v>82</v>
      </c>
    </row>
    <row r="233" s="2" customFormat="1">
      <c r="A233" s="39"/>
      <c r="B233" s="40"/>
      <c r="C233" s="41"/>
      <c r="D233" s="231" t="s">
        <v>226</v>
      </c>
      <c r="E233" s="41"/>
      <c r="F233" s="232" t="s">
        <v>487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226</v>
      </c>
      <c r="AU233" s="18" t="s">
        <v>82</v>
      </c>
    </row>
    <row r="234" s="2" customFormat="1" ht="16.5" customHeight="1">
      <c r="A234" s="39"/>
      <c r="B234" s="40"/>
      <c r="C234" s="213" t="s">
        <v>488</v>
      </c>
      <c r="D234" s="213" t="s">
        <v>217</v>
      </c>
      <c r="E234" s="214" t="s">
        <v>489</v>
      </c>
      <c r="F234" s="215" t="s">
        <v>490</v>
      </c>
      <c r="G234" s="216" t="s">
        <v>424</v>
      </c>
      <c r="H234" s="217">
        <v>12</v>
      </c>
      <c r="I234" s="218"/>
      <c r="J234" s="219">
        <f>ROUND(I234*H234,2)</f>
        <v>0</v>
      </c>
      <c r="K234" s="215" t="s">
        <v>19</v>
      </c>
      <c r="L234" s="45"/>
      <c r="M234" s="220" t="s">
        <v>19</v>
      </c>
      <c r="N234" s="221" t="s">
        <v>44</v>
      </c>
      <c r="O234" s="85"/>
      <c r="P234" s="222">
        <f>O234*H234</f>
        <v>0</v>
      </c>
      <c r="Q234" s="222">
        <v>0.0047200000000000002</v>
      </c>
      <c r="R234" s="222">
        <f>Q234*H234</f>
        <v>0.056640000000000003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250</v>
      </c>
      <c r="AT234" s="224" t="s">
        <v>217</v>
      </c>
      <c r="AU234" s="224" t="s">
        <v>82</v>
      </c>
      <c r="AY234" s="18" t="s">
        <v>214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80</v>
      </c>
      <c r="BK234" s="225">
        <f>ROUND(I234*H234,2)</f>
        <v>0</v>
      </c>
      <c r="BL234" s="18" t="s">
        <v>250</v>
      </c>
      <c r="BM234" s="224" t="s">
        <v>491</v>
      </c>
    </row>
    <row r="235" s="2" customFormat="1">
      <c r="A235" s="39"/>
      <c r="B235" s="40"/>
      <c r="C235" s="41"/>
      <c r="D235" s="226" t="s">
        <v>224</v>
      </c>
      <c r="E235" s="41"/>
      <c r="F235" s="227" t="s">
        <v>492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224</v>
      </c>
      <c r="AU235" s="18" t="s">
        <v>82</v>
      </c>
    </row>
    <row r="236" s="2" customFormat="1" ht="16.5" customHeight="1">
      <c r="A236" s="39"/>
      <c r="B236" s="40"/>
      <c r="C236" s="213" t="s">
        <v>493</v>
      </c>
      <c r="D236" s="213" t="s">
        <v>217</v>
      </c>
      <c r="E236" s="214" t="s">
        <v>494</v>
      </c>
      <c r="F236" s="215" t="s">
        <v>495</v>
      </c>
      <c r="G236" s="216" t="s">
        <v>232</v>
      </c>
      <c r="H236" s="217">
        <v>1.093</v>
      </c>
      <c r="I236" s="218"/>
      <c r="J236" s="219">
        <f>ROUND(I236*H236,2)</f>
        <v>0</v>
      </c>
      <c r="K236" s="215" t="s">
        <v>221</v>
      </c>
      <c r="L236" s="45"/>
      <c r="M236" s="220" t="s">
        <v>19</v>
      </c>
      <c r="N236" s="221" t="s">
        <v>44</v>
      </c>
      <c r="O236" s="85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250</v>
      </c>
      <c r="AT236" s="224" t="s">
        <v>217</v>
      </c>
      <c r="AU236" s="224" t="s">
        <v>82</v>
      </c>
      <c r="AY236" s="18" t="s">
        <v>214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80</v>
      </c>
      <c r="BK236" s="225">
        <f>ROUND(I236*H236,2)</f>
        <v>0</v>
      </c>
      <c r="BL236" s="18" t="s">
        <v>250</v>
      </c>
      <c r="BM236" s="224" t="s">
        <v>496</v>
      </c>
    </row>
    <row r="237" s="2" customFormat="1">
      <c r="A237" s="39"/>
      <c r="B237" s="40"/>
      <c r="C237" s="41"/>
      <c r="D237" s="226" t="s">
        <v>224</v>
      </c>
      <c r="E237" s="41"/>
      <c r="F237" s="227" t="s">
        <v>497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224</v>
      </c>
      <c r="AU237" s="18" t="s">
        <v>82</v>
      </c>
    </row>
    <row r="238" s="2" customFormat="1">
      <c r="A238" s="39"/>
      <c r="B238" s="40"/>
      <c r="C238" s="41"/>
      <c r="D238" s="231" t="s">
        <v>226</v>
      </c>
      <c r="E238" s="41"/>
      <c r="F238" s="232" t="s">
        <v>498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226</v>
      </c>
      <c r="AU238" s="18" t="s">
        <v>82</v>
      </c>
    </row>
    <row r="239" s="12" customFormat="1" ht="22.8" customHeight="1">
      <c r="A239" s="12"/>
      <c r="B239" s="197"/>
      <c r="C239" s="198"/>
      <c r="D239" s="199" t="s">
        <v>72</v>
      </c>
      <c r="E239" s="211" t="s">
        <v>499</v>
      </c>
      <c r="F239" s="211" t="s">
        <v>500</v>
      </c>
      <c r="G239" s="198"/>
      <c r="H239" s="198"/>
      <c r="I239" s="201"/>
      <c r="J239" s="212">
        <f>BK239</f>
        <v>0</v>
      </c>
      <c r="K239" s="198"/>
      <c r="L239" s="203"/>
      <c r="M239" s="204"/>
      <c r="N239" s="205"/>
      <c r="O239" s="205"/>
      <c r="P239" s="206">
        <f>SUM(P240:P259)</f>
        <v>0</v>
      </c>
      <c r="Q239" s="205"/>
      <c r="R239" s="206">
        <f>SUM(R240:R259)</f>
        <v>0.064240000000000005</v>
      </c>
      <c r="S239" s="205"/>
      <c r="T239" s="207">
        <f>SUM(T240:T259)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8" t="s">
        <v>82</v>
      </c>
      <c r="AT239" s="209" t="s">
        <v>72</v>
      </c>
      <c r="AU239" s="209" t="s">
        <v>80</v>
      </c>
      <c r="AY239" s="208" t="s">
        <v>214</v>
      </c>
      <c r="BK239" s="210">
        <f>SUM(BK240:BK259)</f>
        <v>0</v>
      </c>
    </row>
    <row r="240" s="2" customFormat="1" ht="16.5" customHeight="1">
      <c r="A240" s="39"/>
      <c r="B240" s="40"/>
      <c r="C240" s="213" t="s">
        <v>501</v>
      </c>
      <c r="D240" s="213" t="s">
        <v>217</v>
      </c>
      <c r="E240" s="214" t="s">
        <v>502</v>
      </c>
      <c r="F240" s="215" t="s">
        <v>503</v>
      </c>
      <c r="G240" s="216" t="s">
        <v>277</v>
      </c>
      <c r="H240" s="217">
        <v>1200</v>
      </c>
      <c r="I240" s="218"/>
      <c r="J240" s="219">
        <f>ROUND(I240*H240,2)</f>
        <v>0</v>
      </c>
      <c r="K240" s="215" t="s">
        <v>221</v>
      </c>
      <c r="L240" s="45"/>
      <c r="M240" s="220" t="s">
        <v>19</v>
      </c>
      <c r="N240" s="221" t="s">
        <v>44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250</v>
      </c>
      <c r="AT240" s="224" t="s">
        <v>217</v>
      </c>
      <c r="AU240" s="224" t="s">
        <v>82</v>
      </c>
      <c r="AY240" s="18" t="s">
        <v>214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80</v>
      </c>
      <c r="BK240" s="225">
        <f>ROUND(I240*H240,2)</f>
        <v>0</v>
      </c>
      <c r="BL240" s="18" t="s">
        <v>250</v>
      </c>
      <c r="BM240" s="224" t="s">
        <v>504</v>
      </c>
    </row>
    <row r="241" s="2" customFormat="1">
      <c r="A241" s="39"/>
      <c r="B241" s="40"/>
      <c r="C241" s="41"/>
      <c r="D241" s="226" t="s">
        <v>224</v>
      </c>
      <c r="E241" s="41"/>
      <c r="F241" s="227" t="s">
        <v>505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224</v>
      </c>
      <c r="AU241" s="18" t="s">
        <v>82</v>
      </c>
    </row>
    <row r="242" s="2" customFormat="1">
      <c r="A242" s="39"/>
      <c r="B242" s="40"/>
      <c r="C242" s="41"/>
      <c r="D242" s="231" t="s">
        <v>226</v>
      </c>
      <c r="E242" s="41"/>
      <c r="F242" s="232" t="s">
        <v>506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226</v>
      </c>
      <c r="AU242" s="18" t="s">
        <v>82</v>
      </c>
    </row>
    <row r="243" s="2" customFormat="1">
      <c r="A243" s="39"/>
      <c r="B243" s="40"/>
      <c r="C243" s="41"/>
      <c r="D243" s="226" t="s">
        <v>507</v>
      </c>
      <c r="E243" s="41"/>
      <c r="F243" s="253" t="s">
        <v>508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507</v>
      </c>
      <c r="AU243" s="18" t="s">
        <v>82</v>
      </c>
    </row>
    <row r="244" s="13" customFormat="1">
      <c r="A244" s="13"/>
      <c r="B244" s="233"/>
      <c r="C244" s="234"/>
      <c r="D244" s="226" t="s">
        <v>242</v>
      </c>
      <c r="E244" s="234"/>
      <c r="F244" s="235" t="s">
        <v>509</v>
      </c>
      <c r="G244" s="234"/>
      <c r="H244" s="236">
        <v>1200</v>
      </c>
      <c r="I244" s="237"/>
      <c r="J244" s="234"/>
      <c r="K244" s="234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242</v>
      </c>
      <c r="AU244" s="242" t="s">
        <v>82</v>
      </c>
      <c r="AV244" s="13" t="s">
        <v>82</v>
      </c>
      <c r="AW244" s="13" t="s">
        <v>4</v>
      </c>
      <c r="AX244" s="13" t="s">
        <v>80</v>
      </c>
      <c r="AY244" s="242" t="s">
        <v>214</v>
      </c>
    </row>
    <row r="245" s="2" customFormat="1" ht="16.5" customHeight="1">
      <c r="A245" s="39"/>
      <c r="B245" s="40"/>
      <c r="C245" s="213" t="s">
        <v>510</v>
      </c>
      <c r="D245" s="213" t="s">
        <v>217</v>
      </c>
      <c r="E245" s="214" t="s">
        <v>511</v>
      </c>
      <c r="F245" s="215" t="s">
        <v>512</v>
      </c>
      <c r="G245" s="216" t="s">
        <v>277</v>
      </c>
      <c r="H245" s="217">
        <v>10</v>
      </c>
      <c r="I245" s="218"/>
      <c r="J245" s="219">
        <f>ROUND(I245*H245,2)</f>
        <v>0</v>
      </c>
      <c r="K245" s="215" t="s">
        <v>19</v>
      </c>
      <c r="L245" s="45"/>
      <c r="M245" s="220" t="s">
        <v>19</v>
      </c>
      <c r="N245" s="221" t="s">
        <v>44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250</v>
      </c>
      <c r="AT245" s="224" t="s">
        <v>217</v>
      </c>
      <c r="AU245" s="224" t="s">
        <v>82</v>
      </c>
      <c r="AY245" s="18" t="s">
        <v>214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80</v>
      </c>
      <c r="BK245" s="225">
        <f>ROUND(I245*H245,2)</f>
        <v>0</v>
      </c>
      <c r="BL245" s="18" t="s">
        <v>250</v>
      </c>
      <c r="BM245" s="224" t="s">
        <v>513</v>
      </c>
    </row>
    <row r="246" s="2" customFormat="1">
      <c r="A246" s="39"/>
      <c r="B246" s="40"/>
      <c r="C246" s="41"/>
      <c r="D246" s="226" t="s">
        <v>224</v>
      </c>
      <c r="E246" s="41"/>
      <c r="F246" s="227" t="s">
        <v>512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224</v>
      </c>
      <c r="AU246" s="18" t="s">
        <v>82</v>
      </c>
    </row>
    <row r="247" s="2" customFormat="1" ht="16.5" customHeight="1">
      <c r="A247" s="39"/>
      <c r="B247" s="40"/>
      <c r="C247" s="243" t="s">
        <v>514</v>
      </c>
      <c r="D247" s="243" t="s">
        <v>254</v>
      </c>
      <c r="E247" s="244" t="s">
        <v>515</v>
      </c>
      <c r="F247" s="245" t="s">
        <v>516</v>
      </c>
      <c r="G247" s="246" t="s">
        <v>220</v>
      </c>
      <c r="H247" s="247">
        <v>636</v>
      </c>
      <c r="I247" s="248"/>
      <c r="J247" s="249">
        <f>ROUND(I247*H247,2)</f>
        <v>0</v>
      </c>
      <c r="K247" s="245" t="s">
        <v>19</v>
      </c>
      <c r="L247" s="250"/>
      <c r="M247" s="251" t="s">
        <v>19</v>
      </c>
      <c r="N247" s="252" t="s">
        <v>44</v>
      </c>
      <c r="O247" s="85"/>
      <c r="P247" s="222">
        <f>O247*H247</f>
        <v>0</v>
      </c>
      <c r="Q247" s="222">
        <v>9.0000000000000006E-05</v>
      </c>
      <c r="R247" s="222">
        <f>Q247*H247</f>
        <v>0.057240000000000006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257</v>
      </c>
      <c r="AT247" s="224" t="s">
        <v>254</v>
      </c>
      <c r="AU247" s="224" t="s">
        <v>82</v>
      </c>
      <c r="AY247" s="18" t="s">
        <v>214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80</v>
      </c>
      <c r="BK247" s="225">
        <f>ROUND(I247*H247,2)</f>
        <v>0</v>
      </c>
      <c r="BL247" s="18" t="s">
        <v>250</v>
      </c>
      <c r="BM247" s="224" t="s">
        <v>517</v>
      </c>
    </row>
    <row r="248" s="2" customFormat="1">
      <c r="A248" s="39"/>
      <c r="B248" s="40"/>
      <c r="C248" s="41"/>
      <c r="D248" s="226" t="s">
        <v>224</v>
      </c>
      <c r="E248" s="41"/>
      <c r="F248" s="227" t="s">
        <v>516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224</v>
      </c>
      <c r="AU248" s="18" t="s">
        <v>82</v>
      </c>
    </row>
    <row r="249" s="13" customFormat="1">
      <c r="A249" s="13"/>
      <c r="B249" s="233"/>
      <c r="C249" s="234"/>
      <c r="D249" s="226" t="s">
        <v>242</v>
      </c>
      <c r="E249" s="254" t="s">
        <v>19</v>
      </c>
      <c r="F249" s="235" t="s">
        <v>518</v>
      </c>
      <c r="G249" s="234"/>
      <c r="H249" s="236">
        <v>600</v>
      </c>
      <c r="I249" s="237"/>
      <c r="J249" s="234"/>
      <c r="K249" s="234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242</v>
      </c>
      <c r="AU249" s="242" t="s">
        <v>82</v>
      </c>
      <c r="AV249" s="13" t="s">
        <v>82</v>
      </c>
      <c r="AW249" s="13" t="s">
        <v>35</v>
      </c>
      <c r="AX249" s="13" t="s">
        <v>80</v>
      </c>
      <c r="AY249" s="242" t="s">
        <v>214</v>
      </c>
    </row>
    <row r="250" s="13" customFormat="1">
      <c r="A250" s="13"/>
      <c r="B250" s="233"/>
      <c r="C250" s="234"/>
      <c r="D250" s="226" t="s">
        <v>242</v>
      </c>
      <c r="E250" s="234"/>
      <c r="F250" s="235" t="s">
        <v>519</v>
      </c>
      <c r="G250" s="234"/>
      <c r="H250" s="236">
        <v>636</v>
      </c>
      <c r="I250" s="237"/>
      <c r="J250" s="234"/>
      <c r="K250" s="234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242</v>
      </c>
      <c r="AU250" s="242" t="s">
        <v>82</v>
      </c>
      <c r="AV250" s="13" t="s">
        <v>82</v>
      </c>
      <c r="AW250" s="13" t="s">
        <v>4</v>
      </c>
      <c r="AX250" s="13" t="s">
        <v>80</v>
      </c>
      <c r="AY250" s="242" t="s">
        <v>214</v>
      </c>
    </row>
    <row r="251" s="2" customFormat="1" ht="16.5" customHeight="1">
      <c r="A251" s="39"/>
      <c r="B251" s="40"/>
      <c r="C251" s="243" t="s">
        <v>520</v>
      </c>
      <c r="D251" s="243" t="s">
        <v>254</v>
      </c>
      <c r="E251" s="244" t="s">
        <v>521</v>
      </c>
      <c r="F251" s="245" t="s">
        <v>522</v>
      </c>
      <c r="G251" s="246" t="s">
        <v>523</v>
      </c>
      <c r="H251" s="247">
        <v>10</v>
      </c>
      <c r="I251" s="248"/>
      <c r="J251" s="249">
        <f>ROUND(I251*H251,2)</f>
        <v>0</v>
      </c>
      <c r="K251" s="245" t="s">
        <v>19</v>
      </c>
      <c r="L251" s="250"/>
      <c r="M251" s="251" t="s">
        <v>19</v>
      </c>
      <c r="N251" s="252" t="s">
        <v>44</v>
      </c>
      <c r="O251" s="85"/>
      <c r="P251" s="222">
        <f>O251*H251</f>
        <v>0</v>
      </c>
      <c r="Q251" s="222">
        <v>0.00050000000000000001</v>
      </c>
      <c r="R251" s="222">
        <f>Q251*H251</f>
        <v>0.0050000000000000001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257</v>
      </c>
      <c r="AT251" s="224" t="s">
        <v>254</v>
      </c>
      <c r="AU251" s="224" t="s">
        <v>82</v>
      </c>
      <c r="AY251" s="18" t="s">
        <v>214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80</v>
      </c>
      <c r="BK251" s="225">
        <f>ROUND(I251*H251,2)</f>
        <v>0</v>
      </c>
      <c r="BL251" s="18" t="s">
        <v>250</v>
      </c>
      <c r="BM251" s="224" t="s">
        <v>524</v>
      </c>
    </row>
    <row r="252" s="2" customFormat="1">
      <c r="A252" s="39"/>
      <c r="B252" s="40"/>
      <c r="C252" s="41"/>
      <c r="D252" s="226" t="s">
        <v>224</v>
      </c>
      <c r="E252" s="41"/>
      <c r="F252" s="227" t="s">
        <v>522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224</v>
      </c>
      <c r="AU252" s="18" t="s">
        <v>82</v>
      </c>
    </row>
    <row r="253" s="2" customFormat="1">
      <c r="A253" s="39"/>
      <c r="B253" s="40"/>
      <c r="C253" s="41"/>
      <c r="D253" s="226" t="s">
        <v>507</v>
      </c>
      <c r="E253" s="41"/>
      <c r="F253" s="253" t="s">
        <v>525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507</v>
      </c>
      <c r="AU253" s="18" t="s">
        <v>82</v>
      </c>
    </row>
    <row r="254" s="2" customFormat="1" ht="16.5" customHeight="1">
      <c r="A254" s="39"/>
      <c r="B254" s="40"/>
      <c r="C254" s="243" t="s">
        <v>526</v>
      </c>
      <c r="D254" s="243" t="s">
        <v>254</v>
      </c>
      <c r="E254" s="244" t="s">
        <v>527</v>
      </c>
      <c r="F254" s="245" t="s">
        <v>528</v>
      </c>
      <c r="G254" s="246" t="s">
        <v>523</v>
      </c>
      <c r="H254" s="247">
        <v>1</v>
      </c>
      <c r="I254" s="248"/>
      <c r="J254" s="249">
        <f>ROUND(I254*H254,2)</f>
        <v>0</v>
      </c>
      <c r="K254" s="245" t="s">
        <v>19</v>
      </c>
      <c r="L254" s="250"/>
      <c r="M254" s="251" t="s">
        <v>19</v>
      </c>
      <c r="N254" s="252" t="s">
        <v>44</v>
      </c>
      <c r="O254" s="85"/>
      <c r="P254" s="222">
        <f>O254*H254</f>
        <v>0</v>
      </c>
      <c r="Q254" s="222">
        <v>0.002</v>
      </c>
      <c r="R254" s="222">
        <f>Q254*H254</f>
        <v>0.002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257</v>
      </c>
      <c r="AT254" s="224" t="s">
        <v>254</v>
      </c>
      <c r="AU254" s="224" t="s">
        <v>82</v>
      </c>
      <c r="AY254" s="18" t="s">
        <v>214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80</v>
      </c>
      <c r="BK254" s="225">
        <f>ROUND(I254*H254,2)</f>
        <v>0</v>
      </c>
      <c r="BL254" s="18" t="s">
        <v>250</v>
      </c>
      <c r="BM254" s="224" t="s">
        <v>529</v>
      </c>
    </row>
    <row r="255" s="2" customFormat="1">
      <c r="A255" s="39"/>
      <c r="B255" s="40"/>
      <c r="C255" s="41"/>
      <c r="D255" s="226" t="s">
        <v>224</v>
      </c>
      <c r="E255" s="41"/>
      <c r="F255" s="227" t="s">
        <v>528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224</v>
      </c>
      <c r="AU255" s="18" t="s">
        <v>82</v>
      </c>
    </row>
    <row r="256" s="2" customFormat="1">
      <c r="A256" s="39"/>
      <c r="B256" s="40"/>
      <c r="C256" s="41"/>
      <c r="D256" s="226" t="s">
        <v>507</v>
      </c>
      <c r="E256" s="41"/>
      <c r="F256" s="253" t="s">
        <v>530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507</v>
      </c>
      <c r="AU256" s="18" t="s">
        <v>82</v>
      </c>
    </row>
    <row r="257" s="2" customFormat="1" ht="16.5" customHeight="1">
      <c r="A257" s="39"/>
      <c r="B257" s="40"/>
      <c r="C257" s="213" t="s">
        <v>531</v>
      </c>
      <c r="D257" s="213" t="s">
        <v>217</v>
      </c>
      <c r="E257" s="214" t="s">
        <v>532</v>
      </c>
      <c r="F257" s="215" t="s">
        <v>533</v>
      </c>
      <c r="G257" s="216" t="s">
        <v>232</v>
      </c>
      <c r="H257" s="217">
        <v>0.064000000000000001</v>
      </c>
      <c r="I257" s="218"/>
      <c r="J257" s="219">
        <f>ROUND(I257*H257,2)</f>
        <v>0</v>
      </c>
      <c r="K257" s="215" t="s">
        <v>221</v>
      </c>
      <c r="L257" s="45"/>
      <c r="M257" s="220" t="s">
        <v>19</v>
      </c>
      <c r="N257" s="221" t="s">
        <v>44</v>
      </c>
      <c r="O257" s="85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250</v>
      </c>
      <c r="AT257" s="224" t="s">
        <v>217</v>
      </c>
      <c r="AU257" s="224" t="s">
        <v>82</v>
      </c>
      <c r="AY257" s="18" t="s">
        <v>214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80</v>
      </c>
      <c r="BK257" s="225">
        <f>ROUND(I257*H257,2)</f>
        <v>0</v>
      </c>
      <c r="BL257" s="18" t="s">
        <v>250</v>
      </c>
      <c r="BM257" s="224" t="s">
        <v>534</v>
      </c>
    </row>
    <row r="258" s="2" customFormat="1">
      <c r="A258" s="39"/>
      <c r="B258" s="40"/>
      <c r="C258" s="41"/>
      <c r="D258" s="226" t="s">
        <v>224</v>
      </c>
      <c r="E258" s="41"/>
      <c r="F258" s="227" t="s">
        <v>535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224</v>
      </c>
      <c r="AU258" s="18" t="s">
        <v>82</v>
      </c>
    </row>
    <row r="259" s="2" customFormat="1">
      <c r="A259" s="39"/>
      <c r="B259" s="40"/>
      <c r="C259" s="41"/>
      <c r="D259" s="231" t="s">
        <v>226</v>
      </c>
      <c r="E259" s="41"/>
      <c r="F259" s="232" t="s">
        <v>536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226</v>
      </c>
      <c r="AU259" s="18" t="s">
        <v>82</v>
      </c>
    </row>
    <row r="260" s="12" customFormat="1" ht="22.8" customHeight="1">
      <c r="A260" s="12"/>
      <c r="B260" s="197"/>
      <c r="C260" s="198"/>
      <c r="D260" s="199" t="s">
        <v>72</v>
      </c>
      <c r="E260" s="211" t="s">
        <v>537</v>
      </c>
      <c r="F260" s="211" t="s">
        <v>538</v>
      </c>
      <c r="G260" s="198"/>
      <c r="H260" s="198"/>
      <c r="I260" s="201"/>
      <c r="J260" s="212">
        <f>BK260</f>
        <v>0</v>
      </c>
      <c r="K260" s="198"/>
      <c r="L260" s="203"/>
      <c r="M260" s="204"/>
      <c r="N260" s="205"/>
      <c r="O260" s="205"/>
      <c r="P260" s="206">
        <f>SUM(P261:P270)</f>
        <v>0</v>
      </c>
      <c r="Q260" s="205"/>
      <c r="R260" s="206">
        <f>SUM(R261:R270)</f>
        <v>0.81600000000000006</v>
      </c>
      <c r="S260" s="205"/>
      <c r="T260" s="207">
        <f>SUM(T261:T270)</f>
        <v>200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8" t="s">
        <v>82</v>
      </c>
      <c r="AT260" s="209" t="s">
        <v>72</v>
      </c>
      <c r="AU260" s="209" t="s">
        <v>80</v>
      </c>
      <c r="AY260" s="208" t="s">
        <v>214</v>
      </c>
      <c r="BK260" s="210">
        <f>SUM(BK261:BK270)</f>
        <v>0</v>
      </c>
    </row>
    <row r="261" s="2" customFormat="1" ht="16.5" customHeight="1">
      <c r="A261" s="39"/>
      <c r="B261" s="40"/>
      <c r="C261" s="213" t="s">
        <v>539</v>
      </c>
      <c r="D261" s="213" t="s">
        <v>217</v>
      </c>
      <c r="E261" s="214" t="s">
        <v>540</v>
      </c>
      <c r="F261" s="215" t="s">
        <v>541</v>
      </c>
      <c r="G261" s="216" t="s">
        <v>220</v>
      </c>
      <c r="H261" s="217">
        <v>850</v>
      </c>
      <c r="I261" s="218"/>
      <c r="J261" s="219">
        <f>ROUND(I261*H261,2)</f>
        <v>0</v>
      </c>
      <c r="K261" s="215" t="s">
        <v>19</v>
      </c>
      <c r="L261" s="45"/>
      <c r="M261" s="220" t="s">
        <v>19</v>
      </c>
      <c r="N261" s="221" t="s">
        <v>44</v>
      </c>
      <c r="O261" s="85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250</v>
      </c>
      <c r="AT261" s="224" t="s">
        <v>217</v>
      </c>
      <c r="AU261" s="224" t="s">
        <v>82</v>
      </c>
      <c r="AY261" s="18" t="s">
        <v>214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80</v>
      </c>
      <c r="BK261" s="225">
        <f>ROUND(I261*H261,2)</f>
        <v>0</v>
      </c>
      <c r="BL261" s="18" t="s">
        <v>250</v>
      </c>
      <c r="BM261" s="224" t="s">
        <v>542</v>
      </c>
    </row>
    <row r="262" s="2" customFormat="1">
      <c r="A262" s="39"/>
      <c r="B262" s="40"/>
      <c r="C262" s="41"/>
      <c r="D262" s="226" t="s">
        <v>224</v>
      </c>
      <c r="E262" s="41"/>
      <c r="F262" s="227" t="s">
        <v>543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224</v>
      </c>
      <c r="AU262" s="18" t="s">
        <v>82</v>
      </c>
    </row>
    <row r="263" s="2" customFormat="1" ht="16.5" customHeight="1">
      <c r="A263" s="39"/>
      <c r="B263" s="40"/>
      <c r="C263" s="243" t="s">
        <v>544</v>
      </c>
      <c r="D263" s="243" t="s">
        <v>254</v>
      </c>
      <c r="E263" s="244" t="s">
        <v>545</v>
      </c>
      <c r="F263" s="245" t="s">
        <v>546</v>
      </c>
      <c r="G263" s="246" t="s">
        <v>220</v>
      </c>
      <c r="H263" s="247">
        <v>850</v>
      </c>
      <c r="I263" s="248"/>
      <c r="J263" s="249">
        <f>ROUND(I263*H263,2)</f>
        <v>0</v>
      </c>
      <c r="K263" s="245" t="s">
        <v>19</v>
      </c>
      <c r="L263" s="250"/>
      <c r="M263" s="251" t="s">
        <v>19</v>
      </c>
      <c r="N263" s="252" t="s">
        <v>44</v>
      </c>
      <c r="O263" s="85"/>
      <c r="P263" s="222">
        <f>O263*H263</f>
        <v>0</v>
      </c>
      <c r="Q263" s="222">
        <v>0.00096000000000000002</v>
      </c>
      <c r="R263" s="222">
        <f>Q263*H263</f>
        <v>0.81600000000000006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257</v>
      </c>
      <c r="AT263" s="224" t="s">
        <v>254</v>
      </c>
      <c r="AU263" s="224" t="s">
        <v>82</v>
      </c>
      <c r="AY263" s="18" t="s">
        <v>214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80</v>
      </c>
      <c r="BK263" s="225">
        <f>ROUND(I263*H263,2)</f>
        <v>0</v>
      </c>
      <c r="BL263" s="18" t="s">
        <v>250</v>
      </c>
      <c r="BM263" s="224" t="s">
        <v>547</v>
      </c>
    </row>
    <row r="264" s="2" customFormat="1">
      <c r="A264" s="39"/>
      <c r="B264" s="40"/>
      <c r="C264" s="41"/>
      <c r="D264" s="226" t="s">
        <v>224</v>
      </c>
      <c r="E264" s="41"/>
      <c r="F264" s="227" t="s">
        <v>546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224</v>
      </c>
      <c r="AU264" s="18" t="s">
        <v>82</v>
      </c>
    </row>
    <row r="265" s="2" customFormat="1" ht="16.5" customHeight="1">
      <c r="A265" s="39"/>
      <c r="B265" s="40"/>
      <c r="C265" s="213" t="s">
        <v>548</v>
      </c>
      <c r="D265" s="213" t="s">
        <v>217</v>
      </c>
      <c r="E265" s="214" t="s">
        <v>549</v>
      </c>
      <c r="F265" s="215" t="s">
        <v>550</v>
      </c>
      <c r="G265" s="216" t="s">
        <v>551</v>
      </c>
      <c r="H265" s="217">
        <v>200000</v>
      </c>
      <c r="I265" s="218"/>
      <c r="J265" s="219">
        <f>ROUND(I265*H265,2)</f>
        <v>0</v>
      </c>
      <c r="K265" s="215" t="s">
        <v>221</v>
      </c>
      <c r="L265" s="45"/>
      <c r="M265" s="220" t="s">
        <v>19</v>
      </c>
      <c r="N265" s="221" t="s">
        <v>44</v>
      </c>
      <c r="O265" s="85"/>
      <c r="P265" s="222">
        <f>O265*H265</f>
        <v>0</v>
      </c>
      <c r="Q265" s="222">
        <v>0</v>
      </c>
      <c r="R265" s="222">
        <f>Q265*H265</f>
        <v>0</v>
      </c>
      <c r="S265" s="222">
        <v>0.001</v>
      </c>
      <c r="T265" s="223">
        <f>S265*H265</f>
        <v>200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250</v>
      </c>
      <c r="AT265" s="224" t="s">
        <v>217</v>
      </c>
      <c r="AU265" s="224" t="s">
        <v>82</v>
      </c>
      <c r="AY265" s="18" t="s">
        <v>214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80</v>
      </c>
      <c r="BK265" s="225">
        <f>ROUND(I265*H265,2)</f>
        <v>0</v>
      </c>
      <c r="BL265" s="18" t="s">
        <v>250</v>
      </c>
      <c r="BM265" s="224" t="s">
        <v>552</v>
      </c>
    </row>
    <row r="266" s="2" customFormat="1">
      <c r="A266" s="39"/>
      <c r="B266" s="40"/>
      <c r="C266" s="41"/>
      <c r="D266" s="226" t="s">
        <v>224</v>
      </c>
      <c r="E266" s="41"/>
      <c r="F266" s="227" t="s">
        <v>553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224</v>
      </c>
      <c r="AU266" s="18" t="s">
        <v>82</v>
      </c>
    </row>
    <row r="267" s="2" customFormat="1">
      <c r="A267" s="39"/>
      <c r="B267" s="40"/>
      <c r="C267" s="41"/>
      <c r="D267" s="231" t="s">
        <v>226</v>
      </c>
      <c r="E267" s="41"/>
      <c r="F267" s="232" t="s">
        <v>554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226</v>
      </c>
      <c r="AU267" s="18" t="s">
        <v>82</v>
      </c>
    </row>
    <row r="268" s="2" customFormat="1" ht="16.5" customHeight="1">
      <c r="A268" s="39"/>
      <c r="B268" s="40"/>
      <c r="C268" s="213" t="s">
        <v>555</v>
      </c>
      <c r="D268" s="213" t="s">
        <v>217</v>
      </c>
      <c r="E268" s="214" t="s">
        <v>556</v>
      </c>
      <c r="F268" s="215" t="s">
        <v>557</v>
      </c>
      <c r="G268" s="216" t="s">
        <v>232</v>
      </c>
      <c r="H268" s="217">
        <v>200</v>
      </c>
      <c r="I268" s="218"/>
      <c r="J268" s="219">
        <f>ROUND(I268*H268,2)</f>
        <v>0</v>
      </c>
      <c r="K268" s="215" t="s">
        <v>221</v>
      </c>
      <c r="L268" s="45"/>
      <c r="M268" s="220" t="s">
        <v>19</v>
      </c>
      <c r="N268" s="221" t="s">
        <v>44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250</v>
      </c>
      <c r="AT268" s="224" t="s">
        <v>217</v>
      </c>
      <c r="AU268" s="224" t="s">
        <v>82</v>
      </c>
      <c r="AY268" s="18" t="s">
        <v>214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80</v>
      </c>
      <c r="BK268" s="225">
        <f>ROUND(I268*H268,2)</f>
        <v>0</v>
      </c>
      <c r="BL268" s="18" t="s">
        <v>250</v>
      </c>
      <c r="BM268" s="224" t="s">
        <v>558</v>
      </c>
    </row>
    <row r="269" s="2" customFormat="1">
      <c r="A269" s="39"/>
      <c r="B269" s="40"/>
      <c r="C269" s="41"/>
      <c r="D269" s="226" t="s">
        <v>224</v>
      </c>
      <c r="E269" s="41"/>
      <c r="F269" s="227" t="s">
        <v>559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224</v>
      </c>
      <c r="AU269" s="18" t="s">
        <v>82</v>
      </c>
    </row>
    <row r="270" s="2" customFormat="1">
      <c r="A270" s="39"/>
      <c r="B270" s="40"/>
      <c r="C270" s="41"/>
      <c r="D270" s="231" t="s">
        <v>226</v>
      </c>
      <c r="E270" s="41"/>
      <c r="F270" s="232" t="s">
        <v>560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226</v>
      </c>
      <c r="AU270" s="18" t="s">
        <v>82</v>
      </c>
    </row>
    <row r="271" s="12" customFormat="1" ht="22.8" customHeight="1">
      <c r="A271" s="12"/>
      <c r="B271" s="197"/>
      <c r="C271" s="198"/>
      <c r="D271" s="199" t="s">
        <v>72</v>
      </c>
      <c r="E271" s="211" t="s">
        <v>561</v>
      </c>
      <c r="F271" s="211" t="s">
        <v>562</v>
      </c>
      <c r="G271" s="198"/>
      <c r="H271" s="198"/>
      <c r="I271" s="201"/>
      <c r="J271" s="212">
        <f>BK271</f>
        <v>0</v>
      </c>
      <c r="K271" s="198"/>
      <c r="L271" s="203"/>
      <c r="M271" s="204"/>
      <c r="N271" s="205"/>
      <c r="O271" s="205"/>
      <c r="P271" s="206">
        <f>SUM(P272:P289)</f>
        <v>0</v>
      </c>
      <c r="Q271" s="205"/>
      <c r="R271" s="206">
        <f>SUM(R272:R289)</f>
        <v>0.0051719999999999995</v>
      </c>
      <c r="S271" s="205"/>
      <c r="T271" s="207">
        <f>SUM(T272:T289)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8" t="s">
        <v>82</v>
      </c>
      <c r="AT271" s="209" t="s">
        <v>72</v>
      </c>
      <c r="AU271" s="209" t="s">
        <v>80</v>
      </c>
      <c r="AY271" s="208" t="s">
        <v>214</v>
      </c>
      <c r="BK271" s="210">
        <f>SUM(BK272:BK289)</f>
        <v>0</v>
      </c>
    </row>
    <row r="272" s="2" customFormat="1" ht="16.5" customHeight="1">
      <c r="A272" s="39"/>
      <c r="B272" s="40"/>
      <c r="C272" s="213" t="s">
        <v>563</v>
      </c>
      <c r="D272" s="213" t="s">
        <v>217</v>
      </c>
      <c r="E272" s="214" t="s">
        <v>564</v>
      </c>
      <c r="F272" s="215" t="s">
        <v>565</v>
      </c>
      <c r="G272" s="216" t="s">
        <v>220</v>
      </c>
      <c r="H272" s="217">
        <v>8</v>
      </c>
      <c r="I272" s="218"/>
      <c r="J272" s="219">
        <f>ROUND(I272*H272,2)</f>
        <v>0</v>
      </c>
      <c r="K272" s="215" t="s">
        <v>221</v>
      </c>
      <c r="L272" s="45"/>
      <c r="M272" s="220" t="s">
        <v>19</v>
      </c>
      <c r="N272" s="221" t="s">
        <v>44</v>
      </c>
      <c r="O272" s="85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250</v>
      </c>
      <c r="AT272" s="224" t="s">
        <v>217</v>
      </c>
      <c r="AU272" s="224" t="s">
        <v>82</v>
      </c>
      <c r="AY272" s="18" t="s">
        <v>214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80</v>
      </c>
      <c r="BK272" s="225">
        <f>ROUND(I272*H272,2)</f>
        <v>0</v>
      </c>
      <c r="BL272" s="18" t="s">
        <v>250</v>
      </c>
      <c r="BM272" s="224" t="s">
        <v>566</v>
      </c>
    </row>
    <row r="273" s="2" customFormat="1">
      <c r="A273" s="39"/>
      <c r="B273" s="40"/>
      <c r="C273" s="41"/>
      <c r="D273" s="226" t="s">
        <v>224</v>
      </c>
      <c r="E273" s="41"/>
      <c r="F273" s="227" t="s">
        <v>567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224</v>
      </c>
      <c r="AU273" s="18" t="s">
        <v>82</v>
      </c>
    </row>
    <row r="274" s="2" customFormat="1">
      <c r="A274" s="39"/>
      <c r="B274" s="40"/>
      <c r="C274" s="41"/>
      <c r="D274" s="231" t="s">
        <v>226</v>
      </c>
      <c r="E274" s="41"/>
      <c r="F274" s="232" t="s">
        <v>568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226</v>
      </c>
      <c r="AU274" s="18" t="s">
        <v>82</v>
      </c>
    </row>
    <row r="275" s="2" customFormat="1" ht="16.5" customHeight="1">
      <c r="A275" s="39"/>
      <c r="B275" s="40"/>
      <c r="C275" s="243" t="s">
        <v>569</v>
      </c>
      <c r="D275" s="243" t="s">
        <v>254</v>
      </c>
      <c r="E275" s="244" t="s">
        <v>570</v>
      </c>
      <c r="F275" s="245" t="s">
        <v>571</v>
      </c>
      <c r="G275" s="246" t="s">
        <v>551</v>
      </c>
      <c r="H275" s="247">
        <v>0.035999999999999997</v>
      </c>
      <c r="I275" s="248"/>
      <c r="J275" s="249">
        <f>ROUND(I275*H275,2)</f>
        <v>0</v>
      </c>
      <c r="K275" s="245" t="s">
        <v>221</v>
      </c>
      <c r="L275" s="250"/>
      <c r="M275" s="251" t="s">
        <v>19</v>
      </c>
      <c r="N275" s="252" t="s">
        <v>44</v>
      </c>
      <c r="O275" s="85"/>
      <c r="P275" s="222">
        <f>O275*H275</f>
        <v>0</v>
      </c>
      <c r="Q275" s="222">
        <v>0.001</v>
      </c>
      <c r="R275" s="222">
        <f>Q275*H275</f>
        <v>3.6000000000000001E-05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257</v>
      </c>
      <c r="AT275" s="224" t="s">
        <v>254</v>
      </c>
      <c r="AU275" s="224" t="s">
        <v>82</v>
      </c>
      <c r="AY275" s="18" t="s">
        <v>214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80</v>
      </c>
      <c r="BK275" s="225">
        <f>ROUND(I275*H275,2)</f>
        <v>0</v>
      </c>
      <c r="BL275" s="18" t="s">
        <v>250</v>
      </c>
      <c r="BM275" s="224" t="s">
        <v>572</v>
      </c>
    </row>
    <row r="276" s="2" customFormat="1">
      <c r="A276" s="39"/>
      <c r="B276" s="40"/>
      <c r="C276" s="41"/>
      <c r="D276" s="226" t="s">
        <v>224</v>
      </c>
      <c r="E276" s="41"/>
      <c r="F276" s="227" t="s">
        <v>571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224</v>
      </c>
      <c r="AU276" s="18" t="s">
        <v>82</v>
      </c>
    </row>
    <row r="277" s="13" customFormat="1">
      <c r="A277" s="13"/>
      <c r="B277" s="233"/>
      <c r="C277" s="234"/>
      <c r="D277" s="226" t="s">
        <v>242</v>
      </c>
      <c r="E277" s="234"/>
      <c r="F277" s="235" t="s">
        <v>573</v>
      </c>
      <c r="G277" s="234"/>
      <c r="H277" s="236">
        <v>0.035999999999999997</v>
      </c>
      <c r="I277" s="237"/>
      <c r="J277" s="234"/>
      <c r="K277" s="234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242</v>
      </c>
      <c r="AU277" s="242" t="s">
        <v>82</v>
      </c>
      <c r="AV277" s="13" t="s">
        <v>82</v>
      </c>
      <c r="AW277" s="13" t="s">
        <v>4</v>
      </c>
      <c r="AX277" s="13" t="s">
        <v>80</v>
      </c>
      <c r="AY277" s="242" t="s">
        <v>214</v>
      </c>
    </row>
    <row r="278" s="2" customFormat="1" ht="16.5" customHeight="1">
      <c r="A278" s="39"/>
      <c r="B278" s="40"/>
      <c r="C278" s="213" t="s">
        <v>334</v>
      </c>
      <c r="D278" s="213" t="s">
        <v>217</v>
      </c>
      <c r="E278" s="214" t="s">
        <v>574</v>
      </c>
      <c r="F278" s="215" t="s">
        <v>575</v>
      </c>
      <c r="G278" s="216" t="s">
        <v>220</v>
      </c>
      <c r="H278" s="217">
        <v>4</v>
      </c>
      <c r="I278" s="218"/>
      <c r="J278" s="219">
        <f>ROUND(I278*H278,2)</f>
        <v>0</v>
      </c>
      <c r="K278" s="215" t="s">
        <v>221</v>
      </c>
      <c r="L278" s="45"/>
      <c r="M278" s="220" t="s">
        <v>19</v>
      </c>
      <c r="N278" s="221" t="s">
        <v>44</v>
      </c>
      <c r="O278" s="85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250</v>
      </c>
      <c r="AT278" s="224" t="s">
        <v>217</v>
      </c>
      <c r="AU278" s="224" t="s">
        <v>82</v>
      </c>
      <c r="AY278" s="18" t="s">
        <v>214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80</v>
      </c>
      <c r="BK278" s="225">
        <f>ROUND(I278*H278,2)</f>
        <v>0</v>
      </c>
      <c r="BL278" s="18" t="s">
        <v>250</v>
      </c>
      <c r="BM278" s="224" t="s">
        <v>576</v>
      </c>
    </row>
    <row r="279" s="2" customFormat="1">
      <c r="A279" s="39"/>
      <c r="B279" s="40"/>
      <c r="C279" s="41"/>
      <c r="D279" s="226" t="s">
        <v>224</v>
      </c>
      <c r="E279" s="41"/>
      <c r="F279" s="227" t="s">
        <v>577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224</v>
      </c>
      <c r="AU279" s="18" t="s">
        <v>82</v>
      </c>
    </row>
    <row r="280" s="2" customFormat="1">
      <c r="A280" s="39"/>
      <c r="B280" s="40"/>
      <c r="C280" s="41"/>
      <c r="D280" s="231" t="s">
        <v>226</v>
      </c>
      <c r="E280" s="41"/>
      <c r="F280" s="232" t="s">
        <v>578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226</v>
      </c>
      <c r="AU280" s="18" t="s">
        <v>82</v>
      </c>
    </row>
    <row r="281" s="2" customFormat="1" ht="16.5" customHeight="1">
      <c r="A281" s="39"/>
      <c r="B281" s="40"/>
      <c r="C281" s="243" t="s">
        <v>579</v>
      </c>
      <c r="D281" s="243" t="s">
        <v>254</v>
      </c>
      <c r="E281" s="244" t="s">
        <v>570</v>
      </c>
      <c r="F281" s="245" t="s">
        <v>571</v>
      </c>
      <c r="G281" s="246" t="s">
        <v>551</v>
      </c>
      <c r="H281" s="247">
        <v>0.13600000000000001</v>
      </c>
      <c r="I281" s="248"/>
      <c r="J281" s="249">
        <f>ROUND(I281*H281,2)</f>
        <v>0</v>
      </c>
      <c r="K281" s="245" t="s">
        <v>221</v>
      </c>
      <c r="L281" s="250"/>
      <c r="M281" s="251" t="s">
        <v>19</v>
      </c>
      <c r="N281" s="252" t="s">
        <v>44</v>
      </c>
      <c r="O281" s="85"/>
      <c r="P281" s="222">
        <f>O281*H281</f>
        <v>0</v>
      </c>
      <c r="Q281" s="222">
        <v>0.001</v>
      </c>
      <c r="R281" s="222">
        <f>Q281*H281</f>
        <v>0.00013600000000000003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257</v>
      </c>
      <c r="AT281" s="224" t="s">
        <v>254</v>
      </c>
      <c r="AU281" s="224" t="s">
        <v>82</v>
      </c>
      <c r="AY281" s="18" t="s">
        <v>214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80</v>
      </c>
      <c r="BK281" s="225">
        <f>ROUND(I281*H281,2)</f>
        <v>0</v>
      </c>
      <c r="BL281" s="18" t="s">
        <v>250</v>
      </c>
      <c r="BM281" s="224" t="s">
        <v>580</v>
      </c>
    </row>
    <row r="282" s="2" customFormat="1">
      <c r="A282" s="39"/>
      <c r="B282" s="40"/>
      <c r="C282" s="41"/>
      <c r="D282" s="226" t="s">
        <v>224</v>
      </c>
      <c r="E282" s="41"/>
      <c r="F282" s="227" t="s">
        <v>571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224</v>
      </c>
      <c r="AU282" s="18" t="s">
        <v>82</v>
      </c>
    </row>
    <row r="283" s="13" customFormat="1">
      <c r="A283" s="13"/>
      <c r="B283" s="233"/>
      <c r="C283" s="234"/>
      <c r="D283" s="226" t="s">
        <v>242</v>
      </c>
      <c r="E283" s="234"/>
      <c r="F283" s="235" t="s">
        <v>581</v>
      </c>
      <c r="G283" s="234"/>
      <c r="H283" s="236">
        <v>0.13600000000000001</v>
      </c>
      <c r="I283" s="237"/>
      <c r="J283" s="234"/>
      <c r="K283" s="234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242</v>
      </c>
      <c r="AU283" s="242" t="s">
        <v>82</v>
      </c>
      <c r="AV283" s="13" t="s">
        <v>82</v>
      </c>
      <c r="AW283" s="13" t="s">
        <v>4</v>
      </c>
      <c r="AX283" s="13" t="s">
        <v>80</v>
      </c>
      <c r="AY283" s="242" t="s">
        <v>214</v>
      </c>
    </row>
    <row r="284" s="2" customFormat="1" ht="16.5" customHeight="1">
      <c r="A284" s="39"/>
      <c r="B284" s="40"/>
      <c r="C284" s="213" t="s">
        <v>582</v>
      </c>
      <c r="D284" s="213" t="s">
        <v>217</v>
      </c>
      <c r="E284" s="214" t="s">
        <v>583</v>
      </c>
      <c r="F284" s="215" t="s">
        <v>584</v>
      </c>
      <c r="G284" s="216" t="s">
        <v>321</v>
      </c>
      <c r="H284" s="217">
        <v>50</v>
      </c>
      <c r="I284" s="218"/>
      <c r="J284" s="219">
        <f>ROUND(I284*H284,2)</f>
        <v>0</v>
      </c>
      <c r="K284" s="215" t="s">
        <v>221</v>
      </c>
      <c r="L284" s="45"/>
      <c r="M284" s="220" t="s">
        <v>19</v>
      </c>
      <c r="N284" s="221" t="s">
        <v>44</v>
      </c>
      <c r="O284" s="85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250</v>
      </c>
      <c r="AT284" s="224" t="s">
        <v>217</v>
      </c>
      <c r="AU284" s="224" t="s">
        <v>82</v>
      </c>
      <c r="AY284" s="18" t="s">
        <v>214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80</v>
      </c>
      <c r="BK284" s="225">
        <f>ROUND(I284*H284,2)</f>
        <v>0</v>
      </c>
      <c r="BL284" s="18" t="s">
        <v>250</v>
      </c>
      <c r="BM284" s="224" t="s">
        <v>585</v>
      </c>
    </row>
    <row r="285" s="2" customFormat="1">
      <c r="A285" s="39"/>
      <c r="B285" s="40"/>
      <c r="C285" s="41"/>
      <c r="D285" s="226" t="s">
        <v>224</v>
      </c>
      <c r="E285" s="41"/>
      <c r="F285" s="227" t="s">
        <v>586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224</v>
      </c>
      <c r="AU285" s="18" t="s">
        <v>82</v>
      </c>
    </row>
    <row r="286" s="2" customFormat="1">
      <c r="A286" s="39"/>
      <c r="B286" s="40"/>
      <c r="C286" s="41"/>
      <c r="D286" s="231" t="s">
        <v>226</v>
      </c>
      <c r="E286" s="41"/>
      <c r="F286" s="232" t="s">
        <v>587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226</v>
      </c>
      <c r="AU286" s="18" t="s">
        <v>82</v>
      </c>
    </row>
    <row r="287" s="2" customFormat="1" ht="16.5" customHeight="1">
      <c r="A287" s="39"/>
      <c r="B287" s="40"/>
      <c r="C287" s="243" t="s">
        <v>588</v>
      </c>
      <c r="D287" s="243" t="s">
        <v>254</v>
      </c>
      <c r="E287" s="244" t="s">
        <v>570</v>
      </c>
      <c r="F287" s="245" t="s">
        <v>571</v>
      </c>
      <c r="G287" s="246" t="s">
        <v>551</v>
      </c>
      <c r="H287" s="247">
        <v>5</v>
      </c>
      <c r="I287" s="248"/>
      <c r="J287" s="249">
        <f>ROUND(I287*H287,2)</f>
        <v>0</v>
      </c>
      <c r="K287" s="245" t="s">
        <v>221</v>
      </c>
      <c r="L287" s="250"/>
      <c r="M287" s="251" t="s">
        <v>19</v>
      </c>
      <c r="N287" s="252" t="s">
        <v>44</v>
      </c>
      <c r="O287" s="85"/>
      <c r="P287" s="222">
        <f>O287*H287</f>
        <v>0</v>
      </c>
      <c r="Q287" s="222">
        <v>0.001</v>
      </c>
      <c r="R287" s="222">
        <f>Q287*H287</f>
        <v>0.0050000000000000001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257</v>
      </c>
      <c r="AT287" s="224" t="s">
        <v>254</v>
      </c>
      <c r="AU287" s="224" t="s">
        <v>82</v>
      </c>
      <c r="AY287" s="18" t="s">
        <v>214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80</v>
      </c>
      <c r="BK287" s="225">
        <f>ROUND(I287*H287,2)</f>
        <v>0</v>
      </c>
      <c r="BL287" s="18" t="s">
        <v>250</v>
      </c>
      <c r="BM287" s="224" t="s">
        <v>589</v>
      </c>
    </row>
    <row r="288" s="2" customFormat="1">
      <c r="A288" s="39"/>
      <c r="B288" s="40"/>
      <c r="C288" s="41"/>
      <c r="D288" s="226" t="s">
        <v>224</v>
      </c>
      <c r="E288" s="41"/>
      <c r="F288" s="227" t="s">
        <v>571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224</v>
      </c>
      <c r="AU288" s="18" t="s">
        <v>82</v>
      </c>
    </row>
    <row r="289" s="13" customFormat="1">
      <c r="A289" s="13"/>
      <c r="B289" s="233"/>
      <c r="C289" s="234"/>
      <c r="D289" s="226" t="s">
        <v>242</v>
      </c>
      <c r="E289" s="234"/>
      <c r="F289" s="235" t="s">
        <v>590</v>
      </c>
      <c r="G289" s="234"/>
      <c r="H289" s="236">
        <v>5</v>
      </c>
      <c r="I289" s="237"/>
      <c r="J289" s="234"/>
      <c r="K289" s="234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242</v>
      </c>
      <c r="AU289" s="242" t="s">
        <v>82</v>
      </c>
      <c r="AV289" s="13" t="s">
        <v>82</v>
      </c>
      <c r="AW289" s="13" t="s">
        <v>4</v>
      </c>
      <c r="AX289" s="13" t="s">
        <v>80</v>
      </c>
      <c r="AY289" s="242" t="s">
        <v>214</v>
      </c>
    </row>
    <row r="290" s="12" customFormat="1" ht="25.92" customHeight="1">
      <c r="A290" s="12"/>
      <c r="B290" s="197"/>
      <c r="C290" s="198"/>
      <c r="D290" s="199" t="s">
        <v>72</v>
      </c>
      <c r="E290" s="200" t="s">
        <v>254</v>
      </c>
      <c r="F290" s="200" t="s">
        <v>591</v>
      </c>
      <c r="G290" s="198"/>
      <c r="H290" s="198"/>
      <c r="I290" s="201"/>
      <c r="J290" s="202">
        <f>BK290</f>
        <v>0</v>
      </c>
      <c r="K290" s="198"/>
      <c r="L290" s="203"/>
      <c r="M290" s="204"/>
      <c r="N290" s="205"/>
      <c r="O290" s="205"/>
      <c r="P290" s="206">
        <f>P291+P793</f>
        <v>0</v>
      </c>
      <c r="Q290" s="205"/>
      <c r="R290" s="206">
        <f>R291+R793</f>
        <v>414.47542524000011</v>
      </c>
      <c r="S290" s="205"/>
      <c r="T290" s="207">
        <f>T291+T793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8" t="s">
        <v>236</v>
      </c>
      <c r="AT290" s="209" t="s">
        <v>72</v>
      </c>
      <c r="AU290" s="209" t="s">
        <v>73</v>
      </c>
      <c r="AY290" s="208" t="s">
        <v>214</v>
      </c>
      <c r="BK290" s="210">
        <f>BK291+BK793</f>
        <v>0</v>
      </c>
    </row>
    <row r="291" s="12" customFormat="1" ht="22.8" customHeight="1">
      <c r="A291" s="12"/>
      <c r="B291" s="197"/>
      <c r="C291" s="198"/>
      <c r="D291" s="199" t="s">
        <v>72</v>
      </c>
      <c r="E291" s="211" t="s">
        <v>592</v>
      </c>
      <c r="F291" s="211" t="s">
        <v>593</v>
      </c>
      <c r="G291" s="198"/>
      <c r="H291" s="198"/>
      <c r="I291" s="201"/>
      <c r="J291" s="212">
        <f>BK291</f>
        <v>0</v>
      </c>
      <c r="K291" s="198"/>
      <c r="L291" s="203"/>
      <c r="M291" s="204"/>
      <c r="N291" s="205"/>
      <c r="O291" s="205"/>
      <c r="P291" s="206">
        <f>SUM(P292:P792)</f>
        <v>0</v>
      </c>
      <c r="Q291" s="205"/>
      <c r="R291" s="206">
        <f>SUM(R292:R792)</f>
        <v>411.82142524000011</v>
      </c>
      <c r="S291" s="205"/>
      <c r="T291" s="207">
        <f>SUM(T292:T792)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8" t="s">
        <v>236</v>
      </c>
      <c r="AT291" s="209" t="s">
        <v>72</v>
      </c>
      <c r="AU291" s="209" t="s">
        <v>80</v>
      </c>
      <c r="AY291" s="208" t="s">
        <v>214</v>
      </c>
      <c r="BK291" s="210">
        <f>SUM(BK292:BK792)</f>
        <v>0</v>
      </c>
    </row>
    <row r="292" s="2" customFormat="1" ht="16.5" customHeight="1">
      <c r="A292" s="39"/>
      <c r="B292" s="40"/>
      <c r="C292" s="213" t="s">
        <v>594</v>
      </c>
      <c r="D292" s="213" t="s">
        <v>217</v>
      </c>
      <c r="E292" s="214" t="s">
        <v>595</v>
      </c>
      <c r="F292" s="215" t="s">
        <v>596</v>
      </c>
      <c r="G292" s="216" t="s">
        <v>277</v>
      </c>
      <c r="H292" s="217">
        <v>8</v>
      </c>
      <c r="I292" s="218"/>
      <c r="J292" s="219">
        <f>ROUND(I292*H292,2)</f>
        <v>0</v>
      </c>
      <c r="K292" s="215" t="s">
        <v>221</v>
      </c>
      <c r="L292" s="45"/>
      <c r="M292" s="220" t="s">
        <v>19</v>
      </c>
      <c r="N292" s="221" t="s">
        <v>44</v>
      </c>
      <c r="O292" s="85"/>
      <c r="P292" s="222">
        <f>O292*H292</f>
        <v>0</v>
      </c>
      <c r="Q292" s="222">
        <v>2.0000000000000002E-05</v>
      </c>
      <c r="R292" s="222">
        <f>Q292*H292</f>
        <v>0.00016000000000000001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334</v>
      </c>
      <c r="AT292" s="224" t="s">
        <v>217</v>
      </c>
      <c r="AU292" s="224" t="s">
        <v>82</v>
      </c>
      <c r="AY292" s="18" t="s">
        <v>214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80</v>
      </c>
      <c r="BK292" s="225">
        <f>ROUND(I292*H292,2)</f>
        <v>0</v>
      </c>
      <c r="BL292" s="18" t="s">
        <v>334</v>
      </c>
      <c r="BM292" s="224" t="s">
        <v>597</v>
      </c>
    </row>
    <row r="293" s="2" customFormat="1">
      <c r="A293" s="39"/>
      <c r="B293" s="40"/>
      <c r="C293" s="41"/>
      <c r="D293" s="226" t="s">
        <v>224</v>
      </c>
      <c r="E293" s="41"/>
      <c r="F293" s="227" t="s">
        <v>598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224</v>
      </c>
      <c r="AU293" s="18" t="s">
        <v>82</v>
      </c>
    </row>
    <row r="294" s="2" customFormat="1">
      <c r="A294" s="39"/>
      <c r="B294" s="40"/>
      <c r="C294" s="41"/>
      <c r="D294" s="231" t="s">
        <v>226</v>
      </c>
      <c r="E294" s="41"/>
      <c r="F294" s="232" t="s">
        <v>599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226</v>
      </c>
      <c r="AU294" s="18" t="s">
        <v>82</v>
      </c>
    </row>
    <row r="295" s="2" customFormat="1" ht="16.5" customHeight="1">
      <c r="A295" s="39"/>
      <c r="B295" s="40"/>
      <c r="C295" s="243" t="s">
        <v>600</v>
      </c>
      <c r="D295" s="243" t="s">
        <v>254</v>
      </c>
      <c r="E295" s="244" t="s">
        <v>601</v>
      </c>
      <c r="F295" s="245" t="s">
        <v>602</v>
      </c>
      <c r="G295" s="246" t="s">
        <v>603</v>
      </c>
      <c r="H295" s="247">
        <v>8</v>
      </c>
      <c r="I295" s="248"/>
      <c r="J295" s="249">
        <f>ROUND(I295*H295,2)</f>
        <v>0</v>
      </c>
      <c r="K295" s="245" t="s">
        <v>19</v>
      </c>
      <c r="L295" s="250"/>
      <c r="M295" s="251" t="s">
        <v>19</v>
      </c>
      <c r="N295" s="252" t="s">
        <v>44</v>
      </c>
      <c r="O295" s="85"/>
      <c r="P295" s="222">
        <f>O295*H295</f>
        <v>0</v>
      </c>
      <c r="Q295" s="222">
        <v>0.0019</v>
      </c>
      <c r="R295" s="222">
        <f>Q295*H295</f>
        <v>0.0152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604</v>
      </c>
      <c r="AT295" s="224" t="s">
        <v>254</v>
      </c>
      <c r="AU295" s="224" t="s">
        <v>82</v>
      </c>
      <c r="AY295" s="18" t="s">
        <v>214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80</v>
      </c>
      <c r="BK295" s="225">
        <f>ROUND(I295*H295,2)</f>
        <v>0</v>
      </c>
      <c r="BL295" s="18" t="s">
        <v>334</v>
      </c>
      <c r="BM295" s="224" t="s">
        <v>605</v>
      </c>
    </row>
    <row r="296" s="2" customFormat="1">
      <c r="A296" s="39"/>
      <c r="B296" s="40"/>
      <c r="C296" s="41"/>
      <c r="D296" s="226" t="s">
        <v>224</v>
      </c>
      <c r="E296" s="41"/>
      <c r="F296" s="227" t="s">
        <v>602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224</v>
      </c>
      <c r="AU296" s="18" t="s">
        <v>82</v>
      </c>
    </row>
    <row r="297" s="2" customFormat="1" ht="16.5" customHeight="1">
      <c r="A297" s="39"/>
      <c r="B297" s="40"/>
      <c r="C297" s="213" t="s">
        <v>606</v>
      </c>
      <c r="D297" s="213" t="s">
        <v>217</v>
      </c>
      <c r="E297" s="214" t="s">
        <v>607</v>
      </c>
      <c r="F297" s="215" t="s">
        <v>608</v>
      </c>
      <c r="G297" s="216" t="s">
        <v>277</v>
      </c>
      <c r="H297" s="217">
        <v>2</v>
      </c>
      <c r="I297" s="218"/>
      <c r="J297" s="219">
        <f>ROUND(I297*H297,2)</f>
        <v>0</v>
      </c>
      <c r="K297" s="215" t="s">
        <v>221</v>
      </c>
      <c r="L297" s="45"/>
      <c r="M297" s="220" t="s">
        <v>19</v>
      </c>
      <c r="N297" s="221" t="s">
        <v>44</v>
      </c>
      <c r="O297" s="85"/>
      <c r="P297" s="222">
        <f>O297*H297</f>
        <v>0</v>
      </c>
      <c r="Q297" s="222">
        <v>0.00139</v>
      </c>
      <c r="R297" s="222">
        <f>Q297*H297</f>
        <v>0.0027799999999999999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334</v>
      </c>
      <c r="AT297" s="224" t="s">
        <v>217</v>
      </c>
      <c r="AU297" s="224" t="s">
        <v>82</v>
      </c>
      <c r="AY297" s="18" t="s">
        <v>214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80</v>
      </c>
      <c r="BK297" s="225">
        <f>ROUND(I297*H297,2)</f>
        <v>0</v>
      </c>
      <c r="BL297" s="18" t="s">
        <v>334</v>
      </c>
      <c r="BM297" s="224" t="s">
        <v>609</v>
      </c>
    </row>
    <row r="298" s="2" customFormat="1">
      <c r="A298" s="39"/>
      <c r="B298" s="40"/>
      <c r="C298" s="41"/>
      <c r="D298" s="226" t="s">
        <v>224</v>
      </c>
      <c r="E298" s="41"/>
      <c r="F298" s="227" t="s">
        <v>610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224</v>
      </c>
      <c r="AU298" s="18" t="s">
        <v>82</v>
      </c>
    </row>
    <row r="299" s="2" customFormat="1">
      <c r="A299" s="39"/>
      <c r="B299" s="40"/>
      <c r="C299" s="41"/>
      <c r="D299" s="231" t="s">
        <v>226</v>
      </c>
      <c r="E299" s="41"/>
      <c r="F299" s="232" t="s">
        <v>611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226</v>
      </c>
      <c r="AU299" s="18" t="s">
        <v>82</v>
      </c>
    </row>
    <row r="300" s="2" customFormat="1" ht="16.5" customHeight="1">
      <c r="A300" s="39"/>
      <c r="B300" s="40"/>
      <c r="C300" s="243" t="s">
        <v>612</v>
      </c>
      <c r="D300" s="243" t="s">
        <v>254</v>
      </c>
      <c r="E300" s="244" t="s">
        <v>613</v>
      </c>
      <c r="F300" s="245" t="s">
        <v>614</v>
      </c>
      <c r="G300" s="246" t="s">
        <v>603</v>
      </c>
      <c r="H300" s="247">
        <v>2</v>
      </c>
      <c r="I300" s="248"/>
      <c r="J300" s="249">
        <f>ROUND(I300*H300,2)</f>
        <v>0</v>
      </c>
      <c r="K300" s="245" t="s">
        <v>19</v>
      </c>
      <c r="L300" s="250"/>
      <c r="M300" s="251" t="s">
        <v>19</v>
      </c>
      <c r="N300" s="252" t="s">
        <v>44</v>
      </c>
      <c r="O300" s="85"/>
      <c r="P300" s="222">
        <f>O300*H300</f>
        <v>0</v>
      </c>
      <c r="Q300" s="222">
        <v>0.34200000000000003</v>
      </c>
      <c r="R300" s="222">
        <f>Q300*H300</f>
        <v>0.68400000000000005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604</v>
      </c>
      <c r="AT300" s="224" t="s">
        <v>254</v>
      </c>
      <c r="AU300" s="224" t="s">
        <v>82</v>
      </c>
      <c r="AY300" s="18" t="s">
        <v>214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80</v>
      </c>
      <c r="BK300" s="225">
        <f>ROUND(I300*H300,2)</f>
        <v>0</v>
      </c>
      <c r="BL300" s="18" t="s">
        <v>334</v>
      </c>
      <c r="BM300" s="224" t="s">
        <v>615</v>
      </c>
    </row>
    <row r="301" s="2" customFormat="1">
      <c r="A301" s="39"/>
      <c r="B301" s="40"/>
      <c r="C301" s="41"/>
      <c r="D301" s="226" t="s">
        <v>224</v>
      </c>
      <c r="E301" s="41"/>
      <c r="F301" s="227" t="s">
        <v>614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224</v>
      </c>
      <c r="AU301" s="18" t="s">
        <v>82</v>
      </c>
    </row>
    <row r="302" s="2" customFormat="1" ht="16.5" customHeight="1">
      <c r="A302" s="39"/>
      <c r="B302" s="40"/>
      <c r="C302" s="213" t="s">
        <v>616</v>
      </c>
      <c r="D302" s="213" t="s">
        <v>217</v>
      </c>
      <c r="E302" s="214" t="s">
        <v>617</v>
      </c>
      <c r="F302" s="215" t="s">
        <v>618</v>
      </c>
      <c r="G302" s="216" t="s">
        <v>277</v>
      </c>
      <c r="H302" s="217">
        <v>36</v>
      </c>
      <c r="I302" s="218"/>
      <c r="J302" s="219">
        <f>ROUND(I302*H302,2)</f>
        <v>0</v>
      </c>
      <c r="K302" s="215" t="s">
        <v>221</v>
      </c>
      <c r="L302" s="45"/>
      <c r="M302" s="220" t="s">
        <v>19</v>
      </c>
      <c r="N302" s="221" t="s">
        <v>44</v>
      </c>
      <c r="O302" s="85"/>
      <c r="P302" s="222">
        <f>O302*H302</f>
        <v>0</v>
      </c>
      <c r="Q302" s="222">
        <v>0.00010000000000000001</v>
      </c>
      <c r="R302" s="222">
        <f>Q302*H302</f>
        <v>0.0036000000000000003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334</v>
      </c>
      <c r="AT302" s="224" t="s">
        <v>217</v>
      </c>
      <c r="AU302" s="224" t="s">
        <v>82</v>
      </c>
      <c r="AY302" s="18" t="s">
        <v>214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80</v>
      </c>
      <c r="BK302" s="225">
        <f>ROUND(I302*H302,2)</f>
        <v>0</v>
      </c>
      <c r="BL302" s="18" t="s">
        <v>334</v>
      </c>
      <c r="BM302" s="224" t="s">
        <v>619</v>
      </c>
    </row>
    <row r="303" s="2" customFormat="1">
      <c r="A303" s="39"/>
      <c r="B303" s="40"/>
      <c r="C303" s="41"/>
      <c r="D303" s="226" t="s">
        <v>224</v>
      </c>
      <c r="E303" s="41"/>
      <c r="F303" s="227" t="s">
        <v>620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224</v>
      </c>
      <c r="AU303" s="18" t="s">
        <v>82</v>
      </c>
    </row>
    <row r="304" s="2" customFormat="1">
      <c r="A304" s="39"/>
      <c r="B304" s="40"/>
      <c r="C304" s="41"/>
      <c r="D304" s="231" t="s">
        <v>226</v>
      </c>
      <c r="E304" s="41"/>
      <c r="F304" s="232" t="s">
        <v>621</v>
      </c>
      <c r="G304" s="41"/>
      <c r="H304" s="41"/>
      <c r="I304" s="228"/>
      <c r="J304" s="41"/>
      <c r="K304" s="41"/>
      <c r="L304" s="45"/>
      <c r="M304" s="229"/>
      <c r="N304" s="230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226</v>
      </c>
      <c r="AU304" s="18" t="s">
        <v>82</v>
      </c>
    </row>
    <row r="305" s="2" customFormat="1" ht="16.5" customHeight="1">
      <c r="A305" s="39"/>
      <c r="B305" s="40"/>
      <c r="C305" s="213" t="s">
        <v>622</v>
      </c>
      <c r="D305" s="213" t="s">
        <v>217</v>
      </c>
      <c r="E305" s="214" t="s">
        <v>623</v>
      </c>
      <c r="F305" s="215" t="s">
        <v>624</v>
      </c>
      <c r="G305" s="216" t="s">
        <v>277</v>
      </c>
      <c r="H305" s="217">
        <v>14</v>
      </c>
      <c r="I305" s="218"/>
      <c r="J305" s="219">
        <f>ROUND(I305*H305,2)</f>
        <v>0</v>
      </c>
      <c r="K305" s="215" t="s">
        <v>221</v>
      </c>
      <c r="L305" s="45"/>
      <c r="M305" s="220" t="s">
        <v>19</v>
      </c>
      <c r="N305" s="221" t="s">
        <v>44</v>
      </c>
      <c r="O305" s="85"/>
      <c r="P305" s="222">
        <f>O305*H305</f>
        <v>0</v>
      </c>
      <c r="Q305" s="222">
        <v>0.00011</v>
      </c>
      <c r="R305" s="222">
        <f>Q305*H305</f>
        <v>0.0015400000000000001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334</v>
      </c>
      <c r="AT305" s="224" t="s">
        <v>217</v>
      </c>
      <c r="AU305" s="224" t="s">
        <v>82</v>
      </c>
      <c r="AY305" s="18" t="s">
        <v>214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80</v>
      </c>
      <c r="BK305" s="225">
        <f>ROUND(I305*H305,2)</f>
        <v>0</v>
      </c>
      <c r="BL305" s="18" t="s">
        <v>334</v>
      </c>
      <c r="BM305" s="224" t="s">
        <v>625</v>
      </c>
    </row>
    <row r="306" s="2" customFormat="1">
      <c r="A306" s="39"/>
      <c r="B306" s="40"/>
      <c r="C306" s="41"/>
      <c r="D306" s="226" t="s">
        <v>224</v>
      </c>
      <c r="E306" s="41"/>
      <c r="F306" s="227" t="s">
        <v>626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224</v>
      </c>
      <c r="AU306" s="18" t="s">
        <v>82</v>
      </c>
    </row>
    <row r="307" s="2" customFormat="1">
      <c r="A307" s="39"/>
      <c r="B307" s="40"/>
      <c r="C307" s="41"/>
      <c r="D307" s="231" t="s">
        <v>226</v>
      </c>
      <c r="E307" s="41"/>
      <c r="F307" s="232" t="s">
        <v>627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226</v>
      </c>
      <c r="AU307" s="18" t="s">
        <v>82</v>
      </c>
    </row>
    <row r="308" s="2" customFormat="1" ht="16.5" customHeight="1">
      <c r="A308" s="39"/>
      <c r="B308" s="40"/>
      <c r="C308" s="213" t="s">
        <v>628</v>
      </c>
      <c r="D308" s="213" t="s">
        <v>217</v>
      </c>
      <c r="E308" s="214" t="s">
        <v>629</v>
      </c>
      <c r="F308" s="215" t="s">
        <v>630</v>
      </c>
      <c r="G308" s="216" t="s">
        <v>277</v>
      </c>
      <c r="H308" s="217">
        <v>3</v>
      </c>
      <c r="I308" s="218"/>
      <c r="J308" s="219">
        <f>ROUND(I308*H308,2)</f>
        <v>0</v>
      </c>
      <c r="K308" s="215" t="s">
        <v>221</v>
      </c>
      <c r="L308" s="45"/>
      <c r="M308" s="220" t="s">
        <v>19</v>
      </c>
      <c r="N308" s="221" t="s">
        <v>44</v>
      </c>
      <c r="O308" s="85"/>
      <c r="P308" s="222">
        <f>O308*H308</f>
        <v>0</v>
      </c>
      <c r="Q308" s="222">
        <v>0.00010000000000000001</v>
      </c>
      <c r="R308" s="222">
        <f>Q308*H308</f>
        <v>0.00030000000000000003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334</v>
      </c>
      <c r="AT308" s="224" t="s">
        <v>217</v>
      </c>
      <c r="AU308" s="224" t="s">
        <v>82</v>
      </c>
      <c r="AY308" s="18" t="s">
        <v>214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80</v>
      </c>
      <c r="BK308" s="225">
        <f>ROUND(I308*H308,2)</f>
        <v>0</v>
      </c>
      <c r="BL308" s="18" t="s">
        <v>334</v>
      </c>
      <c r="BM308" s="224" t="s">
        <v>631</v>
      </c>
    </row>
    <row r="309" s="2" customFormat="1">
      <c r="A309" s="39"/>
      <c r="B309" s="40"/>
      <c r="C309" s="41"/>
      <c r="D309" s="226" t="s">
        <v>224</v>
      </c>
      <c r="E309" s="41"/>
      <c r="F309" s="227" t="s">
        <v>632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224</v>
      </c>
      <c r="AU309" s="18" t="s">
        <v>82</v>
      </c>
    </row>
    <row r="310" s="2" customFormat="1">
      <c r="A310" s="39"/>
      <c r="B310" s="40"/>
      <c r="C310" s="41"/>
      <c r="D310" s="231" t="s">
        <v>226</v>
      </c>
      <c r="E310" s="41"/>
      <c r="F310" s="232" t="s">
        <v>633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226</v>
      </c>
      <c r="AU310" s="18" t="s">
        <v>82</v>
      </c>
    </row>
    <row r="311" s="2" customFormat="1" ht="16.5" customHeight="1">
      <c r="A311" s="39"/>
      <c r="B311" s="40"/>
      <c r="C311" s="213" t="s">
        <v>634</v>
      </c>
      <c r="D311" s="213" t="s">
        <v>217</v>
      </c>
      <c r="E311" s="214" t="s">
        <v>635</v>
      </c>
      <c r="F311" s="215" t="s">
        <v>636</v>
      </c>
      <c r="G311" s="216" t="s">
        <v>277</v>
      </c>
      <c r="H311" s="217">
        <v>155</v>
      </c>
      <c r="I311" s="218"/>
      <c r="J311" s="219">
        <f>ROUND(I311*H311,2)</f>
        <v>0</v>
      </c>
      <c r="K311" s="215" t="s">
        <v>221</v>
      </c>
      <c r="L311" s="45"/>
      <c r="M311" s="220" t="s">
        <v>19</v>
      </c>
      <c r="N311" s="221" t="s">
        <v>44</v>
      </c>
      <c r="O311" s="85"/>
      <c r="P311" s="222">
        <f>O311*H311</f>
        <v>0</v>
      </c>
      <c r="Q311" s="222">
        <v>0.00011</v>
      </c>
      <c r="R311" s="222">
        <f>Q311*H311</f>
        <v>0.017049999999999999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334</v>
      </c>
      <c r="AT311" s="224" t="s">
        <v>217</v>
      </c>
      <c r="AU311" s="224" t="s">
        <v>82</v>
      </c>
      <c r="AY311" s="18" t="s">
        <v>214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80</v>
      </c>
      <c r="BK311" s="225">
        <f>ROUND(I311*H311,2)</f>
        <v>0</v>
      </c>
      <c r="BL311" s="18" t="s">
        <v>334</v>
      </c>
      <c r="BM311" s="224" t="s">
        <v>637</v>
      </c>
    </row>
    <row r="312" s="2" customFormat="1">
      <c r="A312" s="39"/>
      <c r="B312" s="40"/>
      <c r="C312" s="41"/>
      <c r="D312" s="226" t="s">
        <v>224</v>
      </c>
      <c r="E312" s="41"/>
      <c r="F312" s="227" t="s">
        <v>638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224</v>
      </c>
      <c r="AU312" s="18" t="s">
        <v>82</v>
      </c>
    </row>
    <row r="313" s="2" customFormat="1">
      <c r="A313" s="39"/>
      <c r="B313" s="40"/>
      <c r="C313" s="41"/>
      <c r="D313" s="231" t="s">
        <v>226</v>
      </c>
      <c r="E313" s="41"/>
      <c r="F313" s="232" t="s">
        <v>639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226</v>
      </c>
      <c r="AU313" s="18" t="s">
        <v>82</v>
      </c>
    </row>
    <row r="314" s="2" customFormat="1" ht="16.5" customHeight="1">
      <c r="A314" s="39"/>
      <c r="B314" s="40"/>
      <c r="C314" s="213" t="s">
        <v>640</v>
      </c>
      <c r="D314" s="213" t="s">
        <v>217</v>
      </c>
      <c r="E314" s="214" t="s">
        <v>641</v>
      </c>
      <c r="F314" s="215" t="s">
        <v>642</v>
      </c>
      <c r="G314" s="216" t="s">
        <v>277</v>
      </c>
      <c r="H314" s="217">
        <v>103</v>
      </c>
      <c r="I314" s="218"/>
      <c r="J314" s="219">
        <f>ROUND(I314*H314,2)</f>
        <v>0</v>
      </c>
      <c r="K314" s="215" t="s">
        <v>221</v>
      </c>
      <c r="L314" s="45"/>
      <c r="M314" s="220" t="s">
        <v>19</v>
      </c>
      <c r="N314" s="221" t="s">
        <v>44</v>
      </c>
      <c r="O314" s="85"/>
      <c r="P314" s="222">
        <f>O314*H314</f>
        <v>0</v>
      </c>
      <c r="Q314" s="222">
        <v>0.00014999999999999999</v>
      </c>
      <c r="R314" s="222">
        <f>Q314*H314</f>
        <v>0.015449999999999999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334</v>
      </c>
      <c r="AT314" s="224" t="s">
        <v>217</v>
      </c>
      <c r="AU314" s="224" t="s">
        <v>82</v>
      </c>
      <c r="AY314" s="18" t="s">
        <v>214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80</v>
      </c>
      <c r="BK314" s="225">
        <f>ROUND(I314*H314,2)</f>
        <v>0</v>
      </c>
      <c r="BL314" s="18" t="s">
        <v>334</v>
      </c>
      <c r="BM314" s="224" t="s">
        <v>643</v>
      </c>
    </row>
    <row r="315" s="2" customFormat="1">
      <c r="A315" s="39"/>
      <c r="B315" s="40"/>
      <c r="C315" s="41"/>
      <c r="D315" s="226" t="s">
        <v>224</v>
      </c>
      <c r="E315" s="41"/>
      <c r="F315" s="227" t="s">
        <v>644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224</v>
      </c>
      <c r="AU315" s="18" t="s">
        <v>82</v>
      </c>
    </row>
    <row r="316" s="2" customFormat="1">
      <c r="A316" s="39"/>
      <c r="B316" s="40"/>
      <c r="C316" s="41"/>
      <c r="D316" s="231" t="s">
        <v>226</v>
      </c>
      <c r="E316" s="41"/>
      <c r="F316" s="232" t="s">
        <v>645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226</v>
      </c>
      <c r="AU316" s="18" t="s">
        <v>82</v>
      </c>
    </row>
    <row r="317" s="2" customFormat="1" ht="16.5" customHeight="1">
      <c r="A317" s="39"/>
      <c r="B317" s="40"/>
      <c r="C317" s="213" t="s">
        <v>646</v>
      </c>
      <c r="D317" s="213" t="s">
        <v>217</v>
      </c>
      <c r="E317" s="214" t="s">
        <v>647</v>
      </c>
      <c r="F317" s="215" t="s">
        <v>648</v>
      </c>
      <c r="G317" s="216" t="s">
        <v>277</v>
      </c>
      <c r="H317" s="217">
        <v>750</v>
      </c>
      <c r="I317" s="218"/>
      <c r="J317" s="219">
        <f>ROUND(I317*H317,2)</f>
        <v>0</v>
      </c>
      <c r="K317" s="215" t="s">
        <v>221</v>
      </c>
      <c r="L317" s="45"/>
      <c r="M317" s="220" t="s">
        <v>19</v>
      </c>
      <c r="N317" s="221" t="s">
        <v>44</v>
      </c>
      <c r="O317" s="85"/>
      <c r="P317" s="222">
        <f>O317*H317</f>
        <v>0</v>
      </c>
      <c r="Q317" s="222">
        <v>0.00016000000000000001</v>
      </c>
      <c r="R317" s="222">
        <f>Q317*H317</f>
        <v>0.12000000000000001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334</v>
      </c>
      <c r="AT317" s="224" t="s">
        <v>217</v>
      </c>
      <c r="AU317" s="224" t="s">
        <v>82</v>
      </c>
      <c r="AY317" s="18" t="s">
        <v>214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80</v>
      </c>
      <c r="BK317" s="225">
        <f>ROUND(I317*H317,2)</f>
        <v>0</v>
      </c>
      <c r="BL317" s="18" t="s">
        <v>334</v>
      </c>
      <c r="BM317" s="224" t="s">
        <v>649</v>
      </c>
    </row>
    <row r="318" s="2" customFormat="1">
      <c r="A318" s="39"/>
      <c r="B318" s="40"/>
      <c r="C318" s="41"/>
      <c r="D318" s="226" t="s">
        <v>224</v>
      </c>
      <c r="E318" s="41"/>
      <c r="F318" s="227" t="s">
        <v>650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224</v>
      </c>
      <c r="AU318" s="18" t="s">
        <v>82</v>
      </c>
    </row>
    <row r="319" s="2" customFormat="1">
      <c r="A319" s="39"/>
      <c r="B319" s="40"/>
      <c r="C319" s="41"/>
      <c r="D319" s="231" t="s">
        <v>226</v>
      </c>
      <c r="E319" s="41"/>
      <c r="F319" s="232" t="s">
        <v>651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226</v>
      </c>
      <c r="AU319" s="18" t="s">
        <v>82</v>
      </c>
    </row>
    <row r="320" s="2" customFormat="1" ht="16.5" customHeight="1">
      <c r="A320" s="39"/>
      <c r="B320" s="40"/>
      <c r="C320" s="213" t="s">
        <v>652</v>
      </c>
      <c r="D320" s="213" t="s">
        <v>217</v>
      </c>
      <c r="E320" s="214" t="s">
        <v>653</v>
      </c>
      <c r="F320" s="215" t="s">
        <v>654</v>
      </c>
      <c r="G320" s="216" t="s">
        <v>277</v>
      </c>
      <c r="H320" s="217">
        <v>3</v>
      </c>
      <c r="I320" s="218"/>
      <c r="J320" s="219">
        <f>ROUND(I320*H320,2)</f>
        <v>0</v>
      </c>
      <c r="K320" s="215" t="s">
        <v>221</v>
      </c>
      <c r="L320" s="45"/>
      <c r="M320" s="220" t="s">
        <v>19</v>
      </c>
      <c r="N320" s="221" t="s">
        <v>44</v>
      </c>
      <c r="O320" s="85"/>
      <c r="P320" s="222">
        <f>O320*H320</f>
        <v>0</v>
      </c>
      <c r="Q320" s="222">
        <v>0.00031</v>
      </c>
      <c r="R320" s="222">
        <f>Q320*H320</f>
        <v>0.00093000000000000005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334</v>
      </c>
      <c r="AT320" s="224" t="s">
        <v>217</v>
      </c>
      <c r="AU320" s="224" t="s">
        <v>82</v>
      </c>
      <c r="AY320" s="18" t="s">
        <v>214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80</v>
      </c>
      <c r="BK320" s="225">
        <f>ROUND(I320*H320,2)</f>
        <v>0</v>
      </c>
      <c r="BL320" s="18" t="s">
        <v>334</v>
      </c>
      <c r="BM320" s="224" t="s">
        <v>655</v>
      </c>
    </row>
    <row r="321" s="2" customFormat="1">
      <c r="A321" s="39"/>
      <c r="B321" s="40"/>
      <c r="C321" s="41"/>
      <c r="D321" s="226" t="s">
        <v>224</v>
      </c>
      <c r="E321" s="41"/>
      <c r="F321" s="227" t="s">
        <v>656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224</v>
      </c>
      <c r="AU321" s="18" t="s">
        <v>82</v>
      </c>
    </row>
    <row r="322" s="2" customFormat="1">
      <c r="A322" s="39"/>
      <c r="B322" s="40"/>
      <c r="C322" s="41"/>
      <c r="D322" s="231" t="s">
        <v>226</v>
      </c>
      <c r="E322" s="41"/>
      <c r="F322" s="232" t="s">
        <v>657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226</v>
      </c>
      <c r="AU322" s="18" t="s">
        <v>82</v>
      </c>
    </row>
    <row r="323" s="2" customFormat="1" ht="16.5" customHeight="1">
      <c r="A323" s="39"/>
      <c r="B323" s="40"/>
      <c r="C323" s="213" t="s">
        <v>658</v>
      </c>
      <c r="D323" s="213" t="s">
        <v>217</v>
      </c>
      <c r="E323" s="214" t="s">
        <v>659</v>
      </c>
      <c r="F323" s="215" t="s">
        <v>660</v>
      </c>
      <c r="G323" s="216" t="s">
        <v>277</v>
      </c>
      <c r="H323" s="217">
        <v>1225</v>
      </c>
      <c r="I323" s="218"/>
      <c r="J323" s="219">
        <f>ROUND(I323*H323,2)</f>
        <v>0</v>
      </c>
      <c r="K323" s="215" t="s">
        <v>221</v>
      </c>
      <c r="L323" s="45"/>
      <c r="M323" s="220" t="s">
        <v>19</v>
      </c>
      <c r="N323" s="221" t="s">
        <v>44</v>
      </c>
      <c r="O323" s="85"/>
      <c r="P323" s="222">
        <f>O323*H323</f>
        <v>0</v>
      </c>
      <c r="Q323" s="222">
        <v>0.00038000000000000002</v>
      </c>
      <c r="R323" s="222">
        <f>Q323*H323</f>
        <v>0.46550000000000002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334</v>
      </c>
      <c r="AT323" s="224" t="s">
        <v>217</v>
      </c>
      <c r="AU323" s="224" t="s">
        <v>82</v>
      </c>
      <c r="AY323" s="18" t="s">
        <v>214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80</v>
      </c>
      <c r="BK323" s="225">
        <f>ROUND(I323*H323,2)</f>
        <v>0</v>
      </c>
      <c r="BL323" s="18" t="s">
        <v>334</v>
      </c>
      <c r="BM323" s="224" t="s">
        <v>661</v>
      </c>
    </row>
    <row r="324" s="2" customFormat="1">
      <c r="A324" s="39"/>
      <c r="B324" s="40"/>
      <c r="C324" s="41"/>
      <c r="D324" s="226" t="s">
        <v>224</v>
      </c>
      <c r="E324" s="41"/>
      <c r="F324" s="227" t="s">
        <v>662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224</v>
      </c>
      <c r="AU324" s="18" t="s">
        <v>82</v>
      </c>
    </row>
    <row r="325" s="2" customFormat="1">
      <c r="A325" s="39"/>
      <c r="B325" s="40"/>
      <c r="C325" s="41"/>
      <c r="D325" s="231" t="s">
        <v>226</v>
      </c>
      <c r="E325" s="41"/>
      <c r="F325" s="232" t="s">
        <v>663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226</v>
      </c>
      <c r="AU325" s="18" t="s">
        <v>82</v>
      </c>
    </row>
    <row r="326" s="2" customFormat="1" ht="16.5" customHeight="1">
      <c r="A326" s="39"/>
      <c r="B326" s="40"/>
      <c r="C326" s="213" t="s">
        <v>664</v>
      </c>
      <c r="D326" s="213" t="s">
        <v>217</v>
      </c>
      <c r="E326" s="214" t="s">
        <v>665</v>
      </c>
      <c r="F326" s="215" t="s">
        <v>666</v>
      </c>
      <c r="G326" s="216" t="s">
        <v>277</v>
      </c>
      <c r="H326" s="217">
        <v>750</v>
      </c>
      <c r="I326" s="218"/>
      <c r="J326" s="219">
        <f>ROUND(I326*H326,2)</f>
        <v>0</v>
      </c>
      <c r="K326" s="215" t="s">
        <v>221</v>
      </c>
      <c r="L326" s="45"/>
      <c r="M326" s="220" t="s">
        <v>19</v>
      </c>
      <c r="N326" s="221" t="s">
        <v>44</v>
      </c>
      <c r="O326" s="85"/>
      <c r="P326" s="222">
        <f>O326*H326</f>
        <v>0</v>
      </c>
      <c r="Q326" s="222">
        <v>0.00058</v>
      </c>
      <c r="R326" s="222">
        <f>Q326*H326</f>
        <v>0.435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334</v>
      </c>
      <c r="AT326" s="224" t="s">
        <v>217</v>
      </c>
      <c r="AU326" s="224" t="s">
        <v>82</v>
      </c>
      <c r="AY326" s="18" t="s">
        <v>214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80</v>
      </c>
      <c r="BK326" s="225">
        <f>ROUND(I326*H326,2)</f>
        <v>0</v>
      </c>
      <c r="BL326" s="18" t="s">
        <v>334</v>
      </c>
      <c r="BM326" s="224" t="s">
        <v>667</v>
      </c>
    </row>
    <row r="327" s="2" customFormat="1">
      <c r="A327" s="39"/>
      <c r="B327" s="40"/>
      <c r="C327" s="41"/>
      <c r="D327" s="226" t="s">
        <v>224</v>
      </c>
      <c r="E327" s="41"/>
      <c r="F327" s="227" t="s">
        <v>668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224</v>
      </c>
      <c r="AU327" s="18" t="s">
        <v>82</v>
      </c>
    </row>
    <row r="328" s="2" customFormat="1">
      <c r="A328" s="39"/>
      <c r="B328" s="40"/>
      <c r="C328" s="41"/>
      <c r="D328" s="231" t="s">
        <v>226</v>
      </c>
      <c r="E328" s="41"/>
      <c r="F328" s="232" t="s">
        <v>669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226</v>
      </c>
      <c r="AU328" s="18" t="s">
        <v>82</v>
      </c>
    </row>
    <row r="329" s="2" customFormat="1" ht="16.5" customHeight="1">
      <c r="A329" s="39"/>
      <c r="B329" s="40"/>
      <c r="C329" s="213" t="s">
        <v>670</v>
      </c>
      <c r="D329" s="213" t="s">
        <v>217</v>
      </c>
      <c r="E329" s="214" t="s">
        <v>671</v>
      </c>
      <c r="F329" s="215" t="s">
        <v>672</v>
      </c>
      <c r="G329" s="216" t="s">
        <v>277</v>
      </c>
      <c r="H329" s="217">
        <v>973</v>
      </c>
      <c r="I329" s="218"/>
      <c r="J329" s="219">
        <f>ROUND(I329*H329,2)</f>
        <v>0</v>
      </c>
      <c r="K329" s="215" t="s">
        <v>221</v>
      </c>
      <c r="L329" s="45"/>
      <c r="M329" s="220" t="s">
        <v>19</v>
      </c>
      <c r="N329" s="221" t="s">
        <v>44</v>
      </c>
      <c r="O329" s="85"/>
      <c r="P329" s="222">
        <f>O329*H329</f>
        <v>0</v>
      </c>
      <c r="Q329" s="222">
        <v>0.0010399999999999999</v>
      </c>
      <c r="R329" s="222">
        <f>Q329*H329</f>
        <v>1.0119199999999999</v>
      </c>
      <c r="S329" s="222">
        <v>0</v>
      </c>
      <c r="T329" s="22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334</v>
      </c>
      <c r="AT329" s="224" t="s">
        <v>217</v>
      </c>
      <c r="AU329" s="224" t="s">
        <v>82</v>
      </c>
      <c r="AY329" s="18" t="s">
        <v>214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80</v>
      </c>
      <c r="BK329" s="225">
        <f>ROUND(I329*H329,2)</f>
        <v>0</v>
      </c>
      <c r="BL329" s="18" t="s">
        <v>334</v>
      </c>
      <c r="BM329" s="224" t="s">
        <v>673</v>
      </c>
    </row>
    <row r="330" s="2" customFormat="1">
      <c r="A330" s="39"/>
      <c r="B330" s="40"/>
      <c r="C330" s="41"/>
      <c r="D330" s="226" t="s">
        <v>224</v>
      </c>
      <c r="E330" s="41"/>
      <c r="F330" s="227" t="s">
        <v>674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224</v>
      </c>
      <c r="AU330" s="18" t="s">
        <v>82</v>
      </c>
    </row>
    <row r="331" s="2" customFormat="1">
      <c r="A331" s="39"/>
      <c r="B331" s="40"/>
      <c r="C331" s="41"/>
      <c r="D331" s="231" t="s">
        <v>226</v>
      </c>
      <c r="E331" s="41"/>
      <c r="F331" s="232" t="s">
        <v>675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226</v>
      </c>
      <c r="AU331" s="18" t="s">
        <v>82</v>
      </c>
    </row>
    <row r="332" s="2" customFormat="1">
      <c r="A332" s="39"/>
      <c r="B332" s="40"/>
      <c r="C332" s="41"/>
      <c r="D332" s="226" t="s">
        <v>507</v>
      </c>
      <c r="E332" s="41"/>
      <c r="F332" s="253" t="s">
        <v>676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507</v>
      </c>
      <c r="AU332" s="18" t="s">
        <v>82</v>
      </c>
    </row>
    <row r="333" s="2" customFormat="1" ht="16.5" customHeight="1">
      <c r="A333" s="39"/>
      <c r="B333" s="40"/>
      <c r="C333" s="213" t="s">
        <v>677</v>
      </c>
      <c r="D333" s="213" t="s">
        <v>217</v>
      </c>
      <c r="E333" s="214" t="s">
        <v>678</v>
      </c>
      <c r="F333" s="215" t="s">
        <v>679</v>
      </c>
      <c r="G333" s="216" t="s">
        <v>220</v>
      </c>
      <c r="H333" s="217">
        <v>168</v>
      </c>
      <c r="I333" s="218"/>
      <c r="J333" s="219">
        <f>ROUND(I333*H333,2)</f>
        <v>0</v>
      </c>
      <c r="K333" s="215" t="s">
        <v>221</v>
      </c>
      <c r="L333" s="45"/>
      <c r="M333" s="220" t="s">
        <v>19</v>
      </c>
      <c r="N333" s="221" t="s">
        <v>44</v>
      </c>
      <c r="O333" s="85"/>
      <c r="P333" s="222">
        <f>O333*H333</f>
        <v>0</v>
      </c>
      <c r="Q333" s="222">
        <v>2.0000000000000002E-05</v>
      </c>
      <c r="R333" s="222">
        <f>Q333*H333</f>
        <v>0.0033600000000000001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334</v>
      </c>
      <c r="AT333" s="224" t="s">
        <v>217</v>
      </c>
      <c r="AU333" s="224" t="s">
        <v>82</v>
      </c>
      <c r="AY333" s="18" t="s">
        <v>214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80</v>
      </c>
      <c r="BK333" s="225">
        <f>ROUND(I333*H333,2)</f>
        <v>0</v>
      </c>
      <c r="BL333" s="18" t="s">
        <v>334</v>
      </c>
      <c r="BM333" s="224" t="s">
        <v>680</v>
      </c>
    </row>
    <row r="334" s="2" customFormat="1">
      <c r="A334" s="39"/>
      <c r="B334" s="40"/>
      <c r="C334" s="41"/>
      <c r="D334" s="226" t="s">
        <v>224</v>
      </c>
      <c r="E334" s="41"/>
      <c r="F334" s="227" t="s">
        <v>681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224</v>
      </c>
      <c r="AU334" s="18" t="s">
        <v>82</v>
      </c>
    </row>
    <row r="335" s="2" customFormat="1">
      <c r="A335" s="39"/>
      <c r="B335" s="40"/>
      <c r="C335" s="41"/>
      <c r="D335" s="231" t="s">
        <v>226</v>
      </c>
      <c r="E335" s="41"/>
      <c r="F335" s="232" t="s">
        <v>682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226</v>
      </c>
      <c r="AU335" s="18" t="s">
        <v>82</v>
      </c>
    </row>
    <row r="336" s="2" customFormat="1" ht="16.5" customHeight="1">
      <c r="A336" s="39"/>
      <c r="B336" s="40"/>
      <c r="C336" s="243" t="s">
        <v>683</v>
      </c>
      <c r="D336" s="243" t="s">
        <v>254</v>
      </c>
      <c r="E336" s="244" t="s">
        <v>684</v>
      </c>
      <c r="F336" s="245" t="s">
        <v>685</v>
      </c>
      <c r="G336" s="246" t="s">
        <v>220</v>
      </c>
      <c r="H336" s="247">
        <v>89.040000000000006</v>
      </c>
      <c r="I336" s="248"/>
      <c r="J336" s="249">
        <f>ROUND(I336*H336,2)</f>
        <v>0</v>
      </c>
      <c r="K336" s="245" t="s">
        <v>19</v>
      </c>
      <c r="L336" s="250"/>
      <c r="M336" s="251" t="s">
        <v>19</v>
      </c>
      <c r="N336" s="252" t="s">
        <v>44</v>
      </c>
      <c r="O336" s="85"/>
      <c r="P336" s="222">
        <f>O336*H336</f>
        <v>0</v>
      </c>
      <c r="Q336" s="222">
        <v>0.0050200000000000002</v>
      </c>
      <c r="R336" s="222">
        <f>Q336*H336</f>
        <v>0.44698080000000007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686</v>
      </c>
      <c r="AT336" s="224" t="s">
        <v>254</v>
      </c>
      <c r="AU336" s="224" t="s">
        <v>82</v>
      </c>
      <c r="AY336" s="18" t="s">
        <v>214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80</v>
      </c>
      <c r="BK336" s="225">
        <f>ROUND(I336*H336,2)</f>
        <v>0</v>
      </c>
      <c r="BL336" s="18" t="s">
        <v>686</v>
      </c>
      <c r="BM336" s="224" t="s">
        <v>687</v>
      </c>
    </row>
    <row r="337" s="2" customFormat="1">
      <c r="A337" s="39"/>
      <c r="B337" s="40"/>
      <c r="C337" s="41"/>
      <c r="D337" s="226" t="s">
        <v>224</v>
      </c>
      <c r="E337" s="41"/>
      <c r="F337" s="227" t="s">
        <v>685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224</v>
      </c>
      <c r="AU337" s="18" t="s">
        <v>82</v>
      </c>
    </row>
    <row r="338" s="13" customFormat="1">
      <c r="A338" s="13"/>
      <c r="B338" s="233"/>
      <c r="C338" s="234"/>
      <c r="D338" s="226" t="s">
        <v>242</v>
      </c>
      <c r="E338" s="254" t="s">
        <v>19</v>
      </c>
      <c r="F338" s="235" t="s">
        <v>688</v>
      </c>
      <c r="G338" s="234"/>
      <c r="H338" s="236">
        <v>84</v>
      </c>
      <c r="I338" s="237"/>
      <c r="J338" s="234"/>
      <c r="K338" s="234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242</v>
      </c>
      <c r="AU338" s="242" t="s">
        <v>82</v>
      </c>
      <c r="AV338" s="13" t="s">
        <v>82</v>
      </c>
      <c r="AW338" s="13" t="s">
        <v>35</v>
      </c>
      <c r="AX338" s="13" t="s">
        <v>80</v>
      </c>
      <c r="AY338" s="242" t="s">
        <v>214</v>
      </c>
    </row>
    <row r="339" s="13" customFormat="1">
      <c r="A339" s="13"/>
      <c r="B339" s="233"/>
      <c r="C339" s="234"/>
      <c r="D339" s="226" t="s">
        <v>242</v>
      </c>
      <c r="E339" s="234"/>
      <c r="F339" s="235" t="s">
        <v>689</v>
      </c>
      <c r="G339" s="234"/>
      <c r="H339" s="236">
        <v>89.040000000000006</v>
      </c>
      <c r="I339" s="237"/>
      <c r="J339" s="234"/>
      <c r="K339" s="234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242</v>
      </c>
      <c r="AU339" s="242" t="s">
        <v>82</v>
      </c>
      <c r="AV339" s="13" t="s">
        <v>82</v>
      </c>
      <c r="AW339" s="13" t="s">
        <v>4</v>
      </c>
      <c r="AX339" s="13" t="s">
        <v>80</v>
      </c>
      <c r="AY339" s="242" t="s">
        <v>214</v>
      </c>
    </row>
    <row r="340" s="2" customFormat="1" ht="16.5" customHeight="1">
      <c r="A340" s="39"/>
      <c r="B340" s="40"/>
      <c r="C340" s="243" t="s">
        <v>690</v>
      </c>
      <c r="D340" s="243" t="s">
        <v>254</v>
      </c>
      <c r="E340" s="244" t="s">
        <v>691</v>
      </c>
      <c r="F340" s="245" t="s">
        <v>692</v>
      </c>
      <c r="G340" s="246" t="s">
        <v>220</v>
      </c>
      <c r="H340" s="247">
        <v>89.040000000000006</v>
      </c>
      <c r="I340" s="248"/>
      <c r="J340" s="249">
        <f>ROUND(I340*H340,2)</f>
        <v>0</v>
      </c>
      <c r="K340" s="245" t="s">
        <v>19</v>
      </c>
      <c r="L340" s="250"/>
      <c r="M340" s="251" t="s">
        <v>19</v>
      </c>
      <c r="N340" s="252" t="s">
        <v>44</v>
      </c>
      <c r="O340" s="85"/>
      <c r="P340" s="222">
        <f>O340*H340</f>
        <v>0</v>
      </c>
      <c r="Q340" s="222">
        <v>0.0044900000000000001</v>
      </c>
      <c r="R340" s="222">
        <f>Q340*H340</f>
        <v>0.39978960000000002</v>
      </c>
      <c r="S340" s="222">
        <v>0</v>
      </c>
      <c r="T340" s="223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4" t="s">
        <v>686</v>
      </c>
      <c r="AT340" s="224" t="s">
        <v>254</v>
      </c>
      <c r="AU340" s="224" t="s">
        <v>82</v>
      </c>
      <c r="AY340" s="18" t="s">
        <v>214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8" t="s">
        <v>80</v>
      </c>
      <c r="BK340" s="225">
        <f>ROUND(I340*H340,2)</f>
        <v>0</v>
      </c>
      <c r="BL340" s="18" t="s">
        <v>686</v>
      </c>
      <c r="BM340" s="224" t="s">
        <v>693</v>
      </c>
    </row>
    <row r="341" s="2" customFormat="1">
      <c r="A341" s="39"/>
      <c r="B341" s="40"/>
      <c r="C341" s="41"/>
      <c r="D341" s="226" t="s">
        <v>224</v>
      </c>
      <c r="E341" s="41"/>
      <c r="F341" s="227" t="s">
        <v>692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224</v>
      </c>
      <c r="AU341" s="18" t="s">
        <v>82</v>
      </c>
    </row>
    <row r="342" s="13" customFormat="1">
      <c r="A342" s="13"/>
      <c r="B342" s="233"/>
      <c r="C342" s="234"/>
      <c r="D342" s="226" t="s">
        <v>242</v>
      </c>
      <c r="E342" s="254" t="s">
        <v>19</v>
      </c>
      <c r="F342" s="235" t="s">
        <v>688</v>
      </c>
      <c r="G342" s="234"/>
      <c r="H342" s="236">
        <v>84</v>
      </c>
      <c r="I342" s="237"/>
      <c r="J342" s="234"/>
      <c r="K342" s="234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242</v>
      </c>
      <c r="AU342" s="242" t="s">
        <v>82</v>
      </c>
      <c r="AV342" s="13" t="s">
        <v>82</v>
      </c>
      <c r="AW342" s="13" t="s">
        <v>35</v>
      </c>
      <c r="AX342" s="13" t="s">
        <v>80</v>
      </c>
      <c r="AY342" s="242" t="s">
        <v>214</v>
      </c>
    </row>
    <row r="343" s="13" customFormat="1">
      <c r="A343" s="13"/>
      <c r="B343" s="233"/>
      <c r="C343" s="234"/>
      <c r="D343" s="226" t="s">
        <v>242</v>
      </c>
      <c r="E343" s="234"/>
      <c r="F343" s="235" t="s">
        <v>689</v>
      </c>
      <c r="G343" s="234"/>
      <c r="H343" s="236">
        <v>89.040000000000006</v>
      </c>
      <c r="I343" s="237"/>
      <c r="J343" s="234"/>
      <c r="K343" s="234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242</v>
      </c>
      <c r="AU343" s="242" t="s">
        <v>82</v>
      </c>
      <c r="AV343" s="13" t="s">
        <v>82</v>
      </c>
      <c r="AW343" s="13" t="s">
        <v>4</v>
      </c>
      <c r="AX343" s="13" t="s">
        <v>80</v>
      </c>
      <c r="AY343" s="242" t="s">
        <v>214</v>
      </c>
    </row>
    <row r="344" s="2" customFormat="1" ht="16.5" customHeight="1">
      <c r="A344" s="39"/>
      <c r="B344" s="40"/>
      <c r="C344" s="213" t="s">
        <v>694</v>
      </c>
      <c r="D344" s="213" t="s">
        <v>217</v>
      </c>
      <c r="E344" s="214" t="s">
        <v>695</v>
      </c>
      <c r="F344" s="215" t="s">
        <v>696</v>
      </c>
      <c r="G344" s="216" t="s">
        <v>220</v>
      </c>
      <c r="H344" s="217">
        <v>24</v>
      </c>
      <c r="I344" s="218"/>
      <c r="J344" s="219">
        <f>ROUND(I344*H344,2)</f>
        <v>0</v>
      </c>
      <c r="K344" s="215" t="s">
        <v>221</v>
      </c>
      <c r="L344" s="45"/>
      <c r="M344" s="220" t="s">
        <v>19</v>
      </c>
      <c r="N344" s="221" t="s">
        <v>44</v>
      </c>
      <c r="O344" s="85"/>
      <c r="P344" s="222">
        <f>O344*H344</f>
        <v>0</v>
      </c>
      <c r="Q344" s="222">
        <v>2.0000000000000002E-05</v>
      </c>
      <c r="R344" s="222">
        <f>Q344*H344</f>
        <v>0.00048000000000000007</v>
      </c>
      <c r="S344" s="222">
        <v>0</v>
      </c>
      <c r="T344" s="223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4" t="s">
        <v>334</v>
      </c>
      <c r="AT344" s="224" t="s">
        <v>217</v>
      </c>
      <c r="AU344" s="224" t="s">
        <v>82</v>
      </c>
      <c r="AY344" s="18" t="s">
        <v>214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80</v>
      </c>
      <c r="BK344" s="225">
        <f>ROUND(I344*H344,2)</f>
        <v>0</v>
      </c>
      <c r="BL344" s="18" t="s">
        <v>334</v>
      </c>
      <c r="BM344" s="224" t="s">
        <v>697</v>
      </c>
    </row>
    <row r="345" s="2" customFormat="1">
      <c r="A345" s="39"/>
      <c r="B345" s="40"/>
      <c r="C345" s="41"/>
      <c r="D345" s="226" t="s">
        <v>224</v>
      </c>
      <c r="E345" s="41"/>
      <c r="F345" s="227" t="s">
        <v>698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224</v>
      </c>
      <c r="AU345" s="18" t="s">
        <v>82</v>
      </c>
    </row>
    <row r="346" s="2" customFormat="1">
      <c r="A346" s="39"/>
      <c r="B346" s="40"/>
      <c r="C346" s="41"/>
      <c r="D346" s="231" t="s">
        <v>226</v>
      </c>
      <c r="E346" s="41"/>
      <c r="F346" s="232" t="s">
        <v>699</v>
      </c>
      <c r="G346" s="41"/>
      <c r="H346" s="41"/>
      <c r="I346" s="228"/>
      <c r="J346" s="41"/>
      <c r="K346" s="41"/>
      <c r="L346" s="45"/>
      <c r="M346" s="229"/>
      <c r="N346" s="230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226</v>
      </c>
      <c r="AU346" s="18" t="s">
        <v>82</v>
      </c>
    </row>
    <row r="347" s="2" customFormat="1" ht="16.5" customHeight="1">
      <c r="A347" s="39"/>
      <c r="B347" s="40"/>
      <c r="C347" s="243" t="s">
        <v>700</v>
      </c>
      <c r="D347" s="243" t="s">
        <v>254</v>
      </c>
      <c r="E347" s="244" t="s">
        <v>701</v>
      </c>
      <c r="F347" s="245" t="s">
        <v>702</v>
      </c>
      <c r="G347" s="246" t="s">
        <v>220</v>
      </c>
      <c r="H347" s="247">
        <v>12.720000000000001</v>
      </c>
      <c r="I347" s="248"/>
      <c r="J347" s="249">
        <f>ROUND(I347*H347,2)</f>
        <v>0</v>
      </c>
      <c r="K347" s="245" t="s">
        <v>19</v>
      </c>
      <c r="L347" s="250"/>
      <c r="M347" s="251" t="s">
        <v>19</v>
      </c>
      <c r="N347" s="252" t="s">
        <v>44</v>
      </c>
      <c r="O347" s="85"/>
      <c r="P347" s="222">
        <f>O347*H347</f>
        <v>0</v>
      </c>
      <c r="Q347" s="222">
        <v>0.0087899999999999992</v>
      </c>
      <c r="R347" s="222">
        <f>Q347*H347</f>
        <v>0.1118088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686</v>
      </c>
      <c r="AT347" s="224" t="s">
        <v>254</v>
      </c>
      <c r="AU347" s="224" t="s">
        <v>82</v>
      </c>
      <c r="AY347" s="18" t="s">
        <v>214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80</v>
      </c>
      <c r="BK347" s="225">
        <f>ROUND(I347*H347,2)</f>
        <v>0</v>
      </c>
      <c r="BL347" s="18" t="s">
        <v>686</v>
      </c>
      <c r="BM347" s="224" t="s">
        <v>703</v>
      </c>
    </row>
    <row r="348" s="2" customFormat="1">
      <c r="A348" s="39"/>
      <c r="B348" s="40"/>
      <c r="C348" s="41"/>
      <c r="D348" s="226" t="s">
        <v>224</v>
      </c>
      <c r="E348" s="41"/>
      <c r="F348" s="227" t="s">
        <v>702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224</v>
      </c>
      <c r="AU348" s="18" t="s">
        <v>82</v>
      </c>
    </row>
    <row r="349" s="13" customFormat="1">
      <c r="A349" s="13"/>
      <c r="B349" s="233"/>
      <c r="C349" s="234"/>
      <c r="D349" s="226" t="s">
        <v>242</v>
      </c>
      <c r="E349" s="254" t="s">
        <v>19</v>
      </c>
      <c r="F349" s="235" t="s">
        <v>8</v>
      </c>
      <c r="G349" s="234"/>
      <c r="H349" s="236">
        <v>12</v>
      </c>
      <c r="I349" s="237"/>
      <c r="J349" s="234"/>
      <c r="K349" s="234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242</v>
      </c>
      <c r="AU349" s="242" t="s">
        <v>82</v>
      </c>
      <c r="AV349" s="13" t="s">
        <v>82</v>
      </c>
      <c r="AW349" s="13" t="s">
        <v>35</v>
      </c>
      <c r="AX349" s="13" t="s">
        <v>80</v>
      </c>
      <c r="AY349" s="242" t="s">
        <v>214</v>
      </c>
    </row>
    <row r="350" s="13" customFormat="1">
      <c r="A350" s="13"/>
      <c r="B350" s="233"/>
      <c r="C350" s="234"/>
      <c r="D350" s="226" t="s">
        <v>242</v>
      </c>
      <c r="E350" s="234"/>
      <c r="F350" s="235" t="s">
        <v>704</v>
      </c>
      <c r="G350" s="234"/>
      <c r="H350" s="236">
        <v>12.720000000000001</v>
      </c>
      <c r="I350" s="237"/>
      <c r="J350" s="234"/>
      <c r="K350" s="234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242</v>
      </c>
      <c r="AU350" s="242" t="s">
        <v>82</v>
      </c>
      <c r="AV350" s="13" t="s">
        <v>82</v>
      </c>
      <c r="AW350" s="13" t="s">
        <v>4</v>
      </c>
      <c r="AX350" s="13" t="s">
        <v>80</v>
      </c>
      <c r="AY350" s="242" t="s">
        <v>214</v>
      </c>
    </row>
    <row r="351" s="2" customFormat="1" ht="16.5" customHeight="1">
      <c r="A351" s="39"/>
      <c r="B351" s="40"/>
      <c r="C351" s="243" t="s">
        <v>705</v>
      </c>
      <c r="D351" s="243" t="s">
        <v>254</v>
      </c>
      <c r="E351" s="244" t="s">
        <v>706</v>
      </c>
      <c r="F351" s="245" t="s">
        <v>707</v>
      </c>
      <c r="G351" s="246" t="s">
        <v>220</v>
      </c>
      <c r="H351" s="247">
        <v>12.720000000000001</v>
      </c>
      <c r="I351" s="248"/>
      <c r="J351" s="249">
        <f>ROUND(I351*H351,2)</f>
        <v>0</v>
      </c>
      <c r="K351" s="245" t="s">
        <v>19</v>
      </c>
      <c r="L351" s="250"/>
      <c r="M351" s="251" t="s">
        <v>19</v>
      </c>
      <c r="N351" s="252" t="s">
        <v>44</v>
      </c>
      <c r="O351" s="85"/>
      <c r="P351" s="222">
        <f>O351*H351</f>
        <v>0</v>
      </c>
      <c r="Q351" s="222">
        <v>0.0082199999999999999</v>
      </c>
      <c r="R351" s="222">
        <f>Q351*H351</f>
        <v>0.10455840000000001</v>
      </c>
      <c r="S351" s="222">
        <v>0</v>
      </c>
      <c r="T351" s="22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4" t="s">
        <v>686</v>
      </c>
      <c r="AT351" s="224" t="s">
        <v>254</v>
      </c>
      <c r="AU351" s="224" t="s">
        <v>82</v>
      </c>
      <c r="AY351" s="18" t="s">
        <v>214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8" t="s">
        <v>80</v>
      </c>
      <c r="BK351" s="225">
        <f>ROUND(I351*H351,2)</f>
        <v>0</v>
      </c>
      <c r="BL351" s="18" t="s">
        <v>686</v>
      </c>
      <c r="BM351" s="224" t="s">
        <v>708</v>
      </c>
    </row>
    <row r="352" s="2" customFormat="1">
      <c r="A352" s="39"/>
      <c r="B352" s="40"/>
      <c r="C352" s="41"/>
      <c r="D352" s="226" t="s">
        <v>224</v>
      </c>
      <c r="E352" s="41"/>
      <c r="F352" s="227" t="s">
        <v>707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224</v>
      </c>
      <c r="AU352" s="18" t="s">
        <v>82</v>
      </c>
    </row>
    <row r="353" s="13" customFormat="1">
      <c r="A353" s="13"/>
      <c r="B353" s="233"/>
      <c r="C353" s="234"/>
      <c r="D353" s="226" t="s">
        <v>242</v>
      </c>
      <c r="E353" s="254" t="s">
        <v>19</v>
      </c>
      <c r="F353" s="235" t="s">
        <v>8</v>
      </c>
      <c r="G353" s="234"/>
      <c r="H353" s="236">
        <v>12</v>
      </c>
      <c r="I353" s="237"/>
      <c r="J353" s="234"/>
      <c r="K353" s="234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242</v>
      </c>
      <c r="AU353" s="242" t="s">
        <v>82</v>
      </c>
      <c r="AV353" s="13" t="s">
        <v>82</v>
      </c>
      <c r="AW353" s="13" t="s">
        <v>35</v>
      </c>
      <c r="AX353" s="13" t="s">
        <v>80</v>
      </c>
      <c r="AY353" s="242" t="s">
        <v>214</v>
      </c>
    </row>
    <row r="354" s="13" customFormat="1">
      <c r="A354" s="13"/>
      <c r="B354" s="233"/>
      <c r="C354" s="234"/>
      <c r="D354" s="226" t="s">
        <v>242</v>
      </c>
      <c r="E354" s="234"/>
      <c r="F354" s="235" t="s">
        <v>704</v>
      </c>
      <c r="G354" s="234"/>
      <c r="H354" s="236">
        <v>12.720000000000001</v>
      </c>
      <c r="I354" s="237"/>
      <c r="J354" s="234"/>
      <c r="K354" s="234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242</v>
      </c>
      <c r="AU354" s="242" t="s">
        <v>82</v>
      </c>
      <c r="AV354" s="13" t="s">
        <v>82</v>
      </c>
      <c r="AW354" s="13" t="s">
        <v>4</v>
      </c>
      <c r="AX354" s="13" t="s">
        <v>80</v>
      </c>
      <c r="AY354" s="242" t="s">
        <v>214</v>
      </c>
    </row>
    <row r="355" s="2" customFormat="1" ht="16.5" customHeight="1">
      <c r="A355" s="39"/>
      <c r="B355" s="40"/>
      <c r="C355" s="213" t="s">
        <v>709</v>
      </c>
      <c r="D355" s="213" t="s">
        <v>217</v>
      </c>
      <c r="E355" s="214" t="s">
        <v>710</v>
      </c>
      <c r="F355" s="215" t="s">
        <v>711</v>
      </c>
      <c r="G355" s="216" t="s">
        <v>220</v>
      </c>
      <c r="H355" s="217">
        <v>444</v>
      </c>
      <c r="I355" s="218"/>
      <c r="J355" s="219">
        <f>ROUND(I355*H355,2)</f>
        <v>0</v>
      </c>
      <c r="K355" s="215" t="s">
        <v>221</v>
      </c>
      <c r="L355" s="45"/>
      <c r="M355" s="220" t="s">
        <v>19</v>
      </c>
      <c r="N355" s="221" t="s">
        <v>44</v>
      </c>
      <c r="O355" s="85"/>
      <c r="P355" s="222">
        <f>O355*H355</f>
        <v>0</v>
      </c>
      <c r="Q355" s="222">
        <v>3.0000000000000001E-05</v>
      </c>
      <c r="R355" s="222">
        <f>Q355*H355</f>
        <v>0.01332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334</v>
      </c>
      <c r="AT355" s="224" t="s">
        <v>217</v>
      </c>
      <c r="AU355" s="224" t="s">
        <v>82</v>
      </c>
      <c r="AY355" s="18" t="s">
        <v>214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80</v>
      </c>
      <c r="BK355" s="225">
        <f>ROUND(I355*H355,2)</f>
        <v>0</v>
      </c>
      <c r="BL355" s="18" t="s">
        <v>334</v>
      </c>
      <c r="BM355" s="224" t="s">
        <v>712</v>
      </c>
    </row>
    <row r="356" s="2" customFormat="1">
      <c r="A356" s="39"/>
      <c r="B356" s="40"/>
      <c r="C356" s="41"/>
      <c r="D356" s="226" t="s">
        <v>224</v>
      </c>
      <c r="E356" s="41"/>
      <c r="F356" s="227" t="s">
        <v>713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224</v>
      </c>
      <c r="AU356" s="18" t="s">
        <v>82</v>
      </c>
    </row>
    <row r="357" s="2" customFormat="1">
      <c r="A357" s="39"/>
      <c r="B357" s="40"/>
      <c r="C357" s="41"/>
      <c r="D357" s="231" t="s">
        <v>226</v>
      </c>
      <c r="E357" s="41"/>
      <c r="F357" s="232" t="s">
        <v>714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226</v>
      </c>
      <c r="AU357" s="18" t="s">
        <v>82</v>
      </c>
    </row>
    <row r="358" s="2" customFormat="1" ht="16.5" customHeight="1">
      <c r="A358" s="39"/>
      <c r="B358" s="40"/>
      <c r="C358" s="243" t="s">
        <v>715</v>
      </c>
      <c r="D358" s="243" t="s">
        <v>254</v>
      </c>
      <c r="E358" s="244" t="s">
        <v>716</v>
      </c>
      <c r="F358" s="245" t="s">
        <v>717</v>
      </c>
      <c r="G358" s="246" t="s">
        <v>220</v>
      </c>
      <c r="H358" s="247">
        <v>235.31999999999999</v>
      </c>
      <c r="I358" s="248"/>
      <c r="J358" s="249">
        <f>ROUND(I358*H358,2)</f>
        <v>0</v>
      </c>
      <c r="K358" s="245" t="s">
        <v>19</v>
      </c>
      <c r="L358" s="250"/>
      <c r="M358" s="251" t="s">
        <v>19</v>
      </c>
      <c r="N358" s="252" t="s">
        <v>44</v>
      </c>
      <c r="O358" s="85"/>
      <c r="P358" s="222">
        <f>O358*H358</f>
        <v>0</v>
      </c>
      <c r="Q358" s="222">
        <v>0.010489999999999999</v>
      </c>
      <c r="R358" s="222">
        <f>Q358*H358</f>
        <v>2.4685067999999997</v>
      </c>
      <c r="S358" s="222">
        <v>0</v>
      </c>
      <c r="T358" s="22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686</v>
      </c>
      <c r="AT358" s="224" t="s">
        <v>254</v>
      </c>
      <c r="AU358" s="224" t="s">
        <v>82</v>
      </c>
      <c r="AY358" s="18" t="s">
        <v>214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80</v>
      </c>
      <c r="BK358" s="225">
        <f>ROUND(I358*H358,2)</f>
        <v>0</v>
      </c>
      <c r="BL358" s="18" t="s">
        <v>686</v>
      </c>
      <c r="BM358" s="224" t="s">
        <v>718</v>
      </c>
    </row>
    <row r="359" s="2" customFormat="1">
      <c r="A359" s="39"/>
      <c r="B359" s="40"/>
      <c r="C359" s="41"/>
      <c r="D359" s="226" t="s">
        <v>224</v>
      </c>
      <c r="E359" s="41"/>
      <c r="F359" s="227" t="s">
        <v>719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224</v>
      </c>
      <c r="AU359" s="18" t="s">
        <v>82</v>
      </c>
    </row>
    <row r="360" s="13" customFormat="1">
      <c r="A360" s="13"/>
      <c r="B360" s="233"/>
      <c r="C360" s="234"/>
      <c r="D360" s="226" t="s">
        <v>242</v>
      </c>
      <c r="E360" s="254" t="s">
        <v>19</v>
      </c>
      <c r="F360" s="235" t="s">
        <v>720</v>
      </c>
      <c r="G360" s="234"/>
      <c r="H360" s="236">
        <v>222</v>
      </c>
      <c r="I360" s="237"/>
      <c r="J360" s="234"/>
      <c r="K360" s="234"/>
      <c r="L360" s="238"/>
      <c r="M360" s="239"/>
      <c r="N360" s="240"/>
      <c r="O360" s="240"/>
      <c r="P360" s="240"/>
      <c r="Q360" s="240"/>
      <c r="R360" s="240"/>
      <c r="S360" s="240"/>
      <c r="T360" s="24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2" t="s">
        <v>242</v>
      </c>
      <c r="AU360" s="242" t="s">
        <v>82</v>
      </c>
      <c r="AV360" s="13" t="s">
        <v>82</v>
      </c>
      <c r="AW360" s="13" t="s">
        <v>35</v>
      </c>
      <c r="AX360" s="13" t="s">
        <v>80</v>
      </c>
      <c r="AY360" s="242" t="s">
        <v>214</v>
      </c>
    </row>
    <row r="361" s="13" customFormat="1">
      <c r="A361" s="13"/>
      <c r="B361" s="233"/>
      <c r="C361" s="234"/>
      <c r="D361" s="226" t="s">
        <v>242</v>
      </c>
      <c r="E361" s="234"/>
      <c r="F361" s="235" t="s">
        <v>721</v>
      </c>
      <c r="G361" s="234"/>
      <c r="H361" s="236">
        <v>235.31999999999999</v>
      </c>
      <c r="I361" s="237"/>
      <c r="J361" s="234"/>
      <c r="K361" s="234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242</v>
      </c>
      <c r="AU361" s="242" t="s">
        <v>82</v>
      </c>
      <c r="AV361" s="13" t="s">
        <v>82</v>
      </c>
      <c r="AW361" s="13" t="s">
        <v>4</v>
      </c>
      <c r="AX361" s="13" t="s">
        <v>80</v>
      </c>
      <c r="AY361" s="242" t="s">
        <v>214</v>
      </c>
    </row>
    <row r="362" s="2" customFormat="1" ht="16.5" customHeight="1">
      <c r="A362" s="39"/>
      <c r="B362" s="40"/>
      <c r="C362" s="243" t="s">
        <v>722</v>
      </c>
      <c r="D362" s="243" t="s">
        <v>254</v>
      </c>
      <c r="E362" s="244" t="s">
        <v>723</v>
      </c>
      <c r="F362" s="245" t="s">
        <v>724</v>
      </c>
      <c r="G362" s="246" t="s">
        <v>220</v>
      </c>
      <c r="H362" s="247">
        <v>235.31999999999999</v>
      </c>
      <c r="I362" s="248"/>
      <c r="J362" s="249">
        <f>ROUND(I362*H362,2)</f>
        <v>0</v>
      </c>
      <c r="K362" s="245" t="s">
        <v>19</v>
      </c>
      <c r="L362" s="250"/>
      <c r="M362" s="251" t="s">
        <v>19</v>
      </c>
      <c r="N362" s="252" t="s">
        <v>44</v>
      </c>
      <c r="O362" s="85"/>
      <c r="P362" s="222">
        <f>O362*H362</f>
        <v>0</v>
      </c>
      <c r="Q362" s="222">
        <v>0.011220000000000001</v>
      </c>
      <c r="R362" s="222">
        <f>Q362*H362</f>
        <v>2.6402904</v>
      </c>
      <c r="S362" s="222">
        <v>0</v>
      </c>
      <c r="T362" s="22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4" t="s">
        <v>686</v>
      </c>
      <c r="AT362" s="224" t="s">
        <v>254</v>
      </c>
      <c r="AU362" s="224" t="s">
        <v>82</v>
      </c>
      <c r="AY362" s="18" t="s">
        <v>214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80</v>
      </c>
      <c r="BK362" s="225">
        <f>ROUND(I362*H362,2)</f>
        <v>0</v>
      </c>
      <c r="BL362" s="18" t="s">
        <v>686</v>
      </c>
      <c r="BM362" s="224" t="s">
        <v>725</v>
      </c>
    </row>
    <row r="363" s="2" customFormat="1">
      <c r="A363" s="39"/>
      <c r="B363" s="40"/>
      <c r="C363" s="41"/>
      <c r="D363" s="226" t="s">
        <v>224</v>
      </c>
      <c r="E363" s="41"/>
      <c r="F363" s="227" t="s">
        <v>724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224</v>
      </c>
      <c r="AU363" s="18" t="s">
        <v>82</v>
      </c>
    </row>
    <row r="364" s="13" customFormat="1">
      <c r="A364" s="13"/>
      <c r="B364" s="233"/>
      <c r="C364" s="234"/>
      <c r="D364" s="226" t="s">
        <v>242</v>
      </c>
      <c r="E364" s="254" t="s">
        <v>19</v>
      </c>
      <c r="F364" s="235" t="s">
        <v>720</v>
      </c>
      <c r="G364" s="234"/>
      <c r="H364" s="236">
        <v>222</v>
      </c>
      <c r="I364" s="237"/>
      <c r="J364" s="234"/>
      <c r="K364" s="234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242</v>
      </c>
      <c r="AU364" s="242" t="s">
        <v>82</v>
      </c>
      <c r="AV364" s="13" t="s">
        <v>82</v>
      </c>
      <c r="AW364" s="13" t="s">
        <v>35</v>
      </c>
      <c r="AX364" s="13" t="s">
        <v>80</v>
      </c>
      <c r="AY364" s="242" t="s">
        <v>214</v>
      </c>
    </row>
    <row r="365" s="13" customFormat="1">
      <c r="A365" s="13"/>
      <c r="B365" s="233"/>
      <c r="C365" s="234"/>
      <c r="D365" s="226" t="s">
        <v>242</v>
      </c>
      <c r="E365" s="234"/>
      <c r="F365" s="235" t="s">
        <v>721</v>
      </c>
      <c r="G365" s="234"/>
      <c r="H365" s="236">
        <v>235.31999999999999</v>
      </c>
      <c r="I365" s="237"/>
      <c r="J365" s="234"/>
      <c r="K365" s="234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242</v>
      </c>
      <c r="AU365" s="242" t="s">
        <v>82</v>
      </c>
      <c r="AV365" s="13" t="s">
        <v>82</v>
      </c>
      <c r="AW365" s="13" t="s">
        <v>4</v>
      </c>
      <c r="AX365" s="13" t="s">
        <v>80</v>
      </c>
      <c r="AY365" s="242" t="s">
        <v>214</v>
      </c>
    </row>
    <row r="366" s="2" customFormat="1" ht="16.5" customHeight="1">
      <c r="A366" s="39"/>
      <c r="B366" s="40"/>
      <c r="C366" s="213" t="s">
        <v>726</v>
      </c>
      <c r="D366" s="213" t="s">
        <v>217</v>
      </c>
      <c r="E366" s="214" t="s">
        <v>727</v>
      </c>
      <c r="F366" s="215" t="s">
        <v>728</v>
      </c>
      <c r="G366" s="216" t="s">
        <v>220</v>
      </c>
      <c r="H366" s="217">
        <v>396</v>
      </c>
      <c r="I366" s="218"/>
      <c r="J366" s="219">
        <f>ROUND(I366*H366,2)</f>
        <v>0</v>
      </c>
      <c r="K366" s="215" t="s">
        <v>221</v>
      </c>
      <c r="L366" s="45"/>
      <c r="M366" s="220" t="s">
        <v>19</v>
      </c>
      <c r="N366" s="221" t="s">
        <v>44</v>
      </c>
      <c r="O366" s="85"/>
      <c r="P366" s="222">
        <f>O366*H366</f>
        <v>0</v>
      </c>
      <c r="Q366" s="222">
        <v>4.0000000000000003E-05</v>
      </c>
      <c r="R366" s="222">
        <f>Q366*H366</f>
        <v>0.01584</v>
      </c>
      <c r="S366" s="222">
        <v>0</v>
      </c>
      <c r="T366" s="223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334</v>
      </c>
      <c r="AT366" s="224" t="s">
        <v>217</v>
      </c>
      <c r="AU366" s="224" t="s">
        <v>82</v>
      </c>
      <c r="AY366" s="18" t="s">
        <v>214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80</v>
      </c>
      <c r="BK366" s="225">
        <f>ROUND(I366*H366,2)</f>
        <v>0</v>
      </c>
      <c r="BL366" s="18" t="s">
        <v>334</v>
      </c>
      <c r="BM366" s="224" t="s">
        <v>729</v>
      </c>
    </row>
    <row r="367" s="2" customFormat="1">
      <c r="A367" s="39"/>
      <c r="B367" s="40"/>
      <c r="C367" s="41"/>
      <c r="D367" s="226" t="s">
        <v>224</v>
      </c>
      <c r="E367" s="41"/>
      <c r="F367" s="227" t="s">
        <v>730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224</v>
      </c>
      <c r="AU367" s="18" t="s">
        <v>82</v>
      </c>
    </row>
    <row r="368" s="2" customFormat="1">
      <c r="A368" s="39"/>
      <c r="B368" s="40"/>
      <c r="C368" s="41"/>
      <c r="D368" s="231" t="s">
        <v>226</v>
      </c>
      <c r="E368" s="41"/>
      <c r="F368" s="232" t="s">
        <v>731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226</v>
      </c>
      <c r="AU368" s="18" t="s">
        <v>82</v>
      </c>
    </row>
    <row r="369" s="2" customFormat="1" ht="16.5" customHeight="1">
      <c r="A369" s="39"/>
      <c r="B369" s="40"/>
      <c r="C369" s="243" t="s">
        <v>732</v>
      </c>
      <c r="D369" s="243" t="s">
        <v>254</v>
      </c>
      <c r="E369" s="244" t="s">
        <v>733</v>
      </c>
      <c r="F369" s="245" t="s">
        <v>734</v>
      </c>
      <c r="G369" s="246" t="s">
        <v>220</v>
      </c>
      <c r="H369" s="247">
        <v>209.88</v>
      </c>
      <c r="I369" s="248"/>
      <c r="J369" s="249">
        <f>ROUND(I369*H369,2)</f>
        <v>0</v>
      </c>
      <c r="K369" s="245" t="s">
        <v>19</v>
      </c>
      <c r="L369" s="250"/>
      <c r="M369" s="251" t="s">
        <v>19</v>
      </c>
      <c r="N369" s="252" t="s">
        <v>44</v>
      </c>
      <c r="O369" s="85"/>
      <c r="P369" s="222">
        <f>O369*H369</f>
        <v>0</v>
      </c>
      <c r="Q369" s="222">
        <v>0.015910000000000001</v>
      </c>
      <c r="R369" s="222">
        <f>Q369*H369</f>
        <v>3.3391907999999999</v>
      </c>
      <c r="S369" s="222">
        <v>0</v>
      </c>
      <c r="T369" s="22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686</v>
      </c>
      <c r="AT369" s="224" t="s">
        <v>254</v>
      </c>
      <c r="AU369" s="224" t="s">
        <v>82</v>
      </c>
      <c r="AY369" s="18" t="s">
        <v>214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80</v>
      </c>
      <c r="BK369" s="225">
        <f>ROUND(I369*H369,2)</f>
        <v>0</v>
      </c>
      <c r="BL369" s="18" t="s">
        <v>686</v>
      </c>
      <c r="BM369" s="224" t="s">
        <v>735</v>
      </c>
    </row>
    <row r="370" s="2" customFormat="1">
      <c r="A370" s="39"/>
      <c r="B370" s="40"/>
      <c r="C370" s="41"/>
      <c r="D370" s="226" t="s">
        <v>224</v>
      </c>
      <c r="E370" s="41"/>
      <c r="F370" s="227" t="s">
        <v>734</v>
      </c>
      <c r="G370" s="41"/>
      <c r="H370" s="41"/>
      <c r="I370" s="228"/>
      <c r="J370" s="41"/>
      <c r="K370" s="41"/>
      <c r="L370" s="45"/>
      <c r="M370" s="229"/>
      <c r="N370" s="230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224</v>
      </c>
      <c r="AU370" s="18" t="s">
        <v>82</v>
      </c>
    </row>
    <row r="371" s="13" customFormat="1">
      <c r="A371" s="13"/>
      <c r="B371" s="233"/>
      <c r="C371" s="234"/>
      <c r="D371" s="226" t="s">
        <v>242</v>
      </c>
      <c r="E371" s="254" t="s">
        <v>19</v>
      </c>
      <c r="F371" s="235" t="s">
        <v>736</v>
      </c>
      <c r="G371" s="234"/>
      <c r="H371" s="236">
        <v>198</v>
      </c>
      <c r="I371" s="237"/>
      <c r="J371" s="234"/>
      <c r="K371" s="234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242</v>
      </c>
      <c r="AU371" s="242" t="s">
        <v>82</v>
      </c>
      <c r="AV371" s="13" t="s">
        <v>82</v>
      </c>
      <c r="AW371" s="13" t="s">
        <v>35</v>
      </c>
      <c r="AX371" s="13" t="s">
        <v>80</v>
      </c>
      <c r="AY371" s="242" t="s">
        <v>214</v>
      </c>
    </row>
    <row r="372" s="13" customFormat="1">
      <c r="A372" s="13"/>
      <c r="B372" s="233"/>
      <c r="C372" s="234"/>
      <c r="D372" s="226" t="s">
        <v>242</v>
      </c>
      <c r="E372" s="234"/>
      <c r="F372" s="235" t="s">
        <v>737</v>
      </c>
      <c r="G372" s="234"/>
      <c r="H372" s="236">
        <v>209.88</v>
      </c>
      <c r="I372" s="237"/>
      <c r="J372" s="234"/>
      <c r="K372" s="234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242</v>
      </c>
      <c r="AU372" s="242" t="s">
        <v>82</v>
      </c>
      <c r="AV372" s="13" t="s">
        <v>82</v>
      </c>
      <c r="AW372" s="13" t="s">
        <v>4</v>
      </c>
      <c r="AX372" s="13" t="s">
        <v>80</v>
      </c>
      <c r="AY372" s="242" t="s">
        <v>214</v>
      </c>
    </row>
    <row r="373" s="2" customFormat="1" ht="16.5" customHeight="1">
      <c r="A373" s="39"/>
      <c r="B373" s="40"/>
      <c r="C373" s="243" t="s">
        <v>738</v>
      </c>
      <c r="D373" s="243" t="s">
        <v>254</v>
      </c>
      <c r="E373" s="244" t="s">
        <v>739</v>
      </c>
      <c r="F373" s="245" t="s">
        <v>740</v>
      </c>
      <c r="G373" s="246" t="s">
        <v>220</v>
      </c>
      <c r="H373" s="247">
        <v>209.88</v>
      </c>
      <c r="I373" s="248"/>
      <c r="J373" s="249">
        <f>ROUND(I373*H373,2)</f>
        <v>0</v>
      </c>
      <c r="K373" s="245" t="s">
        <v>19</v>
      </c>
      <c r="L373" s="250"/>
      <c r="M373" s="251" t="s">
        <v>19</v>
      </c>
      <c r="N373" s="252" t="s">
        <v>44</v>
      </c>
      <c r="O373" s="85"/>
      <c r="P373" s="222">
        <f>O373*H373</f>
        <v>0</v>
      </c>
      <c r="Q373" s="222">
        <v>0.014710000000000001</v>
      </c>
      <c r="R373" s="222">
        <f>Q373*H373</f>
        <v>3.0873348000000003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686</v>
      </c>
      <c r="AT373" s="224" t="s">
        <v>254</v>
      </c>
      <c r="AU373" s="224" t="s">
        <v>82</v>
      </c>
      <c r="AY373" s="18" t="s">
        <v>214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80</v>
      </c>
      <c r="BK373" s="225">
        <f>ROUND(I373*H373,2)</f>
        <v>0</v>
      </c>
      <c r="BL373" s="18" t="s">
        <v>686</v>
      </c>
      <c r="BM373" s="224" t="s">
        <v>741</v>
      </c>
    </row>
    <row r="374" s="2" customFormat="1">
      <c r="A374" s="39"/>
      <c r="B374" s="40"/>
      <c r="C374" s="41"/>
      <c r="D374" s="226" t="s">
        <v>224</v>
      </c>
      <c r="E374" s="41"/>
      <c r="F374" s="227" t="s">
        <v>740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224</v>
      </c>
      <c r="AU374" s="18" t="s">
        <v>82</v>
      </c>
    </row>
    <row r="375" s="13" customFormat="1">
      <c r="A375" s="13"/>
      <c r="B375" s="233"/>
      <c r="C375" s="234"/>
      <c r="D375" s="226" t="s">
        <v>242</v>
      </c>
      <c r="E375" s="254" t="s">
        <v>19</v>
      </c>
      <c r="F375" s="235" t="s">
        <v>736</v>
      </c>
      <c r="G375" s="234"/>
      <c r="H375" s="236">
        <v>198</v>
      </c>
      <c r="I375" s="237"/>
      <c r="J375" s="234"/>
      <c r="K375" s="234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242</v>
      </c>
      <c r="AU375" s="242" t="s">
        <v>82</v>
      </c>
      <c r="AV375" s="13" t="s">
        <v>82</v>
      </c>
      <c r="AW375" s="13" t="s">
        <v>35</v>
      </c>
      <c r="AX375" s="13" t="s">
        <v>80</v>
      </c>
      <c r="AY375" s="242" t="s">
        <v>214</v>
      </c>
    </row>
    <row r="376" s="13" customFormat="1">
      <c r="A376" s="13"/>
      <c r="B376" s="233"/>
      <c r="C376" s="234"/>
      <c r="D376" s="226" t="s">
        <v>242</v>
      </c>
      <c r="E376" s="234"/>
      <c r="F376" s="235" t="s">
        <v>737</v>
      </c>
      <c r="G376" s="234"/>
      <c r="H376" s="236">
        <v>209.88</v>
      </c>
      <c r="I376" s="237"/>
      <c r="J376" s="234"/>
      <c r="K376" s="234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242</v>
      </c>
      <c r="AU376" s="242" t="s">
        <v>82</v>
      </c>
      <c r="AV376" s="13" t="s">
        <v>82</v>
      </c>
      <c r="AW376" s="13" t="s">
        <v>4</v>
      </c>
      <c r="AX376" s="13" t="s">
        <v>80</v>
      </c>
      <c r="AY376" s="242" t="s">
        <v>214</v>
      </c>
    </row>
    <row r="377" s="2" customFormat="1" ht="16.5" customHeight="1">
      <c r="A377" s="39"/>
      <c r="B377" s="40"/>
      <c r="C377" s="213" t="s">
        <v>742</v>
      </c>
      <c r="D377" s="213" t="s">
        <v>217</v>
      </c>
      <c r="E377" s="214" t="s">
        <v>743</v>
      </c>
      <c r="F377" s="215" t="s">
        <v>744</v>
      </c>
      <c r="G377" s="216" t="s">
        <v>220</v>
      </c>
      <c r="H377" s="217">
        <v>1464</v>
      </c>
      <c r="I377" s="218"/>
      <c r="J377" s="219">
        <f>ROUND(I377*H377,2)</f>
        <v>0</v>
      </c>
      <c r="K377" s="215" t="s">
        <v>221</v>
      </c>
      <c r="L377" s="45"/>
      <c r="M377" s="220" t="s">
        <v>19</v>
      </c>
      <c r="N377" s="221" t="s">
        <v>44</v>
      </c>
      <c r="O377" s="85"/>
      <c r="P377" s="222">
        <f>O377*H377</f>
        <v>0</v>
      </c>
      <c r="Q377" s="222">
        <v>0.00014999999999999999</v>
      </c>
      <c r="R377" s="222">
        <f>Q377*H377</f>
        <v>0.21959999999999999</v>
      </c>
      <c r="S377" s="222">
        <v>0</v>
      </c>
      <c r="T377" s="223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4" t="s">
        <v>334</v>
      </c>
      <c r="AT377" s="224" t="s">
        <v>217</v>
      </c>
      <c r="AU377" s="224" t="s">
        <v>82</v>
      </c>
      <c r="AY377" s="18" t="s">
        <v>214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8" t="s">
        <v>80</v>
      </c>
      <c r="BK377" s="225">
        <f>ROUND(I377*H377,2)</f>
        <v>0</v>
      </c>
      <c r="BL377" s="18" t="s">
        <v>334</v>
      </c>
      <c r="BM377" s="224" t="s">
        <v>745</v>
      </c>
    </row>
    <row r="378" s="2" customFormat="1">
      <c r="A378" s="39"/>
      <c r="B378" s="40"/>
      <c r="C378" s="41"/>
      <c r="D378" s="226" t="s">
        <v>224</v>
      </c>
      <c r="E378" s="41"/>
      <c r="F378" s="227" t="s">
        <v>746</v>
      </c>
      <c r="G378" s="41"/>
      <c r="H378" s="41"/>
      <c r="I378" s="228"/>
      <c r="J378" s="41"/>
      <c r="K378" s="41"/>
      <c r="L378" s="45"/>
      <c r="M378" s="229"/>
      <c r="N378" s="230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224</v>
      </c>
      <c r="AU378" s="18" t="s">
        <v>82</v>
      </c>
    </row>
    <row r="379" s="2" customFormat="1">
      <c r="A379" s="39"/>
      <c r="B379" s="40"/>
      <c r="C379" s="41"/>
      <c r="D379" s="231" t="s">
        <v>226</v>
      </c>
      <c r="E379" s="41"/>
      <c r="F379" s="232" t="s">
        <v>747</v>
      </c>
      <c r="G379" s="41"/>
      <c r="H379" s="41"/>
      <c r="I379" s="228"/>
      <c r="J379" s="41"/>
      <c r="K379" s="41"/>
      <c r="L379" s="45"/>
      <c r="M379" s="229"/>
      <c r="N379" s="230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226</v>
      </c>
      <c r="AU379" s="18" t="s">
        <v>82</v>
      </c>
    </row>
    <row r="380" s="2" customFormat="1" ht="16.5" customHeight="1">
      <c r="A380" s="39"/>
      <c r="B380" s="40"/>
      <c r="C380" s="243" t="s">
        <v>748</v>
      </c>
      <c r="D380" s="243" t="s">
        <v>254</v>
      </c>
      <c r="E380" s="244" t="s">
        <v>749</v>
      </c>
      <c r="F380" s="245" t="s">
        <v>750</v>
      </c>
      <c r="G380" s="246" t="s">
        <v>220</v>
      </c>
      <c r="H380" s="247">
        <v>699.60000000000002</v>
      </c>
      <c r="I380" s="248"/>
      <c r="J380" s="249">
        <f>ROUND(I380*H380,2)</f>
        <v>0</v>
      </c>
      <c r="K380" s="245" t="s">
        <v>19</v>
      </c>
      <c r="L380" s="250"/>
      <c r="M380" s="251" t="s">
        <v>19</v>
      </c>
      <c r="N380" s="252" t="s">
        <v>44</v>
      </c>
      <c r="O380" s="85"/>
      <c r="P380" s="222">
        <f>O380*H380</f>
        <v>0</v>
      </c>
      <c r="Q380" s="222">
        <v>0.046539999999999998</v>
      </c>
      <c r="R380" s="222">
        <f>Q380*H380</f>
        <v>32.559384000000001</v>
      </c>
      <c r="S380" s="222">
        <v>0</v>
      </c>
      <c r="T380" s="223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4" t="s">
        <v>686</v>
      </c>
      <c r="AT380" s="224" t="s">
        <v>254</v>
      </c>
      <c r="AU380" s="224" t="s">
        <v>82</v>
      </c>
      <c r="AY380" s="18" t="s">
        <v>214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8" t="s">
        <v>80</v>
      </c>
      <c r="BK380" s="225">
        <f>ROUND(I380*H380,2)</f>
        <v>0</v>
      </c>
      <c r="BL380" s="18" t="s">
        <v>686</v>
      </c>
      <c r="BM380" s="224" t="s">
        <v>751</v>
      </c>
    </row>
    <row r="381" s="2" customFormat="1">
      <c r="A381" s="39"/>
      <c r="B381" s="40"/>
      <c r="C381" s="41"/>
      <c r="D381" s="226" t="s">
        <v>224</v>
      </c>
      <c r="E381" s="41"/>
      <c r="F381" s="227" t="s">
        <v>750</v>
      </c>
      <c r="G381" s="41"/>
      <c r="H381" s="41"/>
      <c r="I381" s="228"/>
      <c r="J381" s="41"/>
      <c r="K381" s="41"/>
      <c r="L381" s="45"/>
      <c r="M381" s="229"/>
      <c r="N381" s="230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224</v>
      </c>
      <c r="AU381" s="18" t="s">
        <v>82</v>
      </c>
    </row>
    <row r="382" s="13" customFormat="1">
      <c r="A382" s="13"/>
      <c r="B382" s="233"/>
      <c r="C382" s="234"/>
      <c r="D382" s="226" t="s">
        <v>242</v>
      </c>
      <c r="E382" s="254" t="s">
        <v>19</v>
      </c>
      <c r="F382" s="235" t="s">
        <v>752</v>
      </c>
      <c r="G382" s="234"/>
      <c r="H382" s="236">
        <v>660</v>
      </c>
      <c r="I382" s="237"/>
      <c r="J382" s="234"/>
      <c r="K382" s="234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242</v>
      </c>
      <c r="AU382" s="242" t="s">
        <v>82</v>
      </c>
      <c r="AV382" s="13" t="s">
        <v>82</v>
      </c>
      <c r="AW382" s="13" t="s">
        <v>35</v>
      </c>
      <c r="AX382" s="13" t="s">
        <v>80</v>
      </c>
      <c r="AY382" s="242" t="s">
        <v>214</v>
      </c>
    </row>
    <row r="383" s="13" customFormat="1">
      <c r="A383" s="13"/>
      <c r="B383" s="233"/>
      <c r="C383" s="234"/>
      <c r="D383" s="226" t="s">
        <v>242</v>
      </c>
      <c r="E383" s="234"/>
      <c r="F383" s="235" t="s">
        <v>753</v>
      </c>
      <c r="G383" s="234"/>
      <c r="H383" s="236">
        <v>699.60000000000002</v>
      </c>
      <c r="I383" s="237"/>
      <c r="J383" s="234"/>
      <c r="K383" s="234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242</v>
      </c>
      <c r="AU383" s="242" t="s">
        <v>82</v>
      </c>
      <c r="AV383" s="13" t="s">
        <v>82</v>
      </c>
      <c r="AW383" s="13" t="s">
        <v>4</v>
      </c>
      <c r="AX383" s="13" t="s">
        <v>80</v>
      </c>
      <c r="AY383" s="242" t="s">
        <v>214</v>
      </c>
    </row>
    <row r="384" s="2" customFormat="1" ht="16.5" customHeight="1">
      <c r="A384" s="39"/>
      <c r="B384" s="40"/>
      <c r="C384" s="243" t="s">
        <v>754</v>
      </c>
      <c r="D384" s="243" t="s">
        <v>254</v>
      </c>
      <c r="E384" s="244" t="s">
        <v>755</v>
      </c>
      <c r="F384" s="245" t="s">
        <v>756</v>
      </c>
      <c r="G384" s="246" t="s">
        <v>220</v>
      </c>
      <c r="H384" s="247">
        <v>699.60000000000002</v>
      </c>
      <c r="I384" s="248"/>
      <c r="J384" s="249">
        <f>ROUND(I384*H384,2)</f>
        <v>0</v>
      </c>
      <c r="K384" s="245" t="s">
        <v>19</v>
      </c>
      <c r="L384" s="250"/>
      <c r="M384" s="251" t="s">
        <v>19</v>
      </c>
      <c r="N384" s="252" t="s">
        <v>44</v>
      </c>
      <c r="O384" s="85"/>
      <c r="P384" s="222">
        <f>O384*H384</f>
        <v>0</v>
      </c>
      <c r="Q384" s="222">
        <v>0.043090000000000003</v>
      </c>
      <c r="R384" s="222">
        <f>Q384*H384</f>
        <v>30.145764000000003</v>
      </c>
      <c r="S384" s="222">
        <v>0</v>
      </c>
      <c r="T384" s="223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4" t="s">
        <v>686</v>
      </c>
      <c r="AT384" s="224" t="s">
        <v>254</v>
      </c>
      <c r="AU384" s="224" t="s">
        <v>82</v>
      </c>
      <c r="AY384" s="18" t="s">
        <v>214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8" t="s">
        <v>80</v>
      </c>
      <c r="BK384" s="225">
        <f>ROUND(I384*H384,2)</f>
        <v>0</v>
      </c>
      <c r="BL384" s="18" t="s">
        <v>686</v>
      </c>
      <c r="BM384" s="224" t="s">
        <v>757</v>
      </c>
    </row>
    <row r="385" s="2" customFormat="1">
      <c r="A385" s="39"/>
      <c r="B385" s="40"/>
      <c r="C385" s="41"/>
      <c r="D385" s="226" t="s">
        <v>224</v>
      </c>
      <c r="E385" s="41"/>
      <c r="F385" s="227" t="s">
        <v>756</v>
      </c>
      <c r="G385" s="41"/>
      <c r="H385" s="41"/>
      <c r="I385" s="228"/>
      <c r="J385" s="41"/>
      <c r="K385" s="41"/>
      <c r="L385" s="45"/>
      <c r="M385" s="229"/>
      <c r="N385" s="230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224</v>
      </c>
      <c r="AU385" s="18" t="s">
        <v>82</v>
      </c>
    </row>
    <row r="386" s="13" customFormat="1">
      <c r="A386" s="13"/>
      <c r="B386" s="233"/>
      <c r="C386" s="234"/>
      <c r="D386" s="226" t="s">
        <v>242</v>
      </c>
      <c r="E386" s="254" t="s">
        <v>19</v>
      </c>
      <c r="F386" s="235" t="s">
        <v>752</v>
      </c>
      <c r="G386" s="234"/>
      <c r="H386" s="236">
        <v>660</v>
      </c>
      <c r="I386" s="237"/>
      <c r="J386" s="234"/>
      <c r="K386" s="234"/>
      <c r="L386" s="238"/>
      <c r="M386" s="239"/>
      <c r="N386" s="240"/>
      <c r="O386" s="240"/>
      <c r="P386" s="240"/>
      <c r="Q386" s="240"/>
      <c r="R386" s="240"/>
      <c r="S386" s="240"/>
      <c r="T386" s="24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2" t="s">
        <v>242</v>
      </c>
      <c r="AU386" s="242" t="s">
        <v>82</v>
      </c>
      <c r="AV386" s="13" t="s">
        <v>82</v>
      </c>
      <c r="AW386" s="13" t="s">
        <v>35</v>
      </c>
      <c r="AX386" s="13" t="s">
        <v>80</v>
      </c>
      <c r="AY386" s="242" t="s">
        <v>214</v>
      </c>
    </row>
    <row r="387" s="13" customFormat="1">
      <c r="A387" s="13"/>
      <c r="B387" s="233"/>
      <c r="C387" s="234"/>
      <c r="D387" s="226" t="s">
        <v>242</v>
      </c>
      <c r="E387" s="234"/>
      <c r="F387" s="235" t="s">
        <v>753</v>
      </c>
      <c r="G387" s="234"/>
      <c r="H387" s="236">
        <v>699.60000000000002</v>
      </c>
      <c r="I387" s="237"/>
      <c r="J387" s="234"/>
      <c r="K387" s="234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242</v>
      </c>
      <c r="AU387" s="242" t="s">
        <v>82</v>
      </c>
      <c r="AV387" s="13" t="s">
        <v>82</v>
      </c>
      <c r="AW387" s="13" t="s">
        <v>4</v>
      </c>
      <c r="AX387" s="13" t="s">
        <v>80</v>
      </c>
      <c r="AY387" s="242" t="s">
        <v>214</v>
      </c>
    </row>
    <row r="388" s="2" customFormat="1" ht="24.15" customHeight="1">
      <c r="A388" s="39"/>
      <c r="B388" s="40"/>
      <c r="C388" s="243" t="s">
        <v>758</v>
      </c>
      <c r="D388" s="243" t="s">
        <v>254</v>
      </c>
      <c r="E388" s="244" t="s">
        <v>759</v>
      </c>
      <c r="F388" s="245" t="s">
        <v>760</v>
      </c>
      <c r="G388" s="246" t="s">
        <v>220</v>
      </c>
      <c r="H388" s="247">
        <v>12.720000000000001</v>
      </c>
      <c r="I388" s="248"/>
      <c r="J388" s="249">
        <f>ROUND(I388*H388,2)</f>
        <v>0</v>
      </c>
      <c r="K388" s="245" t="s">
        <v>19</v>
      </c>
      <c r="L388" s="250"/>
      <c r="M388" s="251" t="s">
        <v>19</v>
      </c>
      <c r="N388" s="252" t="s">
        <v>44</v>
      </c>
      <c r="O388" s="85"/>
      <c r="P388" s="222">
        <f>O388*H388</f>
        <v>0</v>
      </c>
      <c r="Q388" s="222">
        <v>0.046539999999999998</v>
      </c>
      <c r="R388" s="222">
        <f>Q388*H388</f>
        <v>0.59198879999999998</v>
      </c>
      <c r="S388" s="222">
        <v>0</v>
      </c>
      <c r="T388" s="223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4" t="s">
        <v>686</v>
      </c>
      <c r="AT388" s="224" t="s">
        <v>254</v>
      </c>
      <c r="AU388" s="224" t="s">
        <v>82</v>
      </c>
      <c r="AY388" s="18" t="s">
        <v>214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8" t="s">
        <v>80</v>
      </c>
      <c r="BK388" s="225">
        <f>ROUND(I388*H388,2)</f>
        <v>0</v>
      </c>
      <c r="BL388" s="18" t="s">
        <v>686</v>
      </c>
      <c r="BM388" s="224" t="s">
        <v>761</v>
      </c>
    </row>
    <row r="389" s="2" customFormat="1">
      <c r="A389" s="39"/>
      <c r="B389" s="40"/>
      <c r="C389" s="41"/>
      <c r="D389" s="226" t="s">
        <v>224</v>
      </c>
      <c r="E389" s="41"/>
      <c r="F389" s="227" t="s">
        <v>760</v>
      </c>
      <c r="G389" s="41"/>
      <c r="H389" s="41"/>
      <c r="I389" s="228"/>
      <c r="J389" s="41"/>
      <c r="K389" s="41"/>
      <c r="L389" s="45"/>
      <c r="M389" s="229"/>
      <c r="N389" s="230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224</v>
      </c>
      <c r="AU389" s="18" t="s">
        <v>82</v>
      </c>
    </row>
    <row r="390" s="13" customFormat="1">
      <c r="A390" s="13"/>
      <c r="B390" s="233"/>
      <c r="C390" s="234"/>
      <c r="D390" s="226" t="s">
        <v>242</v>
      </c>
      <c r="E390" s="254" t="s">
        <v>19</v>
      </c>
      <c r="F390" s="235" t="s">
        <v>8</v>
      </c>
      <c r="G390" s="234"/>
      <c r="H390" s="236">
        <v>12</v>
      </c>
      <c r="I390" s="237"/>
      <c r="J390" s="234"/>
      <c r="K390" s="234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242</v>
      </c>
      <c r="AU390" s="242" t="s">
        <v>82</v>
      </c>
      <c r="AV390" s="13" t="s">
        <v>82</v>
      </c>
      <c r="AW390" s="13" t="s">
        <v>35</v>
      </c>
      <c r="AX390" s="13" t="s">
        <v>80</v>
      </c>
      <c r="AY390" s="242" t="s">
        <v>214</v>
      </c>
    </row>
    <row r="391" s="13" customFormat="1">
      <c r="A391" s="13"/>
      <c r="B391" s="233"/>
      <c r="C391" s="234"/>
      <c r="D391" s="226" t="s">
        <v>242</v>
      </c>
      <c r="E391" s="234"/>
      <c r="F391" s="235" t="s">
        <v>704</v>
      </c>
      <c r="G391" s="234"/>
      <c r="H391" s="236">
        <v>12.720000000000001</v>
      </c>
      <c r="I391" s="237"/>
      <c r="J391" s="234"/>
      <c r="K391" s="234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242</v>
      </c>
      <c r="AU391" s="242" t="s">
        <v>82</v>
      </c>
      <c r="AV391" s="13" t="s">
        <v>82</v>
      </c>
      <c r="AW391" s="13" t="s">
        <v>4</v>
      </c>
      <c r="AX391" s="13" t="s">
        <v>80</v>
      </c>
      <c r="AY391" s="242" t="s">
        <v>214</v>
      </c>
    </row>
    <row r="392" s="2" customFormat="1" ht="24.15" customHeight="1">
      <c r="A392" s="39"/>
      <c r="B392" s="40"/>
      <c r="C392" s="243" t="s">
        <v>762</v>
      </c>
      <c r="D392" s="243" t="s">
        <v>254</v>
      </c>
      <c r="E392" s="244" t="s">
        <v>763</v>
      </c>
      <c r="F392" s="245" t="s">
        <v>764</v>
      </c>
      <c r="G392" s="246" t="s">
        <v>220</v>
      </c>
      <c r="H392" s="247">
        <v>50.880000000000003</v>
      </c>
      <c r="I392" s="248"/>
      <c r="J392" s="249">
        <f>ROUND(I392*H392,2)</f>
        <v>0</v>
      </c>
      <c r="K392" s="245" t="s">
        <v>19</v>
      </c>
      <c r="L392" s="250"/>
      <c r="M392" s="251" t="s">
        <v>19</v>
      </c>
      <c r="N392" s="252" t="s">
        <v>44</v>
      </c>
      <c r="O392" s="85"/>
      <c r="P392" s="222">
        <f>O392*H392</f>
        <v>0</v>
      </c>
      <c r="Q392" s="222">
        <v>0.046539999999999998</v>
      </c>
      <c r="R392" s="222">
        <f>Q392*H392</f>
        <v>2.3679551999999999</v>
      </c>
      <c r="S392" s="222">
        <v>0</v>
      </c>
      <c r="T392" s="22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4" t="s">
        <v>686</v>
      </c>
      <c r="AT392" s="224" t="s">
        <v>254</v>
      </c>
      <c r="AU392" s="224" t="s">
        <v>82</v>
      </c>
      <c r="AY392" s="18" t="s">
        <v>214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80</v>
      </c>
      <c r="BK392" s="225">
        <f>ROUND(I392*H392,2)</f>
        <v>0</v>
      </c>
      <c r="BL392" s="18" t="s">
        <v>686</v>
      </c>
      <c r="BM392" s="224" t="s">
        <v>765</v>
      </c>
    </row>
    <row r="393" s="2" customFormat="1">
      <c r="A393" s="39"/>
      <c r="B393" s="40"/>
      <c r="C393" s="41"/>
      <c r="D393" s="226" t="s">
        <v>224</v>
      </c>
      <c r="E393" s="41"/>
      <c r="F393" s="227" t="s">
        <v>764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224</v>
      </c>
      <c r="AU393" s="18" t="s">
        <v>82</v>
      </c>
    </row>
    <row r="394" s="13" customFormat="1">
      <c r="A394" s="13"/>
      <c r="B394" s="233"/>
      <c r="C394" s="234"/>
      <c r="D394" s="226" t="s">
        <v>242</v>
      </c>
      <c r="E394" s="254" t="s">
        <v>19</v>
      </c>
      <c r="F394" s="235" t="s">
        <v>766</v>
      </c>
      <c r="G394" s="234"/>
      <c r="H394" s="236">
        <v>48</v>
      </c>
      <c r="I394" s="237"/>
      <c r="J394" s="234"/>
      <c r="K394" s="234"/>
      <c r="L394" s="238"/>
      <c r="M394" s="239"/>
      <c r="N394" s="240"/>
      <c r="O394" s="240"/>
      <c r="P394" s="240"/>
      <c r="Q394" s="240"/>
      <c r="R394" s="240"/>
      <c r="S394" s="240"/>
      <c r="T394" s="24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2" t="s">
        <v>242</v>
      </c>
      <c r="AU394" s="242" t="s">
        <v>82</v>
      </c>
      <c r="AV394" s="13" t="s">
        <v>82</v>
      </c>
      <c r="AW394" s="13" t="s">
        <v>35</v>
      </c>
      <c r="AX394" s="13" t="s">
        <v>80</v>
      </c>
      <c r="AY394" s="242" t="s">
        <v>214</v>
      </c>
    </row>
    <row r="395" s="13" customFormat="1">
      <c r="A395" s="13"/>
      <c r="B395" s="233"/>
      <c r="C395" s="234"/>
      <c r="D395" s="226" t="s">
        <v>242</v>
      </c>
      <c r="E395" s="234"/>
      <c r="F395" s="235" t="s">
        <v>767</v>
      </c>
      <c r="G395" s="234"/>
      <c r="H395" s="236">
        <v>50.880000000000003</v>
      </c>
      <c r="I395" s="237"/>
      <c r="J395" s="234"/>
      <c r="K395" s="234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242</v>
      </c>
      <c r="AU395" s="242" t="s">
        <v>82</v>
      </c>
      <c r="AV395" s="13" t="s">
        <v>82</v>
      </c>
      <c r="AW395" s="13" t="s">
        <v>4</v>
      </c>
      <c r="AX395" s="13" t="s">
        <v>80</v>
      </c>
      <c r="AY395" s="242" t="s">
        <v>214</v>
      </c>
    </row>
    <row r="396" s="2" customFormat="1" ht="16.5" customHeight="1">
      <c r="A396" s="39"/>
      <c r="B396" s="40"/>
      <c r="C396" s="243" t="s">
        <v>768</v>
      </c>
      <c r="D396" s="243" t="s">
        <v>254</v>
      </c>
      <c r="E396" s="244" t="s">
        <v>769</v>
      </c>
      <c r="F396" s="245" t="s">
        <v>770</v>
      </c>
      <c r="G396" s="246" t="s">
        <v>220</v>
      </c>
      <c r="H396" s="247">
        <v>12.720000000000001</v>
      </c>
      <c r="I396" s="248"/>
      <c r="J396" s="249">
        <f>ROUND(I396*H396,2)</f>
        <v>0</v>
      </c>
      <c r="K396" s="245" t="s">
        <v>19</v>
      </c>
      <c r="L396" s="250"/>
      <c r="M396" s="251" t="s">
        <v>19</v>
      </c>
      <c r="N396" s="252" t="s">
        <v>44</v>
      </c>
      <c r="O396" s="85"/>
      <c r="P396" s="222">
        <f>O396*H396</f>
        <v>0</v>
      </c>
      <c r="Q396" s="222">
        <v>0.046539999999999998</v>
      </c>
      <c r="R396" s="222">
        <f>Q396*H396</f>
        <v>0.59198879999999998</v>
      </c>
      <c r="S396" s="222">
        <v>0</v>
      </c>
      <c r="T396" s="223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4" t="s">
        <v>686</v>
      </c>
      <c r="AT396" s="224" t="s">
        <v>254</v>
      </c>
      <c r="AU396" s="224" t="s">
        <v>82</v>
      </c>
      <c r="AY396" s="18" t="s">
        <v>214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8" t="s">
        <v>80</v>
      </c>
      <c r="BK396" s="225">
        <f>ROUND(I396*H396,2)</f>
        <v>0</v>
      </c>
      <c r="BL396" s="18" t="s">
        <v>686</v>
      </c>
      <c r="BM396" s="224" t="s">
        <v>771</v>
      </c>
    </row>
    <row r="397" s="2" customFormat="1">
      <c r="A397" s="39"/>
      <c r="B397" s="40"/>
      <c r="C397" s="41"/>
      <c r="D397" s="226" t="s">
        <v>224</v>
      </c>
      <c r="E397" s="41"/>
      <c r="F397" s="227" t="s">
        <v>770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224</v>
      </c>
      <c r="AU397" s="18" t="s">
        <v>82</v>
      </c>
    </row>
    <row r="398" s="13" customFormat="1">
      <c r="A398" s="13"/>
      <c r="B398" s="233"/>
      <c r="C398" s="234"/>
      <c r="D398" s="226" t="s">
        <v>242</v>
      </c>
      <c r="E398" s="254" t="s">
        <v>19</v>
      </c>
      <c r="F398" s="235" t="s">
        <v>8</v>
      </c>
      <c r="G398" s="234"/>
      <c r="H398" s="236">
        <v>12</v>
      </c>
      <c r="I398" s="237"/>
      <c r="J398" s="234"/>
      <c r="K398" s="234"/>
      <c r="L398" s="238"/>
      <c r="M398" s="239"/>
      <c r="N398" s="240"/>
      <c r="O398" s="240"/>
      <c r="P398" s="240"/>
      <c r="Q398" s="240"/>
      <c r="R398" s="240"/>
      <c r="S398" s="240"/>
      <c r="T398" s="24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2" t="s">
        <v>242</v>
      </c>
      <c r="AU398" s="242" t="s">
        <v>82</v>
      </c>
      <c r="AV398" s="13" t="s">
        <v>82</v>
      </c>
      <c r="AW398" s="13" t="s">
        <v>35</v>
      </c>
      <c r="AX398" s="13" t="s">
        <v>80</v>
      </c>
      <c r="AY398" s="242" t="s">
        <v>214</v>
      </c>
    </row>
    <row r="399" s="13" customFormat="1">
      <c r="A399" s="13"/>
      <c r="B399" s="233"/>
      <c r="C399" s="234"/>
      <c r="D399" s="226" t="s">
        <v>242</v>
      </c>
      <c r="E399" s="234"/>
      <c r="F399" s="235" t="s">
        <v>704</v>
      </c>
      <c r="G399" s="234"/>
      <c r="H399" s="236">
        <v>12.720000000000001</v>
      </c>
      <c r="I399" s="237"/>
      <c r="J399" s="234"/>
      <c r="K399" s="234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242</v>
      </c>
      <c r="AU399" s="242" t="s">
        <v>82</v>
      </c>
      <c r="AV399" s="13" t="s">
        <v>82</v>
      </c>
      <c r="AW399" s="13" t="s">
        <v>4</v>
      </c>
      <c r="AX399" s="13" t="s">
        <v>80</v>
      </c>
      <c r="AY399" s="242" t="s">
        <v>214</v>
      </c>
    </row>
    <row r="400" s="2" customFormat="1" ht="24.15" customHeight="1">
      <c r="A400" s="39"/>
      <c r="B400" s="40"/>
      <c r="C400" s="243" t="s">
        <v>772</v>
      </c>
      <c r="D400" s="243" t="s">
        <v>254</v>
      </c>
      <c r="E400" s="244" t="s">
        <v>773</v>
      </c>
      <c r="F400" s="245" t="s">
        <v>774</v>
      </c>
      <c r="G400" s="246" t="s">
        <v>220</v>
      </c>
      <c r="H400" s="247">
        <v>12.720000000000001</v>
      </c>
      <c r="I400" s="248"/>
      <c r="J400" s="249">
        <f>ROUND(I400*H400,2)</f>
        <v>0</v>
      </c>
      <c r="K400" s="245" t="s">
        <v>19</v>
      </c>
      <c r="L400" s="250"/>
      <c r="M400" s="251" t="s">
        <v>19</v>
      </c>
      <c r="N400" s="252" t="s">
        <v>44</v>
      </c>
      <c r="O400" s="85"/>
      <c r="P400" s="222">
        <f>O400*H400</f>
        <v>0</v>
      </c>
      <c r="Q400" s="222">
        <v>0.043090000000000003</v>
      </c>
      <c r="R400" s="222">
        <f>Q400*H400</f>
        <v>0.54810480000000006</v>
      </c>
      <c r="S400" s="222">
        <v>0</v>
      </c>
      <c r="T400" s="223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4" t="s">
        <v>686</v>
      </c>
      <c r="AT400" s="224" t="s">
        <v>254</v>
      </c>
      <c r="AU400" s="224" t="s">
        <v>82</v>
      </c>
      <c r="AY400" s="18" t="s">
        <v>214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8" t="s">
        <v>80</v>
      </c>
      <c r="BK400" s="225">
        <f>ROUND(I400*H400,2)</f>
        <v>0</v>
      </c>
      <c r="BL400" s="18" t="s">
        <v>686</v>
      </c>
      <c r="BM400" s="224" t="s">
        <v>775</v>
      </c>
    </row>
    <row r="401" s="2" customFormat="1">
      <c r="A401" s="39"/>
      <c r="B401" s="40"/>
      <c r="C401" s="41"/>
      <c r="D401" s="226" t="s">
        <v>224</v>
      </c>
      <c r="E401" s="41"/>
      <c r="F401" s="227" t="s">
        <v>774</v>
      </c>
      <c r="G401" s="41"/>
      <c r="H401" s="41"/>
      <c r="I401" s="228"/>
      <c r="J401" s="41"/>
      <c r="K401" s="41"/>
      <c r="L401" s="45"/>
      <c r="M401" s="229"/>
      <c r="N401" s="230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224</v>
      </c>
      <c r="AU401" s="18" t="s">
        <v>82</v>
      </c>
    </row>
    <row r="402" s="13" customFormat="1">
      <c r="A402" s="13"/>
      <c r="B402" s="233"/>
      <c r="C402" s="234"/>
      <c r="D402" s="226" t="s">
        <v>242</v>
      </c>
      <c r="E402" s="254" t="s">
        <v>19</v>
      </c>
      <c r="F402" s="235" t="s">
        <v>8</v>
      </c>
      <c r="G402" s="234"/>
      <c r="H402" s="236">
        <v>12</v>
      </c>
      <c r="I402" s="237"/>
      <c r="J402" s="234"/>
      <c r="K402" s="234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242</v>
      </c>
      <c r="AU402" s="242" t="s">
        <v>82</v>
      </c>
      <c r="AV402" s="13" t="s">
        <v>82</v>
      </c>
      <c r="AW402" s="13" t="s">
        <v>35</v>
      </c>
      <c r="AX402" s="13" t="s">
        <v>80</v>
      </c>
      <c r="AY402" s="242" t="s">
        <v>214</v>
      </c>
    </row>
    <row r="403" s="13" customFormat="1">
      <c r="A403" s="13"/>
      <c r="B403" s="233"/>
      <c r="C403" s="234"/>
      <c r="D403" s="226" t="s">
        <v>242</v>
      </c>
      <c r="E403" s="234"/>
      <c r="F403" s="235" t="s">
        <v>704</v>
      </c>
      <c r="G403" s="234"/>
      <c r="H403" s="236">
        <v>12.720000000000001</v>
      </c>
      <c r="I403" s="237"/>
      <c r="J403" s="234"/>
      <c r="K403" s="234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242</v>
      </c>
      <c r="AU403" s="242" t="s">
        <v>82</v>
      </c>
      <c r="AV403" s="13" t="s">
        <v>82</v>
      </c>
      <c r="AW403" s="13" t="s">
        <v>4</v>
      </c>
      <c r="AX403" s="13" t="s">
        <v>80</v>
      </c>
      <c r="AY403" s="242" t="s">
        <v>214</v>
      </c>
    </row>
    <row r="404" s="2" customFormat="1" ht="24.15" customHeight="1">
      <c r="A404" s="39"/>
      <c r="B404" s="40"/>
      <c r="C404" s="243" t="s">
        <v>776</v>
      </c>
      <c r="D404" s="243" t="s">
        <v>254</v>
      </c>
      <c r="E404" s="244" t="s">
        <v>777</v>
      </c>
      <c r="F404" s="245" t="s">
        <v>778</v>
      </c>
      <c r="G404" s="246" t="s">
        <v>220</v>
      </c>
      <c r="H404" s="247">
        <v>50.880000000000003</v>
      </c>
      <c r="I404" s="248"/>
      <c r="J404" s="249">
        <f>ROUND(I404*H404,2)</f>
        <v>0</v>
      </c>
      <c r="K404" s="245" t="s">
        <v>19</v>
      </c>
      <c r="L404" s="250"/>
      <c r="M404" s="251" t="s">
        <v>19</v>
      </c>
      <c r="N404" s="252" t="s">
        <v>44</v>
      </c>
      <c r="O404" s="85"/>
      <c r="P404" s="222">
        <f>O404*H404</f>
        <v>0</v>
      </c>
      <c r="Q404" s="222">
        <v>0.043090000000000003</v>
      </c>
      <c r="R404" s="222">
        <f>Q404*H404</f>
        <v>2.1924192000000002</v>
      </c>
      <c r="S404" s="222">
        <v>0</v>
      </c>
      <c r="T404" s="223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4" t="s">
        <v>686</v>
      </c>
      <c r="AT404" s="224" t="s">
        <v>254</v>
      </c>
      <c r="AU404" s="224" t="s">
        <v>82</v>
      </c>
      <c r="AY404" s="18" t="s">
        <v>214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8" t="s">
        <v>80</v>
      </c>
      <c r="BK404" s="225">
        <f>ROUND(I404*H404,2)</f>
        <v>0</v>
      </c>
      <c r="BL404" s="18" t="s">
        <v>686</v>
      </c>
      <c r="BM404" s="224" t="s">
        <v>779</v>
      </c>
    </row>
    <row r="405" s="2" customFormat="1">
      <c r="A405" s="39"/>
      <c r="B405" s="40"/>
      <c r="C405" s="41"/>
      <c r="D405" s="226" t="s">
        <v>224</v>
      </c>
      <c r="E405" s="41"/>
      <c r="F405" s="227" t="s">
        <v>778</v>
      </c>
      <c r="G405" s="41"/>
      <c r="H405" s="41"/>
      <c r="I405" s="228"/>
      <c r="J405" s="41"/>
      <c r="K405" s="41"/>
      <c r="L405" s="45"/>
      <c r="M405" s="229"/>
      <c r="N405" s="230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224</v>
      </c>
      <c r="AU405" s="18" t="s">
        <v>82</v>
      </c>
    </row>
    <row r="406" s="13" customFormat="1">
      <c r="A406" s="13"/>
      <c r="B406" s="233"/>
      <c r="C406" s="234"/>
      <c r="D406" s="226" t="s">
        <v>242</v>
      </c>
      <c r="E406" s="254" t="s">
        <v>19</v>
      </c>
      <c r="F406" s="235" t="s">
        <v>766</v>
      </c>
      <c r="G406" s="234"/>
      <c r="H406" s="236">
        <v>48</v>
      </c>
      <c r="I406" s="237"/>
      <c r="J406" s="234"/>
      <c r="K406" s="234"/>
      <c r="L406" s="238"/>
      <c r="M406" s="239"/>
      <c r="N406" s="240"/>
      <c r="O406" s="240"/>
      <c r="P406" s="240"/>
      <c r="Q406" s="240"/>
      <c r="R406" s="240"/>
      <c r="S406" s="240"/>
      <c r="T406" s="24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2" t="s">
        <v>242</v>
      </c>
      <c r="AU406" s="242" t="s">
        <v>82</v>
      </c>
      <c r="AV406" s="13" t="s">
        <v>82</v>
      </c>
      <c r="AW406" s="13" t="s">
        <v>35</v>
      </c>
      <c r="AX406" s="13" t="s">
        <v>80</v>
      </c>
      <c r="AY406" s="242" t="s">
        <v>214</v>
      </c>
    </row>
    <row r="407" s="13" customFormat="1">
      <c r="A407" s="13"/>
      <c r="B407" s="233"/>
      <c r="C407" s="234"/>
      <c r="D407" s="226" t="s">
        <v>242</v>
      </c>
      <c r="E407" s="234"/>
      <c r="F407" s="235" t="s">
        <v>767</v>
      </c>
      <c r="G407" s="234"/>
      <c r="H407" s="236">
        <v>50.880000000000003</v>
      </c>
      <c r="I407" s="237"/>
      <c r="J407" s="234"/>
      <c r="K407" s="234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242</v>
      </c>
      <c r="AU407" s="242" t="s">
        <v>82</v>
      </c>
      <c r="AV407" s="13" t="s">
        <v>82</v>
      </c>
      <c r="AW407" s="13" t="s">
        <v>4</v>
      </c>
      <c r="AX407" s="13" t="s">
        <v>80</v>
      </c>
      <c r="AY407" s="242" t="s">
        <v>214</v>
      </c>
    </row>
    <row r="408" s="2" customFormat="1" ht="16.5" customHeight="1">
      <c r="A408" s="39"/>
      <c r="B408" s="40"/>
      <c r="C408" s="243" t="s">
        <v>780</v>
      </c>
      <c r="D408" s="243" t="s">
        <v>254</v>
      </c>
      <c r="E408" s="244" t="s">
        <v>781</v>
      </c>
      <c r="F408" s="245" t="s">
        <v>782</v>
      </c>
      <c r="G408" s="246" t="s">
        <v>220</v>
      </c>
      <c r="H408" s="247">
        <v>12.720000000000001</v>
      </c>
      <c r="I408" s="248"/>
      <c r="J408" s="249">
        <f>ROUND(I408*H408,2)</f>
        <v>0</v>
      </c>
      <c r="K408" s="245" t="s">
        <v>19</v>
      </c>
      <c r="L408" s="250"/>
      <c r="M408" s="251" t="s">
        <v>19</v>
      </c>
      <c r="N408" s="252" t="s">
        <v>44</v>
      </c>
      <c r="O408" s="85"/>
      <c r="P408" s="222">
        <f>O408*H408</f>
        <v>0</v>
      </c>
      <c r="Q408" s="222">
        <v>0.043090000000000003</v>
      </c>
      <c r="R408" s="222">
        <f>Q408*H408</f>
        <v>0.54810480000000006</v>
      </c>
      <c r="S408" s="222">
        <v>0</v>
      </c>
      <c r="T408" s="223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4" t="s">
        <v>686</v>
      </c>
      <c r="AT408" s="224" t="s">
        <v>254</v>
      </c>
      <c r="AU408" s="224" t="s">
        <v>82</v>
      </c>
      <c r="AY408" s="18" t="s">
        <v>214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8" t="s">
        <v>80</v>
      </c>
      <c r="BK408" s="225">
        <f>ROUND(I408*H408,2)</f>
        <v>0</v>
      </c>
      <c r="BL408" s="18" t="s">
        <v>686</v>
      </c>
      <c r="BM408" s="224" t="s">
        <v>783</v>
      </c>
    </row>
    <row r="409" s="2" customFormat="1">
      <c r="A409" s="39"/>
      <c r="B409" s="40"/>
      <c r="C409" s="41"/>
      <c r="D409" s="226" t="s">
        <v>224</v>
      </c>
      <c r="E409" s="41"/>
      <c r="F409" s="227" t="s">
        <v>782</v>
      </c>
      <c r="G409" s="41"/>
      <c r="H409" s="41"/>
      <c r="I409" s="228"/>
      <c r="J409" s="41"/>
      <c r="K409" s="41"/>
      <c r="L409" s="45"/>
      <c r="M409" s="229"/>
      <c r="N409" s="230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224</v>
      </c>
      <c r="AU409" s="18" t="s">
        <v>82</v>
      </c>
    </row>
    <row r="410" s="13" customFormat="1">
      <c r="A410" s="13"/>
      <c r="B410" s="233"/>
      <c r="C410" s="234"/>
      <c r="D410" s="226" t="s">
        <v>242</v>
      </c>
      <c r="E410" s="254" t="s">
        <v>19</v>
      </c>
      <c r="F410" s="235" t="s">
        <v>8</v>
      </c>
      <c r="G410" s="234"/>
      <c r="H410" s="236">
        <v>12</v>
      </c>
      <c r="I410" s="237"/>
      <c r="J410" s="234"/>
      <c r="K410" s="234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242</v>
      </c>
      <c r="AU410" s="242" t="s">
        <v>82</v>
      </c>
      <c r="AV410" s="13" t="s">
        <v>82</v>
      </c>
      <c r="AW410" s="13" t="s">
        <v>35</v>
      </c>
      <c r="AX410" s="13" t="s">
        <v>80</v>
      </c>
      <c r="AY410" s="242" t="s">
        <v>214</v>
      </c>
    </row>
    <row r="411" s="13" customFormat="1">
      <c r="A411" s="13"/>
      <c r="B411" s="233"/>
      <c r="C411" s="234"/>
      <c r="D411" s="226" t="s">
        <v>242</v>
      </c>
      <c r="E411" s="234"/>
      <c r="F411" s="235" t="s">
        <v>704</v>
      </c>
      <c r="G411" s="234"/>
      <c r="H411" s="236">
        <v>12.720000000000001</v>
      </c>
      <c r="I411" s="237"/>
      <c r="J411" s="234"/>
      <c r="K411" s="234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242</v>
      </c>
      <c r="AU411" s="242" t="s">
        <v>82</v>
      </c>
      <c r="AV411" s="13" t="s">
        <v>82</v>
      </c>
      <c r="AW411" s="13" t="s">
        <v>4</v>
      </c>
      <c r="AX411" s="13" t="s">
        <v>80</v>
      </c>
      <c r="AY411" s="242" t="s">
        <v>214</v>
      </c>
    </row>
    <row r="412" s="2" customFormat="1" ht="16.5" customHeight="1">
      <c r="A412" s="39"/>
      <c r="B412" s="40"/>
      <c r="C412" s="213" t="s">
        <v>784</v>
      </c>
      <c r="D412" s="213" t="s">
        <v>217</v>
      </c>
      <c r="E412" s="214" t="s">
        <v>785</v>
      </c>
      <c r="F412" s="215" t="s">
        <v>786</v>
      </c>
      <c r="G412" s="216" t="s">
        <v>220</v>
      </c>
      <c r="H412" s="217">
        <v>1520</v>
      </c>
      <c r="I412" s="218"/>
      <c r="J412" s="219">
        <f>ROUND(I412*H412,2)</f>
        <v>0</v>
      </c>
      <c r="K412" s="215" t="s">
        <v>221</v>
      </c>
      <c r="L412" s="45"/>
      <c r="M412" s="220" t="s">
        <v>19</v>
      </c>
      <c r="N412" s="221" t="s">
        <v>44</v>
      </c>
      <c r="O412" s="85"/>
      <c r="P412" s="222">
        <f>O412*H412</f>
        <v>0</v>
      </c>
      <c r="Q412" s="222">
        <v>0.00019000000000000001</v>
      </c>
      <c r="R412" s="222">
        <f>Q412*H412</f>
        <v>0.2888</v>
      </c>
      <c r="S412" s="222">
        <v>0</v>
      </c>
      <c r="T412" s="223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4" t="s">
        <v>334</v>
      </c>
      <c r="AT412" s="224" t="s">
        <v>217</v>
      </c>
      <c r="AU412" s="224" t="s">
        <v>82</v>
      </c>
      <c r="AY412" s="18" t="s">
        <v>214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8" t="s">
        <v>80</v>
      </c>
      <c r="BK412" s="225">
        <f>ROUND(I412*H412,2)</f>
        <v>0</v>
      </c>
      <c r="BL412" s="18" t="s">
        <v>334</v>
      </c>
      <c r="BM412" s="224" t="s">
        <v>787</v>
      </c>
    </row>
    <row r="413" s="2" customFormat="1">
      <c r="A413" s="39"/>
      <c r="B413" s="40"/>
      <c r="C413" s="41"/>
      <c r="D413" s="226" t="s">
        <v>224</v>
      </c>
      <c r="E413" s="41"/>
      <c r="F413" s="227" t="s">
        <v>788</v>
      </c>
      <c r="G413" s="41"/>
      <c r="H413" s="41"/>
      <c r="I413" s="228"/>
      <c r="J413" s="41"/>
      <c r="K413" s="41"/>
      <c r="L413" s="45"/>
      <c r="M413" s="229"/>
      <c r="N413" s="230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224</v>
      </c>
      <c r="AU413" s="18" t="s">
        <v>82</v>
      </c>
    </row>
    <row r="414" s="2" customFormat="1">
      <c r="A414" s="39"/>
      <c r="B414" s="40"/>
      <c r="C414" s="41"/>
      <c r="D414" s="231" t="s">
        <v>226</v>
      </c>
      <c r="E414" s="41"/>
      <c r="F414" s="232" t="s">
        <v>789</v>
      </c>
      <c r="G414" s="41"/>
      <c r="H414" s="41"/>
      <c r="I414" s="228"/>
      <c r="J414" s="41"/>
      <c r="K414" s="41"/>
      <c r="L414" s="45"/>
      <c r="M414" s="229"/>
      <c r="N414" s="230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226</v>
      </c>
      <c r="AU414" s="18" t="s">
        <v>82</v>
      </c>
    </row>
    <row r="415" s="2" customFormat="1" ht="16.5" customHeight="1">
      <c r="A415" s="39"/>
      <c r="B415" s="40"/>
      <c r="C415" s="243" t="s">
        <v>790</v>
      </c>
      <c r="D415" s="243" t="s">
        <v>254</v>
      </c>
      <c r="E415" s="244" t="s">
        <v>791</v>
      </c>
      <c r="F415" s="245" t="s">
        <v>792</v>
      </c>
      <c r="G415" s="246" t="s">
        <v>220</v>
      </c>
      <c r="H415" s="247">
        <v>805.60000000000002</v>
      </c>
      <c r="I415" s="248"/>
      <c r="J415" s="249">
        <f>ROUND(I415*H415,2)</f>
        <v>0</v>
      </c>
      <c r="K415" s="245" t="s">
        <v>19</v>
      </c>
      <c r="L415" s="250"/>
      <c r="M415" s="251" t="s">
        <v>19</v>
      </c>
      <c r="N415" s="252" t="s">
        <v>44</v>
      </c>
      <c r="O415" s="85"/>
      <c r="P415" s="222">
        <f>O415*H415</f>
        <v>0</v>
      </c>
      <c r="Q415" s="222">
        <v>0.063060000000000005</v>
      </c>
      <c r="R415" s="222">
        <f>Q415*H415</f>
        <v>50.801136000000007</v>
      </c>
      <c r="S415" s="222">
        <v>0</v>
      </c>
      <c r="T415" s="223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4" t="s">
        <v>686</v>
      </c>
      <c r="AT415" s="224" t="s">
        <v>254</v>
      </c>
      <c r="AU415" s="224" t="s">
        <v>82</v>
      </c>
      <c r="AY415" s="18" t="s">
        <v>214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8" t="s">
        <v>80</v>
      </c>
      <c r="BK415" s="225">
        <f>ROUND(I415*H415,2)</f>
        <v>0</v>
      </c>
      <c r="BL415" s="18" t="s">
        <v>686</v>
      </c>
      <c r="BM415" s="224" t="s">
        <v>793</v>
      </c>
    </row>
    <row r="416" s="2" customFormat="1">
      <c r="A416" s="39"/>
      <c r="B416" s="40"/>
      <c r="C416" s="41"/>
      <c r="D416" s="226" t="s">
        <v>224</v>
      </c>
      <c r="E416" s="41"/>
      <c r="F416" s="227" t="s">
        <v>792</v>
      </c>
      <c r="G416" s="41"/>
      <c r="H416" s="41"/>
      <c r="I416" s="228"/>
      <c r="J416" s="41"/>
      <c r="K416" s="41"/>
      <c r="L416" s="45"/>
      <c r="M416" s="229"/>
      <c r="N416" s="230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224</v>
      </c>
      <c r="AU416" s="18" t="s">
        <v>82</v>
      </c>
    </row>
    <row r="417" s="2" customFormat="1">
      <c r="A417" s="39"/>
      <c r="B417" s="40"/>
      <c r="C417" s="41"/>
      <c r="D417" s="226" t="s">
        <v>507</v>
      </c>
      <c r="E417" s="41"/>
      <c r="F417" s="253" t="s">
        <v>794</v>
      </c>
      <c r="G417" s="41"/>
      <c r="H417" s="41"/>
      <c r="I417" s="228"/>
      <c r="J417" s="41"/>
      <c r="K417" s="41"/>
      <c r="L417" s="45"/>
      <c r="M417" s="229"/>
      <c r="N417" s="230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507</v>
      </c>
      <c r="AU417" s="18" t="s">
        <v>82</v>
      </c>
    </row>
    <row r="418" s="13" customFormat="1">
      <c r="A418" s="13"/>
      <c r="B418" s="233"/>
      <c r="C418" s="234"/>
      <c r="D418" s="226" t="s">
        <v>242</v>
      </c>
      <c r="E418" s="254" t="s">
        <v>19</v>
      </c>
      <c r="F418" s="235" t="s">
        <v>795</v>
      </c>
      <c r="G418" s="234"/>
      <c r="H418" s="236">
        <v>760</v>
      </c>
      <c r="I418" s="237"/>
      <c r="J418" s="234"/>
      <c r="K418" s="234"/>
      <c r="L418" s="238"/>
      <c r="M418" s="239"/>
      <c r="N418" s="240"/>
      <c r="O418" s="240"/>
      <c r="P418" s="240"/>
      <c r="Q418" s="240"/>
      <c r="R418" s="240"/>
      <c r="S418" s="240"/>
      <c r="T418" s="24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2" t="s">
        <v>242</v>
      </c>
      <c r="AU418" s="242" t="s">
        <v>82</v>
      </c>
      <c r="AV418" s="13" t="s">
        <v>82</v>
      </c>
      <c r="AW418" s="13" t="s">
        <v>35</v>
      </c>
      <c r="AX418" s="13" t="s">
        <v>80</v>
      </c>
      <c r="AY418" s="242" t="s">
        <v>214</v>
      </c>
    </row>
    <row r="419" s="13" customFormat="1">
      <c r="A419" s="13"/>
      <c r="B419" s="233"/>
      <c r="C419" s="234"/>
      <c r="D419" s="226" t="s">
        <v>242</v>
      </c>
      <c r="E419" s="234"/>
      <c r="F419" s="235" t="s">
        <v>796</v>
      </c>
      <c r="G419" s="234"/>
      <c r="H419" s="236">
        <v>805.60000000000002</v>
      </c>
      <c r="I419" s="237"/>
      <c r="J419" s="234"/>
      <c r="K419" s="234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242</v>
      </c>
      <c r="AU419" s="242" t="s">
        <v>82</v>
      </c>
      <c r="AV419" s="13" t="s">
        <v>82</v>
      </c>
      <c r="AW419" s="13" t="s">
        <v>4</v>
      </c>
      <c r="AX419" s="13" t="s">
        <v>80</v>
      </c>
      <c r="AY419" s="242" t="s">
        <v>214</v>
      </c>
    </row>
    <row r="420" s="2" customFormat="1" ht="16.5" customHeight="1">
      <c r="A420" s="39"/>
      <c r="B420" s="40"/>
      <c r="C420" s="243" t="s">
        <v>797</v>
      </c>
      <c r="D420" s="243" t="s">
        <v>254</v>
      </c>
      <c r="E420" s="244" t="s">
        <v>798</v>
      </c>
      <c r="F420" s="245" t="s">
        <v>799</v>
      </c>
      <c r="G420" s="246" t="s">
        <v>220</v>
      </c>
      <c r="H420" s="247">
        <v>805.60000000000002</v>
      </c>
      <c r="I420" s="248"/>
      <c r="J420" s="249">
        <f>ROUND(I420*H420,2)</f>
        <v>0</v>
      </c>
      <c r="K420" s="245" t="s">
        <v>19</v>
      </c>
      <c r="L420" s="250"/>
      <c r="M420" s="251" t="s">
        <v>19</v>
      </c>
      <c r="N420" s="252" t="s">
        <v>44</v>
      </c>
      <c r="O420" s="85"/>
      <c r="P420" s="222">
        <f>O420*H420</f>
        <v>0</v>
      </c>
      <c r="Q420" s="222">
        <v>0.067589999999999997</v>
      </c>
      <c r="R420" s="222">
        <f>Q420*H420</f>
        <v>54.450504000000002</v>
      </c>
      <c r="S420" s="222">
        <v>0</v>
      </c>
      <c r="T420" s="22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686</v>
      </c>
      <c r="AT420" s="224" t="s">
        <v>254</v>
      </c>
      <c r="AU420" s="224" t="s">
        <v>82</v>
      </c>
      <c r="AY420" s="18" t="s">
        <v>214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80</v>
      </c>
      <c r="BK420" s="225">
        <f>ROUND(I420*H420,2)</f>
        <v>0</v>
      </c>
      <c r="BL420" s="18" t="s">
        <v>686</v>
      </c>
      <c r="BM420" s="224" t="s">
        <v>800</v>
      </c>
    </row>
    <row r="421" s="2" customFormat="1">
      <c r="A421" s="39"/>
      <c r="B421" s="40"/>
      <c r="C421" s="41"/>
      <c r="D421" s="226" t="s">
        <v>224</v>
      </c>
      <c r="E421" s="41"/>
      <c r="F421" s="227" t="s">
        <v>799</v>
      </c>
      <c r="G421" s="41"/>
      <c r="H421" s="41"/>
      <c r="I421" s="228"/>
      <c r="J421" s="41"/>
      <c r="K421" s="41"/>
      <c r="L421" s="45"/>
      <c r="M421" s="229"/>
      <c r="N421" s="230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224</v>
      </c>
      <c r="AU421" s="18" t="s">
        <v>82</v>
      </c>
    </row>
    <row r="422" s="13" customFormat="1">
      <c r="A422" s="13"/>
      <c r="B422" s="233"/>
      <c r="C422" s="234"/>
      <c r="D422" s="226" t="s">
        <v>242</v>
      </c>
      <c r="E422" s="254" t="s">
        <v>19</v>
      </c>
      <c r="F422" s="235" t="s">
        <v>795</v>
      </c>
      <c r="G422" s="234"/>
      <c r="H422" s="236">
        <v>760</v>
      </c>
      <c r="I422" s="237"/>
      <c r="J422" s="234"/>
      <c r="K422" s="234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242</v>
      </c>
      <c r="AU422" s="242" t="s">
        <v>82</v>
      </c>
      <c r="AV422" s="13" t="s">
        <v>82</v>
      </c>
      <c r="AW422" s="13" t="s">
        <v>35</v>
      </c>
      <c r="AX422" s="13" t="s">
        <v>80</v>
      </c>
      <c r="AY422" s="242" t="s">
        <v>214</v>
      </c>
    </row>
    <row r="423" s="13" customFormat="1">
      <c r="A423" s="13"/>
      <c r="B423" s="233"/>
      <c r="C423" s="234"/>
      <c r="D423" s="226" t="s">
        <v>242</v>
      </c>
      <c r="E423" s="234"/>
      <c r="F423" s="235" t="s">
        <v>796</v>
      </c>
      <c r="G423" s="234"/>
      <c r="H423" s="236">
        <v>805.60000000000002</v>
      </c>
      <c r="I423" s="237"/>
      <c r="J423" s="234"/>
      <c r="K423" s="234"/>
      <c r="L423" s="238"/>
      <c r="M423" s="239"/>
      <c r="N423" s="240"/>
      <c r="O423" s="240"/>
      <c r="P423" s="240"/>
      <c r="Q423" s="240"/>
      <c r="R423" s="240"/>
      <c r="S423" s="240"/>
      <c r="T423" s="24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2" t="s">
        <v>242</v>
      </c>
      <c r="AU423" s="242" t="s">
        <v>82</v>
      </c>
      <c r="AV423" s="13" t="s">
        <v>82</v>
      </c>
      <c r="AW423" s="13" t="s">
        <v>4</v>
      </c>
      <c r="AX423" s="13" t="s">
        <v>80</v>
      </c>
      <c r="AY423" s="242" t="s">
        <v>214</v>
      </c>
    </row>
    <row r="424" s="2" customFormat="1" ht="16.5" customHeight="1">
      <c r="A424" s="39"/>
      <c r="B424" s="40"/>
      <c r="C424" s="213" t="s">
        <v>801</v>
      </c>
      <c r="D424" s="213" t="s">
        <v>217</v>
      </c>
      <c r="E424" s="214" t="s">
        <v>802</v>
      </c>
      <c r="F424" s="215" t="s">
        <v>803</v>
      </c>
      <c r="G424" s="216" t="s">
        <v>220</v>
      </c>
      <c r="H424" s="217">
        <v>2328</v>
      </c>
      <c r="I424" s="218"/>
      <c r="J424" s="219">
        <f>ROUND(I424*H424,2)</f>
        <v>0</v>
      </c>
      <c r="K424" s="215" t="s">
        <v>221</v>
      </c>
      <c r="L424" s="45"/>
      <c r="M424" s="220" t="s">
        <v>19</v>
      </c>
      <c r="N424" s="221" t="s">
        <v>44</v>
      </c>
      <c r="O424" s="85"/>
      <c r="P424" s="222">
        <f>O424*H424</f>
        <v>0</v>
      </c>
      <c r="Q424" s="222">
        <v>0.00019000000000000001</v>
      </c>
      <c r="R424" s="222">
        <f>Q424*H424</f>
        <v>0.44232000000000005</v>
      </c>
      <c r="S424" s="222">
        <v>0</v>
      </c>
      <c r="T424" s="223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4" t="s">
        <v>334</v>
      </c>
      <c r="AT424" s="224" t="s">
        <v>217</v>
      </c>
      <c r="AU424" s="224" t="s">
        <v>82</v>
      </c>
      <c r="AY424" s="18" t="s">
        <v>214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8" t="s">
        <v>80</v>
      </c>
      <c r="BK424" s="225">
        <f>ROUND(I424*H424,2)</f>
        <v>0</v>
      </c>
      <c r="BL424" s="18" t="s">
        <v>334</v>
      </c>
      <c r="BM424" s="224" t="s">
        <v>804</v>
      </c>
    </row>
    <row r="425" s="2" customFormat="1">
      <c r="A425" s="39"/>
      <c r="B425" s="40"/>
      <c r="C425" s="41"/>
      <c r="D425" s="226" t="s">
        <v>224</v>
      </c>
      <c r="E425" s="41"/>
      <c r="F425" s="227" t="s">
        <v>805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224</v>
      </c>
      <c r="AU425" s="18" t="s">
        <v>82</v>
      </c>
    </row>
    <row r="426" s="2" customFormat="1">
      <c r="A426" s="39"/>
      <c r="B426" s="40"/>
      <c r="C426" s="41"/>
      <c r="D426" s="231" t="s">
        <v>226</v>
      </c>
      <c r="E426" s="41"/>
      <c r="F426" s="232" t="s">
        <v>806</v>
      </c>
      <c r="G426" s="41"/>
      <c r="H426" s="41"/>
      <c r="I426" s="228"/>
      <c r="J426" s="41"/>
      <c r="K426" s="41"/>
      <c r="L426" s="45"/>
      <c r="M426" s="229"/>
      <c r="N426" s="230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226</v>
      </c>
      <c r="AU426" s="18" t="s">
        <v>82</v>
      </c>
    </row>
    <row r="427" s="2" customFormat="1" ht="16.5" customHeight="1">
      <c r="A427" s="39"/>
      <c r="B427" s="40"/>
      <c r="C427" s="243" t="s">
        <v>807</v>
      </c>
      <c r="D427" s="243" t="s">
        <v>254</v>
      </c>
      <c r="E427" s="244" t="s">
        <v>808</v>
      </c>
      <c r="F427" s="245" t="s">
        <v>809</v>
      </c>
      <c r="G427" s="246" t="s">
        <v>220</v>
      </c>
      <c r="H427" s="247">
        <v>1221.1199999999999</v>
      </c>
      <c r="I427" s="248"/>
      <c r="J427" s="249">
        <f>ROUND(I427*H427,2)</f>
        <v>0</v>
      </c>
      <c r="K427" s="245" t="s">
        <v>19</v>
      </c>
      <c r="L427" s="250"/>
      <c r="M427" s="251" t="s">
        <v>19</v>
      </c>
      <c r="N427" s="252" t="s">
        <v>44</v>
      </c>
      <c r="O427" s="85"/>
      <c r="P427" s="222">
        <f>O427*H427</f>
        <v>0</v>
      </c>
      <c r="Q427" s="222">
        <v>0.060999999999999999</v>
      </c>
      <c r="R427" s="222">
        <f>Q427*H427</f>
        <v>74.488319999999987</v>
      </c>
      <c r="S427" s="222">
        <v>0</v>
      </c>
      <c r="T427" s="223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4" t="s">
        <v>686</v>
      </c>
      <c r="AT427" s="224" t="s">
        <v>254</v>
      </c>
      <c r="AU427" s="224" t="s">
        <v>82</v>
      </c>
      <c r="AY427" s="18" t="s">
        <v>214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8" t="s">
        <v>80</v>
      </c>
      <c r="BK427" s="225">
        <f>ROUND(I427*H427,2)</f>
        <v>0</v>
      </c>
      <c r="BL427" s="18" t="s">
        <v>686</v>
      </c>
      <c r="BM427" s="224" t="s">
        <v>810</v>
      </c>
    </row>
    <row r="428" s="2" customFormat="1">
      <c r="A428" s="39"/>
      <c r="B428" s="40"/>
      <c r="C428" s="41"/>
      <c r="D428" s="226" t="s">
        <v>224</v>
      </c>
      <c r="E428" s="41"/>
      <c r="F428" s="227" t="s">
        <v>809</v>
      </c>
      <c r="G428" s="41"/>
      <c r="H428" s="41"/>
      <c r="I428" s="228"/>
      <c r="J428" s="41"/>
      <c r="K428" s="41"/>
      <c r="L428" s="45"/>
      <c r="M428" s="229"/>
      <c r="N428" s="230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224</v>
      </c>
      <c r="AU428" s="18" t="s">
        <v>82</v>
      </c>
    </row>
    <row r="429" s="13" customFormat="1">
      <c r="A429" s="13"/>
      <c r="B429" s="233"/>
      <c r="C429" s="234"/>
      <c r="D429" s="226" t="s">
        <v>242</v>
      </c>
      <c r="E429" s="254" t="s">
        <v>19</v>
      </c>
      <c r="F429" s="235" t="s">
        <v>811</v>
      </c>
      <c r="G429" s="234"/>
      <c r="H429" s="236">
        <v>1152</v>
      </c>
      <c r="I429" s="237"/>
      <c r="J429" s="234"/>
      <c r="K429" s="234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242</v>
      </c>
      <c r="AU429" s="242" t="s">
        <v>82</v>
      </c>
      <c r="AV429" s="13" t="s">
        <v>82</v>
      </c>
      <c r="AW429" s="13" t="s">
        <v>35</v>
      </c>
      <c r="AX429" s="13" t="s">
        <v>80</v>
      </c>
      <c r="AY429" s="242" t="s">
        <v>214</v>
      </c>
    </row>
    <row r="430" s="13" customFormat="1">
      <c r="A430" s="13"/>
      <c r="B430" s="233"/>
      <c r="C430" s="234"/>
      <c r="D430" s="226" t="s">
        <v>242</v>
      </c>
      <c r="E430" s="234"/>
      <c r="F430" s="235" t="s">
        <v>812</v>
      </c>
      <c r="G430" s="234"/>
      <c r="H430" s="236">
        <v>1221.1199999999999</v>
      </c>
      <c r="I430" s="237"/>
      <c r="J430" s="234"/>
      <c r="K430" s="234"/>
      <c r="L430" s="238"/>
      <c r="M430" s="239"/>
      <c r="N430" s="240"/>
      <c r="O430" s="240"/>
      <c r="P430" s="240"/>
      <c r="Q430" s="240"/>
      <c r="R430" s="240"/>
      <c r="S430" s="240"/>
      <c r="T430" s="24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2" t="s">
        <v>242</v>
      </c>
      <c r="AU430" s="242" t="s">
        <v>82</v>
      </c>
      <c r="AV430" s="13" t="s">
        <v>82</v>
      </c>
      <c r="AW430" s="13" t="s">
        <v>4</v>
      </c>
      <c r="AX430" s="13" t="s">
        <v>80</v>
      </c>
      <c r="AY430" s="242" t="s">
        <v>214</v>
      </c>
    </row>
    <row r="431" s="2" customFormat="1" ht="16.5" customHeight="1">
      <c r="A431" s="39"/>
      <c r="B431" s="40"/>
      <c r="C431" s="243" t="s">
        <v>813</v>
      </c>
      <c r="D431" s="243" t="s">
        <v>254</v>
      </c>
      <c r="E431" s="244" t="s">
        <v>814</v>
      </c>
      <c r="F431" s="245" t="s">
        <v>815</v>
      </c>
      <c r="G431" s="246" t="s">
        <v>220</v>
      </c>
      <c r="H431" s="247">
        <v>1221.1199999999999</v>
      </c>
      <c r="I431" s="248"/>
      <c r="J431" s="249">
        <f>ROUND(I431*H431,2)</f>
        <v>0</v>
      </c>
      <c r="K431" s="245" t="s">
        <v>19</v>
      </c>
      <c r="L431" s="250"/>
      <c r="M431" s="251" t="s">
        <v>19</v>
      </c>
      <c r="N431" s="252" t="s">
        <v>44</v>
      </c>
      <c r="O431" s="85"/>
      <c r="P431" s="222">
        <f>O431*H431</f>
        <v>0</v>
      </c>
      <c r="Q431" s="222">
        <v>0.066500000000000004</v>
      </c>
      <c r="R431" s="222">
        <f>Q431*H431</f>
        <v>81.204480000000004</v>
      </c>
      <c r="S431" s="222">
        <v>0</v>
      </c>
      <c r="T431" s="223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4" t="s">
        <v>686</v>
      </c>
      <c r="AT431" s="224" t="s">
        <v>254</v>
      </c>
      <c r="AU431" s="224" t="s">
        <v>82</v>
      </c>
      <c r="AY431" s="18" t="s">
        <v>214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8" t="s">
        <v>80</v>
      </c>
      <c r="BK431" s="225">
        <f>ROUND(I431*H431,2)</f>
        <v>0</v>
      </c>
      <c r="BL431" s="18" t="s">
        <v>686</v>
      </c>
      <c r="BM431" s="224" t="s">
        <v>816</v>
      </c>
    </row>
    <row r="432" s="2" customFormat="1">
      <c r="A432" s="39"/>
      <c r="B432" s="40"/>
      <c r="C432" s="41"/>
      <c r="D432" s="226" t="s">
        <v>224</v>
      </c>
      <c r="E432" s="41"/>
      <c r="F432" s="227" t="s">
        <v>815</v>
      </c>
      <c r="G432" s="41"/>
      <c r="H432" s="41"/>
      <c r="I432" s="228"/>
      <c r="J432" s="41"/>
      <c r="K432" s="41"/>
      <c r="L432" s="45"/>
      <c r="M432" s="229"/>
      <c r="N432" s="230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224</v>
      </c>
      <c r="AU432" s="18" t="s">
        <v>82</v>
      </c>
    </row>
    <row r="433" s="13" customFormat="1">
      <c r="A433" s="13"/>
      <c r="B433" s="233"/>
      <c r="C433" s="234"/>
      <c r="D433" s="226" t="s">
        <v>242</v>
      </c>
      <c r="E433" s="254" t="s">
        <v>19</v>
      </c>
      <c r="F433" s="235" t="s">
        <v>811</v>
      </c>
      <c r="G433" s="234"/>
      <c r="H433" s="236">
        <v>1152</v>
      </c>
      <c r="I433" s="237"/>
      <c r="J433" s="234"/>
      <c r="K433" s="234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242</v>
      </c>
      <c r="AU433" s="242" t="s">
        <v>82</v>
      </c>
      <c r="AV433" s="13" t="s">
        <v>82</v>
      </c>
      <c r="AW433" s="13" t="s">
        <v>35</v>
      </c>
      <c r="AX433" s="13" t="s">
        <v>80</v>
      </c>
      <c r="AY433" s="242" t="s">
        <v>214</v>
      </c>
    </row>
    <row r="434" s="13" customFormat="1">
      <c r="A434" s="13"/>
      <c r="B434" s="233"/>
      <c r="C434" s="234"/>
      <c r="D434" s="226" t="s">
        <v>242</v>
      </c>
      <c r="E434" s="234"/>
      <c r="F434" s="235" t="s">
        <v>812</v>
      </c>
      <c r="G434" s="234"/>
      <c r="H434" s="236">
        <v>1221.1199999999999</v>
      </c>
      <c r="I434" s="237"/>
      <c r="J434" s="234"/>
      <c r="K434" s="234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242</v>
      </c>
      <c r="AU434" s="242" t="s">
        <v>82</v>
      </c>
      <c r="AV434" s="13" t="s">
        <v>82</v>
      </c>
      <c r="AW434" s="13" t="s">
        <v>4</v>
      </c>
      <c r="AX434" s="13" t="s">
        <v>80</v>
      </c>
      <c r="AY434" s="242" t="s">
        <v>214</v>
      </c>
    </row>
    <row r="435" s="2" customFormat="1" ht="16.5" customHeight="1">
      <c r="A435" s="39"/>
      <c r="B435" s="40"/>
      <c r="C435" s="243" t="s">
        <v>817</v>
      </c>
      <c r="D435" s="243" t="s">
        <v>254</v>
      </c>
      <c r="E435" s="244" t="s">
        <v>818</v>
      </c>
      <c r="F435" s="245" t="s">
        <v>819</v>
      </c>
      <c r="G435" s="246" t="s">
        <v>220</v>
      </c>
      <c r="H435" s="247">
        <v>12.720000000000001</v>
      </c>
      <c r="I435" s="248"/>
      <c r="J435" s="249">
        <f>ROUND(I435*H435,2)</f>
        <v>0</v>
      </c>
      <c r="K435" s="245" t="s">
        <v>19</v>
      </c>
      <c r="L435" s="250"/>
      <c r="M435" s="251" t="s">
        <v>19</v>
      </c>
      <c r="N435" s="252" t="s">
        <v>44</v>
      </c>
      <c r="O435" s="85"/>
      <c r="P435" s="222">
        <f>O435*H435</f>
        <v>0</v>
      </c>
      <c r="Q435" s="222">
        <v>0.066500000000000004</v>
      </c>
      <c r="R435" s="222">
        <f>Q435*H435</f>
        <v>0.84588000000000008</v>
      </c>
      <c r="S435" s="222">
        <v>0</v>
      </c>
      <c r="T435" s="223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4" t="s">
        <v>686</v>
      </c>
      <c r="AT435" s="224" t="s">
        <v>254</v>
      </c>
      <c r="AU435" s="224" t="s">
        <v>82</v>
      </c>
      <c r="AY435" s="18" t="s">
        <v>214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8" t="s">
        <v>80</v>
      </c>
      <c r="BK435" s="225">
        <f>ROUND(I435*H435,2)</f>
        <v>0</v>
      </c>
      <c r="BL435" s="18" t="s">
        <v>686</v>
      </c>
      <c r="BM435" s="224" t="s">
        <v>820</v>
      </c>
    </row>
    <row r="436" s="2" customFormat="1">
      <c r="A436" s="39"/>
      <c r="B436" s="40"/>
      <c r="C436" s="41"/>
      <c r="D436" s="226" t="s">
        <v>224</v>
      </c>
      <c r="E436" s="41"/>
      <c r="F436" s="227" t="s">
        <v>819</v>
      </c>
      <c r="G436" s="41"/>
      <c r="H436" s="41"/>
      <c r="I436" s="228"/>
      <c r="J436" s="41"/>
      <c r="K436" s="41"/>
      <c r="L436" s="45"/>
      <c r="M436" s="229"/>
      <c r="N436" s="230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224</v>
      </c>
      <c r="AU436" s="18" t="s">
        <v>82</v>
      </c>
    </row>
    <row r="437" s="13" customFormat="1">
      <c r="A437" s="13"/>
      <c r="B437" s="233"/>
      <c r="C437" s="234"/>
      <c r="D437" s="226" t="s">
        <v>242</v>
      </c>
      <c r="E437" s="254" t="s">
        <v>19</v>
      </c>
      <c r="F437" s="235" t="s">
        <v>8</v>
      </c>
      <c r="G437" s="234"/>
      <c r="H437" s="236">
        <v>12</v>
      </c>
      <c r="I437" s="237"/>
      <c r="J437" s="234"/>
      <c r="K437" s="234"/>
      <c r="L437" s="238"/>
      <c r="M437" s="239"/>
      <c r="N437" s="240"/>
      <c r="O437" s="240"/>
      <c r="P437" s="240"/>
      <c r="Q437" s="240"/>
      <c r="R437" s="240"/>
      <c r="S437" s="240"/>
      <c r="T437" s="24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2" t="s">
        <v>242</v>
      </c>
      <c r="AU437" s="242" t="s">
        <v>82</v>
      </c>
      <c r="AV437" s="13" t="s">
        <v>82</v>
      </c>
      <c r="AW437" s="13" t="s">
        <v>35</v>
      </c>
      <c r="AX437" s="13" t="s">
        <v>80</v>
      </c>
      <c r="AY437" s="242" t="s">
        <v>214</v>
      </c>
    </row>
    <row r="438" s="13" customFormat="1">
      <c r="A438" s="13"/>
      <c r="B438" s="233"/>
      <c r="C438" s="234"/>
      <c r="D438" s="226" t="s">
        <v>242</v>
      </c>
      <c r="E438" s="234"/>
      <c r="F438" s="235" t="s">
        <v>704</v>
      </c>
      <c r="G438" s="234"/>
      <c r="H438" s="236">
        <v>12.720000000000001</v>
      </c>
      <c r="I438" s="237"/>
      <c r="J438" s="234"/>
      <c r="K438" s="234"/>
      <c r="L438" s="238"/>
      <c r="M438" s="239"/>
      <c r="N438" s="240"/>
      <c r="O438" s="240"/>
      <c r="P438" s="240"/>
      <c r="Q438" s="240"/>
      <c r="R438" s="240"/>
      <c r="S438" s="240"/>
      <c r="T438" s="24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2" t="s">
        <v>242</v>
      </c>
      <c r="AU438" s="242" t="s">
        <v>82</v>
      </c>
      <c r="AV438" s="13" t="s">
        <v>82</v>
      </c>
      <c r="AW438" s="13" t="s">
        <v>4</v>
      </c>
      <c r="AX438" s="13" t="s">
        <v>80</v>
      </c>
      <c r="AY438" s="242" t="s">
        <v>214</v>
      </c>
    </row>
    <row r="439" s="2" customFormat="1" ht="16.5" customHeight="1">
      <c r="A439" s="39"/>
      <c r="B439" s="40"/>
      <c r="C439" s="243" t="s">
        <v>821</v>
      </c>
      <c r="D439" s="243" t="s">
        <v>254</v>
      </c>
      <c r="E439" s="244" t="s">
        <v>822</v>
      </c>
      <c r="F439" s="245" t="s">
        <v>823</v>
      </c>
      <c r="G439" s="246" t="s">
        <v>220</v>
      </c>
      <c r="H439" s="247">
        <v>12.720000000000001</v>
      </c>
      <c r="I439" s="248"/>
      <c r="J439" s="249">
        <f>ROUND(I439*H439,2)</f>
        <v>0</v>
      </c>
      <c r="K439" s="245" t="s">
        <v>19</v>
      </c>
      <c r="L439" s="250"/>
      <c r="M439" s="251" t="s">
        <v>19</v>
      </c>
      <c r="N439" s="252" t="s">
        <v>44</v>
      </c>
      <c r="O439" s="85"/>
      <c r="P439" s="222">
        <f>O439*H439</f>
        <v>0</v>
      </c>
      <c r="Q439" s="222">
        <v>0.060999999999999999</v>
      </c>
      <c r="R439" s="222">
        <f>Q439*H439</f>
        <v>0.77592000000000005</v>
      </c>
      <c r="S439" s="222">
        <v>0</v>
      </c>
      <c r="T439" s="223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4" t="s">
        <v>686</v>
      </c>
      <c r="AT439" s="224" t="s">
        <v>254</v>
      </c>
      <c r="AU439" s="224" t="s">
        <v>82</v>
      </c>
      <c r="AY439" s="18" t="s">
        <v>214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8" t="s">
        <v>80</v>
      </c>
      <c r="BK439" s="225">
        <f>ROUND(I439*H439,2)</f>
        <v>0</v>
      </c>
      <c r="BL439" s="18" t="s">
        <v>686</v>
      </c>
      <c r="BM439" s="224" t="s">
        <v>824</v>
      </c>
    </row>
    <row r="440" s="2" customFormat="1">
      <c r="A440" s="39"/>
      <c r="B440" s="40"/>
      <c r="C440" s="41"/>
      <c r="D440" s="226" t="s">
        <v>224</v>
      </c>
      <c r="E440" s="41"/>
      <c r="F440" s="227" t="s">
        <v>823</v>
      </c>
      <c r="G440" s="41"/>
      <c r="H440" s="41"/>
      <c r="I440" s="228"/>
      <c r="J440" s="41"/>
      <c r="K440" s="41"/>
      <c r="L440" s="45"/>
      <c r="M440" s="229"/>
      <c r="N440" s="230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224</v>
      </c>
      <c r="AU440" s="18" t="s">
        <v>82</v>
      </c>
    </row>
    <row r="441" s="13" customFormat="1">
      <c r="A441" s="13"/>
      <c r="B441" s="233"/>
      <c r="C441" s="234"/>
      <c r="D441" s="226" t="s">
        <v>242</v>
      </c>
      <c r="E441" s="254" t="s">
        <v>19</v>
      </c>
      <c r="F441" s="235" t="s">
        <v>8</v>
      </c>
      <c r="G441" s="234"/>
      <c r="H441" s="236">
        <v>12</v>
      </c>
      <c r="I441" s="237"/>
      <c r="J441" s="234"/>
      <c r="K441" s="234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242</v>
      </c>
      <c r="AU441" s="242" t="s">
        <v>82</v>
      </c>
      <c r="AV441" s="13" t="s">
        <v>82</v>
      </c>
      <c r="AW441" s="13" t="s">
        <v>35</v>
      </c>
      <c r="AX441" s="13" t="s">
        <v>80</v>
      </c>
      <c r="AY441" s="242" t="s">
        <v>214</v>
      </c>
    </row>
    <row r="442" s="13" customFormat="1">
      <c r="A442" s="13"/>
      <c r="B442" s="233"/>
      <c r="C442" s="234"/>
      <c r="D442" s="226" t="s">
        <v>242</v>
      </c>
      <c r="E442" s="234"/>
      <c r="F442" s="235" t="s">
        <v>704</v>
      </c>
      <c r="G442" s="234"/>
      <c r="H442" s="236">
        <v>12.720000000000001</v>
      </c>
      <c r="I442" s="237"/>
      <c r="J442" s="234"/>
      <c r="K442" s="234"/>
      <c r="L442" s="238"/>
      <c r="M442" s="239"/>
      <c r="N442" s="240"/>
      <c r="O442" s="240"/>
      <c r="P442" s="240"/>
      <c r="Q442" s="240"/>
      <c r="R442" s="240"/>
      <c r="S442" s="240"/>
      <c r="T442" s="24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2" t="s">
        <v>242</v>
      </c>
      <c r="AU442" s="242" t="s">
        <v>82</v>
      </c>
      <c r="AV442" s="13" t="s">
        <v>82</v>
      </c>
      <c r="AW442" s="13" t="s">
        <v>4</v>
      </c>
      <c r="AX442" s="13" t="s">
        <v>80</v>
      </c>
      <c r="AY442" s="242" t="s">
        <v>214</v>
      </c>
    </row>
    <row r="443" s="2" customFormat="1" ht="16.5" customHeight="1">
      <c r="A443" s="39"/>
      <c r="B443" s="40"/>
      <c r="C443" s="213" t="s">
        <v>825</v>
      </c>
      <c r="D443" s="213" t="s">
        <v>217</v>
      </c>
      <c r="E443" s="214" t="s">
        <v>826</v>
      </c>
      <c r="F443" s="215" t="s">
        <v>827</v>
      </c>
      <c r="G443" s="216" t="s">
        <v>277</v>
      </c>
      <c r="H443" s="217">
        <v>22</v>
      </c>
      <c r="I443" s="218"/>
      <c r="J443" s="219">
        <f>ROUND(I443*H443,2)</f>
        <v>0</v>
      </c>
      <c r="K443" s="215" t="s">
        <v>221</v>
      </c>
      <c r="L443" s="45"/>
      <c r="M443" s="220" t="s">
        <v>19</v>
      </c>
      <c r="N443" s="221" t="s">
        <v>44</v>
      </c>
      <c r="O443" s="85"/>
      <c r="P443" s="222">
        <f>O443*H443</f>
        <v>0</v>
      </c>
      <c r="Q443" s="222">
        <v>6.9999999999999994E-05</v>
      </c>
      <c r="R443" s="222">
        <f>Q443*H443</f>
        <v>0.0015399999999999999</v>
      </c>
      <c r="S443" s="222">
        <v>0</v>
      </c>
      <c r="T443" s="223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4" t="s">
        <v>334</v>
      </c>
      <c r="AT443" s="224" t="s">
        <v>217</v>
      </c>
      <c r="AU443" s="224" t="s">
        <v>82</v>
      </c>
      <c r="AY443" s="18" t="s">
        <v>214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8" t="s">
        <v>80</v>
      </c>
      <c r="BK443" s="225">
        <f>ROUND(I443*H443,2)</f>
        <v>0</v>
      </c>
      <c r="BL443" s="18" t="s">
        <v>334</v>
      </c>
      <c r="BM443" s="224" t="s">
        <v>828</v>
      </c>
    </row>
    <row r="444" s="2" customFormat="1">
      <c r="A444" s="39"/>
      <c r="B444" s="40"/>
      <c r="C444" s="41"/>
      <c r="D444" s="226" t="s">
        <v>224</v>
      </c>
      <c r="E444" s="41"/>
      <c r="F444" s="227" t="s">
        <v>829</v>
      </c>
      <c r="G444" s="41"/>
      <c r="H444" s="41"/>
      <c r="I444" s="228"/>
      <c r="J444" s="41"/>
      <c r="K444" s="41"/>
      <c r="L444" s="45"/>
      <c r="M444" s="229"/>
      <c r="N444" s="230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224</v>
      </c>
      <c r="AU444" s="18" t="s">
        <v>82</v>
      </c>
    </row>
    <row r="445" s="2" customFormat="1">
      <c r="A445" s="39"/>
      <c r="B445" s="40"/>
      <c r="C445" s="41"/>
      <c r="D445" s="231" t="s">
        <v>226</v>
      </c>
      <c r="E445" s="41"/>
      <c r="F445" s="232" t="s">
        <v>830</v>
      </c>
      <c r="G445" s="41"/>
      <c r="H445" s="41"/>
      <c r="I445" s="228"/>
      <c r="J445" s="41"/>
      <c r="K445" s="41"/>
      <c r="L445" s="45"/>
      <c r="M445" s="229"/>
      <c r="N445" s="230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226</v>
      </c>
      <c r="AU445" s="18" t="s">
        <v>82</v>
      </c>
    </row>
    <row r="446" s="2" customFormat="1" ht="24.15" customHeight="1">
      <c r="A446" s="39"/>
      <c r="B446" s="40"/>
      <c r="C446" s="243" t="s">
        <v>831</v>
      </c>
      <c r="D446" s="243" t="s">
        <v>254</v>
      </c>
      <c r="E446" s="244" t="s">
        <v>832</v>
      </c>
      <c r="F446" s="245" t="s">
        <v>833</v>
      </c>
      <c r="G446" s="246" t="s">
        <v>277</v>
      </c>
      <c r="H446" s="247">
        <v>8</v>
      </c>
      <c r="I446" s="248"/>
      <c r="J446" s="249">
        <f>ROUND(I446*H446,2)</f>
        <v>0</v>
      </c>
      <c r="K446" s="245" t="s">
        <v>19</v>
      </c>
      <c r="L446" s="250"/>
      <c r="M446" s="251" t="s">
        <v>19</v>
      </c>
      <c r="N446" s="252" t="s">
        <v>44</v>
      </c>
      <c r="O446" s="85"/>
      <c r="P446" s="222">
        <f>O446*H446</f>
        <v>0</v>
      </c>
      <c r="Q446" s="222">
        <v>0.0095999999999999992</v>
      </c>
      <c r="R446" s="222">
        <f>Q446*H446</f>
        <v>0.076799999999999993</v>
      </c>
      <c r="S446" s="222">
        <v>0</v>
      </c>
      <c r="T446" s="223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4" t="s">
        <v>604</v>
      </c>
      <c r="AT446" s="224" t="s">
        <v>254</v>
      </c>
      <c r="AU446" s="224" t="s">
        <v>82</v>
      </c>
      <c r="AY446" s="18" t="s">
        <v>214</v>
      </c>
      <c r="BE446" s="225">
        <f>IF(N446="základní",J446,0)</f>
        <v>0</v>
      </c>
      <c r="BF446" s="225">
        <f>IF(N446="snížená",J446,0)</f>
        <v>0</v>
      </c>
      <c r="BG446" s="225">
        <f>IF(N446="zákl. přenesená",J446,0)</f>
        <v>0</v>
      </c>
      <c r="BH446" s="225">
        <f>IF(N446="sníž. přenesená",J446,0)</f>
        <v>0</v>
      </c>
      <c r="BI446" s="225">
        <f>IF(N446="nulová",J446,0)</f>
        <v>0</v>
      </c>
      <c r="BJ446" s="18" t="s">
        <v>80</v>
      </c>
      <c r="BK446" s="225">
        <f>ROUND(I446*H446,2)</f>
        <v>0</v>
      </c>
      <c r="BL446" s="18" t="s">
        <v>334</v>
      </c>
      <c r="BM446" s="224" t="s">
        <v>834</v>
      </c>
    </row>
    <row r="447" s="2" customFormat="1">
      <c r="A447" s="39"/>
      <c r="B447" s="40"/>
      <c r="C447" s="41"/>
      <c r="D447" s="226" t="s">
        <v>224</v>
      </c>
      <c r="E447" s="41"/>
      <c r="F447" s="227" t="s">
        <v>833</v>
      </c>
      <c r="G447" s="41"/>
      <c r="H447" s="41"/>
      <c r="I447" s="228"/>
      <c r="J447" s="41"/>
      <c r="K447" s="41"/>
      <c r="L447" s="45"/>
      <c r="M447" s="229"/>
      <c r="N447" s="230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224</v>
      </c>
      <c r="AU447" s="18" t="s">
        <v>82</v>
      </c>
    </row>
    <row r="448" s="2" customFormat="1" ht="24.15" customHeight="1">
      <c r="A448" s="39"/>
      <c r="B448" s="40"/>
      <c r="C448" s="243" t="s">
        <v>835</v>
      </c>
      <c r="D448" s="243" t="s">
        <v>254</v>
      </c>
      <c r="E448" s="244" t="s">
        <v>836</v>
      </c>
      <c r="F448" s="245" t="s">
        <v>837</v>
      </c>
      <c r="G448" s="246" t="s">
        <v>277</v>
      </c>
      <c r="H448" s="247">
        <v>8</v>
      </c>
      <c r="I448" s="248"/>
      <c r="J448" s="249">
        <f>ROUND(I448*H448,2)</f>
        <v>0</v>
      </c>
      <c r="K448" s="245" t="s">
        <v>19</v>
      </c>
      <c r="L448" s="250"/>
      <c r="M448" s="251" t="s">
        <v>19</v>
      </c>
      <c r="N448" s="252" t="s">
        <v>44</v>
      </c>
      <c r="O448" s="85"/>
      <c r="P448" s="222">
        <f>O448*H448</f>
        <v>0</v>
      </c>
      <c r="Q448" s="222">
        <v>0.0088000000000000005</v>
      </c>
      <c r="R448" s="222">
        <f>Q448*H448</f>
        <v>0.070400000000000004</v>
      </c>
      <c r="S448" s="222">
        <v>0</v>
      </c>
      <c r="T448" s="223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4" t="s">
        <v>604</v>
      </c>
      <c r="AT448" s="224" t="s">
        <v>254</v>
      </c>
      <c r="AU448" s="224" t="s">
        <v>82</v>
      </c>
      <c r="AY448" s="18" t="s">
        <v>214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18" t="s">
        <v>80</v>
      </c>
      <c r="BK448" s="225">
        <f>ROUND(I448*H448,2)</f>
        <v>0</v>
      </c>
      <c r="BL448" s="18" t="s">
        <v>334</v>
      </c>
      <c r="BM448" s="224" t="s">
        <v>838</v>
      </c>
    </row>
    <row r="449" s="2" customFormat="1">
      <c r="A449" s="39"/>
      <c r="B449" s="40"/>
      <c r="C449" s="41"/>
      <c r="D449" s="226" t="s">
        <v>224</v>
      </c>
      <c r="E449" s="41"/>
      <c r="F449" s="227" t="s">
        <v>837</v>
      </c>
      <c r="G449" s="41"/>
      <c r="H449" s="41"/>
      <c r="I449" s="228"/>
      <c r="J449" s="41"/>
      <c r="K449" s="41"/>
      <c r="L449" s="45"/>
      <c r="M449" s="229"/>
      <c r="N449" s="230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224</v>
      </c>
      <c r="AU449" s="18" t="s">
        <v>82</v>
      </c>
    </row>
    <row r="450" s="2" customFormat="1" ht="24.15" customHeight="1">
      <c r="A450" s="39"/>
      <c r="B450" s="40"/>
      <c r="C450" s="243" t="s">
        <v>839</v>
      </c>
      <c r="D450" s="243" t="s">
        <v>254</v>
      </c>
      <c r="E450" s="244" t="s">
        <v>840</v>
      </c>
      <c r="F450" s="245" t="s">
        <v>841</v>
      </c>
      <c r="G450" s="246" t="s">
        <v>277</v>
      </c>
      <c r="H450" s="247">
        <v>1</v>
      </c>
      <c r="I450" s="248"/>
      <c r="J450" s="249">
        <f>ROUND(I450*H450,2)</f>
        <v>0</v>
      </c>
      <c r="K450" s="245" t="s">
        <v>19</v>
      </c>
      <c r="L450" s="250"/>
      <c r="M450" s="251" t="s">
        <v>19</v>
      </c>
      <c r="N450" s="252" t="s">
        <v>44</v>
      </c>
      <c r="O450" s="85"/>
      <c r="P450" s="222">
        <f>O450*H450</f>
        <v>0</v>
      </c>
      <c r="Q450" s="222">
        <v>0.0097900000000000001</v>
      </c>
      <c r="R450" s="222">
        <f>Q450*H450</f>
        <v>0.0097900000000000001</v>
      </c>
      <c r="S450" s="222">
        <v>0</v>
      </c>
      <c r="T450" s="223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4" t="s">
        <v>604</v>
      </c>
      <c r="AT450" s="224" t="s">
        <v>254</v>
      </c>
      <c r="AU450" s="224" t="s">
        <v>82</v>
      </c>
      <c r="AY450" s="18" t="s">
        <v>214</v>
      </c>
      <c r="BE450" s="225">
        <f>IF(N450="základní",J450,0)</f>
        <v>0</v>
      </c>
      <c r="BF450" s="225">
        <f>IF(N450="snížená",J450,0)</f>
        <v>0</v>
      </c>
      <c r="BG450" s="225">
        <f>IF(N450="zákl. přenesená",J450,0)</f>
        <v>0</v>
      </c>
      <c r="BH450" s="225">
        <f>IF(N450="sníž. přenesená",J450,0)</f>
        <v>0</v>
      </c>
      <c r="BI450" s="225">
        <f>IF(N450="nulová",J450,0)</f>
        <v>0</v>
      </c>
      <c r="BJ450" s="18" t="s">
        <v>80</v>
      </c>
      <c r="BK450" s="225">
        <f>ROUND(I450*H450,2)</f>
        <v>0</v>
      </c>
      <c r="BL450" s="18" t="s">
        <v>334</v>
      </c>
      <c r="BM450" s="224" t="s">
        <v>842</v>
      </c>
    </row>
    <row r="451" s="2" customFormat="1">
      <c r="A451" s="39"/>
      <c r="B451" s="40"/>
      <c r="C451" s="41"/>
      <c r="D451" s="226" t="s">
        <v>224</v>
      </c>
      <c r="E451" s="41"/>
      <c r="F451" s="227" t="s">
        <v>841</v>
      </c>
      <c r="G451" s="41"/>
      <c r="H451" s="41"/>
      <c r="I451" s="228"/>
      <c r="J451" s="41"/>
      <c r="K451" s="41"/>
      <c r="L451" s="45"/>
      <c r="M451" s="229"/>
      <c r="N451" s="230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224</v>
      </c>
      <c r="AU451" s="18" t="s">
        <v>82</v>
      </c>
    </row>
    <row r="452" s="2" customFormat="1" ht="24.15" customHeight="1">
      <c r="A452" s="39"/>
      <c r="B452" s="40"/>
      <c r="C452" s="243" t="s">
        <v>843</v>
      </c>
      <c r="D452" s="243" t="s">
        <v>254</v>
      </c>
      <c r="E452" s="244" t="s">
        <v>844</v>
      </c>
      <c r="F452" s="245" t="s">
        <v>845</v>
      </c>
      <c r="G452" s="246" t="s">
        <v>277</v>
      </c>
      <c r="H452" s="247">
        <v>1</v>
      </c>
      <c r="I452" s="248"/>
      <c r="J452" s="249">
        <f>ROUND(I452*H452,2)</f>
        <v>0</v>
      </c>
      <c r="K452" s="245" t="s">
        <v>19</v>
      </c>
      <c r="L452" s="250"/>
      <c r="M452" s="251" t="s">
        <v>19</v>
      </c>
      <c r="N452" s="252" t="s">
        <v>44</v>
      </c>
      <c r="O452" s="85"/>
      <c r="P452" s="222">
        <f>O452*H452</f>
        <v>0</v>
      </c>
      <c r="Q452" s="222">
        <v>0.0089800000000000001</v>
      </c>
      <c r="R452" s="222">
        <f>Q452*H452</f>
        <v>0.0089800000000000001</v>
      </c>
      <c r="S452" s="222">
        <v>0</v>
      </c>
      <c r="T452" s="223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4" t="s">
        <v>604</v>
      </c>
      <c r="AT452" s="224" t="s">
        <v>254</v>
      </c>
      <c r="AU452" s="224" t="s">
        <v>82</v>
      </c>
      <c r="AY452" s="18" t="s">
        <v>214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18" t="s">
        <v>80</v>
      </c>
      <c r="BK452" s="225">
        <f>ROUND(I452*H452,2)</f>
        <v>0</v>
      </c>
      <c r="BL452" s="18" t="s">
        <v>334</v>
      </c>
      <c r="BM452" s="224" t="s">
        <v>846</v>
      </c>
    </row>
    <row r="453" s="2" customFormat="1">
      <c r="A453" s="39"/>
      <c r="B453" s="40"/>
      <c r="C453" s="41"/>
      <c r="D453" s="226" t="s">
        <v>224</v>
      </c>
      <c r="E453" s="41"/>
      <c r="F453" s="227" t="s">
        <v>845</v>
      </c>
      <c r="G453" s="41"/>
      <c r="H453" s="41"/>
      <c r="I453" s="228"/>
      <c r="J453" s="41"/>
      <c r="K453" s="41"/>
      <c r="L453" s="45"/>
      <c r="M453" s="229"/>
      <c r="N453" s="230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224</v>
      </c>
      <c r="AU453" s="18" t="s">
        <v>82</v>
      </c>
    </row>
    <row r="454" s="2" customFormat="1" ht="16.5" customHeight="1">
      <c r="A454" s="39"/>
      <c r="B454" s="40"/>
      <c r="C454" s="243" t="s">
        <v>847</v>
      </c>
      <c r="D454" s="243" t="s">
        <v>254</v>
      </c>
      <c r="E454" s="244" t="s">
        <v>848</v>
      </c>
      <c r="F454" s="245" t="s">
        <v>849</v>
      </c>
      <c r="G454" s="246" t="s">
        <v>277</v>
      </c>
      <c r="H454" s="247">
        <v>44</v>
      </c>
      <c r="I454" s="248"/>
      <c r="J454" s="249">
        <f>ROUND(I454*H454,2)</f>
        <v>0</v>
      </c>
      <c r="K454" s="245" t="s">
        <v>19</v>
      </c>
      <c r="L454" s="250"/>
      <c r="M454" s="251" t="s">
        <v>19</v>
      </c>
      <c r="N454" s="252" t="s">
        <v>44</v>
      </c>
      <c r="O454" s="85"/>
      <c r="P454" s="222">
        <f>O454*H454</f>
        <v>0</v>
      </c>
      <c r="Q454" s="222">
        <v>0</v>
      </c>
      <c r="R454" s="222">
        <f>Q454*H454</f>
        <v>0</v>
      </c>
      <c r="S454" s="222">
        <v>0</v>
      </c>
      <c r="T454" s="223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4" t="s">
        <v>257</v>
      </c>
      <c r="AT454" s="224" t="s">
        <v>254</v>
      </c>
      <c r="AU454" s="224" t="s">
        <v>82</v>
      </c>
      <c r="AY454" s="18" t="s">
        <v>214</v>
      </c>
      <c r="BE454" s="225">
        <f>IF(N454="základní",J454,0)</f>
        <v>0</v>
      </c>
      <c r="BF454" s="225">
        <f>IF(N454="snížená",J454,0)</f>
        <v>0</v>
      </c>
      <c r="BG454" s="225">
        <f>IF(N454="zákl. přenesená",J454,0)</f>
        <v>0</v>
      </c>
      <c r="BH454" s="225">
        <f>IF(N454="sníž. přenesená",J454,0)</f>
        <v>0</v>
      </c>
      <c r="BI454" s="225">
        <f>IF(N454="nulová",J454,0)</f>
        <v>0</v>
      </c>
      <c r="BJ454" s="18" t="s">
        <v>80</v>
      </c>
      <c r="BK454" s="225">
        <f>ROUND(I454*H454,2)</f>
        <v>0</v>
      </c>
      <c r="BL454" s="18" t="s">
        <v>250</v>
      </c>
      <c r="BM454" s="224" t="s">
        <v>850</v>
      </c>
    </row>
    <row r="455" s="2" customFormat="1">
      <c r="A455" s="39"/>
      <c r="B455" s="40"/>
      <c r="C455" s="41"/>
      <c r="D455" s="226" t="s">
        <v>224</v>
      </c>
      <c r="E455" s="41"/>
      <c r="F455" s="227" t="s">
        <v>849</v>
      </c>
      <c r="G455" s="41"/>
      <c r="H455" s="41"/>
      <c r="I455" s="228"/>
      <c r="J455" s="41"/>
      <c r="K455" s="41"/>
      <c r="L455" s="45"/>
      <c r="M455" s="229"/>
      <c r="N455" s="230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224</v>
      </c>
      <c r="AU455" s="18" t="s">
        <v>82</v>
      </c>
    </row>
    <row r="456" s="2" customFormat="1" ht="16.5" customHeight="1">
      <c r="A456" s="39"/>
      <c r="B456" s="40"/>
      <c r="C456" s="243" t="s">
        <v>851</v>
      </c>
      <c r="D456" s="243" t="s">
        <v>254</v>
      </c>
      <c r="E456" s="244" t="s">
        <v>852</v>
      </c>
      <c r="F456" s="245" t="s">
        <v>853</v>
      </c>
      <c r="G456" s="246" t="s">
        <v>603</v>
      </c>
      <c r="H456" s="247">
        <v>4</v>
      </c>
      <c r="I456" s="248"/>
      <c r="J456" s="249">
        <f>ROUND(I456*H456,2)</f>
        <v>0</v>
      </c>
      <c r="K456" s="245" t="s">
        <v>19</v>
      </c>
      <c r="L456" s="250"/>
      <c r="M456" s="251" t="s">
        <v>19</v>
      </c>
      <c r="N456" s="252" t="s">
        <v>44</v>
      </c>
      <c r="O456" s="85"/>
      <c r="P456" s="222">
        <f>O456*H456</f>
        <v>0</v>
      </c>
      <c r="Q456" s="222">
        <v>0.17199999999999999</v>
      </c>
      <c r="R456" s="222">
        <f>Q456*H456</f>
        <v>0.68799999999999994</v>
      </c>
      <c r="S456" s="222">
        <v>0</v>
      </c>
      <c r="T456" s="223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4" t="s">
        <v>604</v>
      </c>
      <c r="AT456" s="224" t="s">
        <v>254</v>
      </c>
      <c r="AU456" s="224" t="s">
        <v>82</v>
      </c>
      <c r="AY456" s="18" t="s">
        <v>214</v>
      </c>
      <c r="BE456" s="225">
        <f>IF(N456="základní",J456,0)</f>
        <v>0</v>
      </c>
      <c r="BF456" s="225">
        <f>IF(N456="snížená",J456,0)</f>
        <v>0</v>
      </c>
      <c r="BG456" s="225">
        <f>IF(N456="zákl. přenesená",J456,0)</f>
        <v>0</v>
      </c>
      <c r="BH456" s="225">
        <f>IF(N456="sníž. přenesená",J456,0)</f>
        <v>0</v>
      </c>
      <c r="BI456" s="225">
        <f>IF(N456="nulová",J456,0)</f>
        <v>0</v>
      </c>
      <c r="BJ456" s="18" t="s">
        <v>80</v>
      </c>
      <c r="BK456" s="225">
        <f>ROUND(I456*H456,2)</f>
        <v>0</v>
      </c>
      <c r="BL456" s="18" t="s">
        <v>334</v>
      </c>
      <c r="BM456" s="224" t="s">
        <v>854</v>
      </c>
    </row>
    <row r="457" s="2" customFormat="1">
      <c r="A457" s="39"/>
      <c r="B457" s="40"/>
      <c r="C457" s="41"/>
      <c r="D457" s="226" t="s">
        <v>224</v>
      </c>
      <c r="E457" s="41"/>
      <c r="F457" s="227" t="s">
        <v>853</v>
      </c>
      <c r="G457" s="41"/>
      <c r="H457" s="41"/>
      <c r="I457" s="228"/>
      <c r="J457" s="41"/>
      <c r="K457" s="41"/>
      <c r="L457" s="45"/>
      <c r="M457" s="229"/>
      <c r="N457" s="230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224</v>
      </c>
      <c r="AU457" s="18" t="s">
        <v>82</v>
      </c>
    </row>
    <row r="458" s="2" customFormat="1" ht="16.5" customHeight="1">
      <c r="A458" s="39"/>
      <c r="B458" s="40"/>
      <c r="C458" s="213" t="s">
        <v>855</v>
      </c>
      <c r="D458" s="213" t="s">
        <v>217</v>
      </c>
      <c r="E458" s="214" t="s">
        <v>856</v>
      </c>
      <c r="F458" s="215" t="s">
        <v>857</v>
      </c>
      <c r="G458" s="216" t="s">
        <v>277</v>
      </c>
      <c r="H458" s="217">
        <v>8</v>
      </c>
      <c r="I458" s="218"/>
      <c r="J458" s="219">
        <f>ROUND(I458*H458,2)</f>
        <v>0</v>
      </c>
      <c r="K458" s="215" t="s">
        <v>221</v>
      </c>
      <c r="L458" s="45"/>
      <c r="M458" s="220" t="s">
        <v>19</v>
      </c>
      <c r="N458" s="221" t="s">
        <v>44</v>
      </c>
      <c r="O458" s="85"/>
      <c r="P458" s="222">
        <f>O458*H458</f>
        <v>0</v>
      </c>
      <c r="Q458" s="222">
        <v>0.00020000000000000001</v>
      </c>
      <c r="R458" s="222">
        <f>Q458*H458</f>
        <v>0.0016000000000000001</v>
      </c>
      <c r="S458" s="222">
        <v>0</v>
      </c>
      <c r="T458" s="223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4" t="s">
        <v>334</v>
      </c>
      <c r="AT458" s="224" t="s">
        <v>217</v>
      </c>
      <c r="AU458" s="224" t="s">
        <v>82</v>
      </c>
      <c r="AY458" s="18" t="s">
        <v>214</v>
      </c>
      <c r="BE458" s="225">
        <f>IF(N458="základní",J458,0)</f>
        <v>0</v>
      </c>
      <c r="BF458" s="225">
        <f>IF(N458="snížená",J458,0)</f>
        <v>0</v>
      </c>
      <c r="BG458" s="225">
        <f>IF(N458="zákl. přenesená",J458,0)</f>
        <v>0</v>
      </c>
      <c r="BH458" s="225">
        <f>IF(N458="sníž. přenesená",J458,0)</f>
        <v>0</v>
      </c>
      <c r="BI458" s="225">
        <f>IF(N458="nulová",J458,0)</f>
        <v>0</v>
      </c>
      <c r="BJ458" s="18" t="s">
        <v>80</v>
      </c>
      <c r="BK458" s="225">
        <f>ROUND(I458*H458,2)</f>
        <v>0</v>
      </c>
      <c r="BL458" s="18" t="s">
        <v>334</v>
      </c>
      <c r="BM458" s="224" t="s">
        <v>858</v>
      </c>
    </row>
    <row r="459" s="2" customFormat="1">
      <c r="A459" s="39"/>
      <c r="B459" s="40"/>
      <c r="C459" s="41"/>
      <c r="D459" s="226" t="s">
        <v>224</v>
      </c>
      <c r="E459" s="41"/>
      <c r="F459" s="227" t="s">
        <v>859</v>
      </c>
      <c r="G459" s="41"/>
      <c r="H459" s="41"/>
      <c r="I459" s="228"/>
      <c r="J459" s="41"/>
      <c r="K459" s="41"/>
      <c r="L459" s="45"/>
      <c r="M459" s="229"/>
      <c r="N459" s="230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224</v>
      </c>
      <c r="AU459" s="18" t="s">
        <v>82</v>
      </c>
    </row>
    <row r="460" s="2" customFormat="1">
      <c r="A460" s="39"/>
      <c r="B460" s="40"/>
      <c r="C460" s="41"/>
      <c r="D460" s="231" t="s">
        <v>226</v>
      </c>
      <c r="E460" s="41"/>
      <c r="F460" s="232" t="s">
        <v>860</v>
      </c>
      <c r="G460" s="41"/>
      <c r="H460" s="41"/>
      <c r="I460" s="228"/>
      <c r="J460" s="41"/>
      <c r="K460" s="41"/>
      <c r="L460" s="45"/>
      <c r="M460" s="229"/>
      <c r="N460" s="230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226</v>
      </c>
      <c r="AU460" s="18" t="s">
        <v>82</v>
      </c>
    </row>
    <row r="461" s="2" customFormat="1" ht="24.15" customHeight="1">
      <c r="A461" s="39"/>
      <c r="B461" s="40"/>
      <c r="C461" s="243" t="s">
        <v>861</v>
      </c>
      <c r="D461" s="243" t="s">
        <v>254</v>
      </c>
      <c r="E461" s="244" t="s">
        <v>862</v>
      </c>
      <c r="F461" s="245" t="s">
        <v>863</v>
      </c>
      <c r="G461" s="246" t="s">
        <v>277</v>
      </c>
      <c r="H461" s="247">
        <v>8</v>
      </c>
      <c r="I461" s="248"/>
      <c r="J461" s="249">
        <f>ROUND(I461*H461,2)</f>
        <v>0</v>
      </c>
      <c r="K461" s="245" t="s">
        <v>19</v>
      </c>
      <c r="L461" s="250"/>
      <c r="M461" s="251" t="s">
        <v>19</v>
      </c>
      <c r="N461" s="252" t="s">
        <v>44</v>
      </c>
      <c r="O461" s="85"/>
      <c r="P461" s="222">
        <f>O461*H461</f>
        <v>0</v>
      </c>
      <c r="Q461" s="222">
        <v>0.023</v>
      </c>
      <c r="R461" s="222">
        <f>Q461*H461</f>
        <v>0.184</v>
      </c>
      <c r="S461" s="222">
        <v>0</v>
      </c>
      <c r="T461" s="223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4" t="s">
        <v>604</v>
      </c>
      <c r="AT461" s="224" t="s">
        <v>254</v>
      </c>
      <c r="AU461" s="224" t="s">
        <v>82</v>
      </c>
      <c r="AY461" s="18" t="s">
        <v>214</v>
      </c>
      <c r="BE461" s="225">
        <f>IF(N461="základní",J461,0)</f>
        <v>0</v>
      </c>
      <c r="BF461" s="225">
        <f>IF(N461="snížená",J461,0)</f>
        <v>0</v>
      </c>
      <c r="BG461" s="225">
        <f>IF(N461="zákl. přenesená",J461,0)</f>
        <v>0</v>
      </c>
      <c r="BH461" s="225">
        <f>IF(N461="sníž. přenesená",J461,0)</f>
        <v>0</v>
      </c>
      <c r="BI461" s="225">
        <f>IF(N461="nulová",J461,0)</f>
        <v>0</v>
      </c>
      <c r="BJ461" s="18" t="s">
        <v>80</v>
      </c>
      <c r="BK461" s="225">
        <f>ROUND(I461*H461,2)</f>
        <v>0</v>
      </c>
      <c r="BL461" s="18" t="s">
        <v>334</v>
      </c>
      <c r="BM461" s="224" t="s">
        <v>864</v>
      </c>
    </row>
    <row r="462" s="2" customFormat="1">
      <c r="A462" s="39"/>
      <c r="B462" s="40"/>
      <c r="C462" s="41"/>
      <c r="D462" s="226" t="s">
        <v>224</v>
      </c>
      <c r="E462" s="41"/>
      <c r="F462" s="227" t="s">
        <v>863</v>
      </c>
      <c r="G462" s="41"/>
      <c r="H462" s="41"/>
      <c r="I462" s="228"/>
      <c r="J462" s="41"/>
      <c r="K462" s="41"/>
      <c r="L462" s="45"/>
      <c r="M462" s="229"/>
      <c r="N462" s="230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224</v>
      </c>
      <c r="AU462" s="18" t="s">
        <v>82</v>
      </c>
    </row>
    <row r="463" s="2" customFormat="1" ht="16.5" customHeight="1">
      <c r="A463" s="39"/>
      <c r="B463" s="40"/>
      <c r="C463" s="213" t="s">
        <v>865</v>
      </c>
      <c r="D463" s="213" t="s">
        <v>217</v>
      </c>
      <c r="E463" s="214" t="s">
        <v>866</v>
      </c>
      <c r="F463" s="215" t="s">
        <v>867</v>
      </c>
      <c r="G463" s="216" t="s">
        <v>277</v>
      </c>
      <c r="H463" s="217">
        <v>6</v>
      </c>
      <c r="I463" s="218"/>
      <c r="J463" s="219">
        <f>ROUND(I463*H463,2)</f>
        <v>0</v>
      </c>
      <c r="K463" s="215" t="s">
        <v>221</v>
      </c>
      <c r="L463" s="45"/>
      <c r="M463" s="220" t="s">
        <v>19</v>
      </c>
      <c r="N463" s="221" t="s">
        <v>44</v>
      </c>
      <c r="O463" s="85"/>
      <c r="P463" s="222">
        <f>O463*H463</f>
        <v>0</v>
      </c>
      <c r="Q463" s="222">
        <v>0.00014999999999999999</v>
      </c>
      <c r="R463" s="222">
        <f>Q463*H463</f>
        <v>0.00089999999999999998</v>
      </c>
      <c r="S463" s="222">
        <v>0</v>
      </c>
      <c r="T463" s="223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4" t="s">
        <v>334</v>
      </c>
      <c r="AT463" s="224" t="s">
        <v>217</v>
      </c>
      <c r="AU463" s="224" t="s">
        <v>82</v>
      </c>
      <c r="AY463" s="18" t="s">
        <v>214</v>
      </c>
      <c r="BE463" s="225">
        <f>IF(N463="základní",J463,0)</f>
        <v>0</v>
      </c>
      <c r="BF463" s="225">
        <f>IF(N463="snížená",J463,0)</f>
        <v>0</v>
      </c>
      <c r="BG463" s="225">
        <f>IF(N463="zákl. přenesená",J463,0)</f>
        <v>0</v>
      </c>
      <c r="BH463" s="225">
        <f>IF(N463="sníž. přenesená",J463,0)</f>
        <v>0</v>
      </c>
      <c r="BI463" s="225">
        <f>IF(N463="nulová",J463,0)</f>
        <v>0</v>
      </c>
      <c r="BJ463" s="18" t="s">
        <v>80</v>
      </c>
      <c r="BK463" s="225">
        <f>ROUND(I463*H463,2)</f>
        <v>0</v>
      </c>
      <c r="BL463" s="18" t="s">
        <v>334</v>
      </c>
      <c r="BM463" s="224" t="s">
        <v>868</v>
      </c>
    </row>
    <row r="464" s="2" customFormat="1">
      <c r="A464" s="39"/>
      <c r="B464" s="40"/>
      <c r="C464" s="41"/>
      <c r="D464" s="226" t="s">
        <v>224</v>
      </c>
      <c r="E464" s="41"/>
      <c r="F464" s="227" t="s">
        <v>869</v>
      </c>
      <c r="G464" s="41"/>
      <c r="H464" s="41"/>
      <c r="I464" s="228"/>
      <c r="J464" s="41"/>
      <c r="K464" s="41"/>
      <c r="L464" s="45"/>
      <c r="M464" s="229"/>
      <c r="N464" s="230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224</v>
      </c>
      <c r="AU464" s="18" t="s">
        <v>82</v>
      </c>
    </row>
    <row r="465" s="2" customFormat="1">
      <c r="A465" s="39"/>
      <c r="B465" s="40"/>
      <c r="C465" s="41"/>
      <c r="D465" s="231" t="s">
        <v>226</v>
      </c>
      <c r="E465" s="41"/>
      <c r="F465" s="232" t="s">
        <v>870</v>
      </c>
      <c r="G465" s="41"/>
      <c r="H465" s="41"/>
      <c r="I465" s="228"/>
      <c r="J465" s="41"/>
      <c r="K465" s="41"/>
      <c r="L465" s="45"/>
      <c r="M465" s="229"/>
      <c r="N465" s="230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226</v>
      </c>
      <c r="AU465" s="18" t="s">
        <v>82</v>
      </c>
    </row>
    <row r="466" s="2" customFormat="1" ht="24.15" customHeight="1">
      <c r="A466" s="39"/>
      <c r="B466" s="40"/>
      <c r="C466" s="243" t="s">
        <v>871</v>
      </c>
      <c r="D466" s="243" t="s">
        <v>254</v>
      </c>
      <c r="E466" s="244" t="s">
        <v>872</v>
      </c>
      <c r="F466" s="245" t="s">
        <v>873</v>
      </c>
      <c r="G466" s="246" t="s">
        <v>277</v>
      </c>
      <c r="H466" s="247">
        <v>1</v>
      </c>
      <c r="I466" s="248"/>
      <c r="J466" s="249">
        <f>ROUND(I466*H466,2)</f>
        <v>0</v>
      </c>
      <c r="K466" s="245" t="s">
        <v>19</v>
      </c>
      <c r="L466" s="250"/>
      <c r="M466" s="251" t="s">
        <v>19</v>
      </c>
      <c r="N466" s="252" t="s">
        <v>44</v>
      </c>
      <c r="O466" s="85"/>
      <c r="P466" s="222">
        <f>O466*H466</f>
        <v>0</v>
      </c>
      <c r="Q466" s="222">
        <v>0.016</v>
      </c>
      <c r="R466" s="222">
        <f>Q466*H466</f>
        <v>0.016</v>
      </c>
      <c r="S466" s="222">
        <v>0</v>
      </c>
      <c r="T466" s="223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4" t="s">
        <v>604</v>
      </c>
      <c r="AT466" s="224" t="s">
        <v>254</v>
      </c>
      <c r="AU466" s="224" t="s">
        <v>82</v>
      </c>
      <c r="AY466" s="18" t="s">
        <v>214</v>
      </c>
      <c r="BE466" s="225">
        <f>IF(N466="základní",J466,0)</f>
        <v>0</v>
      </c>
      <c r="BF466" s="225">
        <f>IF(N466="snížená",J466,0)</f>
        <v>0</v>
      </c>
      <c r="BG466" s="225">
        <f>IF(N466="zákl. přenesená",J466,0)</f>
        <v>0</v>
      </c>
      <c r="BH466" s="225">
        <f>IF(N466="sníž. přenesená",J466,0)</f>
        <v>0</v>
      </c>
      <c r="BI466" s="225">
        <f>IF(N466="nulová",J466,0)</f>
        <v>0</v>
      </c>
      <c r="BJ466" s="18" t="s">
        <v>80</v>
      </c>
      <c r="BK466" s="225">
        <f>ROUND(I466*H466,2)</f>
        <v>0</v>
      </c>
      <c r="BL466" s="18" t="s">
        <v>334</v>
      </c>
      <c r="BM466" s="224" t="s">
        <v>874</v>
      </c>
    </row>
    <row r="467" s="2" customFormat="1">
      <c r="A467" s="39"/>
      <c r="B467" s="40"/>
      <c r="C467" s="41"/>
      <c r="D467" s="226" t="s">
        <v>224</v>
      </c>
      <c r="E467" s="41"/>
      <c r="F467" s="227" t="s">
        <v>873</v>
      </c>
      <c r="G467" s="41"/>
      <c r="H467" s="41"/>
      <c r="I467" s="228"/>
      <c r="J467" s="41"/>
      <c r="K467" s="41"/>
      <c r="L467" s="45"/>
      <c r="M467" s="229"/>
      <c r="N467" s="230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224</v>
      </c>
      <c r="AU467" s="18" t="s">
        <v>82</v>
      </c>
    </row>
    <row r="468" s="2" customFormat="1" ht="24.15" customHeight="1">
      <c r="A468" s="39"/>
      <c r="B468" s="40"/>
      <c r="C468" s="243" t="s">
        <v>875</v>
      </c>
      <c r="D468" s="243" t="s">
        <v>254</v>
      </c>
      <c r="E468" s="244" t="s">
        <v>876</v>
      </c>
      <c r="F468" s="245" t="s">
        <v>877</v>
      </c>
      <c r="G468" s="246" t="s">
        <v>277</v>
      </c>
      <c r="H468" s="247">
        <v>1</v>
      </c>
      <c r="I468" s="248"/>
      <c r="J468" s="249">
        <f>ROUND(I468*H468,2)</f>
        <v>0</v>
      </c>
      <c r="K468" s="245" t="s">
        <v>19</v>
      </c>
      <c r="L468" s="250"/>
      <c r="M468" s="251" t="s">
        <v>19</v>
      </c>
      <c r="N468" s="252" t="s">
        <v>44</v>
      </c>
      <c r="O468" s="85"/>
      <c r="P468" s="222">
        <f>O468*H468</f>
        <v>0</v>
      </c>
      <c r="Q468" s="222">
        <v>0.016799999999999999</v>
      </c>
      <c r="R468" s="222">
        <f>Q468*H468</f>
        <v>0.016799999999999999</v>
      </c>
      <c r="S468" s="222">
        <v>0</v>
      </c>
      <c r="T468" s="223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4" t="s">
        <v>604</v>
      </c>
      <c r="AT468" s="224" t="s">
        <v>254</v>
      </c>
      <c r="AU468" s="224" t="s">
        <v>82</v>
      </c>
      <c r="AY468" s="18" t="s">
        <v>214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80</v>
      </c>
      <c r="BK468" s="225">
        <f>ROUND(I468*H468,2)</f>
        <v>0</v>
      </c>
      <c r="BL468" s="18" t="s">
        <v>334</v>
      </c>
      <c r="BM468" s="224" t="s">
        <v>878</v>
      </c>
    </row>
    <row r="469" s="2" customFormat="1">
      <c r="A469" s="39"/>
      <c r="B469" s="40"/>
      <c r="C469" s="41"/>
      <c r="D469" s="226" t="s">
        <v>224</v>
      </c>
      <c r="E469" s="41"/>
      <c r="F469" s="227" t="s">
        <v>877</v>
      </c>
      <c r="G469" s="41"/>
      <c r="H469" s="41"/>
      <c r="I469" s="228"/>
      <c r="J469" s="41"/>
      <c r="K469" s="41"/>
      <c r="L469" s="45"/>
      <c r="M469" s="229"/>
      <c r="N469" s="230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224</v>
      </c>
      <c r="AU469" s="18" t="s">
        <v>82</v>
      </c>
    </row>
    <row r="470" s="2" customFormat="1" ht="16.5" customHeight="1">
      <c r="A470" s="39"/>
      <c r="B470" s="40"/>
      <c r="C470" s="243" t="s">
        <v>879</v>
      </c>
      <c r="D470" s="243" t="s">
        <v>254</v>
      </c>
      <c r="E470" s="244" t="s">
        <v>880</v>
      </c>
      <c r="F470" s="245" t="s">
        <v>881</v>
      </c>
      <c r="G470" s="246" t="s">
        <v>277</v>
      </c>
      <c r="H470" s="247">
        <v>2</v>
      </c>
      <c r="I470" s="248"/>
      <c r="J470" s="249">
        <f>ROUND(I470*H470,2)</f>
        <v>0</v>
      </c>
      <c r="K470" s="245" t="s">
        <v>19</v>
      </c>
      <c r="L470" s="250"/>
      <c r="M470" s="251" t="s">
        <v>19</v>
      </c>
      <c r="N470" s="252" t="s">
        <v>44</v>
      </c>
      <c r="O470" s="85"/>
      <c r="P470" s="222">
        <f>O470*H470</f>
        <v>0</v>
      </c>
      <c r="Q470" s="222">
        <v>0</v>
      </c>
      <c r="R470" s="222">
        <f>Q470*H470</f>
        <v>0</v>
      </c>
      <c r="S470" s="222">
        <v>0</v>
      </c>
      <c r="T470" s="223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4" t="s">
        <v>257</v>
      </c>
      <c r="AT470" s="224" t="s">
        <v>254</v>
      </c>
      <c r="AU470" s="224" t="s">
        <v>82</v>
      </c>
      <c r="AY470" s="18" t="s">
        <v>214</v>
      </c>
      <c r="BE470" s="225">
        <f>IF(N470="základní",J470,0)</f>
        <v>0</v>
      </c>
      <c r="BF470" s="225">
        <f>IF(N470="snížená",J470,0)</f>
        <v>0</v>
      </c>
      <c r="BG470" s="225">
        <f>IF(N470="zákl. přenesená",J470,0)</f>
        <v>0</v>
      </c>
      <c r="BH470" s="225">
        <f>IF(N470="sníž. přenesená",J470,0)</f>
        <v>0</v>
      </c>
      <c r="BI470" s="225">
        <f>IF(N470="nulová",J470,0)</f>
        <v>0</v>
      </c>
      <c r="BJ470" s="18" t="s">
        <v>80</v>
      </c>
      <c r="BK470" s="225">
        <f>ROUND(I470*H470,2)</f>
        <v>0</v>
      </c>
      <c r="BL470" s="18" t="s">
        <v>250</v>
      </c>
      <c r="BM470" s="224" t="s">
        <v>882</v>
      </c>
    </row>
    <row r="471" s="2" customFormat="1">
      <c r="A471" s="39"/>
      <c r="B471" s="40"/>
      <c r="C471" s="41"/>
      <c r="D471" s="226" t="s">
        <v>224</v>
      </c>
      <c r="E471" s="41"/>
      <c r="F471" s="227" t="s">
        <v>881</v>
      </c>
      <c r="G471" s="41"/>
      <c r="H471" s="41"/>
      <c r="I471" s="228"/>
      <c r="J471" s="41"/>
      <c r="K471" s="41"/>
      <c r="L471" s="45"/>
      <c r="M471" s="229"/>
      <c r="N471" s="230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224</v>
      </c>
      <c r="AU471" s="18" t="s">
        <v>82</v>
      </c>
    </row>
    <row r="472" s="2" customFormat="1" ht="16.5" customHeight="1">
      <c r="A472" s="39"/>
      <c r="B472" s="40"/>
      <c r="C472" s="243" t="s">
        <v>883</v>
      </c>
      <c r="D472" s="243" t="s">
        <v>254</v>
      </c>
      <c r="E472" s="244" t="s">
        <v>884</v>
      </c>
      <c r="F472" s="245" t="s">
        <v>885</v>
      </c>
      <c r="G472" s="246" t="s">
        <v>603</v>
      </c>
      <c r="H472" s="247">
        <v>2</v>
      </c>
      <c r="I472" s="248"/>
      <c r="J472" s="249">
        <f>ROUND(I472*H472,2)</f>
        <v>0</v>
      </c>
      <c r="K472" s="245" t="s">
        <v>19</v>
      </c>
      <c r="L472" s="250"/>
      <c r="M472" s="251" t="s">
        <v>19</v>
      </c>
      <c r="N472" s="252" t="s">
        <v>44</v>
      </c>
      <c r="O472" s="85"/>
      <c r="P472" s="222">
        <f>O472*H472</f>
        <v>0</v>
      </c>
      <c r="Q472" s="222">
        <v>0.17199999999999999</v>
      </c>
      <c r="R472" s="222">
        <f>Q472*H472</f>
        <v>0.34399999999999997</v>
      </c>
      <c r="S472" s="222">
        <v>0</v>
      </c>
      <c r="T472" s="223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4" t="s">
        <v>604</v>
      </c>
      <c r="AT472" s="224" t="s">
        <v>254</v>
      </c>
      <c r="AU472" s="224" t="s">
        <v>82</v>
      </c>
      <c r="AY472" s="18" t="s">
        <v>214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8" t="s">
        <v>80</v>
      </c>
      <c r="BK472" s="225">
        <f>ROUND(I472*H472,2)</f>
        <v>0</v>
      </c>
      <c r="BL472" s="18" t="s">
        <v>334</v>
      </c>
      <c r="BM472" s="224" t="s">
        <v>886</v>
      </c>
    </row>
    <row r="473" s="2" customFormat="1">
      <c r="A473" s="39"/>
      <c r="B473" s="40"/>
      <c r="C473" s="41"/>
      <c r="D473" s="226" t="s">
        <v>224</v>
      </c>
      <c r="E473" s="41"/>
      <c r="F473" s="227" t="s">
        <v>885</v>
      </c>
      <c r="G473" s="41"/>
      <c r="H473" s="41"/>
      <c r="I473" s="228"/>
      <c r="J473" s="41"/>
      <c r="K473" s="41"/>
      <c r="L473" s="45"/>
      <c r="M473" s="229"/>
      <c r="N473" s="230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224</v>
      </c>
      <c r="AU473" s="18" t="s">
        <v>82</v>
      </c>
    </row>
    <row r="474" s="2" customFormat="1" ht="16.5" customHeight="1">
      <c r="A474" s="39"/>
      <c r="B474" s="40"/>
      <c r="C474" s="213" t="s">
        <v>887</v>
      </c>
      <c r="D474" s="213" t="s">
        <v>217</v>
      </c>
      <c r="E474" s="214" t="s">
        <v>888</v>
      </c>
      <c r="F474" s="215" t="s">
        <v>889</v>
      </c>
      <c r="G474" s="216" t="s">
        <v>277</v>
      </c>
      <c r="H474" s="217">
        <v>32</v>
      </c>
      <c r="I474" s="218"/>
      <c r="J474" s="219">
        <f>ROUND(I474*H474,2)</f>
        <v>0</v>
      </c>
      <c r="K474" s="215" t="s">
        <v>221</v>
      </c>
      <c r="L474" s="45"/>
      <c r="M474" s="220" t="s">
        <v>19</v>
      </c>
      <c r="N474" s="221" t="s">
        <v>44</v>
      </c>
      <c r="O474" s="85"/>
      <c r="P474" s="222">
        <f>O474*H474</f>
        <v>0</v>
      </c>
      <c r="Q474" s="222">
        <v>0.00020000000000000001</v>
      </c>
      <c r="R474" s="222">
        <f>Q474*H474</f>
        <v>0.0064000000000000003</v>
      </c>
      <c r="S474" s="222">
        <v>0</v>
      </c>
      <c r="T474" s="223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24" t="s">
        <v>334</v>
      </c>
      <c r="AT474" s="224" t="s">
        <v>217</v>
      </c>
      <c r="AU474" s="224" t="s">
        <v>82</v>
      </c>
      <c r="AY474" s="18" t="s">
        <v>214</v>
      </c>
      <c r="BE474" s="225">
        <f>IF(N474="základní",J474,0)</f>
        <v>0</v>
      </c>
      <c r="BF474" s="225">
        <f>IF(N474="snížená",J474,0)</f>
        <v>0</v>
      </c>
      <c r="BG474" s="225">
        <f>IF(N474="zákl. přenesená",J474,0)</f>
        <v>0</v>
      </c>
      <c r="BH474" s="225">
        <f>IF(N474="sníž. přenesená",J474,0)</f>
        <v>0</v>
      </c>
      <c r="BI474" s="225">
        <f>IF(N474="nulová",J474,0)</f>
        <v>0</v>
      </c>
      <c r="BJ474" s="18" t="s">
        <v>80</v>
      </c>
      <c r="BK474" s="225">
        <f>ROUND(I474*H474,2)</f>
        <v>0</v>
      </c>
      <c r="BL474" s="18" t="s">
        <v>334</v>
      </c>
      <c r="BM474" s="224" t="s">
        <v>890</v>
      </c>
    </row>
    <row r="475" s="2" customFormat="1">
      <c r="A475" s="39"/>
      <c r="B475" s="40"/>
      <c r="C475" s="41"/>
      <c r="D475" s="226" t="s">
        <v>224</v>
      </c>
      <c r="E475" s="41"/>
      <c r="F475" s="227" t="s">
        <v>891</v>
      </c>
      <c r="G475" s="41"/>
      <c r="H475" s="41"/>
      <c r="I475" s="228"/>
      <c r="J475" s="41"/>
      <c r="K475" s="41"/>
      <c r="L475" s="45"/>
      <c r="M475" s="229"/>
      <c r="N475" s="230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224</v>
      </c>
      <c r="AU475" s="18" t="s">
        <v>82</v>
      </c>
    </row>
    <row r="476" s="2" customFormat="1">
      <c r="A476" s="39"/>
      <c r="B476" s="40"/>
      <c r="C476" s="41"/>
      <c r="D476" s="231" t="s">
        <v>226</v>
      </c>
      <c r="E476" s="41"/>
      <c r="F476" s="232" t="s">
        <v>892</v>
      </c>
      <c r="G476" s="41"/>
      <c r="H476" s="41"/>
      <c r="I476" s="228"/>
      <c r="J476" s="41"/>
      <c r="K476" s="41"/>
      <c r="L476" s="45"/>
      <c r="M476" s="229"/>
      <c r="N476" s="230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226</v>
      </c>
      <c r="AU476" s="18" t="s">
        <v>82</v>
      </c>
    </row>
    <row r="477" s="2" customFormat="1" ht="24.15" customHeight="1">
      <c r="A477" s="39"/>
      <c r="B477" s="40"/>
      <c r="C477" s="243" t="s">
        <v>893</v>
      </c>
      <c r="D477" s="243" t="s">
        <v>254</v>
      </c>
      <c r="E477" s="244" t="s">
        <v>894</v>
      </c>
      <c r="F477" s="245" t="s">
        <v>895</v>
      </c>
      <c r="G477" s="246" t="s">
        <v>277</v>
      </c>
      <c r="H477" s="247">
        <v>8</v>
      </c>
      <c r="I477" s="248"/>
      <c r="J477" s="249">
        <f>ROUND(I477*H477,2)</f>
        <v>0</v>
      </c>
      <c r="K477" s="245" t="s">
        <v>19</v>
      </c>
      <c r="L477" s="250"/>
      <c r="M477" s="251" t="s">
        <v>19</v>
      </c>
      <c r="N477" s="252" t="s">
        <v>44</v>
      </c>
      <c r="O477" s="85"/>
      <c r="P477" s="222">
        <f>O477*H477</f>
        <v>0</v>
      </c>
      <c r="Q477" s="222">
        <v>0.029999999999999999</v>
      </c>
      <c r="R477" s="222">
        <f>Q477*H477</f>
        <v>0.23999999999999999</v>
      </c>
      <c r="S477" s="222">
        <v>0</v>
      </c>
      <c r="T477" s="223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4" t="s">
        <v>604</v>
      </c>
      <c r="AT477" s="224" t="s">
        <v>254</v>
      </c>
      <c r="AU477" s="224" t="s">
        <v>82</v>
      </c>
      <c r="AY477" s="18" t="s">
        <v>214</v>
      </c>
      <c r="BE477" s="225">
        <f>IF(N477="základní",J477,0)</f>
        <v>0</v>
      </c>
      <c r="BF477" s="225">
        <f>IF(N477="snížená",J477,0)</f>
        <v>0</v>
      </c>
      <c r="BG477" s="225">
        <f>IF(N477="zákl. přenesená",J477,0)</f>
        <v>0</v>
      </c>
      <c r="BH477" s="225">
        <f>IF(N477="sníž. přenesená",J477,0)</f>
        <v>0</v>
      </c>
      <c r="BI477" s="225">
        <f>IF(N477="nulová",J477,0)</f>
        <v>0</v>
      </c>
      <c r="BJ477" s="18" t="s">
        <v>80</v>
      </c>
      <c r="BK477" s="225">
        <f>ROUND(I477*H477,2)</f>
        <v>0</v>
      </c>
      <c r="BL477" s="18" t="s">
        <v>334</v>
      </c>
      <c r="BM477" s="224" t="s">
        <v>896</v>
      </c>
    </row>
    <row r="478" s="2" customFormat="1">
      <c r="A478" s="39"/>
      <c r="B478" s="40"/>
      <c r="C478" s="41"/>
      <c r="D478" s="226" t="s">
        <v>224</v>
      </c>
      <c r="E478" s="41"/>
      <c r="F478" s="227" t="s">
        <v>895</v>
      </c>
      <c r="G478" s="41"/>
      <c r="H478" s="41"/>
      <c r="I478" s="228"/>
      <c r="J478" s="41"/>
      <c r="K478" s="41"/>
      <c r="L478" s="45"/>
      <c r="M478" s="229"/>
      <c r="N478" s="230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224</v>
      </c>
      <c r="AU478" s="18" t="s">
        <v>82</v>
      </c>
    </row>
    <row r="479" s="2" customFormat="1" ht="24.15" customHeight="1">
      <c r="A479" s="39"/>
      <c r="B479" s="40"/>
      <c r="C479" s="243" t="s">
        <v>897</v>
      </c>
      <c r="D479" s="243" t="s">
        <v>254</v>
      </c>
      <c r="E479" s="244" t="s">
        <v>898</v>
      </c>
      <c r="F479" s="245" t="s">
        <v>899</v>
      </c>
      <c r="G479" s="246" t="s">
        <v>277</v>
      </c>
      <c r="H479" s="247">
        <v>3</v>
      </c>
      <c r="I479" s="248"/>
      <c r="J479" s="249">
        <f>ROUND(I479*H479,2)</f>
        <v>0</v>
      </c>
      <c r="K479" s="245" t="s">
        <v>19</v>
      </c>
      <c r="L479" s="250"/>
      <c r="M479" s="251" t="s">
        <v>19</v>
      </c>
      <c r="N479" s="252" t="s">
        <v>44</v>
      </c>
      <c r="O479" s="85"/>
      <c r="P479" s="222">
        <f>O479*H479</f>
        <v>0</v>
      </c>
      <c r="Q479" s="222">
        <v>0.029999999999999999</v>
      </c>
      <c r="R479" s="222">
        <f>Q479*H479</f>
        <v>0.089999999999999997</v>
      </c>
      <c r="S479" s="222">
        <v>0</v>
      </c>
      <c r="T479" s="223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4" t="s">
        <v>604</v>
      </c>
      <c r="AT479" s="224" t="s">
        <v>254</v>
      </c>
      <c r="AU479" s="224" t="s">
        <v>82</v>
      </c>
      <c r="AY479" s="18" t="s">
        <v>214</v>
      </c>
      <c r="BE479" s="225">
        <f>IF(N479="základní",J479,0)</f>
        <v>0</v>
      </c>
      <c r="BF479" s="225">
        <f>IF(N479="snížená",J479,0)</f>
        <v>0</v>
      </c>
      <c r="BG479" s="225">
        <f>IF(N479="zákl. přenesená",J479,0)</f>
        <v>0</v>
      </c>
      <c r="BH479" s="225">
        <f>IF(N479="sníž. přenesená",J479,0)</f>
        <v>0</v>
      </c>
      <c r="BI479" s="225">
        <f>IF(N479="nulová",J479,0)</f>
        <v>0</v>
      </c>
      <c r="BJ479" s="18" t="s">
        <v>80</v>
      </c>
      <c r="BK479" s="225">
        <f>ROUND(I479*H479,2)</f>
        <v>0</v>
      </c>
      <c r="BL479" s="18" t="s">
        <v>334</v>
      </c>
      <c r="BM479" s="224" t="s">
        <v>900</v>
      </c>
    </row>
    <row r="480" s="2" customFormat="1">
      <c r="A480" s="39"/>
      <c r="B480" s="40"/>
      <c r="C480" s="41"/>
      <c r="D480" s="226" t="s">
        <v>224</v>
      </c>
      <c r="E480" s="41"/>
      <c r="F480" s="227" t="s">
        <v>899</v>
      </c>
      <c r="G480" s="41"/>
      <c r="H480" s="41"/>
      <c r="I480" s="228"/>
      <c r="J480" s="41"/>
      <c r="K480" s="41"/>
      <c r="L480" s="45"/>
      <c r="M480" s="229"/>
      <c r="N480" s="230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224</v>
      </c>
      <c r="AU480" s="18" t="s">
        <v>82</v>
      </c>
    </row>
    <row r="481" s="2" customFormat="1" ht="24.15" customHeight="1">
      <c r="A481" s="39"/>
      <c r="B481" s="40"/>
      <c r="C481" s="243" t="s">
        <v>686</v>
      </c>
      <c r="D481" s="243" t="s">
        <v>254</v>
      </c>
      <c r="E481" s="244" t="s">
        <v>901</v>
      </c>
      <c r="F481" s="245" t="s">
        <v>902</v>
      </c>
      <c r="G481" s="246" t="s">
        <v>277</v>
      </c>
      <c r="H481" s="247">
        <v>1</v>
      </c>
      <c r="I481" s="248"/>
      <c r="J481" s="249">
        <f>ROUND(I481*H481,2)</f>
        <v>0</v>
      </c>
      <c r="K481" s="245" t="s">
        <v>19</v>
      </c>
      <c r="L481" s="250"/>
      <c r="M481" s="251" t="s">
        <v>19</v>
      </c>
      <c r="N481" s="252" t="s">
        <v>44</v>
      </c>
      <c r="O481" s="85"/>
      <c r="P481" s="222">
        <f>O481*H481</f>
        <v>0</v>
      </c>
      <c r="Q481" s="222">
        <v>0.029999999999999999</v>
      </c>
      <c r="R481" s="222">
        <f>Q481*H481</f>
        <v>0.029999999999999999</v>
      </c>
      <c r="S481" s="222">
        <v>0</v>
      </c>
      <c r="T481" s="223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4" t="s">
        <v>604</v>
      </c>
      <c r="AT481" s="224" t="s">
        <v>254</v>
      </c>
      <c r="AU481" s="224" t="s">
        <v>82</v>
      </c>
      <c r="AY481" s="18" t="s">
        <v>214</v>
      </c>
      <c r="BE481" s="225">
        <f>IF(N481="základní",J481,0)</f>
        <v>0</v>
      </c>
      <c r="BF481" s="225">
        <f>IF(N481="snížená",J481,0)</f>
        <v>0</v>
      </c>
      <c r="BG481" s="225">
        <f>IF(N481="zákl. přenesená",J481,0)</f>
        <v>0</v>
      </c>
      <c r="BH481" s="225">
        <f>IF(N481="sníž. přenesená",J481,0)</f>
        <v>0</v>
      </c>
      <c r="BI481" s="225">
        <f>IF(N481="nulová",J481,0)</f>
        <v>0</v>
      </c>
      <c r="BJ481" s="18" t="s">
        <v>80</v>
      </c>
      <c r="BK481" s="225">
        <f>ROUND(I481*H481,2)</f>
        <v>0</v>
      </c>
      <c r="BL481" s="18" t="s">
        <v>334</v>
      </c>
      <c r="BM481" s="224" t="s">
        <v>903</v>
      </c>
    </row>
    <row r="482" s="2" customFormat="1">
      <c r="A482" s="39"/>
      <c r="B482" s="40"/>
      <c r="C482" s="41"/>
      <c r="D482" s="226" t="s">
        <v>224</v>
      </c>
      <c r="E482" s="41"/>
      <c r="F482" s="227" t="s">
        <v>902</v>
      </c>
      <c r="G482" s="41"/>
      <c r="H482" s="41"/>
      <c r="I482" s="228"/>
      <c r="J482" s="41"/>
      <c r="K482" s="41"/>
      <c r="L482" s="45"/>
      <c r="M482" s="229"/>
      <c r="N482" s="230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224</v>
      </c>
      <c r="AU482" s="18" t="s">
        <v>82</v>
      </c>
    </row>
    <row r="483" s="2" customFormat="1" ht="24.15" customHeight="1">
      <c r="A483" s="39"/>
      <c r="B483" s="40"/>
      <c r="C483" s="243" t="s">
        <v>904</v>
      </c>
      <c r="D483" s="243" t="s">
        <v>254</v>
      </c>
      <c r="E483" s="244" t="s">
        <v>905</v>
      </c>
      <c r="F483" s="245" t="s">
        <v>906</v>
      </c>
      <c r="G483" s="246" t="s">
        <v>277</v>
      </c>
      <c r="H483" s="247">
        <v>8</v>
      </c>
      <c r="I483" s="248"/>
      <c r="J483" s="249">
        <f>ROUND(I483*H483,2)</f>
        <v>0</v>
      </c>
      <c r="K483" s="245" t="s">
        <v>19</v>
      </c>
      <c r="L483" s="250"/>
      <c r="M483" s="251" t="s">
        <v>19</v>
      </c>
      <c r="N483" s="252" t="s">
        <v>44</v>
      </c>
      <c r="O483" s="85"/>
      <c r="P483" s="222">
        <f>O483*H483</f>
        <v>0</v>
      </c>
      <c r="Q483" s="222">
        <v>0.021000000000000001</v>
      </c>
      <c r="R483" s="222">
        <f>Q483*H483</f>
        <v>0.16800000000000001</v>
      </c>
      <c r="S483" s="222">
        <v>0</v>
      </c>
      <c r="T483" s="223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4" t="s">
        <v>604</v>
      </c>
      <c r="AT483" s="224" t="s">
        <v>254</v>
      </c>
      <c r="AU483" s="224" t="s">
        <v>82</v>
      </c>
      <c r="AY483" s="18" t="s">
        <v>214</v>
      </c>
      <c r="BE483" s="225">
        <f>IF(N483="základní",J483,0)</f>
        <v>0</v>
      </c>
      <c r="BF483" s="225">
        <f>IF(N483="snížená",J483,0)</f>
        <v>0</v>
      </c>
      <c r="BG483" s="225">
        <f>IF(N483="zákl. přenesená",J483,0)</f>
        <v>0</v>
      </c>
      <c r="BH483" s="225">
        <f>IF(N483="sníž. přenesená",J483,0)</f>
        <v>0</v>
      </c>
      <c r="BI483" s="225">
        <f>IF(N483="nulová",J483,0)</f>
        <v>0</v>
      </c>
      <c r="BJ483" s="18" t="s">
        <v>80</v>
      </c>
      <c r="BK483" s="225">
        <f>ROUND(I483*H483,2)</f>
        <v>0</v>
      </c>
      <c r="BL483" s="18" t="s">
        <v>334</v>
      </c>
      <c r="BM483" s="224" t="s">
        <v>907</v>
      </c>
    </row>
    <row r="484" s="2" customFormat="1">
      <c r="A484" s="39"/>
      <c r="B484" s="40"/>
      <c r="C484" s="41"/>
      <c r="D484" s="226" t="s">
        <v>224</v>
      </c>
      <c r="E484" s="41"/>
      <c r="F484" s="227" t="s">
        <v>906</v>
      </c>
      <c r="G484" s="41"/>
      <c r="H484" s="41"/>
      <c r="I484" s="228"/>
      <c r="J484" s="41"/>
      <c r="K484" s="41"/>
      <c r="L484" s="45"/>
      <c r="M484" s="229"/>
      <c r="N484" s="230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224</v>
      </c>
      <c r="AU484" s="18" t="s">
        <v>82</v>
      </c>
    </row>
    <row r="485" s="2" customFormat="1" ht="24.15" customHeight="1">
      <c r="A485" s="39"/>
      <c r="B485" s="40"/>
      <c r="C485" s="243" t="s">
        <v>908</v>
      </c>
      <c r="D485" s="243" t="s">
        <v>254</v>
      </c>
      <c r="E485" s="244" t="s">
        <v>909</v>
      </c>
      <c r="F485" s="245" t="s">
        <v>910</v>
      </c>
      <c r="G485" s="246" t="s">
        <v>277</v>
      </c>
      <c r="H485" s="247">
        <v>3</v>
      </c>
      <c r="I485" s="248"/>
      <c r="J485" s="249">
        <f>ROUND(I485*H485,2)</f>
        <v>0</v>
      </c>
      <c r="K485" s="245" t="s">
        <v>19</v>
      </c>
      <c r="L485" s="250"/>
      <c r="M485" s="251" t="s">
        <v>19</v>
      </c>
      <c r="N485" s="252" t="s">
        <v>44</v>
      </c>
      <c r="O485" s="85"/>
      <c r="P485" s="222">
        <f>O485*H485</f>
        <v>0</v>
      </c>
      <c r="Q485" s="222">
        <v>0.021000000000000001</v>
      </c>
      <c r="R485" s="222">
        <f>Q485*H485</f>
        <v>0.063</v>
      </c>
      <c r="S485" s="222">
        <v>0</v>
      </c>
      <c r="T485" s="223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4" t="s">
        <v>604</v>
      </c>
      <c r="AT485" s="224" t="s">
        <v>254</v>
      </c>
      <c r="AU485" s="224" t="s">
        <v>82</v>
      </c>
      <c r="AY485" s="18" t="s">
        <v>214</v>
      </c>
      <c r="BE485" s="225">
        <f>IF(N485="základní",J485,0)</f>
        <v>0</v>
      </c>
      <c r="BF485" s="225">
        <f>IF(N485="snížená",J485,0)</f>
        <v>0</v>
      </c>
      <c r="BG485" s="225">
        <f>IF(N485="zákl. přenesená",J485,0)</f>
        <v>0</v>
      </c>
      <c r="BH485" s="225">
        <f>IF(N485="sníž. přenesená",J485,0)</f>
        <v>0</v>
      </c>
      <c r="BI485" s="225">
        <f>IF(N485="nulová",J485,0)</f>
        <v>0</v>
      </c>
      <c r="BJ485" s="18" t="s">
        <v>80</v>
      </c>
      <c r="BK485" s="225">
        <f>ROUND(I485*H485,2)</f>
        <v>0</v>
      </c>
      <c r="BL485" s="18" t="s">
        <v>334</v>
      </c>
      <c r="BM485" s="224" t="s">
        <v>911</v>
      </c>
    </row>
    <row r="486" s="2" customFormat="1">
      <c r="A486" s="39"/>
      <c r="B486" s="40"/>
      <c r="C486" s="41"/>
      <c r="D486" s="226" t="s">
        <v>224</v>
      </c>
      <c r="E486" s="41"/>
      <c r="F486" s="227" t="s">
        <v>910</v>
      </c>
      <c r="G486" s="41"/>
      <c r="H486" s="41"/>
      <c r="I486" s="228"/>
      <c r="J486" s="41"/>
      <c r="K486" s="41"/>
      <c r="L486" s="45"/>
      <c r="M486" s="229"/>
      <c r="N486" s="230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224</v>
      </c>
      <c r="AU486" s="18" t="s">
        <v>82</v>
      </c>
    </row>
    <row r="487" s="2" customFormat="1" ht="24.15" customHeight="1">
      <c r="A487" s="39"/>
      <c r="B487" s="40"/>
      <c r="C487" s="243" t="s">
        <v>912</v>
      </c>
      <c r="D487" s="243" t="s">
        <v>254</v>
      </c>
      <c r="E487" s="244" t="s">
        <v>913</v>
      </c>
      <c r="F487" s="245" t="s">
        <v>914</v>
      </c>
      <c r="G487" s="246" t="s">
        <v>277</v>
      </c>
      <c r="H487" s="247">
        <v>1</v>
      </c>
      <c r="I487" s="248"/>
      <c r="J487" s="249">
        <f>ROUND(I487*H487,2)</f>
        <v>0</v>
      </c>
      <c r="K487" s="245" t="s">
        <v>19</v>
      </c>
      <c r="L487" s="250"/>
      <c r="M487" s="251" t="s">
        <v>19</v>
      </c>
      <c r="N487" s="252" t="s">
        <v>44</v>
      </c>
      <c r="O487" s="85"/>
      <c r="P487" s="222">
        <f>O487*H487</f>
        <v>0</v>
      </c>
      <c r="Q487" s="222">
        <v>0.021000000000000001</v>
      </c>
      <c r="R487" s="222">
        <f>Q487*H487</f>
        <v>0.021000000000000001</v>
      </c>
      <c r="S487" s="222">
        <v>0</v>
      </c>
      <c r="T487" s="223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4" t="s">
        <v>604</v>
      </c>
      <c r="AT487" s="224" t="s">
        <v>254</v>
      </c>
      <c r="AU487" s="224" t="s">
        <v>82</v>
      </c>
      <c r="AY487" s="18" t="s">
        <v>214</v>
      </c>
      <c r="BE487" s="225">
        <f>IF(N487="základní",J487,0)</f>
        <v>0</v>
      </c>
      <c r="BF487" s="225">
        <f>IF(N487="snížená",J487,0)</f>
        <v>0</v>
      </c>
      <c r="BG487" s="225">
        <f>IF(N487="zákl. přenesená",J487,0)</f>
        <v>0</v>
      </c>
      <c r="BH487" s="225">
        <f>IF(N487="sníž. přenesená",J487,0)</f>
        <v>0</v>
      </c>
      <c r="BI487" s="225">
        <f>IF(N487="nulová",J487,0)</f>
        <v>0</v>
      </c>
      <c r="BJ487" s="18" t="s">
        <v>80</v>
      </c>
      <c r="BK487" s="225">
        <f>ROUND(I487*H487,2)</f>
        <v>0</v>
      </c>
      <c r="BL487" s="18" t="s">
        <v>334</v>
      </c>
      <c r="BM487" s="224" t="s">
        <v>915</v>
      </c>
    </row>
    <row r="488" s="2" customFormat="1">
      <c r="A488" s="39"/>
      <c r="B488" s="40"/>
      <c r="C488" s="41"/>
      <c r="D488" s="226" t="s">
        <v>224</v>
      </c>
      <c r="E488" s="41"/>
      <c r="F488" s="227" t="s">
        <v>914</v>
      </c>
      <c r="G488" s="41"/>
      <c r="H488" s="41"/>
      <c r="I488" s="228"/>
      <c r="J488" s="41"/>
      <c r="K488" s="41"/>
      <c r="L488" s="45"/>
      <c r="M488" s="229"/>
      <c r="N488" s="230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224</v>
      </c>
      <c r="AU488" s="18" t="s">
        <v>82</v>
      </c>
    </row>
    <row r="489" s="2" customFormat="1" ht="16.5" customHeight="1">
      <c r="A489" s="39"/>
      <c r="B489" s="40"/>
      <c r="C489" s="243" t="s">
        <v>916</v>
      </c>
      <c r="D489" s="243" t="s">
        <v>254</v>
      </c>
      <c r="E489" s="244" t="s">
        <v>917</v>
      </c>
      <c r="F489" s="245" t="s">
        <v>918</v>
      </c>
      <c r="G489" s="246" t="s">
        <v>277</v>
      </c>
      <c r="H489" s="247">
        <v>4</v>
      </c>
      <c r="I489" s="248"/>
      <c r="J489" s="249">
        <f>ROUND(I489*H489,2)</f>
        <v>0</v>
      </c>
      <c r="K489" s="245" t="s">
        <v>19</v>
      </c>
      <c r="L489" s="250"/>
      <c r="M489" s="251" t="s">
        <v>19</v>
      </c>
      <c r="N489" s="252" t="s">
        <v>44</v>
      </c>
      <c r="O489" s="85"/>
      <c r="P489" s="222">
        <f>O489*H489</f>
        <v>0</v>
      </c>
      <c r="Q489" s="222">
        <v>0.01397</v>
      </c>
      <c r="R489" s="222">
        <f>Q489*H489</f>
        <v>0.055879999999999999</v>
      </c>
      <c r="S489" s="222">
        <v>0</v>
      </c>
      <c r="T489" s="223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4" t="s">
        <v>604</v>
      </c>
      <c r="AT489" s="224" t="s">
        <v>254</v>
      </c>
      <c r="AU489" s="224" t="s">
        <v>82</v>
      </c>
      <c r="AY489" s="18" t="s">
        <v>214</v>
      </c>
      <c r="BE489" s="225">
        <f>IF(N489="základní",J489,0)</f>
        <v>0</v>
      </c>
      <c r="BF489" s="225">
        <f>IF(N489="snížená",J489,0)</f>
        <v>0</v>
      </c>
      <c r="BG489" s="225">
        <f>IF(N489="zákl. přenesená",J489,0)</f>
        <v>0</v>
      </c>
      <c r="BH489" s="225">
        <f>IF(N489="sníž. přenesená",J489,0)</f>
        <v>0</v>
      </c>
      <c r="BI489" s="225">
        <f>IF(N489="nulová",J489,0)</f>
        <v>0</v>
      </c>
      <c r="BJ489" s="18" t="s">
        <v>80</v>
      </c>
      <c r="BK489" s="225">
        <f>ROUND(I489*H489,2)</f>
        <v>0</v>
      </c>
      <c r="BL489" s="18" t="s">
        <v>334</v>
      </c>
      <c r="BM489" s="224" t="s">
        <v>919</v>
      </c>
    </row>
    <row r="490" s="2" customFormat="1">
      <c r="A490" s="39"/>
      <c r="B490" s="40"/>
      <c r="C490" s="41"/>
      <c r="D490" s="226" t="s">
        <v>224</v>
      </c>
      <c r="E490" s="41"/>
      <c r="F490" s="227" t="s">
        <v>918</v>
      </c>
      <c r="G490" s="41"/>
      <c r="H490" s="41"/>
      <c r="I490" s="228"/>
      <c r="J490" s="41"/>
      <c r="K490" s="41"/>
      <c r="L490" s="45"/>
      <c r="M490" s="229"/>
      <c r="N490" s="230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224</v>
      </c>
      <c r="AU490" s="18" t="s">
        <v>82</v>
      </c>
    </row>
    <row r="491" s="2" customFormat="1" ht="16.5" customHeight="1">
      <c r="A491" s="39"/>
      <c r="B491" s="40"/>
      <c r="C491" s="243" t="s">
        <v>920</v>
      </c>
      <c r="D491" s="243" t="s">
        <v>254</v>
      </c>
      <c r="E491" s="244" t="s">
        <v>921</v>
      </c>
      <c r="F491" s="245" t="s">
        <v>922</v>
      </c>
      <c r="G491" s="246" t="s">
        <v>277</v>
      </c>
      <c r="H491" s="247">
        <v>4</v>
      </c>
      <c r="I491" s="248"/>
      <c r="J491" s="249">
        <f>ROUND(I491*H491,2)</f>
        <v>0</v>
      </c>
      <c r="K491" s="245" t="s">
        <v>19</v>
      </c>
      <c r="L491" s="250"/>
      <c r="M491" s="251" t="s">
        <v>19</v>
      </c>
      <c r="N491" s="252" t="s">
        <v>44</v>
      </c>
      <c r="O491" s="85"/>
      <c r="P491" s="222">
        <f>O491*H491</f>
        <v>0</v>
      </c>
      <c r="Q491" s="222">
        <v>0.013129999999999999</v>
      </c>
      <c r="R491" s="222">
        <f>Q491*H491</f>
        <v>0.052519999999999997</v>
      </c>
      <c r="S491" s="222">
        <v>0</v>
      </c>
      <c r="T491" s="223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4" t="s">
        <v>604</v>
      </c>
      <c r="AT491" s="224" t="s">
        <v>254</v>
      </c>
      <c r="AU491" s="224" t="s">
        <v>82</v>
      </c>
      <c r="AY491" s="18" t="s">
        <v>214</v>
      </c>
      <c r="BE491" s="225">
        <f>IF(N491="základní",J491,0)</f>
        <v>0</v>
      </c>
      <c r="BF491" s="225">
        <f>IF(N491="snížená",J491,0)</f>
        <v>0</v>
      </c>
      <c r="BG491" s="225">
        <f>IF(N491="zákl. přenesená",J491,0)</f>
        <v>0</v>
      </c>
      <c r="BH491" s="225">
        <f>IF(N491="sníž. přenesená",J491,0)</f>
        <v>0</v>
      </c>
      <c r="BI491" s="225">
        <f>IF(N491="nulová",J491,0)</f>
        <v>0</v>
      </c>
      <c r="BJ491" s="18" t="s">
        <v>80</v>
      </c>
      <c r="BK491" s="225">
        <f>ROUND(I491*H491,2)</f>
        <v>0</v>
      </c>
      <c r="BL491" s="18" t="s">
        <v>334</v>
      </c>
      <c r="BM491" s="224" t="s">
        <v>923</v>
      </c>
    </row>
    <row r="492" s="2" customFormat="1">
      <c r="A492" s="39"/>
      <c r="B492" s="40"/>
      <c r="C492" s="41"/>
      <c r="D492" s="226" t="s">
        <v>224</v>
      </c>
      <c r="E492" s="41"/>
      <c r="F492" s="227" t="s">
        <v>922</v>
      </c>
      <c r="G492" s="41"/>
      <c r="H492" s="41"/>
      <c r="I492" s="228"/>
      <c r="J492" s="41"/>
      <c r="K492" s="41"/>
      <c r="L492" s="45"/>
      <c r="M492" s="229"/>
      <c r="N492" s="230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224</v>
      </c>
      <c r="AU492" s="18" t="s">
        <v>82</v>
      </c>
    </row>
    <row r="493" s="2" customFormat="1" ht="16.5" customHeight="1">
      <c r="A493" s="39"/>
      <c r="B493" s="40"/>
      <c r="C493" s="213" t="s">
        <v>924</v>
      </c>
      <c r="D493" s="213" t="s">
        <v>217</v>
      </c>
      <c r="E493" s="214" t="s">
        <v>925</v>
      </c>
      <c r="F493" s="215" t="s">
        <v>926</v>
      </c>
      <c r="G493" s="216" t="s">
        <v>277</v>
      </c>
      <c r="H493" s="217">
        <v>24</v>
      </c>
      <c r="I493" s="218"/>
      <c r="J493" s="219">
        <f>ROUND(I493*H493,2)</f>
        <v>0</v>
      </c>
      <c r="K493" s="215" t="s">
        <v>221</v>
      </c>
      <c r="L493" s="45"/>
      <c r="M493" s="220" t="s">
        <v>19</v>
      </c>
      <c r="N493" s="221" t="s">
        <v>44</v>
      </c>
      <c r="O493" s="85"/>
      <c r="P493" s="222">
        <f>O493*H493</f>
        <v>0</v>
      </c>
      <c r="Q493" s="222">
        <v>0.00021000000000000001</v>
      </c>
      <c r="R493" s="222">
        <f>Q493*H493</f>
        <v>0.0050400000000000002</v>
      </c>
      <c r="S493" s="222">
        <v>0</v>
      </c>
      <c r="T493" s="223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4" t="s">
        <v>334</v>
      </c>
      <c r="AT493" s="224" t="s">
        <v>217</v>
      </c>
      <c r="AU493" s="224" t="s">
        <v>82</v>
      </c>
      <c r="AY493" s="18" t="s">
        <v>214</v>
      </c>
      <c r="BE493" s="225">
        <f>IF(N493="základní",J493,0)</f>
        <v>0</v>
      </c>
      <c r="BF493" s="225">
        <f>IF(N493="snížená",J493,0)</f>
        <v>0</v>
      </c>
      <c r="BG493" s="225">
        <f>IF(N493="zákl. přenesená",J493,0)</f>
        <v>0</v>
      </c>
      <c r="BH493" s="225">
        <f>IF(N493="sníž. přenesená",J493,0)</f>
        <v>0</v>
      </c>
      <c r="BI493" s="225">
        <f>IF(N493="nulová",J493,0)</f>
        <v>0</v>
      </c>
      <c r="BJ493" s="18" t="s">
        <v>80</v>
      </c>
      <c r="BK493" s="225">
        <f>ROUND(I493*H493,2)</f>
        <v>0</v>
      </c>
      <c r="BL493" s="18" t="s">
        <v>334</v>
      </c>
      <c r="BM493" s="224" t="s">
        <v>927</v>
      </c>
    </row>
    <row r="494" s="2" customFormat="1">
      <c r="A494" s="39"/>
      <c r="B494" s="40"/>
      <c r="C494" s="41"/>
      <c r="D494" s="226" t="s">
        <v>224</v>
      </c>
      <c r="E494" s="41"/>
      <c r="F494" s="227" t="s">
        <v>928</v>
      </c>
      <c r="G494" s="41"/>
      <c r="H494" s="41"/>
      <c r="I494" s="228"/>
      <c r="J494" s="41"/>
      <c r="K494" s="41"/>
      <c r="L494" s="45"/>
      <c r="M494" s="229"/>
      <c r="N494" s="230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224</v>
      </c>
      <c r="AU494" s="18" t="s">
        <v>82</v>
      </c>
    </row>
    <row r="495" s="2" customFormat="1">
      <c r="A495" s="39"/>
      <c r="B495" s="40"/>
      <c r="C495" s="41"/>
      <c r="D495" s="231" t="s">
        <v>226</v>
      </c>
      <c r="E495" s="41"/>
      <c r="F495" s="232" t="s">
        <v>929</v>
      </c>
      <c r="G495" s="41"/>
      <c r="H495" s="41"/>
      <c r="I495" s="228"/>
      <c r="J495" s="41"/>
      <c r="K495" s="41"/>
      <c r="L495" s="45"/>
      <c r="M495" s="229"/>
      <c r="N495" s="230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226</v>
      </c>
      <c r="AU495" s="18" t="s">
        <v>82</v>
      </c>
    </row>
    <row r="496" s="2" customFormat="1" ht="24.15" customHeight="1">
      <c r="A496" s="39"/>
      <c r="B496" s="40"/>
      <c r="C496" s="243" t="s">
        <v>930</v>
      </c>
      <c r="D496" s="243" t="s">
        <v>254</v>
      </c>
      <c r="E496" s="244" t="s">
        <v>931</v>
      </c>
      <c r="F496" s="245" t="s">
        <v>932</v>
      </c>
      <c r="G496" s="246" t="s">
        <v>277</v>
      </c>
      <c r="H496" s="247">
        <v>8</v>
      </c>
      <c r="I496" s="248"/>
      <c r="J496" s="249">
        <f>ROUND(I496*H496,2)</f>
        <v>0</v>
      </c>
      <c r="K496" s="245" t="s">
        <v>19</v>
      </c>
      <c r="L496" s="250"/>
      <c r="M496" s="251" t="s">
        <v>19</v>
      </c>
      <c r="N496" s="252" t="s">
        <v>44</v>
      </c>
      <c r="O496" s="85"/>
      <c r="P496" s="222">
        <f>O496*H496</f>
        <v>0</v>
      </c>
      <c r="Q496" s="222">
        <v>0.031</v>
      </c>
      <c r="R496" s="222">
        <f>Q496*H496</f>
        <v>0.248</v>
      </c>
      <c r="S496" s="222">
        <v>0</v>
      </c>
      <c r="T496" s="223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4" t="s">
        <v>604</v>
      </c>
      <c r="AT496" s="224" t="s">
        <v>254</v>
      </c>
      <c r="AU496" s="224" t="s">
        <v>82</v>
      </c>
      <c r="AY496" s="18" t="s">
        <v>214</v>
      </c>
      <c r="BE496" s="225">
        <f>IF(N496="základní",J496,0)</f>
        <v>0</v>
      </c>
      <c r="BF496" s="225">
        <f>IF(N496="snížená",J496,0)</f>
        <v>0</v>
      </c>
      <c r="BG496" s="225">
        <f>IF(N496="zákl. přenesená",J496,0)</f>
        <v>0</v>
      </c>
      <c r="BH496" s="225">
        <f>IF(N496="sníž. přenesená",J496,0)</f>
        <v>0</v>
      </c>
      <c r="BI496" s="225">
        <f>IF(N496="nulová",J496,0)</f>
        <v>0</v>
      </c>
      <c r="BJ496" s="18" t="s">
        <v>80</v>
      </c>
      <c r="BK496" s="225">
        <f>ROUND(I496*H496,2)</f>
        <v>0</v>
      </c>
      <c r="BL496" s="18" t="s">
        <v>334</v>
      </c>
      <c r="BM496" s="224" t="s">
        <v>933</v>
      </c>
    </row>
    <row r="497" s="2" customFormat="1">
      <c r="A497" s="39"/>
      <c r="B497" s="40"/>
      <c r="C497" s="41"/>
      <c r="D497" s="226" t="s">
        <v>224</v>
      </c>
      <c r="E497" s="41"/>
      <c r="F497" s="227" t="s">
        <v>932</v>
      </c>
      <c r="G497" s="41"/>
      <c r="H497" s="41"/>
      <c r="I497" s="228"/>
      <c r="J497" s="41"/>
      <c r="K497" s="41"/>
      <c r="L497" s="45"/>
      <c r="M497" s="229"/>
      <c r="N497" s="230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224</v>
      </c>
      <c r="AU497" s="18" t="s">
        <v>82</v>
      </c>
    </row>
    <row r="498" s="2" customFormat="1" ht="24.15" customHeight="1">
      <c r="A498" s="39"/>
      <c r="B498" s="40"/>
      <c r="C498" s="243" t="s">
        <v>934</v>
      </c>
      <c r="D498" s="243" t="s">
        <v>254</v>
      </c>
      <c r="E498" s="244" t="s">
        <v>935</v>
      </c>
      <c r="F498" s="245" t="s">
        <v>936</v>
      </c>
      <c r="G498" s="246" t="s">
        <v>277</v>
      </c>
      <c r="H498" s="247">
        <v>8</v>
      </c>
      <c r="I498" s="248"/>
      <c r="J498" s="249">
        <f>ROUND(I498*H498,2)</f>
        <v>0</v>
      </c>
      <c r="K498" s="245" t="s">
        <v>19</v>
      </c>
      <c r="L498" s="250"/>
      <c r="M498" s="251" t="s">
        <v>19</v>
      </c>
      <c r="N498" s="252" t="s">
        <v>44</v>
      </c>
      <c r="O498" s="85"/>
      <c r="P498" s="222">
        <f>O498*H498</f>
        <v>0</v>
      </c>
      <c r="Q498" s="222">
        <v>0.029000000000000001</v>
      </c>
      <c r="R498" s="222">
        <f>Q498*H498</f>
        <v>0.23200000000000001</v>
      </c>
      <c r="S498" s="222">
        <v>0</v>
      </c>
      <c r="T498" s="223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4" t="s">
        <v>604</v>
      </c>
      <c r="AT498" s="224" t="s">
        <v>254</v>
      </c>
      <c r="AU498" s="224" t="s">
        <v>82</v>
      </c>
      <c r="AY498" s="18" t="s">
        <v>214</v>
      </c>
      <c r="BE498" s="225">
        <f>IF(N498="základní",J498,0)</f>
        <v>0</v>
      </c>
      <c r="BF498" s="225">
        <f>IF(N498="snížená",J498,0)</f>
        <v>0</v>
      </c>
      <c r="BG498" s="225">
        <f>IF(N498="zákl. přenesená",J498,0)</f>
        <v>0</v>
      </c>
      <c r="BH498" s="225">
        <f>IF(N498="sníž. přenesená",J498,0)</f>
        <v>0</v>
      </c>
      <c r="BI498" s="225">
        <f>IF(N498="nulová",J498,0)</f>
        <v>0</v>
      </c>
      <c r="BJ498" s="18" t="s">
        <v>80</v>
      </c>
      <c r="BK498" s="225">
        <f>ROUND(I498*H498,2)</f>
        <v>0</v>
      </c>
      <c r="BL498" s="18" t="s">
        <v>334</v>
      </c>
      <c r="BM498" s="224" t="s">
        <v>937</v>
      </c>
    </row>
    <row r="499" s="2" customFormat="1">
      <c r="A499" s="39"/>
      <c r="B499" s="40"/>
      <c r="C499" s="41"/>
      <c r="D499" s="226" t="s">
        <v>224</v>
      </c>
      <c r="E499" s="41"/>
      <c r="F499" s="227" t="s">
        <v>936</v>
      </c>
      <c r="G499" s="41"/>
      <c r="H499" s="41"/>
      <c r="I499" s="228"/>
      <c r="J499" s="41"/>
      <c r="K499" s="41"/>
      <c r="L499" s="45"/>
      <c r="M499" s="229"/>
      <c r="N499" s="230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224</v>
      </c>
      <c r="AU499" s="18" t="s">
        <v>82</v>
      </c>
    </row>
    <row r="500" s="2" customFormat="1" ht="16.5" customHeight="1">
      <c r="A500" s="39"/>
      <c r="B500" s="40"/>
      <c r="C500" s="243" t="s">
        <v>938</v>
      </c>
      <c r="D500" s="243" t="s">
        <v>254</v>
      </c>
      <c r="E500" s="244" t="s">
        <v>939</v>
      </c>
      <c r="F500" s="245" t="s">
        <v>940</v>
      </c>
      <c r="G500" s="246" t="s">
        <v>277</v>
      </c>
      <c r="H500" s="247">
        <v>1</v>
      </c>
      <c r="I500" s="248"/>
      <c r="J500" s="249">
        <f>ROUND(I500*H500,2)</f>
        <v>0</v>
      </c>
      <c r="K500" s="245" t="s">
        <v>19</v>
      </c>
      <c r="L500" s="250"/>
      <c r="M500" s="251" t="s">
        <v>19</v>
      </c>
      <c r="N500" s="252" t="s">
        <v>44</v>
      </c>
      <c r="O500" s="85"/>
      <c r="P500" s="222">
        <f>O500*H500</f>
        <v>0</v>
      </c>
      <c r="Q500" s="222">
        <v>0.012030000000000001</v>
      </c>
      <c r="R500" s="222">
        <f>Q500*H500</f>
        <v>0.012030000000000001</v>
      </c>
      <c r="S500" s="222">
        <v>0</v>
      </c>
      <c r="T500" s="223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4" t="s">
        <v>604</v>
      </c>
      <c r="AT500" s="224" t="s">
        <v>254</v>
      </c>
      <c r="AU500" s="224" t="s">
        <v>82</v>
      </c>
      <c r="AY500" s="18" t="s">
        <v>214</v>
      </c>
      <c r="BE500" s="225">
        <f>IF(N500="základní",J500,0)</f>
        <v>0</v>
      </c>
      <c r="BF500" s="225">
        <f>IF(N500="snížená",J500,0)</f>
        <v>0</v>
      </c>
      <c r="BG500" s="225">
        <f>IF(N500="zákl. přenesená",J500,0)</f>
        <v>0</v>
      </c>
      <c r="BH500" s="225">
        <f>IF(N500="sníž. přenesená",J500,0)</f>
        <v>0</v>
      </c>
      <c r="BI500" s="225">
        <f>IF(N500="nulová",J500,0)</f>
        <v>0</v>
      </c>
      <c r="BJ500" s="18" t="s">
        <v>80</v>
      </c>
      <c r="BK500" s="225">
        <f>ROUND(I500*H500,2)</f>
        <v>0</v>
      </c>
      <c r="BL500" s="18" t="s">
        <v>334</v>
      </c>
      <c r="BM500" s="224" t="s">
        <v>941</v>
      </c>
    </row>
    <row r="501" s="2" customFormat="1">
      <c r="A501" s="39"/>
      <c r="B501" s="40"/>
      <c r="C501" s="41"/>
      <c r="D501" s="226" t="s">
        <v>224</v>
      </c>
      <c r="E501" s="41"/>
      <c r="F501" s="227" t="s">
        <v>940</v>
      </c>
      <c r="G501" s="41"/>
      <c r="H501" s="41"/>
      <c r="I501" s="228"/>
      <c r="J501" s="41"/>
      <c r="K501" s="41"/>
      <c r="L501" s="45"/>
      <c r="M501" s="229"/>
      <c r="N501" s="230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224</v>
      </c>
      <c r="AU501" s="18" t="s">
        <v>82</v>
      </c>
    </row>
    <row r="502" s="2" customFormat="1" ht="16.5" customHeight="1">
      <c r="A502" s="39"/>
      <c r="B502" s="40"/>
      <c r="C502" s="243" t="s">
        <v>942</v>
      </c>
      <c r="D502" s="243" t="s">
        <v>254</v>
      </c>
      <c r="E502" s="244" t="s">
        <v>943</v>
      </c>
      <c r="F502" s="245" t="s">
        <v>944</v>
      </c>
      <c r="G502" s="246" t="s">
        <v>277</v>
      </c>
      <c r="H502" s="247">
        <v>1</v>
      </c>
      <c r="I502" s="248"/>
      <c r="J502" s="249">
        <f>ROUND(I502*H502,2)</f>
        <v>0</v>
      </c>
      <c r="K502" s="245" t="s">
        <v>19</v>
      </c>
      <c r="L502" s="250"/>
      <c r="M502" s="251" t="s">
        <v>19</v>
      </c>
      <c r="N502" s="252" t="s">
        <v>44</v>
      </c>
      <c r="O502" s="85"/>
      <c r="P502" s="222">
        <f>O502*H502</f>
        <v>0</v>
      </c>
      <c r="Q502" s="222">
        <v>0.01333</v>
      </c>
      <c r="R502" s="222">
        <f>Q502*H502</f>
        <v>0.01333</v>
      </c>
      <c r="S502" s="222">
        <v>0</v>
      </c>
      <c r="T502" s="223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4" t="s">
        <v>604</v>
      </c>
      <c r="AT502" s="224" t="s">
        <v>254</v>
      </c>
      <c r="AU502" s="224" t="s">
        <v>82</v>
      </c>
      <c r="AY502" s="18" t="s">
        <v>214</v>
      </c>
      <c r="BE502" s="225">
        <f>IF(N502="základní",J502,0)</f>
        <v>0</v>
      </c>
      <c r="BF502" s="225">
        <f>IF(N502="snížená",J502,0)</f>
        <v>0</v>
      </c>
      <c r="BG502" s="225">
        <f>IF(N502="zákl. přenesená",J502,0)</f>
        <v>0</v>
      </c>
      <c r="BH502" s="225">
        <f>IF(N502="sníž. přenesená",J502,0)</f>
        <v>0</v>
      </c>
      <c r="BI502" s="225">
        <f>IF(N502="nulová",J502,0)</f>
        <v>0</v>
      </c>
      <c r="BJ502" s="18" t="s">
        <v>80</v>
      </c>
      <c r="BK502" s="225">
        <f>ROUND(I502*H502,2)</f>
        <v>0</v>
      </c>
      <c r="BL502" s="18" t="s">
        <v>334</v>
      </c>
      <c r="BM502" s="224" t="s">
        <v>945</v>
      </c>
    </row>
    <row r="503" s="2" customFormat="1">
      <c r="A503" s="39"/>
      <c r="B503" s="40"/>
      <c r="C503" s="41"/>
      <c r="D503" s="226" t="s">
        <v>224</v>
      </c>
      <c r="E503" s="41"/>
      <c r="F503" s="227" t="s">
        <v>944</v>
      </c>
      <c r="G503" s="41"/>
      <c r="H503" s="41"/>
      <c r="I503" s="228"/>
      <c r="J503" s="41"/>
      <c r="K503" s="41"/>
      <c r="L503" s="45"/>
      <c r="M503" s="229"/>
      <c r="N503" s="230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224</v>
      </c>
      <c r="AU503" s="18" t="s">
        <v>82</v>
      </c>
    </row>
    <row r="504" s="2" customFormat="1" ht="16.5" customHeight="1">
      <c r="A504" s="39"/>
      <c r="B504" s="40"/>
      <c r="C504" s="243" t="s">
        <v>946</v>
      </c>
      <c r="D504" s="243" t="s">
        <v>254</v>
      </c>
      <c r="E504" s="244" t="s">
        <v>947</v>
      </c>
      <c r="F504" s="245" t="s">
        <v>948</v>
      </c>
      <c r="G504" s="246" t="s">
        <v>277</v>
      </c>
      <c r="H504" s="247">
        <v>1</v>
      </c>
      <c r="I504" s="248"/>
      <c r="J504" s="249">
        <f>ROUND(I504*H504,2)</f>
        <v>0</v>
      </c>
      <c r="K504" s="245" t="s">
        <v>19</v>
      </c>
      <c r="L504" s="250"/>
      <c r="M504" s="251" t="s">
        <v>19</v>
      </c>
      <c r="N504" s="252" t="s">
        <v>44</v>
      </c>
      <c r="O504" s="85"/>
      <c r="P504" s="222">
        <f>O504*H504</f>
        <v>0</v>
      </c>
      <c r="Q504" s="222">
        <v>0.033070000000000002</v>
      </c>
      <c r="R504" s="222">
        <f>Q504*H504</f>
        <v>0.033070000000000002</v>
      </c>
      <c r="S504" s="222">
        <v>0</v>
      </c>
      <c r="T504" s="223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4" t="s">
        <v>604</v>
      </c>
      <c r="AT504" s="224" t="s">
        <v>254</v>
      </c>
      <c r="AU504" s="224" t="s">
        <v>82</v>
      </c>
      <c r="AY504" s="18" t="s">
        <v>214</v>
      </c>
      <c r="BE504" s="225">
        <f>IF(N504="základní",J504,0)</f>
        <v>0</v>
      </c>
      <c r="BF504" s="225">
        <f>IF(N504="snížená",J504,0)</f>
        <v>0</v>
      </c>
      <c r="BG504" s="225">
        <f>IF(N504="zákl. přenesená",J504,0)</f>
        <v>0</v>
      </c>
      <c r="BH504" s="225">
        <f>IF(N504="sníž. přenesená",J504,0)</f>
        <v>0</v>
      </c>
      <c r="BI504" s="225">
        <f>IF(N504="nulová",J504,0)</f>
        <v>0</v>
      </c>
      <c r="BJ504" s="18" t="s">
        <v>80</v>
      </c>
      <c r="BK504" s="225">
        <f>ROUND(I504*H504,2)</f>
        <v>0</v>
      </c>
      <c r="BL504" s="18" t="s">
        <v>334</v>
      </c>
      <c r="BM504" s="224" t="s">
        <v>949</v>
      </c>
    </row>
    <row r="505" s="2" customFormat="1">
      <c r="A505" s="39"/>
      <c r="B505" s="40"/>
      <c r="C505" s="41"/>
      <c r="D505" s="226" t="s">
        <v>224</v>
      </c>
      <c r="E505" s="41"/>
      <c r="F505" s="227" t="s">
        <v>948</v>
      </c>
      <c r="G505" s="41"/>
      <c r="H505" s="41"/>
      <c r="I505" s="228"/>
      <c r="J505" s="41"/>
      <c r="K505" s="41"/>
      <c r="L505" s="45"/>
      <c r="M505" s="229"/>
      <c r="N505" s="230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224</v>
      </c>
      <c r="AU505" s="18" t="s">
        <v>82</v>
      </c>
    </row>
    <row r="506" s="2" customFormat="1" ht="16.5" customHeight="1">
      <c r="A506" s="39"/>
      <c r="B506" s="40"/>
      <c r="C506" s="243" t="s">
        <v>950</v>
      </c>
      <c r="D506" s="243" t="s">
        <v>254</v>
      </c>
      <c r="E506" s="244" t="s">
        <v>951</v>
      </c>
      <c r="F506" s="245" t="s">
        <v>952</v>
      </c>
      <c r="G506" s="246" t="s">
        <v>277</v>
      </c>
      <c r="H506" s="247">
        <v>1</v>
      </c>
      <c r="I506" s="248"/>
      <c r="J506" s="249">
        <f>ROUND(I506*H506,2)</f>
        <v>0</v>
      </c>
      <c r="K506" s="245" t="s">
        <v>19</v>
      </c>
      <c r="L506" s="250"/>
      <c r="M506" s="251" t="s">
        <v>19</v>
      </c>
      <c r="N506" s="252" t="s">
        <v>44</v>
      </c>
      <c r="O506" s="85"/>
      <c r="P506" s="222">
        <f>O506*H506</f>
        <v>0</v>
      </c>
      <c r="Q506" s="222">
        <v>0.035779999999999999</v>
      </c>
      <c r="R506" s="222">
        <f>Q506*H506</f>
        <v>0.035779999999999999</v>
      </c>
      <c r="S506" s="222">
        <v>0</v>
      </c>
      <c r="T506" s="223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4" t="s">
        <v>604</v>
      </c>
      <c r="AT506" s="224" t="s">
        <v>254</v>
      </c>
      <c r="AU506" s="224" t="s">
        <v>82</v>
      </c>
      <c r="AY506" s="18" t="s">
        <v>214</v>
      </c>
      <c r="BE506" s="225">
        <f>IF(N506="základní",J506,0)</f>
        <v>0</v>
      </c>
      <c r="BF506" s="225">
        <f>IF(N506="snížená",J506,0)</f>
        <v>0</v>
      </c>
      <c r="BG506" s="225">
        <f>IF(N506="zákl. přenesená",J506,0)</f>
        <v>0</v>
      </c>
      <c r="BH506" s="225">
        <f>IF(N506="sníž. přenesená",J506,0)</f>
        <v>0</v>
      </c>
      <c r="BI506" s="225">
        <f>IF(N506="nulová",J506,0)</f>
        <v>0</v>
      </c>
      <c r="BJ506" s="18" t="s">
        <v>80</v>
      </c>
      <c r="BK506" s="225">
        <f>ROUND(I506*H506,2)</f>
        <v>0</v>
      </c>
      <c r="BL506" s="18" t="s">
        <v>334</v>
      </c>
      <c r="BM506" s="224" t="s">
        <v>953</v>
      </c>
    </row>
    <row r="507" s="2" customFormat="1">
      <c r="A507" s="39"/>
      <c r="B507" s="40"/>
      <c r="C507" s="41"/>
      <c r="D507" s="226" t="s">
        <v>224</v>
      </c>
      <c r="E507" s="41"/>
      <c r="F507" s="227" t="s">
        <v>952</v>
      </c>
      <c r="G507" s="41"/>
      <c r="H507" s="41"/>
      <c r="I507" s="228"/>
      <c r="J507" s="41"/>
      <c r="K507" s="41"/>
      <c r="L507" s="45"/>
      <c r="M507" s="229"/>
      <c r="N507" s="230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224</v>
      </c>
      <c r="AU507" s="18" t="s">
        <v>82</v>
      </c>
    </row>
    <row r="508" s="2" customFormat="1" ht="24.15" customHeight="1">
      <c r="A508" s="39"/>
      <c r="B508" s="40"/>
      <c r="C508" s="243" t="s">
        <v>954</v>
      </c>
      <c r="D508" s="243" t="s">
        <v>254</v>
      </c>
      <c r="E508" s="244" t="s">
        <v>955</v>
      </c>
      <c r="F508" s="245" t="s">
        <v>956</v>
      </c>
      <c r="G508" s="246" t="s">
        <v>277</v>
      </c>
      <c r="H508" s="247">
        <v>1</v>
      </c>
      <c r="I508" s="248"/>
      <c r="J508" s="249">
        <f>ROUND(I508*H508,2)</f>
        <v>0</v>
      </c>
      <c r="K508" s="245" t="s">
        <v>19</v>
      </c>
      <c r="L508" s="250"/>
      <c r="M508" s="251" t="s">
        <v>19</v>
      </c>
      <c r="N508" s="252" t="s">
        <v>44</v>
      </c>
      <c r="O508" s="85"/>
      <c r="P508" s="222">
        <f>O508*H508</f>
        <v>0</v>
      </c>
      <c r="Q508" s="222">
        <v>0.028750000000000001</v>
      </c>
      <c r="R508" s="222">
        <f>Q508*H508</f>
        <v>0.028750000000000001</v>
      </c>
      <c r="S508" s="222">
        <v>0</v>
      </c>
      <c r="T508" s="223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4" t="s">
        <v>604</v>
      </c>
      <c r="AT508" s="224" t="s">
        <v>254</v>
      </c>
      <c r="AU508" s="224" t="s">
        <v>82</v>
      </c>
      <c r="AY508" s="18" t="s">
        <v>214</v>
      </c>
      <c r="BE508" s="225">
        <f>IF(N508="základní",J508,0)</f>
        <v>0</v>
      </c>
      <c r="BF508" s="225">
        <f>IF(N508="snížená",J508,0)</f>
        <v>0</v>
      </c>
      <c r="BG508" s="225">
        <f>IF(N508="zákl. přenesená",J508,0)</f>
        <v>0</v>
      </c>
      <c r="BH508" s="225">
        <f>IF(N508="sníž. přenesená",J508,0)</f>
        <v>0</v>
      </c>
      <c r="BI508" s="225">
        <f>IF(N508="nulová",J508,0)</f>
        <v>0</v>
      </c>
      <c r="BJ508" s="18" t="s">
        <v>80</v>
      </c>
      <c r="BK508" s="225">
        <f>ROUND(I508*H508,2)</f>
        <v>0</v>
      </c>
      <c r="BL508" s="18" t="s">
        <v>334</v>
      </c>
      <c r="BM508" s="224" t="s">
        <v>957</v>
      </c>
    </row>
    <row r="509" s="2" customFormat="1">
      <c r="A509" s="39"/>
      <c r="B509" s="40"/>
      <c r="C509" s="41"/>
      <c r="D509" s="226" t="s">
        <v>224</v>
      </c>
      <c r="E509" s="41"/>
      <c r="F509" s="227" t="s">
        <v>956</v>
      </c>
      <c r="G509" s="41"/>
      <c r="H509" s="41"/>
      <c r="I509" s="228"/>
      <c r="J509" s="41"/>
      <c r="K509" s="41"/>
      <c r="L509" s="45"/>
      <c r="M509" s="229"/>
      <c r="N509" s="230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224</v>
      </c>
      <c r="AU509" s="18" t="s">
        <v>82</v>
      </c>
    </row>
    <row r="510" s="2" customFormat="1" ht="24.15" customHeight="1">
      <c r="A510" s="39"/>
      <c r="B510" s="40"/>
      <c r="C510" s="243" t="s">
        <v>958</v>
      </c>
      <c r="D510" s="243" t="s">
        <v>254</v>
      </c>
      <c r="E510" s="244" t="s">
        <v>959</v>
      </c>
      <c r="F510" s="245" t="s">
        <v>960</v>
      </c>
      <c r="G510" s="246" t="s">
        <v>277</v>
      </c>
      <c r="H510" s="247">
        <v>1</v>
      </c>
      <c r="I510" s="248"/>
      <c r="J510" s="249">
        <f>ROUND(I510*H510,2)</f>
        <v>0</v>
      </c>
      <c r="K510" s="245" t="s">
        <v>19</v>
      </c>
      <c r="L510" s="250"/>
      <c r="M510" s="251" t="s">
        <v>19</v>
      </c>
      <c r="N510" s="252" t="s">
        <v>44</v>
      </c>
      <c r="O510" s="85"/>
      <c r="P510" s="222">
        <f>O510*H510</f>
        <v>0</v>
      </c>
      <c r="Q510" s="222">
        <v>0.030599999999999999</v>
      </c>
      <c r="R510" s="222">
        <f>Q510*H510</f>
        <v>0.030599999999999999</v>
      </c>
      <c r="S510" s="222">
        <v>0</v>
      </c>
      <c r="T510" s="223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24" t="s">
        <v>604</v>
      </c>
      <c r="AT510" s="224" t="s">
        <v>254</v>
      </c>
      <c r="AU510" s="224" t="s">
        <v>82</v>
      </c>
      <c r="AY510" s="18" t="s">
        <v>214</v>
      </c>
      <c r="BE510" s="225">
        <f>IF(N510="základní",J510,0)</f>
        <v>0</v>
      </c>
      <c r="BF510" s="225">
        <f>IF(N510="snížená",J510,0)</f>
        <v>0</v>
      </c>
      <c r="BG510" s="225">
        <f>IF(N510="zákl. přenesená",J510,0)</f>
        <v>0</v>
      </c>
      <c r="BH510" s="225">
        <f>IF(N510="sníž. přenesená",J510,0)</f>
        <v>0</v>
      </c>
      <c r="BI510" s="225">
        <f>IF(N510="nulová",J510,0)</f>
        <v>0</v>
      </c>
      <c r="BJ510" s="18" t="s">
        <v>80</v>
      </c>
      <c r="BK510" s="225">
        <f>ROUND(I510*H510,2)</f>
        <v>0</v>
      </c>
      <c r="BL510" s="18" t="s">
        <v>334</v>
      </c>
      <c r="BM510" s="224" t="s">
        <v>961</v>
      </c>
    </row>
    <row r="511" s="2" customFormat="1">
      <c r="A511" s="39"/>
      <c r="B511" s="40"/>
      <c r="C511" s="41"/>
      <c r="D511" s="226" t="s">
        <v>224</v>
      </c>
      <c r="E511" s="41"/>
      <c r="F511" s="227" t="s">
        <v>960</v>
      </c>
      <c r="G511" s="41"/>
      <c r="H511" s="41"/>
      <c r="I511" s="228"/>
      <c r="J511" s="41"/>
      <c r="K511" s="41"/>
      <c r="L511" s="45"/>
      <c r="M511" s="229"/>
      <c r="N511" s="230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224</v>
      </c>
      <c r="AU511" s="18" t="s">
        <v>82</v>
      </c>
    </row>
    <row r="512" s="2" customFormat="1" ht="16.5" customHeight="1">
      <c r="A512" s="39"/>
      <c r="B512" s="40"/>
      <c r="C512" s="243" t="s">
        <v>962</v>
      </c>
      <c r="D512" s="243" t="s">
        <v>254</v>
      </c>
      <c r="E512" s="244" t="s">
        <v>963</v>
      </c>
      <c r="F512" s="245" t="s">
        <v>964</v>
      </c>
      <c r="G512" s="246" t="s">
        <v>277</v>
      </c>
      <c r="H512" s="247">
        <v>1</v>
      </c>
      <c r="I512" s="248"/>
      <c r="J512" s="249">
        <f>ROUND(I512*H512,2)</f>
        <v>0</v>
      </c>
      <c r="K512" s="245" t="s">
        <v>19</v>
      </c>
      <c r="L512" s="250"/>
      <c r="M512" s="251" t="s">
        <v>19</v>
      </c>
      <c r="N512" s="252" t="s">
        <v>44</v>
      </c>
      <c r="O512" s="85"/>
      <c r="P512" s="222">
        <f>O512*H512</f>
        <v>0</v>
      </c>
      <c r="Q512" s="222">
        <v>0.017979999999999999</v>
      </c>
      <c r="R512" s="222">
        <f>Q512*H512</f>
        <v>0.017979999999999999</v>
      </c>
      <c r="S512" s="222">
        <v>0</v>
      </c>
      <c r="T512" s="223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4" t="s">
        <v>604</v>
      </c>
      <c r="AT512" s="224" t="s">
        <v>254</v>
      </c>
      <c r="AU512" s="224" t="s">
        <v>82</v>
      </c>
      <c r="AY512" s="18" t="s">
        <v>214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18" t="s">
        <v>80</v>
      </c>
      <c r="BK512" s="225">
        <f>ROUND(I512*H512,2)</f>
        <v>0</v>
      </c>
      <c r="BL512" s="18" t="s">
        <v>334</v>
      </c>
      <c r="BM512" s="224" t="s">
        <v>965</v>
      </c>
    </row>
    <row r="513" s="2" customFormat="1">
      <c r="A513" s="39"/>
      <c r="B513" s="40"/>
      <c r="C513" s="41"/>
      <c r="D513" s="226" t="s">
        <v>224</v>
      </c>
      <c r="E513" s="41"/>
      <c r="F513" s="227" t="s">
        <v>964</v>
      </c>
      <c r="G513" s="41"/>
      <c r="H513" s="41"/>
      <c r="I513" s="228"/>
      <c r="J513" s="41"/>
      <c r="K513" s="41"/>
      <c r="L513" s="45"/>
      <c r="M513" s="229"/>
      <c r="N513" s="230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224</v>
      </c>
      <c r="AU513" s="18" t="s">
        <v>82</v>
      </c>
    </row>
    <row r="514" s="2" customFormat="1" ht="16.5" customHeight="1">
      <c r="A514" s="39"/>
      <c r="B514" s="40"/>
      <c r="C514" s="243" t="s">
        <v>966</v>
      </c>
      <c r="D514" s="243" t="s">
        <v>254</v>
      </c>
      <c r="E514" s="244" t="s">
        <v>967</v>
      </c>
      <c r="F514" s="245" t="s">
        <v>968</v>
      </c>
      <c r="G514" s="246" t="s">
        <v>277</v>
      </c>
      <c r="H514" s="247">
        <v>1</v>
      </c>
      <c r="I514" s="248"/>
      <c r="J514" s="249">
        <f>ROUND(I514*H514,2)</f>
        <v>0</v>
      </c>
      <c r="K514" s="245" t="s">
        <v>19</v>
      </c>
      <c r="L514" s="250"/>
      <c r="M514" s="251" t="s">
        <v>19</v>
      </c>
      <c r="N514" s="252" t="s">
        <v>44</v>
      </c>
      <c r="O514" s="85"/>
      <c r="P514" s="222">
        <f>O514*H514</f>
        <v>0</v>
      </c>
      <c r="Q514" s="222">
        <v>0.022040000000000001</v>
      </c>
      <c r="R514" s="222">
        <f>Q514*H514</f>
        <v>0.022040000000000001</v>
      </c>
      <c r="S514" s="222">
        <v>0</v>
      </c>
      <c r="T514" s="223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4" t="s">
        <v>604</v>
      </c>
      <c r="AT514" s="224" t="s">
        <v>254</v>
      </c>
      <c r="AU514" s="224" t="s">
        <v>82</v>
      </c>
      <c r="AY514" s="18" t="s">
        <v>214</v>
      </c>
      <c r="BE514" s="225">
        <f>IF(N514="základní",J514,0)</f>
        <v>0</v>
      </c>
      <c r="BF514" s="225">
        <f>IF(N514="snížená",J514,0)</f>
        <v>0</v>
      </c>
      <c r="BG514" s="225">
        <f>IF(N514="zákl. přenesená",J514,0)</f>
        <v>0</v>
      </c>
      <c r="BH514" s="225">
        <f>IF(N514="sníž. přenesená",J514,0)</f>
        <v>0</v>
      </c>
      <c r="BI514" s="225">
        <f>IF(N514="nulová",J514,0)</f>
        <v>0</v>
      </c>
      <c r="BJ514" s="18" t="s">
        <v>80</v>
      </c>
      <c r="BK514" s="225">
        <f>ROUND(I514*H514,2)</f>
        <v>0</v>
      </c>
      <c r="BL514" s="18" t="s">
        <v>334</v>
      </c>
      <c r="BM514" s="224" t="s">
        <v>969</v>
      </c>
    </row>
    <row r="515" s="2" customFormat="1">
      <c r="A515" s="39"/>
      <c r="B515" s="40"/>
      <c r="C515" s="41"/>
      <c r="D515" s="226" t="s">
        <v>224</v>
      </c>
      <c r="E515" s="41"/>
      <c r="F515" s="227" t="s">
        <v>968</v>
      </c>
      <c r="G515" s="41"/>
      <c r="H515" s="41"/>
      <c r="I515" s="228"/>
      <c r="J515" s="41"/>
      <c r="K515" s="41"/>
      <c r="L515" s="45"/>
      <c r="M515" s="229"/>
      <c r="N515" s="230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224</v>
      </c>
      <c r="AU515" s="18" t="s">
        <v>82</v>
      </c>
    </row>
    <row r="516" s="2" customFormat="1" ht="16.5" customHeight="1">
      <c r="A516" s="39"/>
      <c r="B516" s="40"/>
      <c r="C516" s="213" t="s">
        <v>970</v>
      </c>
      <c r="D516" s="213" t="s">
        <v>217</v>
      </c>
      <c r="E516" s="214" t="s">
        <v>971</v>
      </c>
      <c r="F516" s="215" t="s">
        <v>972</v>
      </c>
      <c r="G516" s="216" t="s">
        <v>277</v>
      </c>
      <c r="H516" s="217">
        <v>96</v>
      </c>
      <c r="I516" s="218"/>
      <c r="J516" s="219">
        <f>ROUND(I516*H516,2)</f>
        <v>0</v>
      </c>
      <c r="K516" s="215" t="s">
        <v>221</v>
      </c>
      <c r="L516" s="45"/>
      <c r="M516" s="220" t="s">
        <v>19</v>
      </c>
      <c r="N516" s="221" t="s">
        <v>44</v>
      </c>
      <c r="O516" s="85"/>
      <c r="P516" s="222">
        <f>O516*H516</f>
        <v>0</v>
      </c>
      <c r="Q516" s="222">
        <v>0.00108</v>
      </c>
      <c r="R516" s="222">
        <f>Q516*H516</f>
        <v>0.10367999999999999</v>
      </c>
      <c r="S516" s="222">
        <v>0</v>
      </c>
      <c r="T516" s="223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24" t="s">
        <v>334</v>
      </c>
      <c r="AT516" s="224" t="s">
        <v>217</v>
      </c>
      <c r="AU516" s="224" t="s">
        <v>82</v>
      </c>
      <c r="AY516" s="18" t="s">
        <v>214</v>
      </c>
      <c r="BE516" s="225">
        <f>IF(N516="základní",J516,0)</f>
        <v>0</v>
      </c>
      <c r="BF516" s="225">
        <f>IF(N516="snížená",J516,0)</f>
        <v>0</v>
      </c>
      <c r="BG516" s="225">
        <f>IF(N516="zákl. přenesená",J516,0)</f>
        <v>0</v>
      </c>
      <c r="BH516" s="225">
        <f>IF(N516="sníž. přenesená",J516,0)</f>
        <v>0</v>
      </c>
      <c r="BI516" s="225">
        <f>IF(N516="nulová",J516,0)</f>
        <v>0</v>
      </c>
      <c r="BJ516" s="18" t="s">
        <v>80</v>
      </c>
      <c r="BK516" s="225">
        <f>ROUND(I516*H516,2)</f>
        <v>0</v>
      </c>
      <c r="BL516" s="18" t="s">
        <v>334</v>
      </c>
      <c r="BM516" s="224" t="s">
        <v>973</v>
      </c>
    </row>
    <row r="517" s="2" customFormat="1">
      <c r="A517" s="39"/>
      <c r="B517" s="40"/>
      <c r="C517" s="41"/>
      <c r="D517" s="226" t="s">
        <v>224</v>
      </c>
      <c r="E517" s="41"/>
      <c r="F517" s="227" t="s">
        <v>974</v>
      </c>
      <c r="G517" s="41"/>
      <c r="H517" s="41"/>
      <c r="I517" s="228"/>
      <c r="J517" s="41"/>
      <c r="K517" s="41"/>
      <c r="L517" s="45"/>
      <c r="M517" s="229"/>
      <c r="N517" s="230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224</v>
      </c>
      <c r="AU517" s="18" t="s">
        <v>82</v>
      </c>
    </row>
    <row r="518" s="2" customFormat="1">
      <c r="A518" s="39"/>
      <c r="B518" s="40"/>
      <c r="C518" s="41"/>
      <c r="D518" s="231" t="s">
        <v>226</v>
      </c>
      <c r="E518" s="41"/>
      <c r="F518" s="232" t="s">
        <v>975</v>
      </c>
      <c r="G518" s="41"/>
      <c r="H518" s="41"/>
      <c r="I518" s="228"/>
      <c r="J518" s="41"/>
      <c r="K518" s="41"/>
      <c r="L518" s="45"/>
      <c r="M518" s="229"/>
      <c r="N518" s="230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226</v>
      </c>
      <c r="AU518" s="18" t="s">
        <v>82</v>
      </c>
    </row>
    <row r="519" s="2" customFormat="1" ht="24.15" customHeight="1">
      <c r="A519" s="39"/>
      <c r="B519" s="40"/>
      <c r="C519" s="243" t="s">
        <v>976</v>
      </c>
      <c r="D519" s="243" t="s">
        <v>254</v>
      </c>
      <c r="E519" s="244" t="s">
        <v>977</v>
      </c>
      <c r="F519" s="245" t="s">
        <v>978</v>
      </c>
      <c r="G519" s="246" t="s">
        <v>277</v>
      </c>
      <c r="H519" s="247">
        <v>33</v>
      </c>
      <c r="I519" s="248"/>
      <c r="J519" s="249">
        <f>ROUND(I519*H519,2)</f>
        <v>0</v>
      </c>
      <c r="K519" s="245" t="s">
        <v>19</v>
      </c>
      <c r="L519" s="250"/>
      <c r="M519" s="251" t="s">
        <v>19</v>
      </c>
      <c r="N519" s="252" t="s">
        <v>44</v>
      </c>
      <c r="O519" s="85"/>
      <c r="P519" s="222">
        <f>O519*H519</f>
        <v>0</v>
      </c>
      <c r="Q519" s="222">
        <v>0.11874999999999999</v>
      </c>
      <c r="R519" s="222">
        <f>Q519*H519</f>
        <v>3.9187499999999997</v>
      </c>
      <c r="S519" s="222">
        <v>0</v>
      </c>
      <c r="T519" s="223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4" t="s">
        <v>604</v>
      </c>
      <c r="AT519" s="224" t="s">
        <v>254</v>
      </c>
      <c r="AU519" s="224" t="s">
        <v>82</v>
      </c>
      <c r="AY519" s="18" t="s">
        <v>214</v>
      </c>
      <c r="BE519" s="225">
        <f>IF(N519="základní",J519,0)</f>
        <v>0</v>
      </c>
      <c r="BF519" s="225">
        <f>IF(N519="snížená",J519,0)</f>
        <v>0</v>
      </c>
      <c r="BG519" s="225">
        <f>IF(N519="zákl. přenesená",J519,0)</f>
        <v>0</v>
      </c>
      <c r="BH519" s="225">
        <f>IF(N519="sníž. přenesená",J519,0)</f>
        <v>0</v>
      </c>
      <c r="BI519" s="225">
        <f>IF(N519="nulová",J519,0)</f>
        <v>0</v>
      </c>
      <c r="BJ519" s="18" t="s">
        <v>80</v>
      </c>
      <c r="BK519" s="225">
        <f>ROUND(I519*H519,2)</f>
        <v>0</v>
      </c>
      <c r="BL519" s="18" t="s">
        <v>334</v>
      </c>
      <c r="BM519" s="224" t="s">
        <v>979</v>
      </c>
    </row>
    <row r="520" s="2" customFormat="1">
      <c r="A520" s="39"/>
      <c r="B520" s="40"/>
      <c r="C520" s="41"/>
      <c r="D520" s="226" t="s">
        <v>224</v>
      </c>
      <c r="E520" s="41"/>
      <c r="F520" s="227" t="s">
        <v>978</v>
      </c>
      <c r="G520" s="41"/>
      <c r="H520" s="41"/>
      <c r="I520" s="228"/>
      <c r="J520" s="41"/>
      <c r="K520" s="41"/>
      <c r="L520" s="45"/>
      <c r="M520" s="229"/>
      <c r="N520" s="230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224</v>
      </c>
      <c r="AU520" s="18" t="s">
        <v>82</v>
      </c>
    </row>
    <row r="521" s="2" customFormat="1" ht="24.15" customHeight="1">
      <c r="A521" s="39"/>
      <c r="B521" s="40"/>
      <c r="C521" s="243" t="s">
        <v>980</v>
      </c>
      <c r="D521" s="243" t="s">
        <v>254</v>
      </c>
      <c r="E521" s="244" t="s">
        <v>981</v>
      </c>
      <c r="F521" s="245" t="s">
        <v>982</v>
      </c>
      <c r="G521" s="246" t="s">
        <v>277</v>
      </c>
      <c r="H521" s="247">
        <v>33</v>
      </c>
      <c r="I521" s="248"/>
      <c r="J521" s="249">
        <f>ROUND(I521*H521,2)</f>
        <v>0</v>
      </c>
      <c r="K521" s="245" t="s">
        <v>19</v>
      </c>
      <c r="L521" s="250"/>
      <c r="M521" s="251" t="s">
        <v>19</v>
      </c>
      <c r="N521" s="252" t="s">
        <v>44</v>
      </c>
      <c r="O521" s="85"/>
      <c r="P521" s="222">
        <f>O521*H521</f>
        <v>0</v>
      </c>
      <c r="Q521" s="222">
        <v>0.12925</v>
      </c>
      <c r="R521" s="222">
        <f>Q521*H521</f>
        <v>4.26525</v>
      </c>
      <c r="S521" s="222">
        <v>0</v>
      </c>
      <c r="T521" s="223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4" t="s">
        <v>604</v>
      </c>
      <c r="AT521" s="224" t="s">
        <v>254</v>
      </c>
      <c r="AU521" s="224" t="s">
        <v>82</v>
      </c>
      <c r="AY521" s="18" t="s">
        <v>214</v>
      </c>
      <c r="BE521" s="225">
        <f>IF(N521="základní",J521,0)</f>
        <v>0</v>
      </c>
      <c r="BF521" s="225">
        <f>IF(N521="snížená",J521,0)</f>
        <v>0</v>
      </c>
      <c r="BG521" s="225">
        <f>IF(N521="zákl. přenesená",J521,0)</f>
        <v>0</v>
      </c>
      <c r="BH521" s="225">
        <f>IF(N521="sníž. přenesená",J521,0)</f>
        <v>0</v>
      </c>
      <c r="BI521" s="225">
        <f>IF(N521="nulová",J521,0)</f>
        <v>0</v>
      </c>
      <c r="BJ521" s="18" t="s">
        <v>80</v>
      </c>
      <c r="BK521" s="225">
        <f>ROUND(I521*H521,2)</f>
        <v>0</v>
      </c>
      <c r="BL521" s="18" t="s">
        <v>334</v>
      </c>
      <c r="BM521" s="224" t="s">
        <v>983</v>
      </c>
    </row>
    <row r="522" s="2" customFormat="1">
      <c r="A522" s="39"/>
      <c r="B522" s="40"/>
      <c r="C522" s="41"/>
      <c r="D522" s="226" t="s">
        <v>224</v>
      </c>
      <c r="E522" s="41"/>
      <c r="F522" s="227" t="s">
        <v>982</v>
      </c>
      <c r="G522" s="41"/>
      <c r="H522" s="41"/>
      <c r="I522" s="228"/>
      <c r="J522" s="41"/>
      <c r="K522" s="41"/>
      <c r="L522" s="45"/>
      <c r="M522" s="229"/>
      <c r="N522" s="230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224</v>
      </c>
      <c r="AU522" s="18" t="s">
        <v>82</v>
      </c>
    </row>
    <row r="523" s="2" customFormat="1" ht="24.15" customHeight="1">
      <c r="A523" s="39"/>
      <c r="B523" s="40"/>
      <c r="C523" s="243" t="s">
        <v>984</v>
      </c>
      <c r="D523" s="243" t="s">
        <v>254</v>
      </c>
      <c r="E523" s="244" t="s">
        <v>985</v>
      </c>
      <c r="F523" s="245" t="s">
        <v>986</v>
      </c>
      <c r="G523" s="246" t="s">
        <v>277</v>
      </c>
      <c r="H523" s="247">
        <v>1</v>
      </c>
      <c r="I523" s="248"/>
      <c r="J523" s="249">
        <f>ROUND(I523*H523,2)</f>
        <v>0</v>
      </c>
      <c r="K523" s="245" t="s">
        <v>19</v>
      </c>
      <c r="L523" s="250"/>
      <c r="M523" s="251" t="s">
        <v>19</v>
      </c>
      <c r="N523" s="252" t="s">
        <v>44</v>
      </c>
      <c r="O523" s="85"/>
      <c r="P523" s="222">
        <f>O523*H523</f>
        <v>0</v>
      </c>
      <c r="Q523" s="222">
        <v>0.14249999999999999</v>
      </c>
      <c r="R523" s="222">
        <f>Q523*H523</f>
        <v>0.14249999999999999</v>
      </c>
      <c r="S523" s="222">
        <v>0</v>
      </c>
      <c r="T523" s="223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4" t="s">
        <v>604</v>
      </c>
      <c r="AT523" s="224" t="s">
        <v>254</v>
      </c>
      <c r="AU523" s="224" t="s">
        <v>82</v>
      </c>
      <c r="AY523" s="18" t="s">
        <v>214</v>
      </c>
      <c r="BE523" s="225">
        <f>IF(N523="základní",J523,0)</f>
        <v>0</v>
      </c>
      <c r="BF523" s="225">
        <f>IF(N523="snížená",J523,0)</f>
        <v>0</v>
      </c>
      <c r="BG523" s="225">
        <f>IF(N523="zákl. přenesená",J523,0)</f>
        <v>0</v>
      </c>
      <c r="BH523" s="225">
        <f>IF(N523="sníž. přenesená",J523,0)</f>
        <v>0</v>
      </c>
      <c r="BI523" s="225">
        <f>IF(N523="nulová",J523,0)</f>
        <v>0</v>
      </c>
      <c r="BJ523" s="18" t="s">
        <v>80</v>
      </c>
      <c r="BK523" s="225">
        <f>ROUND(I523*H523,2)</f>
        <v>0</v>
      </c>
      <c r="BL523" s="18" t="s">
        <v>334</v>
      </c>
      <c r="BM523" s="224" t="s">
        <v>987</v>
      </c>
    </row>
    <row r="524" s="2" customFormat="1">
      <c r="A524" s="39"/>
      <c r="B524" s="40"/>
      <c r="C524" s="41"/>
      <c r="D524" s="226" t="s">
        <v>224</v>
      </c>
      <c r="E524" s="41"/>
      <c r="F524" s="227" t="s">
        <v>986</v>
      </c>
      <c r="G524" s="41"/>
      <c r="H524" s="41"/>
      <c r="I524" s="228"/>
      <c r="J524" s="41"/>
      <c r="K524" s="41"/>
      <c r="L524" s="45"/>
      <c r="M524" s="229"/>
      <c r="N524" s="230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224</v>
      </c>
      <c r="AU524" s="18" t="s">
        <v>82</v>
      </c>
    </row>
    <row r="525" s="2" customFormat="1" ht="24.15" customHeight="1">
      <c r="A525" s="39"/>
      <c r="B525" s="40"/>
      <c r="C525" s="243" t="s">
        <v>988</v>
      </c>
      <c r="D525" s="243" t="s">
        <v>254</v>
      </c>
      <c r="E525" s="244" t="s">
        <v>989</v>
      </c>
      <c r="F525" s="245" t="s">
        <v>990</v>
      </c>
      <c r="G525" s="246" t="s">
        <v>277</v>
      </c>
      <c r="H525" s="247">
        <v>1</v>
      </c>
      <c r="I525" s="248"/>
      <c r="J525" s="249">
        <f>ROUND(I525*H525,2)</f>
        <v>0</v>
      </c>
      <c r="K525" s="245" t="s">
        <v>19</v>
      </c>
      <c r="L525" s="250"/>
      <c r="M525" s="251" t="s">
        <v>19</v>
      </c>
      <c r="N525" s="252" t="s">
        <v>44</v>
      </c>
      <c r="O525" s="85"/>
      <c r="P525" s="222">
        <f>O525*H525</f>
        <v>0</v>
      </c>
      <c r="Q525" s="222">
        <v>0.15509999999999999</v>
      </c>
      <c r="R525" s="222">
        <f>Q525*H525</f>
        <v>0.15509999999999999</v>
      </c>
      <c r="S525" s="222">
        <v>0</v>
      </c>
      <c r="T525" s="223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4" t="s">
        <v>604</v>
      </c>
      <c r="AT525" s="224" t="s">
        <v>254</v>
      </c>
      <c r="AU525" s="224" t="s">
        <v>82</v>
      </c>
      <c r="AY525" s="18" t="s">
        <v>214</v>
      </c>
      <c r="BE525" s="225">
        <f>IF(N525="základní",J525,0)</f>
        <v>0</v>
      </c>
      <c r="BF525" s="225">
        <f>IF(N525="snížená",J525,0)</f>
        <v>0</v>
      </c>
      <c r="BG525" s="225">
        <f>IF(N525="zákl. přenesená",J525,0)</f>
        <v>0</v>
      </c>
      <c r="BH525" s="225">
        <f>IF(N525="sníž. přenesená",J525,0)</f>
        <v>0</v>
      </c>
      <c r="BI525" s="225">
        <f>IF(N525="nulová",J525,0)</f>
        <v>0</v>
      </c>
      <c r="BJ525" s="18" t="s">
        <v>80</v>
      </c>
      <c r="BK525" s="225">
        <f>ROUND(I525*H525,2)</f>
        <v>0</v>
      </c>
      <c r="BL525" s="18" t="s">
        <v>334</v>
      </c>
      <c r="BM525" s="224" t="s">
        <v>991</v>
      </c>
    </row>
    <row r="526" s="2" customFormat="1">
      <c r="A526" s="39"/>
      <c r="B526" s="40"/>
      <c r="C526" s="41"/>
      <c r="D526" s="226" t="s">
        <v>224</v>
      </c>
      <c r="E526" s="41"/>
      <c r="F526" s="227" t="s">
        <v>990</v>
      </c>
      <c r="G526" s="41"/>
      <c r="H526" s="41"/>
      <c r="I526" s="228"/>
      <c r="J526" s="41"/>
      <c r="K526" s="41"/>
      <c r="L526" s="45"/>
      <c r="M526" s="229"/>
      <c r="N526" s="230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224</v>
      </c>
      <c r="AU526" s="18" t="s">
        <v>82</v>
      </c>
    </row>
    <row r="527" s="2" customFormat="1" ht="24.15" customHeight="1">
      <c r="A527" s="39"/>
      <c r="B527" s="40"/>
      <c r="C527" s="243" t="s">
        <v>992</v>
      </c>
      <c r="D527" s="243" t="s">
        <v>254</v>
      </c>
      <c r="E527" s="244" t="s">
        <v>993</v>
      </c>
      <c r="F527" s="245" t="s">
        <v>994</v>
      </c>
      <c r="G527" s="246" t="s">
        <v>277</v>
      </c>
      <c r="H527" s="247">
        <v>2</v>
      </c>
      <c r="I527" s="248"/>
      <c r="J527" s="249">
        <f>ROUND(I527*H527,2)</f>
        <v>0</v>
      </c>
      <c r="K527" s="245" t="s">
        <v>19</v>
      </c>
      <c r="L527" s="250"/>
      <c r="M527" s="251" t="s">
        <v>19</v>
      </c>
      <c r="N527" s="252" t="s">
        <v>44</v>
      </c>
      <c r="O527" s="85"/>
      <c r="P527" s="222">
        <f>O527*H527</f>
        <v>0</v>
      </c>
      <c r="Q527" s="222">
        <v>0.12534999999999999</v>
      </c>
      <c r="R527" s="222">
        <f>Q527*H527</f>
        <v>0.25069999999999998</v>
      </c>
      <c r="S527" s="222">
        <v>0</v>
      </c>
      <c r="T527" s="223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24" t="s">
        <v>604</v>
      </c>
      <c r="AT527" s="224" t="s">
        <v>254</v>
      </c>
      <c r="AU527" s="224" t="s">
        <v>82</v>
      </c>
      <c r="AY527" s="18" t="s">
        <v>214</v>
      </c>
      <c r="BE527" s="225">
        <f>IF(N527="základní",J527,0)</f>
        <v>0</v>
      </c>
      <c r="BF527" s="225">
        <f>IF(N527="snížená",J527,0)</f>
        <v>0</v>
      </c>
      <c r="BG527" s="225">
        <f>IF(N527="zákl. přenesená",J527,0)</f>
        <v>0</v>
      </c>
      <c r="BH527" s="225">
        <f>IF(N527="sníž. přenesená",J527,0)</f>
        <v>0</v>
      </c>
      <c r="BI527" s="225">
        <f>IF(N527="nulová",J527,0)</f>
        <v>0</v>
      </c>
      <c r="BJ527" s="18" t="s">
        <v>80</v>
      </c>
      <c r="BK527" s="225">
        <f>ROUND(I527*H527,2)</f>
        <v>0</v>
      </c>
      <c r="BL527" s="18" t="s">
        <v>334</v>
      </c>
      <c r="BM527" s="224" t="s">
        <v>995</v>
      </c>
    </row>
    <row r="528" s="2" customFormat="1">
      <c r="A528" s="39"/>
      <c r="B528" s="40"/>
      <c r="C528" s="41"/>
      <c r="D528" s="226" t="s">
        <v>224</v>
      </c>
      <c r="E528" s="41"/>
      <c r="F528" s="227" t="s">
        <v>994</v>
      </c>
      <c r="G528" s="41"/>
      <c r="H528" s="41"/>
      <c r="I528" s="228"/>
      <c r="J528" s="41"/>
      <c r="K528" s="41"/>
      <c r="L528" s="45"/>
      <c r="M528" s="229"/>
      <c r="N528" s="230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224</v>
      </c>
      <c r="AU528" s="18" t="s">
        <v>82</v>
      </c>
    </row>
    <row r="529" s="2" customFormat="1" ht="24.15" customHeight="1">
      <c r="A529" s="39"/>
      <c r="B529" s="40"/>
      <c r="C529" s="243" t="s">
        <v>996</v>
      </c>
      <c r="D529" s="243" t="s">
        <v>254</v>
      </c>
      <c r="E529" s="244" t="s">
        <v>997</v>
      </c>
      <c r="F529" s="245" t="s">
        <v>998</v>
      </c>
      <c r="G529" s="246" t="s">
        <v>277</v>
      </c>
      <c r="H529" s="247">
        <v>2</v>
      </c>
      <c r="I529" s="248"/>
      <c r="J529" s="249">
        <f>ROUND(I529*H529,2)</f>
        <v>0</v>
      </c>
      <c r="K529" s="245" t="s">
        <v>19</v>
      </c>
      <c r="L529" s="250"/>
      <c r="M529" s="251" t="s">
        <v>19</v>
      </c>
      <c r="N529" s="252" t="s">
        <v>44</v>
      </c>
      <c r="O529" s="85"/>
      <c r="P529" s="222">
        <f>O529*H529</f>
        <v>0</v>
      </c>
      <c r="Q529" s="222">
        <v>0.12925</v>
      </c>
      <c r="R529" s="222">
        <f>Q529*H529</f>
        <v>0.25850000000000001</v>
      </c>
      <c r="S529" s="222">
        <v>0</v>
      </c>
      <c r="T529" s="223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4" t="s">
        <v>604</v>
      </c>
      <c r="AT529" s="224" t="s">
        <v>254</v>
      </c>
      <c r="AU529" s="224" t="s">
        <v>82</v>
      </c>
      <c r="AY529" s="18" t="s">
        <v>214</v>
      </c>
      <c r="BE529" s="225">
        <f>IF(N529="základní",J529,0)</f>
        <v>0</v>
      </c>
      <c r="BF529" s="225">
        <f>IF(N529="snížená",J529,0)</f>
        <v>0</v>
      </c>
      <c r="BG529" s="225">
        <f>IF(N529="zákl. přenesená",J529,0)</f>
        <v>0</v>
      </c>
      <c r="BH529" s="225">
        <f>IF(N529="sníž. přenesená",J529,0)</f>
        <v>0</v>
      </c>
      <c r="BI529" s="225">
        <f>IF(N529="nulová",J529,0)</f>
        <v>0</v>
      </c>
      <c r="BJ529" s="18" t="s">
        <v>80</v>
      </c>
      <c r="BK529" s="225">
        <f>ROUND(I529*H529,2)</f>
        <v>0</v>
      </c>
      <c r="BL529" s="18" t="s">
        <v>334</v>
      </c>
      <c r="BM529" s="224" t="s">
        <v>999</v>
      </c>
    </row>
    <row r="530" s="2" customFormat="1">
      <c r="A530" s="39"/>
      <c r="B530" s="40"/>
      <c r="C530" s="41"/>
      <c r="D530" s="226" t="s">
        <v>224</v>
      </c>
      <c r="E530" s="41"/>
      <c r="F530" s="227" t="s">
        <v>998</v>
      </c>
      <c r="G530" s="41"/>
      <c r="H530" s="41"/>
      <c r="I530" s="228"/>
      <c r="J530" s="41"/>
      <c r="K530" s="41"/>
      <c r="L530" s="45"/>
      <c r="M530" s="229"/>
      <c r="N530" s="230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224</v>
      </c>
      <c r="AU530" s="18" t="s">
        <v>82</v>
      </c>
    </row>
    <row r="531" s="2" customFormat="1" ht="24.15" customHeight="1">
      <c r="A531" s="39"/>
      <c r="B531" s="40"/>
      <c r="C531" s="243" t="s">
        <v>1000</v>
      </c>
      <c r="D531" s="243" t="s">
        <v>254</v>
      </c>
      <c r="E531" s="244" t="s">
        <v>1001</v>
      </c>
      <c r="F531" s="245" t="s">
        <v>1002</v>
      </c>
      <c r="G531" s="246" t="s">
        <v>277</v>
      </c>
      <c r="H531" s="247">
        <v>1</v>
      </c>
      <c r="I531" s="248"/>
      <c r="J531" s="249">
        <f>ROUND(I531*H531,2)</f>
        <v>0</v>
      </c>
      <c r="K531" s="245" t="s">
        <v>19</v>
      </c>
      <c r="L531" s="250"/>
      <c r="M531" s="251" t="s">
        <v>19</v>
      </c>
      <c r="N531" s="252" t="s">
        <v>44</v>
      </c>
      <c r="O531" s="85"/>
      <c r="P531" s="222">
        <f>O531*H531</f>
        <v>0</v>
      </c>
      <c r="Q531" s="222">
        <v>0.11874999999999999</v>
      </c>
      <c r="R531" s="222">
        <f>Q531*H531</f>
        <v>0.11874999999999999</v>
      </c>
      <c r="S531" s="222">
        <v>0</v>
      </c>
      <c r="T531" s="223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24" t="s">
        <v>604</v>
      </c>
      <c r="AT531" s="224" t="s">
        <v>254</v>
      </c>
      <c r="AU531" s="224" t="s">
        <v>82</v>
      </c>
      <c r="AY531" s="18" t="s">
        <v>214</v>
      </c>
      <c r="BE531" s="225">
        <f>IF(N531="základní",J531,0)</f>
        <v>0</v>
      </c>
      <c r="BF531" s="225">
        <f>IF(N531="snížená",J531,0)</f>
        <v>0</v>
      </c>
      <c r="BG531" s="225">
        <f>IF(N531="zákl. přenesená",J531,0)</f>
        <v>0</v>
      </c>
      <c r="BH531" s="225">
        <f>IF(N531="sníž. přenesená",J531,0)</f>
        <v>0</v>
      </c>
      <c r="BI531" s="225">
        <f>IF(N531="nulová",J531,0)</f>
        <v>0</v>
      </c>
      <c r="BJ531" s="18" t="s">
        <v>80</v>
      </c>
      <c r="BK531" s="225">
        <f>ROUND(I531*H531,2)</f>
        <v>0</v>
      </c>
      <c r="BL531" s="18" t="s">
        <v>334</v>
      </c>
      <c r="BM531" s="224" t="s">
        <v>1003</v>
      </c>
    </row>
    <row r="532" s="2" customFormat="1">
      <c r="A532" s="39"/>
      <c r="B532" s="40"/>
      <c r="C532" s="41"/>
      <c r="D532" s="226" t="s">
        <v>224</v>
      </c>
      <c r="E532" s="41"/>
      <c r="F532" s="227" t="s">
        <v>1002</v>
      </c>
      <c r="G532" s="41"/>
      <c r="H532" s="41"/>
      <c r="I532" s="228"/>
      <c r="J532" s="41"/>
      <c r="K532" s="41"/>
      <c r="L532" s="45"/>
      <c r="M532" s="229"/>
      <c r="N532" s="230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224</v>
      </c>
      <c r="AU532" s="18" t="s">
        <v>82</v>
      </c>
    </row>
    <row r="533" s="2" customFormat="1" ht="24.15" customHeight="1">
      <c r="A533" s="39"/>
      <c r="B533" s="40"/>
      <c r="C533" s="243" t="s">
        <v>1004</v>
      </c>
      <c r="D533" s="243" t="s">
        <v>254</v>
      </c>
      <c r="E533" s="244" t="s">
        <v>1005</v>
      </c>
      <c r="F533" s="245" t="s">
        <v>1006</v>
      </c>
      <c r="G533" s="246" t="s">
        <v>277</v>
      </c>
      <c r="H533" s="247">
        <v>1</v>
      </c>
      <c r="I533" s="248"/>
      <c r="J533" s="249">
        <f>ROUND(I533*H533,2)</f>
        <v>0</v>
      </c>
      <c r="K533" s="245" t="s">
        <v>19</v>
      </c>
      <c r="L533" s="250"/>
      <c r="M533" s="251" t="s">
        <v>19</v>
      </c>
      <c r="N533" s="252" t="s">
        <v>44</v>
      </c>
      <c r="O533" s="85"/>
      <c r="P533" s="222">
        <f>O533*H533</f>
        <v>0</v>
      </c>
      <c r="Q533" s="222">
        <v>0.11874999999999999</v>
      </c>
      <c r="R533" s="222">
        <f>Q533*H533</f>
        <v>0.11874999999999999</v>
      </c>
      <c r="S533" s="222">
        <v>0</v>
      </c>
      <c r="T533" s="223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4" t="s">
        <v>604</v>
      </c>
      <c r="AT533" s="224" t="s">
        <v>254</v>
      </c>
      <c r="AU533" s="224" t="s">
        <v>82</v>
      </c>
      <c r="AY533" s="18" t="s">
        <v>214</v>
      </c>
      <c r="BE533" s="225">
        <f>IF(N533="základní",J533,0)</f>
        <v>0</v>
      </c>
      <c r="BF533" s="225">
        <f>IF(N533="snížená",J533,0)</f>
        <v>0</v>
      </c>
      <c r="BG533" s="225">
        <f>IF(N533="zákl. přenesená",J533,0)</f>
        <v>0</v>
      </c>
      <c r="BH533" s="225">
        <f>IF(N533="sníž. přenesená",J533,0)</f>
        <v>0</v>
      </c>
      <c r="BI533" s="225">
        <f>IF(N533="nulová",J533,0)</f>
        <v>0</v>
      </c>
      <c r="BJ533" s="18" t="s">
        <v>80</v>
      </c>
      <c r="BK533" s="225">
        <f>ROUND(I533*H533,2)</f>
        <v>0</v>
      </c>
      <c r="BL533" s="18" t="s">
        <v>334</v>
      </c>
      <c r="BM533" s="224" t="s">
        <v>1007</v>
      </c>
    </row>
    <row r="534" s="2" customFormat="1">
      <c r="A534" s="39"/>
      <c r="B534" s="40"/>
      <c r="C534" s="41"/>
      <c r="D534" s="226" t="s">
        <v>224</v>
      </c>
      <c r="E534" s="41"/>
      <c r="F534" s="227" t="s">
        <v>1006</v>
      </c>
      <c r="G534" s="41"/>
      <c r="H534" s="41"/>
      <c r="I534" s="228"/>
      <c r="J534" s="41"/>
      <c r="K534" s="41"/>
      <c r="L534" s="45"/>
      <c r="M534" s="229"/>
      <c r="N534" s="230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224</v>
      </c>
      <c r="AU534" s="18" t="s">
        <v>82</v>
      </c>
    </row>
    <row r="535" s="2" customFormat="1" ht="24.15" customHeight="1">
      <c r="A535" s="39"/>
      <c r="B535" s="40"/>
      <c r="C535" s="243" t="s">
        <v>1008</v>
      </c>
      <c r="D535" s="243" t="s">
        <v>254</v>
      </c>
      <c r="E535" s="244" t="s">
        <v>1009</v>
      </c>
      <c r="F535" s="245" t="s">
        <v>1010</v>
      </c>
      <c r="G535" s="246" t="s">
        <v>277</v>
      </c>
      <c r="H535" s="247">
        <v>1</v>
      </c>
      <c r="I535" s="248"/>
      <c r="J535" s="249">
        <f>ROUND(I535*H535,2)</f>
        <v>0</v>
      </c>
      <c r="K535" s="245" t="s">
        <v>19</v>
      </c>
      <c r="L535" s="250"/>
      <c r="M535" s="251" t="s">
        <v>19</v>
      </c>
      <c r="N535" s="252" t="s">
        <v>44</v>
      </c>
      <c r="O535" s="85"/>
      <c r="P535" s="222">
        <f>O535*H535</f>
        <v>0</v>
      </c>
      <c r="Q535" s="222">
        <v>0.11874999999999999</v>
      </c>
      <c r="R535" s="222">
        <f>Q535*H535</f>
        <v>0.11874999999999999</v>
      </c>
      <c r="S535" s="222">
        <v>0</v>
      </c>
      <c r="T535" s="223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4" t="s">
        <v>604</v>
      </c>
      <c r="AT535" s="224" t="s">
        <v>254</v>
      </c>
      <c r="AU535" s="224" t="s">
        <v>82</v>
      </c>
      <c r="AY535" s="18" t="s">
        <v>214</v>
      </c>
      <c r="BE535" s="225">
        <f>IF(N535="základní",J535,0)</f>
        <v>0</v>
      </c>
      <c r="BF535" s="225">
        <f>IF(N535="snížená",J535,0)</f>
        <v>0</v>
      </c>
      <c r="BG535" s="225">
        <f>IF(N535="zákl. přenesená",J535,0)</f>
        <v>0</v>
      </c>
      <c r="BH535" s="225">
        <f>IF(N535="sníž. přenesená",J535,0)</f>
        <v>0</v>
      </c>
      <c r="BI535" s="225">
        <f>IF(N535="nulová",J535,0)</f>
        <v>0</v>
      </c>
      <c r="BJ535" s="18" t="s">
        <v>80</v>
      </c>
      <c r="BK535" s="225">
        <f>ROUND(I535*H535,2)</f>
        <v>0</v>
      </c>
      <c r="BL535" s="18" t="s">
        <v>334</v>
      </c>
      <c r="BM535" s="224" t="s">
        <v>1011</v>
      </c>
    </row>
    <row r="536" s="2" customFormat="1">
      <c r="A536" s="39"/>
      <c r="B536" s="40"/>
      <c r="C536" s="41"/>
      <c r="D536" s="226" t="s">
        <v>224</v>
      </c>
      <c r="E536" s="41"/>
      <c r="F536" s="227" t="s">
        <v>1010</v>
      </c>
      <c r="G536" s="41"/>
      <c r="H536" s="41"/>
      <c r="I536" s="228"/>
      <c r="J536" s="41"/>
      <c r="K536" s="41"/>
      <c r="L536" s="45"/>
      <c r="M536" s="229"/>
      <c r="N536" s="230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224</v>
      </c>
      <c r="AU536" s="18" t="s">
        <v>82</v>
      </c>
    </row>
    <row r="537" s="2" customFormat="1" ht="24.15" customHeight="1">
      <c r="A537" s="39"/>
      <c r="B537" s="40"/>
      <c r="C537" s="243" t="s">
        <v>1012</v>
      </c>
      <c r="D537" s="243" t="s">
        <v>254</v>
      </c>
      <c r="E537" s="244" t="s">
        <v>1013</v>
      </c>
      <c r="F537" s="245" t="s">
        <v>1014</v>
      </c>
      <c r="G537" s="246" t="s">
        <v>277</v>
      </c>
      <c r="H537" s="247">
        <v>1</v>
      </c>
      <c r="I537" s="248"/>
      <c r="J537" s="249">
        <f>ROUND(I537*H537,2)</f>
        <v>0</v>
      </c>
      <c r="K537" s="245" t="s">
        <v>19</v>
      </c>
      <c r="L537" s="250"/>
      <c r="M537" s="251" t="s">
        <v>19</v>
      </c>
      <c r="N537" s="252" t="s">
        <v>44</v>
      </c>
      <c r="O537" s="85"/>
      <c r="P537" s="222">
        <f>O537*H537</f>
        <v>0</v>
      </c>
      <c r="Q537" s="222">
        <v>0.12925</v>
      </c>
      <c r="R537" s="222">
        <f>Q537*H537</f>
        <v>0.12925</v>
      </c>
      <c r="S537" s="222">
        <v>0</v>
      </c>
      <c r="T537" s="223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4" t="s">
        <v>604</v>
      </c>
      <c r="AT537" s="224" t="s">
        <v>254</v>
      </c>
      <c r="AU537" s="224" t="s">
        <v>82</v>
      </c>
      <c r="AY537" s="18" t="s">
        <v>214</v>
      </c>
      <c r="BE537" s="225">
        <f>IF(N537="základní",J537,0)</f>
        <v>0</v>
      </c>
      <c r="BF537" s="225">
        <f>IF(N537="snížená",J537,0)</f>
        <v>0</v>
      </c>
      <c r="BG537" s="225">
        <f>IF(N537="zákl. přenesená",J537,0)</f>
        <v>0</v>
      </c>
      <c r="BH537" s="225">
        <f>IF(N537="sníž. přenesená",J537,0)</f>
        <v>0</v>
      </c>
      <c r="BI537" s="225">
        <f>IF(N537="nulová",J537,0)</f>
        <v>0</v>
      </c>
      <c r="BJ537" s="18" t="s">
        <v>80</v>
      </c>
      <c r="BK537" s="225">
        <f>ROUND(I537*H537,2)</f>
        <v>0</v>
      </c>
      <c r="BL537" s="18" t="s">
        <v>334</v>
      </c>
      <c r="BM537" s="224" t="s">
        <v>1015</v>
      </c>
    </row>
    <row r="538" s="2" customFormat="1">
      <c r="A538" s="39"/>
      <c r="B538" s="40"/>
      <c r="C538" s="41"/>
      <c r="D538" s="226" t="s">
        <v>224</v>
      </c>
      <c r="E538" s="41"/>
      <c r="F538" s="227" t="s">
        <v>1014</v>
      </c>
      <c r="G538" s="41"/>
      <c r="H538" s="41"/>
      <c r="I538" s="228"/>
      <c r="J538" s="41"/>
      <c r="K538" s="41"/>
      <c r="L538" s="45"/>
      <c r="M538" s="229"/>
      <c r="N538" s="230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224</v>
      </c>
      <c r="AU538" s="18" t="s">
        <v>82</v>
      </c>
    </row>
    <row r="539" s="2" customFormat="1" ht="24.15" customHeight="1">
      <c r="A539" s="39"/>
      <c r="B539" s="40"/>
      <c r="C539" s="243" t="s">
        <v>1016</v>
      </c>
      <c r="D539" s="243" t="s">
        <v>254</v>
      </c>
      <c r="E539" s="244" t="s">
        <v>1017</v>
      </c>
      <c r="F539" s="245" t="s">
        <v>1018</v>
      </c>
      <c r="G539" s="246" t="s">
        <v>277</v>
      </c>
      <c r="H539" s="247">
        <v>1</v>
      </c>
      <c r="I539" s="248"/>
      <c r="J539" s="249">
        <f>ROUND(I539*H539,2)</f>
        <v>0</v>
      </c>
      <c r="K539" s="245" t="s">
        <v>19</v>
      </c>
      <c r="L539" s="250"/>
      <c r="M539" s="251" t="s">
        <v>19</v>
      </c>
      <c r="N539" s="252" t="s">
        <v>44</v>
      </c>
      <c r="O539" s="85"/>
      <c r="P539" s="222">
        <f>O539*H539</f>
        <v>0</v>
      </c>
      <c r="Q539" s="222">
        <v>0.11874999999999999</v>
      </c>
      <c r="R539" s="222">
        <f>Q539*H539</f>
        <v>0.11874999999999999</v>
      </c>
      <c r="S539" s="222">
        <v>0</v>
      </c>
      <c r="T539" s="223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4" t="s">
        <v>604</v>
      </c>
      <c r="AT539" s="224" t="s">
        <v>254</v>
      </c>
      <c r="AU539" s="224" t="s">
        <v>82</v>
      </c>
      <c r="AY539" s="18" t="s">
        <v>214</v>
      </c>
      <c r="BE539" s="225">
        <f>IF(N539="základní",J539,0)</f>
        <v>0</v>
      </c>
      <c r="BF539" s="225">
        <f>IF(N539="snížená",J539,0)</f>
        <v>0</v>
      </c>
      <c r="BG539" s="225">
        <f>IF(N539="zákl. přenesená",J539,0)</f>
        <v>0</v>
      </c>
      <c r="BH539" s="225">
        <f>IF(N539="sníž. přenesená",J539,0)</f>
        <v>0</v>
      </c>
      <c r="BI539" s="225">
        <f>IF(N539="nulová",J539,0)</f>
        <v>0</v>
      </c>
      <c r="BJ539" s="18" t="s">
        <v>80</v>
      </c>
      <c r="BK539" s="225">
        <f>ROUND(I539*H539,2)</f>
        <v>0</v>
      </c>
      <c r="BL539" s="18" t="s">
        <v>334</v>
      </c>
      <c r="BM539" s="224" t="s">
        <v>1019</v>
      </c>
    </row>
    <row r="540" s="2" customFormat="1">
      <c r="A540" s="39"/>
      <c r="B540" s="40"/>
      <c r="C540" s="41"/>
      <c r="D540" s="226" t="s">
        <v>224</v>
      </c>
      <c r="E540" s="41"/>
      <c r="F540" s="227" t="s">
        <v>1018</v>
      </c>
      <c r="G540" s="41"/>
      <c r="H540" s="41"/>
      <c r="I540" s="228"/>
      <c r="J540" s="41"/>
      <c r="K540" s="41"/>
      <c r="L540" s="45"/>
      <c r="M540" s="229"/>
      <c r="N540" s="230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224</v>
      </c>
      <c r="AU540" s="18" t="s">
        <v>82</v>
      </c>
    </row>
    <row r="541" s="2" customFormat="1" ht="24.15" customHeight="1">
      <c r="A541" s="39"/>
      <c r="B541" s="40"/>
      <c r="C541" s="243" t="s">
        <v>1020</v>
      </c>
      <c r="D541" s="243" t="s">
        <v>254</v>
      </c>
      <c r="E541" s="244" t="s">
        <v>1021</v>
      </c>
      <c r="F541" s="245" t="s">
        <v>1022</v>
      </c>
      <c r="G541" s="246" t="s">
        <v>277</v>
      </c>
      <c r="H541" s="247">
        <v>1</v>
      </c>
      <c r="I541" s="248"/>
      <c r="J541" s="249">
        <f>ROUND(I541*H541,2)</f>
        <v>0</v>
      </c>
      <c r="K541" s="245" t="s">
        <v>19</v>
      </c>
      <c r="L541" s="250"/>
      <c r="M541" s="251" t="s">
        <v>19</v>
      </c>
      <c r="N541" s="252" t="s">
        <v>44</v>
      </c>
      <c r="O541" s="85"/>
      <c r="P541" s="222">
        <f>O541*H541</f>
        <v>0</v>
      </c>
      <c r="Q541" s="222">
        <v>0.12925</v>
      </c>
      <c r="R541" s="222">
        <f>Q541*H541</f>
        <v>0.12925</v>
      </c>
      <c r="S541" s="222">
        <v>0</v>
      </c>
      <c r="T541" s="223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4" t="s">
        <v>604</v>
      </c>
      <c r="AT541" s="224" t="s">
        <v>254</v>
      </c>
      <c r="AU541" s="224" t="s">
        <v>82</v>
      </c>
      <c r="AY541" s="18" t="s">
        <v>214</v>
      </c>
      <c r="BE541" s="225">
        <f>IF(N541="základní",J541,0)</f>
        <v>0</v>
      </c>
      <c r="BF541" s="225">
        <f>IF(N541="snížená",J541,0)</f>
        <v>0</v>
      </c>
      <c r="BG541" s="225">
        <f>IF(N541="zákl. přenesená",J541,0)</f>
        <v>0</v>
      </c>
      <c r="BH541" s="225">
        <f>IF(N541="sníž. přenesená",J541,0)</f>
        <v>0</v>
      </c>
      <c r="BI541" s="225">
        <f>IF(N541="nulová",J541,0)</f>
        <v>0</v>
      </c>
      <c r="BJ541" s="18" t="s">
        <v>80</v>
      </c>
      <c r="BK541" s="225">
        <f>ROUND(I541*H541,2)</f>
        <v>0</v>
      </c>
      <c r="BL541" s="18" t="s">
        <v>334</v>
      </c>
      <c r="BM541" s="224" t="s">
        <v>1023</v>
      </c>
    </row>
    <row r="542" s="2" customFormat="1">
      <c r="A542" s="39"/>
      <c r="B542" s="40"/>
      <c r="C542" s="41"/>
      <c r="D542" s="226" t="s">
        <v>224</v>
      </c>
      <c r="E542" s="41"/>
      <c r="F542" s="227" t="s">
        <v>1022</v>
      </c>
      <c r="G542" s="41"/>
      <c r="H542" s="41"/>
      <c r="I542" s="228"/>
      <c r="J542" s="41"/>
      <c r="K542" s="41"/>
      <c r="L542" s="45"/>
      <c r="M542" s="229"/>
      <c r="N542" s="230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224</v>
      </c>
      <c r="AU542" s="18" t="s">
        <v>82</v>
      </c>
    </row>
    <row r="543" s="2" customFormat="1" ht="16.5" customHeight="1">
      <c r="A543" s="39"/>
      <c r="B543" s="40"/>
      <c r="C543" s="243" t="s">
        <v>1024</v>
      </c>
      <c r="D543" s="243" t="s">
        <v>254</v>
      </c>
      <c r="E543" s="244" t="s">
        <v>1025</v>
      </c>
      <c r="F543" s="245" t="s">
        <v>1026</v>
      </c>
      <c r="G543" s="246" t="s">
        <v>277</v>
      </c>
      <c r="H543" s="247">
        <v>1</v>
      </c>
      <c r="I543" s="248"/>
      <c r="J543" s="249">
        <f>ROUND(I543*H543,2)</f>
        <v>0</v>
      </c>
      <c r="K543" s="245" t="s">
        <v>19</v>
      </c>
      <c r="L543" s="250"/>
      <c r="M543" s="251" t="s">
        <v>19</v>
      </c>
      <c r="N543" s="252" t="s">
        <v>44</v>
      </c>
      <c r="O543" s="85"/>
      <c r="P543" s="222">
        <f>O543*H543</f>
        <v>0</v>
      </c>
      <c r="Q543" s="222">
        <v>0.05987</v>
      </c>
      <c r="R543" s="222">
        <f>Q543*H543</f>
        <v>0.05987</v>
      </c>
      <c r="S543" s="222">
        <v>0</v>
      </c>
      <c r="T543" s="223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4" t="s">
        <v>604</v>
      </c>
      <c r="AT543" s="224" t="s">
        <v>254</v>
      </c>
      <c r="AU543" s="224" t="s">
        <v>82</v>
      </c>
      <c r="AY543" s="18" t="s">
        <v>214</v>
      </c>
      <c r="BE543" s="225">
        <f>IF(N543="základní",J543,0)</f>
        <v>0</v>
      </c>
      <c r="BF543" s="225">
        <f>IF(N543="snížená",J543,0)</f>
        <v>0</v>
      </c>
      <c r="BG543" s="225">
        <f>IF(N543="zákl. přenesená",J543,0)</f>
        <v>0</v>
      </c>
      <c r="BH543" s="225">
        <f>IF(N543="sníž. přenesená",J543,0)</f>
        <v>0</v>
      </c>
      <c r="BI543" s="225">
        <f>IF(N543="nulová",J543,0)</f>
        <v>0</v>
      </c>
      <c r="BJ543" s="18" t="s">
        <v>80</v>
      </c>
      <c r="BK543" s="225">
        <f>ROUND(I543*H543,2)</f>
        <v>0</v>
      </c>
      <c r="BL543" s="18" t="s">
        <v>334</v>
      </c>
      <c r="BM543" s="224" t="s">
        <v>1027</v>
      </c>
    </row>
    <row r="544" s="2" customFormat="1">
      <c r="A544" s="39"/>
      <c r="B544" s="40"/>
      <c r="C544" s="41"/>
      <c r="D544" s="226" t="s">
        <v>224</v>
      </c>
      <c r="E544" s="41"/>
      <c r="F544" s="227" t="s">
        <v>1026</v>
      </c>
      <c r="G544" s="41"/>
      <c r="H544" s="41"/>
      <c r="I544" s="228"/>
      <c r="J544" s="41"/>
      <c r="K544" s="41"/>
      <c r="L544" s="45"/>
      <c r="M544" s="229"/>
      <c r="N544" s="230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224</v>
      </c>
      <c r="AU544" s="18" t="s">
        <v>82</v>
      </c>
    </row>
    <row r="545" s="2" customFormat="1" ht="16.5" customHeight="1">
      <c r="A545" s="39"/>
      <c r="B545" s="40"/>
      <c r="C545" s="243" t="s">
        <v>1028</v>
      </c>
      <c r="D545" s="243" t="s">
        <v>254</v>
      </c>
      <c r="E545" s="244" t="s">
        <v>1029</v>
      </c>
      <c r="F545" s="245" t="s">
        <v>1030</v>
      </c>
      <c r="G545" s="246" t="s">
        <v>277</v>
      </c>
      <c r="H545" s="247">
        <v>2</v>
      </c>
      <c r="I545" s="248"/>
      <c r="J545" s="249">
        <f>ROUND(I545*H545,2)</f>
        <v>0</v>
      </c>
      <c r="K545" s="245" t="s">
        <v>19</v>
      </c>
      <c r="L545" s="250"/>
      <c r="M545" s="251" t="s">
        <v>19</v>
      </c>
      <c r="N545" s="252" t="s">
        <v>44</v>
      </c>
      <c r="O545" s="85"/>
      <c r="P545" s="222">
        <f>O545*H545</f>
        <v>0</v>
      </c>
      <c r="Q545" s="222">
        <v>0.053650000000000003</v>
      </c>
      <c r="R545" s="222">
        <f>Q545*H545</f>
        <v>0.10730000000000001</v>
      </c>
      <c r="S545" s="222">
        <v>0</v>
      </c>
      <c r="T545" s="223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4" t="s">
        <v>604</v>
      </c>
      <c r="AT545" s="224" t="s">
        <v>254</v>
      </c>
      <c r="AU545" s="224" t="s">
        <v>82</v>
      </c>
      <c r="AY545" s="18" t="s">
        <v>214</v>
      </c>
      <c r="BE545" s="225">
        <f>IF(N545="základní",J545,0)</f>
        <v>0</v>
      </c>
      <c r="BF545" s="225">
        <f>IF(N545="snížená",J545,0)</f>
        <v>0</v>
      </c>
      <c r="BG545" s="225">
        <f>IF(N545="zákl. přenesená",J545,0)</f>
        <v>0</v>
      </c>
      <c r="BH545" s="225">
        <f>IF(N545="sníž. přenesená",J545,0)</f>
        <v>0</v>
      </c>
      <c r="BI545" s="225">
        <f>IF(N545="nulová",J545,0)</f>
        <v>0</v>
      </c>
      <c r="BJ545" s="18" t="s">
        <v>80</v>
      </c>
      <c r="BK545" s="225">
        <f>ROUND(I545*H545,2)</f>
        <v>0</v>
      </c>
      <c r="BL545" s="18" t="s">
        <v>334</v>
      </c>
      <c r="BM545" s="224" t="s">
        <v>1031</v>
      </c>
    </row>
    <row r="546" s="2" customFormat="1">
      <c r="A546" s="39"/>
      <c r="B546" s="40"/>
      <c r="C546" s="41"/>
      <c r="D546" s="226" t="s">
        <v>224</v>
      </c>
      <c r="E546" s="41"/>
      <c r="F546" s="227" t="s">
        <v>1030</v>
      </c>
      <c r="G546" s="41"/>
      <c r="H546" s="41"/>
      <c r="I546" s="228"/>
      <c r="J546" s="41"/>
      <c r="K546" s="41"/>
      <c r="L546" s="45"/>
      <c r="M546" s="229"/>
      <c r="N546" s="230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224</v>
      </c>
      <c r="AU546" s="18" t="s">
        <v>82</v>
      </c>
    </row>
    <row r="547" s="2" customFormat="1" ht="16.5" customHeight="1">
      <c r="A547" s="39"/>
      <c r="B547" s="40"/>
      <c r="C547" s="243" t="s">
        <v>1032</v>
      </c>
      <c r="D547" s="243" t="s">
        <v>254</v>
      </c>
      <c r="E547" s="244" t="s">
        <v>1033</v>
      </c>
      <c r="F547" s="245" t="s">
        <v>1034</v>
      </c>
      <c r="G547" s="246" t="s">
        <v>277</v>
      </c>
      <c r="H547" s="247">
        <v>1</v>
      </c>
      <c r="I547" s="248"/>
      <c r="J547" s="249">
        <f>ROUND(I547*H547,2)</f>
        <v>0</v>
      </c>
      <c r="K547" s="245" t="s">
        <v>19</v>
      </c>
      <c r="L547" s="250"/>
      <c r="M547" s="251" t="s">
        <v>19</v>
      </c>
      <c r="N547" s="252" t="s">
        <v>44</v>
      </c>
      <c r="O547" s="85"/>
      <c r="P547" s="222">
        <f>O547*H547</f>
        <v>0</v>
      </c>
      <c r="Q547" s="222">
        <v>0.059389999999999998</v>
      </c>
      <c r="R547" s="222">
        <f>Q547*H547</f>
        <v>0.059389999999999998</v>
      </c>
      <c r="S547" s="222">
        <v>0</v>
      </c>
      <c r="T547" s="223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24" t="s">
        <v>604</v>
      </c>
      <c r="AT547" s="224" t="s">
        <v>254</v>
      </c>
      <c r="AU547" s="224" t="s">
        <v>82</v>
      </c>
      <c r="AY547" s="18" t="s">
        <v>214</v>
      </c>
      <c r="BE547" s="225">
        <f>IF(N547="základní",J547,0)</f>
        <v>0</v>
      </c>
      <c r="BF547" s="225">
        <f>IF(N547="snížená",J547,0)</f>
        <v>0</v>
      </c>
      <c r="BG547" s="225">
        <f>IF(N547="zákl. přenesená",J547,0)</f>
        <v>0</v>
      </c>
      <c r="BH547" s="225">
        <f>IF(N547="sníž. přenesená",J547,0)</f>
        <v>0</v>
      </c>
      <c r="BI547" s="225">
        <f>IF(N547="nulová",J547,0)</f>
        <v>0</v>
      </c>
      <c r="BJ547" s="18" t="s">
        <v>80</v>
      </c>
      <c r="BK547" s="225">
        <f>ROUND(I547*H547,2)</f>
        <v>0</v>
      </c>
      <c r="BL547" s="18" t="s">
        <v>334</v>
      </c>
      <c r="BM547" s="224" t="s">
        <v>1035</v>
      </c>
    </row>
    <row r="548" s="2" customFormat="1">
      <c r="A548" s="39"/>
      <c r="B548" s="40"/>
      <c r="C548" s="41"/>
      <c r="D548" s="226" t="s">
        <v>224</v>
      </c>
      <c r="E548" s="41"/>
      <c r="F548" s="227" t="s">
        <v>1034</v>
      </c>
      <c r="G548" s="41"/>
      <c r="H548" s="41"/>
      <c r="I548" s="228"/>
      <c r="J548" s="41"/>
      <c r="K548" s="41"/>
      <c r="L548" s="45"/>
      <c r="M548" s="229"/>
      <c r="N548" s="230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224</v>
      </c>
      <c r="AU548" s="18" t="s">
        <v>82</v>
      </c>
    </row>
    <row r="549" s="2" customFormat="1" ht="16.5" customHeight="1">
      <c r="A549" s="39"/>
      <c r="B549" s="40"/>
      <c r="C549" s="243" t="s">
        <v>1036</v>
      </c>
      <c r="D549" s="243" t="s">
        <v>254</v>
      </c>
      <c r="E549" s="244" t="s">
        <v>1037</v>
      </c>
      <c r="F549" s="245" t="s">
        <v>1038</v>
      </c>
      <c r="G549" s="246" t="s">
        <v>277</v>
      </c>
      <c r="H549" s="247">
        <v>2</v>
      </c>
      <c r="I549" s="248"/>
      <c r="J549" s="249">
        <f>ROUND(I549*H549,2)</f>
        <v>0</v>
      </c>
      <c r="K549" s="245" t="s">
        <v>19</v>
      </c>
      <c r="L549" s="250"/>
      <c r="M549" s="251" t="s">
        <v>19</v>
      </c>
      <c r="N549" s="252" t="s">
        <v>44</v>
      </c>
      <c r="O549" s="85"/>
      <c r="P549" s="222">
        <f>O549*H549</f>
        <v>0</v>
      </c>
      <c r="Q549" s="222">
        <v>0.053100000000000001</v>
      </c>
      <c r="R549" s="222">
        <f>Q549*H549</f>
        <v>0.1062</v>
      </c>
      <c r="S549" s="222">
        <v>0</v>
      </c>
      <c r="T549" s="223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4" t="s">
        <v>604</v>
      </c>
      <c r="AT549" s="224" t="s">
        <v>254</v>
      </c>
      <c r="AU549" s="224" t="s">
        <v>82</v>
      </c>
      <c r="AY549" s="18" t="s">
        <v>214</v>
      </c>
      <c r="BE549" s="225">
        <f>IF(N549="základní",J549,0)</f>
        <v>0</v>
      </c>
      <c r="BF549" s="225">
        <f>IF(N549="snížená",J549,0)</f>
        <v>0</v>
      </c>
      <c r="BG549" s="225">
        <f>IF(N549="zákl. přenesená",J549,0)</f>
        <v>0</v>
      </c>
      <c r="BH549" s="225">
        <f>IF(N549="sníž. přenesená",J549,0)</f>
        <v>0</v>
      </c>
      <c r="BI549" s="225">
        <f>IF(N549="nulová",J549,0)</f>
        <v>0</v>
      </c>
      <c r="BJ549" s="18" t="s">
        <v>80</v>
      </c>
      <c r="BK549" s="225">
        <f>ROUND(I549*H549,2)</f>
        <v>0</v>
      </c>
      <c r="BL549" s="18" t="s">
        <v>334</v>
      </c>
      <c r="BM549" s="224" t="s">
        <v>1039</v>
      </c>
    </row>
    <row r="550" s="2" customFormat="1">
      <c r="A550" s="39"/>
      <c r="B550" s="40"/>
      <c r="C550" s="41"/>
      <c r="D550" s="226" t="s">
        <v>224</v>
      </c>
      <c r="E550" s="41"/>
      <c r="F550" s="227" t="s">
        <v>1038</v>
      </c>
      <c r="G550" s="41"/>
      <c r="H550" s="41"/>
      <c r="I550" s="228"/>
      <c r="J550" s="41"/>
      <c r="K550" s="41"/>
      <c r="L550" s="45"/>
      <c r="M550" s="229"/>
      <c r="N550" s="230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224</v>
      </c>
      <c r="AU550" s="18" t="s">
        <v>82</v>
      </c>
    </row>
    <row r="551" s="2" customFormat="1" ht="24.15" customHeight="1">
      <c r="A551" s="39"/>
      <c r="B551" s="40"/>
      <c r="C551" s="243" t="s">
        <v>1040</v>
      </c>
      <c r="D551" s="243" t="s">
        <v>254</v>
      </c>
      <c r="E551" s="244" t="s">
        <v>1041</v>
      </c>
      <c r="F551" s="245" t="s">
        <v>1042</v>
      </c>
      <c r="G551" s="246" t="s">
        <v>277</v>
      </c>
      <c r="H551" s="247">
        <v>1</v>
      </c>
      <c r="I551" s="248"/>
      <c r="J551" s="249">
        <f>ROUND(I551*H551,2)</f>
        <v>0</v>
      </c>
      <c r="K551" s="245" t="s">
        <v>19</v>
      </c>
      <c r="L551" s="250"/>
      <c r="M551" s="251" t="s">
        <v>19</v>
      </c>
      <c r="N551" s="252" t="s">
        <v>44</v>
      </c>
      <c r="O551" s="85"/>
      <c r="P551" s="222">
        <f>O551*H551</f>
        <v>0</v>
      </c>
      <c r="Q551" s="222">
        <v>0.10274999999999999</v>
      </c>
      <c r="R551" s="222">
        <f>Q551*H551</f>
        <v>0.10274999999999999</v>
      </c>
      <c r="S551" s="222">
        <v>0</v>
      </c>
      <c r="T551" s="223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4" t="s">
        <v>604</v>
      </c>
      <c r="AT551" s="224" t="s">
        <v>254</v>
      </c>
      <c r="AU551" s="224" t="s">
        <v>82</v>
      </c>
      <c r="AY551" s="18" t="s">
        <v>214</v>
      </c>
      <c r="BE551" s="225">
        <f>IF(N551="základní",J551,0)</f>
        <v>0</v>
      </c>
      <c r="BF551" s="225">
        <f>IF(N551="snížená",J551,0)</f>
        <v>0</v>
      </c>
      <c r="BG551" s="225">
        <f>IF(N551="zákl. přenesená",J551,0)</f>
        <v>0</v>
      </c>
      <c r="BH551" s="225">
        <f>IF(N551="sníž. přenesená",J551,0)</f>
        <v>0</v>
      </c>
      <c r="BI551" s="225">
        <f>IF(N551="nulová",J551,0)</f>
        <v>0</v>
      </c>
      <c r="BJ551" s="18" t="s">
        <v>80</v>
      </c>
      <c r="BK551" s="225">
        <f>ROUND(I551*H551,2)</f>
        <v>0</v>
      </c>
      <c r="BL551" s="18" t="s">
        <v>334</v>
      </c>
      <c r="BM551" s="224" t="s">
        <v>1043</v>
      </c>
    </row>
    <row r="552" s="2" customFormat="1">
      <c r="A552" s="39"/>
      <c r="B552" s="40"/>
      <c r="C552" s="41"/>
      <c r="D552" s="226" t="s">
        <v>224</v>
      </c>
      <c r="E552" s="41"/>
      <c r="F552" s="227" t="s">
        <v>1042</v>
      </c>
      <c r="G552" s="41"/>
      <c r="H552" s="41"/>
      <c r="I552" s="228"/>
      <c r="J552" s="41"/>
      <c r="K552" s="41"/>
      <c r="L552" s="45"/>
      <c r="M552" s="229"/>
      <c r="N552" s="230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224</v>
      </c>
      <c r="AU552" s="18" t="s">
        <v>82</v>
      </c>
    </row>
    <row r="553" s="2" customFormat="1" ht="24.15" customHeight="1">
      <c r="A553" s="39"/>
      <c r="B553" s="40"/>
      <c r="C553" s="243" t="s">
        <v>1044</v>
      </c>
      <c r="D553" s="243" t="s">
        <v>254</v>
      </c>
      <c r="E553" s="244" t="s">
        <v>1045</v>
      </c>
      <c r="F553" s="245" t="s">
        <v>1046</v>
      </c>
      <c r="G553" s="246" t="s">
        <v>277</v>
      </c>
      <c r="H553" s="247">
        <v>1</v>
      </c>
      <c r="I553" s="248"/>
      <c r="J553" s="249">
        <f>ROUND(I553*H553,2)</f>
        <v>0</v>
      </c>
      <c r="K553" s="245" t="s">
        <v>19</v>
      </c>
      <c r="L553" s="250"/>
      <c r="M553" s="251" t="s">
        <v>19</v>
      </c>
      <c r="N553" s="252" t="s">
        <v>44</v>
      </c>
      <c r="O553" s="85"/>
      <c r="P553" s="222">
        <f>O553*H553</f>
        <v>0</v>
      </c>
      <c r="Q553" s="222">
        <v>0.094350000000000003</v>
      </c>
      <c r="R553" s="222">
        <f>Q553*H553</f>
        <v>0.094350000000000003</v>
      </c>
      <c r="S553" s="222">
        <v>0</v>
      </c>
      <c r="T553" s="223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4" t="s">
        <v>604</v>
      </c>
      <c r="AT553" s="224" t="s">
        <v>254</v>
      </c>
      <c r="AU553" s="224" t="s">
        <v>82</v>
      </c>
      <c r="AY553" s="18" t="s">
        <v>214</v>
      </c>
      <c r="BE553" s="225">
        <f>IF(N553="základní",J553,0)</f>
        <v>0</v>
      </c>
      <c r="BF553" s="225">
        <f>IF(N553="snížená",J553,0)</f>
        <v>0</v>
      </c>
      <c r="BG553" s="225">
        <f>IF(N553="zákl. přenesená",J553,0)</f>
        <v>0</v>
      </c>
      <c r="BH553" s="225">
        <f>IF(N553="sníž. přenesená",J553,0)</f>
        <v>0</v>
      </c>
      <c r="BI553" s="225">
        <f>IF(N553="nulová",J553,0)</f>
        <v>0</v>
      </c>
      <c r="BJ553" s="18" t="s">
        <v>80</v>
      </c>
      <c r="BK553" s="225">
        <f>ROUND(I553*H553,2)</f>
        <v>0</v>
      </c>
      <c r="BL553" s="18" t="s">
        <v>334</v>
      </c>
      <c r="BM553" s="224" t="s">
        <v>1047</v>
      </c>
    </row>
    <row r="554" s="2" customFormat="1">
      <c r="A554" s="39"/>
      <c r="B554" s="40"/>
      <c r="C554" s="41"/>
      <c r="D554" s="226" t="s">
        <v>224</v>
      </c>
      <c r="E554" s="41"/>
      <c r="F554" s="227" t="s">
        <v>1048</v>
      </c>
      <c r="G554" s="41"/>
      <c r="H554" s="41"/>
      <c r="I554" s="228"/>
      <c r="J554" s="41"/>
      <c r="K554" s="41"/>
      <c r="L554" s="45"/>
      <c r="M554" s="229"/>
      <c r="N554" s="230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224</v>
      </c>
      <c r="AU554" s="18" t="s">
        <v>82</v>
      </c>
    </row>
    <row r="555" s="2" customFormat="1" ht="16.5" customHeight="1">
      <c r="A555" s="39"/>
      <c r="B555" s="40"/>
      <c r="C555" s="243" t="s">
        <v>1049</v>
      </c>
      <c r="D555" s="243" t="s">
        <v>254</v>
      </c>
      <c r="E555" s="244" t="s">
        <v>1050</v>
      </c>
      <c r="F555" s="245" t="s">
        <v>1051</v>
      </c>
      <c r="G555" s="246" t="s">
        <v>277</v>
      </c>
      <c r="H555" s="247">
        <v>4</v>
      </c>
      <c r="I555" s="248"/>
      <c r="J555" s="249">
        <f>ROUND(I555*H555,2)</f>
        <v>0</v>
      </c>
      <c r="K555" s="245" t="s">
        <v>19</v>
      </c>
      <c r="L555" s="250"/>
      <c r="M555" s="251" t="s">
        <v>19</v>
      </c>
      <c r="N555" s="252" t="s">
        <v>44</v>
      </c>
      <c r="O555" s="85"/>
      <c r="P555" s="222">
        <f>O555*H555</f>
        <v>0</v>
      </c>
      <c r="Q555" s="222">
        <v>0.049110000000000001</v>
      </c>
      <c r="R555" s="222">
        <f>Q555*H555</f>
        <v>0.19644</v>
      </c>
      <c r="S555" s="222">
        <v>0</v>
      </c>
      <c r="T555" s="223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4" t="s">
        <v>604</v>
      </c>
      <c r="AT555" s="224" t="s">
        <v>254</v>
      </c>
      <c r="AU555" s="224" t="s">
        <v>82</v>
      </c>
      <c r="AY555" s="18" t="s">
        <v>214</v>
      </c>
      <c r="BE555" s="225">
        <f>IF(N555="základní",J555,0)</f>
        <v>0</v>
      </c>
      <c r="BF555" s="225">
        <f>IF(N555="snížená",J555,0)</f>
        <v>0</v>
      </c>
      <c r="BG555" s="225">
        <f>IF(N555="zákl. přenesená",J555,0)</f>
        <v>0</v>
      </c>
      <c r="BH555" s="225">
        <f>IF(N555="sníž. přenesená",J555,0)</f>
        <v>0</v>
      </c>
      <c r="BI555" s="225">
        <f>IF(N555="nulová",J555,0)</f>
        <v>0</v>
      </c>
      <c r="BJ555" s="18" t="s">
        <v>80</v>
      </c>
      <c r="BK555" s="225">
        <f>ROUND(I555*H555,2)</f>
        <v>0</v>
      </c>
      <c r="BL555" s="18" t="s">
        <v>334</v>
      </c>
      <c r="BM555" s="224" t="s">
        <v>1052</v>
      </c>
    </row>
    <row r="556" s="2" customFormat="1">
      <c r="A556" s="39"/>
      <c r="B556" s="40"/>
      <c r="C556" s="41"/>
      <c r="D556" s="226" t="s">
        <v>224</v>
      </c>
      <c r="E556" s="41"/>
      <c r="F556" s="227" t="s">
        <v>1051</v>
      </c>
      <c r="G556" s="41"/>
      <c r="H556" s="41"/>
      <c r="I556" s="228"/>
      <c r="J556" s="41"/>
      <c r="K556" s="41"/>
      <c r="L556" s="45"/>
      <c r="M556" s="229"/>
      <c r="N556" s="230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224</v>
      </c>
      <c r="AU556" s="18" t="s">
        <v>82</v>
      </c>
    </row>
    <row r="557" s="2" customFormat="1" ht="16.5" customHeight="1">
      <c r="A557" s="39"/>
      <c r="B557" s="40"/>
      <c r="C557" s="243" t="s">
        <v>1053</v>
      </c>
      <c r="D557" s="243" t="s">
        <v>254</v>
      </c>
      <c r="E557" s="244" t="s">
        <v>1054</v>
      </c>
      <c r="F557" s="245" t="s">
        <v>1055</v>
      </c>
      <c r="G557" s="246" t="s">
        <v>277</v>
      </c>
      <c r="H557" s="247">
        <v>4</v>
      </c>
      <c r="I557" s="248"/>
      <c r="J557" s="249">
        <f>ROUND(I557*H557,2)</f>
        <v>0</v>
      </c>
      <c r="K557" s="245" t="s">
        <v>19</v>
      </c>
      <c r="L557" s="250"/>
      <c r="M557" s="251" t="s">
        <v>19</v>
      </c>
      <c r="N557" s="252" t="s">
        <v>44</v>
      </c>
      <c r="O557" s="85"/>
      <c r="P557" s="222">
        <f>O557*H557</f>
        <v>0</v>
      </c>
      <c r="Q557" s="222">
        <v>0.047309999999999998</v>
      </c>
      <c r="R557" s="222">
        <f>Q557*H557</f>
        <v>0.18923999999999999</v>
      </c>
      <c r="S557" s="222">
        <v>0</v>
      </c>
      <c r="T557" s="223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4" t="s">
        <v>604</v>
      </c>
      <c r="AT557" s="224" t="s">
        <v>254</v>
      </c>
      <c r="AU557" s="224" t="s">
        <v>82</v>
      </c>
      <c r="AY557" s="18" t="s">
        <v>214</v>
      </c>
      <c r="BE557" s="225">
        <f>IF(N557="základní",J557,0)</f>
        <v>0</v>
      </c>
      <c r="BF557" s="225">
        <f>IF(N557="snížená",J557,0)</f>
        <v>0</v>
      </c>
      <c r="BG557" s="225">
        <f>IF(N557="zákl. přenesená",J557,0)</f>
        <v>0</v>
      </c>
      <c r="BH557" s="225">
        <f>IF(N557="sníž. přenesená",J557,0)</f>
        <v>0</v>
      </c>
      <c r="BI557" s="225">
        <f>IF(N557="nulová",J557,0)</f>
        <v>0</v>
      </c>
      <c r="BJ557" s="18" t="s">
        <v>80</v>
      </c>
      <c r="BK557" s="225">
        <f>ROUND(I557*H557,2)</f>
        <v>0</v>
      </c>
      <c r="BL557" s="18" t="s">
        <v>334</v>
      </c>
      <c r="BM557" s="224" t="s">
        <v>1056</v>
      </c>
    </row>
    <row r="558" s="2" customFormat="1">
      <c r="A558" s="39"/>
      <c r="B558" s="40"/>
      <c r="C558" s="41"/>
      <c r="D558" s="226" t="s">
        <v>224</v>
      </c>
      <c r="E558" s="41"/>
      <c r="F558" s="227" t="s">
        <v>1055</v>
      </c>
      <c r="G558" s="41"/>
      <c r="H558" s="41"/>
      <c r="I558" s="228"/>
      <c r="J558" s="41"/>
      <c r="K558" s="41"/>
      <c r="L558" s="45"/>
      <c r="M558" s="229"/>
      <c r="N558" s="230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224</v>
      </c>
      <c r="AU558" s="18" t="s">
        <v>82</v>
      </c>
    </row>
    <row r="559" s="2" customFormat="1" ht="16.5" customHeight="1">
      <c r="A559" s="39"/>
      <c r="B559" s="40"/>
      <c r="C559" s="243" t="s">
        <v>1057</v>
      </c>
      <c r="D559" s="243" t="s">
        <v>254</v>
      </c>
      <c r="E559" s="244" t="s">
        <v>1058</v>
      </c>
      <c r="F559" s="245" t="s">
        <v>1059</v>
      </c>
      <c r="G559" s="246" t="s">
        <v>603</v>
      </c>
      <c r="H559" s="247">
        <v>2</v>
      </c>
      <c r="I559" s="248"/>
      <c r="J559" s="249">
        <f>ROUND(I559*H559,2)</f>
        <v>0</v>
      </c>
      <c r="K559" s="245" t="s">
        <v>19</v>
      </c>
      <c r="L559" s="250"/>
      <c r="M559" s="251" t="s">
        <v>19</v>
      </c>
      <c r="N559" s="252" t="s">
        <v>44</v>
      </c>
      <c r="O559" s="85"/>
      <c r="P559" s="222">
        <f>O559*H559</f>
        <v>0</v>
      </c>
      <c r="Q559" s="222">
        <v>0.17199999999999999</v>
      </c>
      <c r="R559" s="222">
        <f>Q559*H559</f>
        <v>0.34399999999999997</v>
      </c>
      <c r="S559" s="222">
        <v>0</v>
      </c>
      <c r="T559" s="223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24" t="s">
        <v>604</v>
      </c>
      <c r="AT559" s="224" t="s">
        <v>254</v>
      </c>
      <c r="AU559" s="224" t="s">
        <v>82</v>
      </c>
      <c r="AY559" s="18" t="s">
        <v>214</v>
      </c>
      <c r="BE559" s="225">
        <f>IF(N559="základní",J559,0)</f>
        <v>0</v>
      </c>
      <c r="BF559" s="225">
        <f>IF(N559="snížená",J559,0)</f>
        <v>0</v>
      </c>
      <c r="BG559" s="225">
        <f>IF(N559="zákl. přenesená",J559,0)</f>
        <v>0</v>
      </c>
      <c r="BH559" s="225">
        <f>IF(N559="sníž. přenesená",J559,0)</f>
        <v>0</v>
      </c>
      <c r="BI559" s="225">
        <f>IF(N559="nulová",J559,0)</f>
        <v>0</v>
      </c>
      <c r="BJ559" s="18" t="s">
        <v>80</v>
      </c>
      <c r="BK559" s="225">
        <f>ROUND(I559*H559,2)</f>
        <v>0</v>
      </c>
      <c r="BL559" s="18" t="s">
        <v>334</v>
      </c>
      <c r="BM559" s="224" t="s">
        <v>1060</v>
      </c>
    </row>
    <row r="560" s="2" customFormat="1">
      <c r="A560" s="39"/>
      <c r="B560" s="40"/>
      <c r="C560" s="41"/>
      <c r="D560" s="226" t="s">
        <v>224</v>
      </c>
      <c r="E560" s="41"/>
      <c r="F560" s="227" t="s">
        <v>1059</v>
      </c>
      <c r="G560" s="41"/>
      <c r="H560" s="41"/>
      <c r="I560" s="228"/>
      <c r="J560" s="41"/>
      <c r="K560" s="41"/>
      <c r="L560" s="45"/>
      <c r="M560" s="229"/>
      <c r="N560" s="230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224</v>
      </c>
      <c r="AU560" s="18" t="s">
        <v>82</v>
      </c>
    </row>
    <row r="561" s="2" customFormat="1" ht="16.5" customHeight="1">
      <c r="A561" s="39"/>
      <c r="B561" s="40"/>
      <c r="C561" s="213" t="s">
        <v>1061</v>
      </c>
      <c r="D561" s="213" t="s">
        <v>217</v>
      </c>
      <c r="E561" s="214" t="s">
        <v>971</v>
      </c>
      <c r="F561" s="215" t="s">
        <v>972</v>
      </c>
      <c r="G561" s="216" t="s">
        <v>277</v>
      </c>
      <c r="H561" s="217">
        <v>34</v>
      </c>
      <c r="I561" s="218"/>
      <c r="J561" s="219">
        <f>ROUND(I561*H561,2)</f>
        <v>0</v>
      </c>
      <c r="K561" s="215" t="s">
        <v>221</v>
      </c>
      <c r="L561" s="45"/>
      <c r="M561" s="220" t="s">
        <v>19</v>
      </c>
      <c r="N561" s="221" t="s">
        <v>44</v>
      </c>
      <c r="O561" s="85"/>
      <c r="P561" s="222">
        <f>O561*H561</f>
        <v>0</v>
      </c>
      <c r="Q561" s="222">
        <v>0.00108</v>
      </c>
      <c r="R561" s="222">
        <f>Q561*H561</f>
        <v>0.036720000000000003</v>
      </c>
      <c r="S561" s="222">
        <v>0</v>
      </c>
      <c r="T561" s="223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4" t="s">
        <v>334</v>
      </c>
      <c r="AT561" s="224" t="s">
        <v>217</v>
      </c>
      <c r="AU561" s="224" t="s">
        <v>82</v>
      </c>
      <c r="AY561" s="18" t="s">
        <v>214</v>
      </c>
      <c r="BE561" s="225">
        <f>IF(N561="základní",J561,0)</f>
        <v>0</v>
      </c>
      <c r="BF561" s="225">
        <f>IF(N561="snížená",J561,0)</f>
        <v>0</v>
      </c>
      <c r="BG561" s="225">
        <f>IF(N561="zákl. přenesená",J561,0)</f>
        <v>0</v>
      </c>
      <c r="BH561" s="225">
        <f>IF(N561="sníž. přenesená",J561,0)</f>
        <v>0</v>
      </c>
      <c r="BI561" s="225">
        <f>IF(N561="nulová",J561,0)</f>
        <v>0</v>
      </c>
      <c r="BJ561" s="18" t="s">
        <v>80</v>
      </c>
      <c r="BK561" s="225">
        <f>ROUND(I561*H561,2)</f>
        <v>0</v>
      </c>
      <c r="BL561" s="18" t="s">
        <v>334</v>
      </c>
      <c r="BM561" s="224" t="s">
        <v>1062</v>
      </c>
    </row>
    <row r="562" s="2" customFormat="1">
      <c r="A562" s="39"/>
      <c r="B562" s="40"/>
      <c r="C562" s="41"/>
      <c r="D562" s="226" t="s">
        <v>224</v>
      </c>
      <c r="E562" s="41"/>
      <c r="F562" s="227" t="s">
        <v>974</v>
      </c>
      <c r="G562" s="41"/>
      <c r="H562" s="41"/>
      <c r="I562" s="228"/>
      <c r="J562" s="41"/>
      <c r="K562" s="41"/>
      <c r="L562" s="45"/>
      <c r="M562" s="229"/>
      <c r="N562" s="230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224</v>
      </c>
      <c r="AU562" s="18" t="s">
        <v>82</v>
      </c>
    </row>
    <row r="563" s="2" customFormat="1">
      <c r="A563" s="39"/>
      <c r="B563" s="40"/>
      <c r="C563" s="41"/>
      <c r="D563" s="231" t="s">
        <v>226</v>
      </c>
      <c r="E563" s="41"/>
      <c r="F563" s="232" t="s">
        <v>975</v>
      </c>
      <c r="G563" s="41"/>
      <c r="H563" s="41"/>
      <c r="I563" s="228"/>
      <c r="J563" s="41"/>
      <c r="K563" s="41"/>
      <c r="L563" s="45"/>
      <c r="M563" s="229"/>
      <c r="N563" s="230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226</v>
      </c>
      <c r="AU563" s="18" t="s">
        <v>82</v>
      </c>
    </row>
    <row r="564" s="2" customFormat="1" ht="16.5" customHeight="1">
      <c r="A564" s="39"/>
      <c r="B564" s="40"/>
      <c r="C564" s="243" t="s">
        <v>1063</v>
      </c>
      <c r="D564" s="243" t="s">
        <v>254</v>
      </c>
      <c r="E564" s="244" t="s">
        <v>1064</v>
      </c>
      <c r="F564" s="245" t="s">
        <v>1065</v>
      </c>
      <c r="G564" s="246" t="s">
        <v>277</v>
      </c>
      <c r="H564" s="247">
        <v>32</v>
      </c>
      <c r="I564" s="248"/>
      <c r="J564" s="249">
        <f>ROUND(I564*H564,2)</f>
        <v>0</v>
      </c>
      <c r="K564" s="245" t="s">
        <v>19</v>
      </c>
      <c r="L564" s="250"/>
      <c r="M564" s="251" t="s">
        <v>19</v>
      </c>
      <c r="N564" s="252" t="s">
        <v>44</v>
      </c>
      <c r="O564" s="85"/>
      <c r="P564" s="222">
        <f>O564*H564</f>
        <v>0</v>
      </c>
      <c r="Q564" s="222">
        <v>0.035000000000000003</v>
      </c>
      <c r="R564" s="222">
        <f>Q564*H564</f>
        <v>1.1200000000000001</v>
      </c>
      <c r="S564" s="222">
        <v>0</v>
      </c>
      <c r="T564" s="223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4" t="s">
        <v>257</v>
      </c>
      <c r="AT564" s="224" t="s">
        <v>254</v>
      </c>
      <c r="AU564" s="224" t="s">
        <v>82</v>
      </c>
      <c r="AY564" s="18" t="s">
        <v>214</v>
      </c>
      <c r="BE564" s="225">
        <f>IF(N564="základní",J564,0)</f>
        <v>0</v>
      </c>
      <c r="BF564" s="225">
        <f>IF(N564="snížená",J564,0)</f>
        <v>0</v>
      </c>
      <c r="BG564" s="225">
        <f>IF(N564="zákl. přenesená",J564,0)</f>
        <v>0</v>
      </c>
      <c r="BH564" s="225">
        <f>IF(N564="sníž. přenesená",J564,0)</f>
        <v>0</v>
      </c>
      <c r="BI564" s="225">
        <f>IF(N564="nulová",J564,0)</f>
        <v>0</v>
      </c>
      <c r="BJ564" s="18" t="s">
        <v>80</v>
      </c>
      <c r="BK564" s="225">
        <f>ROUND(I564*H564,2)</f>
        <v>0</v>
      </c>
      <c r="BL564" s="18" t="s">
        <v>250</v>
      </c>
      <c r="BM564" s="224" t="s">
        <v>1066</v>
      </c>
    </row>
    <row r="565" s="2" customFormat="1">
      <c r="A565" s="39"/>
      <c r="B565" s="40"/>
      <c r="C565" s="41"/>
      <c r="D565" s="226" t="s">
        <v>224</v>
      </c>
      <c r="E565" s="41"/>
      <c r="F565" s="227" t="s">
        <v>1065</v>
      </c>
      <c r="G565" s="41"/>
      <c r="H565" s="41"/>
      <c r="I565" s="228"/>
      <c r="J565" s="41"/>
      <c r="K565" s="41"/>
      <c r="L565" s="45"/>
      <c r="M565" s="229"/>
      <c r="N565" s="230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224</v>
      </c>
      <c r="AU565" s="18" t="s">
        <v>82</v>
      </c>
    </row>
    <row r="566" s="2" customFormat="1" ht="16.5" customHeight="1">
      <c r="A566" s="39"/>
      <c r="B566" s="40"/>
      <c r="C566" s="243" t="s">
        <v>1067</v>
      </c>
      <c r="D566" s="243" t="s">
        <v>254</v>
      </c>
      <c r="E566" s="244" t="s">
        <v>1068</v>
      </c>
      <c r="F566" s="245" t="s">
        <v>1069</v>
      </c>
      <c r="G566" s="246" t="s">
        <v>277</v>
      </c>
      <c r="H566" s="247">
        <v>2</v>
      </c>
      <c r="I566" s="248"/>
      <c r="J566" s="249">
        <f>ROUND(I566*H566,2)</f>
        <v>0</v>
      </c>
      <c r="K566" s="245" t="s">
        <v>19</v>
      </c>
      <c r="L566" s="250"/>
      <c r="M566" s="251" t="s">
        <v>19</v>
      </c>
      <c r="N566" s="252" t="s">
        <v>44</v>
      </c>
      <c r="O566" s="85"/>
      <c r="P566" s="222">
        <f>O566*H566</f>
        <v>0</v>
      </c>
      <c r="Q566" s="222">
        <v>0</v>
      </c>
      <c r="R566" s="222">
        <f>Q566*H566</f>
        <v>0</v>
      </c>
      <c r="S566" s="222">
        <v>0</v>
      </c>
      <c r="T566" s="223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24" t="s">
        <v>257</v>
      </c>
      <c r="AT566" s="224" t="s">
        <v>254</v>
      </c>
      <c r="AU566" s="224" t="s">
        <v>82</v>
      </c>
      <c r="AY566" s="18" t="s">
        <v>214</v>
      </c>
      <c r="BE566" s="225">
        <f>IF(N566="základní",J566,0)</f>
        <v>0</v>
      </c>
      <c r="BF566" s="225">
        <f>IF(N566="snížená",J566,0)</f>
        <v>0</v>
      </c>
      <c r="BG566" s="225">
        <f>IF(N566="zákl. přenesená",J566,0)</f>
        <v>0</v>
      </c>
      <c r="BH566" s="225">
        <f>IF(N566="sníž. přenesená",J566,0)</f>
        <v>0</v>
      </c>
      <c r="BI566" s="225">
        <f>IF(N566="nulová",J566,0)</f>
        <v>0</v>
      </c>
      <c r="BJ566" s="18" t="s">
        <v>80</v>
      </c>
      <c r="BK566" s="225">
        <f>ROUND(I566*H566,2)</f>
        <v>0</v>
      </c>
      <c r="BL566" s="18" t="s">
        <v>250</v>
      </c>
      <c r="BM566" s="224" t="s">
        <v>1070</v>
      </c>
    </row>
    <row r="567" s="2" customFormat="1">
      <c r="A567" s="39"/>
      <c r="B567" s="40"/>
      <c r="C567" s="41"/>
      <c r="D567" s="226" t="s">
        <v>224</v>
      </c>
      <c r="E567" s="41"/>
      <c r="F567" s="227" t="s">
        <v>1069</v>
      </c>
      <c r="G567" s="41"/>
      <c r="H567" s="41"/>
      <c r="I567" s="228"/>
      <c r="J567" s="41"/>
      <c r="K567" s="41"/>
      <c r="L567" s="45"/>
      <c r="M567" s="229"/>
      <c r="N567" s="230"/>
      <c r="O567" s="85"/>
      <c r="P567" s="85"/>
      <c r="Q567" s="85"/>
      <c r="R567" s="85"/>
      <c r="S567" s="85"/>
      <c r="T567" s="86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224</v>
      </c>
      <c r="AU567" s="18" t="s">
        <v>82</v>
      </c>
    </row>
    <row r="568" s="2" customFormat="1" ht="16.5" customHeight="1">
      <c r="A568" s="39"/>
      <c r="B568" s="40"/>
      <c r="C568" s="213" t="s">
        <v>1071</v>
      </c>
      <c r="D568" s="213" t="s">
        <v>217</v>
      </c>
      <c r="E568" s="214" t="s">
        <v>1072</v>
      </c>
      <c r="F568" s="215" t="s">
        <v>1073</v>
      </c>
      <c r="G568" s="216" t="s">
        <v>277</v>
      </c>
      <c r="H568" s="217">
        <v>94</v>
      </c>
      <c r="I568" s="218"/>
      <c r="J568" s="219">
        <f>ROUND(I568*H568,2)</f>
        <v>0</v>
      </c>
      <c r="K568" s="215" t="s">
        <v>221</v>
      </c>
      <c r="L568" s="45"/>
      <c r="M568" s="220" t="s">
        <v>19</v>
      </c>
      <c r="N568" s="221" t="s">
        <v>44</v>
      </c>
      <c r="O568" s="85"/>
      <c r="P568" s="222">
        <f>O568*H568</f>
        <v>0</v>
      </c>
      <c r="Q568" s="222">
        <v>0.00139</v>
      </c>
      <c r="R568" s="222">
        <f>Q568*H568</f>
        <v>0.13066</v>
      </c>
      <c r="S568" s="222">
        <v>0</v>
      </c>
      <c r="T568" s="223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24" t="s">
        <v>334</v>
      </c>
      <c r="AT568" s="224" t="s">
        <v>217</v>
      </c>
      <c r="AU568" s="224" t="s">
        <v>82</v>
      </c>
      <c r="AY568" s="18" t="s">
        <v>214</v>
      </c>
      <c r="BE568" s="225">
        <f>IF(N568="základní",J568,0)</f>
        <v>0</v>
      </c>
      <c r="BF568" s="225">
        <f>IF(N568="snížená",J568,0)</f>
        <v>0</v>
      </c>
      <c r="BG568" s="225">
        <f>IF(N568="zákl. přenesená",J568,0)</f>
        <v>0</v>
      </c>
      <c r="BH568" s="225">
        <f>IF(N568="sníž. přenesená",J568,0)</f>
        <v>0</v>
      </c>
      <c r="BI568" s="225">
        <f>IF(N568="nulová",J568,0)</f>
        <v>0</v>
      </c>
      <c r="BJ568" s="18" t="s">
        <v>80</v>
      </c>
      <c r="BK568" s="225">
        <f>ROUND(I568*H568,2)</f>
        <v>0</v>
      </c>
      <c r="BL568" s="18" t="s">
        <v>334</v>
      </c>
      <c r="BM568" s="224" t="s">
        <v>1074</v>
      </c>
    </row>
    <row r="569" s="2" customFormat="1">
      <c r="A569" s="39"/>
      <c r="B569" s="40"/>
      <c r="C569" s="41"/>
      <c r="D569" s="226" t="s">
        <v>224</v>
      </c>
      <c r="E569" s="41"/>
      <c r="F569" s="227" t="s">
        <v>1075</v>
      </c>
      <c r="G569" s="41"/>
      <c r="H569" s="41"/>
      <c r="I569" s="228"/>
      <c r="J569" s="41"/>
      <c r="K569" s="41"/>
      <c r="L569" s="45"/>
      <c r="M569" s="229"/>
      <c r="N569" s="230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224</v>
      </c>
      <c r="AU569" s="18" t="s">
        <v>82</v>
      </c>
    </row>
    <row r="570" s="2" customFormat="1">
      <c r="A570" s="39"/>
      <c r="B570" s="40"/>
      <c r="C570" s="41"/>
      <c r="D570" s="231" t="s">
        <v>226</v>
      </c>
      <c r="E570" s="41"/>
      <c r="F570" s="232" t="s">
        <v>1076</v>
      </c>
      <c r="G570" s="41"/>
      <c r="H570" s="41"/>
      <c r="I570" s="228"/>
      <c r="J570" s="41"/>
      <c r="K570" s="41"/>
      <c r="L570" s="45"/>
      <c r="M570" s="229"/>
      <c r="N570" s="230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226</v>
      </c>
      <c r="AU570" s="18" t="s">
        <v>82</v>
      </c>
    </row>
    <row r="571" s="2" customFormat="1" ht="24.15" customHeight="1">
      <c r="A571" s="39"/>
      <c r="B571" s="40"/>
      <c r="C571" s="243" t="s">
        <v>1077</v>
      </c>
      <c r="D571" s="243" t="s">
        <v>254</v>
      </c>
      <c r="E571" s="244" t="s">
        <v>1078</v>
      </c>
      <c r="F571" s="245" t="s">
        <v>1079</v>
      </c>
      <c r="G571" s="246" t="s">
        <v>277</v>
      </c>
      <c r="H571" s="247">
        <v>33</v>
      </c>
      <c r="I571" s="248"/>
      <c r="J571" s="249">
        <f>ROUND(I571*H571,2)</f>
        <v>0</v>
      </c>
      <c r="K571" s="245" t="s">
        <v>19</v>
      </c>
      <c r="L571" s="250"/>
      <c r="M571" s="251" t="s">
        <v>19</v>
      </c>
      <c r="N571" s="252" t="s">
        <v>44</v>
      </c>
      <c r="O571" s="85"/>
      <c r="P571" s="222">
        <f>O571*H571</f>
        <v>0</v>
      </c>
      <c r="Q571" s="222">
        <v>0.16625000000000001</v>
      </c>
      <c r="R571" s="222">
        <f>Q571*H571</f>
        <v>5.4862500000000001</v>
      </c>
      <c r="S571" s="222">
        <v>0</v>
      </c>
      <c r="T571" s="223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4" t="s">
        <v>686</v>
      </c>
      <c r="AT571" s="224" t="s">
        <v>254</v>
      </c>
      <c r="AU571" s="224" t="s">
        <v>82</v>
      </c>
      <c r="AY571" s="18" t="s">
        <v>214</v>
      </c>
      <c r="BE571" s="225">
        <f>IF(N571="základní",J571,0)</f>
        <v>0</v>
      </c>
      <c r="BF571" s="225">
        <f>IF(N571="snížená",J571,0)</f>
        <v>0</v>
      </c>
      <c r="BG571" s="225">
        <f>IF(N571="zákl. přenesená",J571,0)</f>
        <v>0</v>
      </c>
      <c r="BH571" s="225">
        <f>IF(N571="sníž. přenesená",J571,0)</f>
        <v>0</v>
      </c>
      <c r="BI571" s="225">
        <f>IF(N571="nulová",J571,0)</f>
        <v>0</v>
      </c>
      <c r="BJ571" s="18" t="s">
        <v>80</v>
      </c>
      <c r="BK571" s="225">
        <f>ROUND(I571*H571,2)</f>
        <v>0</v>
      </c>
      <c r="BL571" s="18" t="s">
        <v>686</v>
      </c>
      <c r="BM571" s="224" t="s">
        <v>1080</v>
      </c>
    </row>
    <row r="572" s="2" customFormat="1">
      <c r="A572" s="39"/>
      <c r="B572" s="40"/>
      <c r="C572" s="41"/>
      <c r="D572" s="226" t="s">
        <v>224</v>
      </c>
      <c r="E572" s="41"/>
      <c r="F572" s="227" t="s">
        <v>1079</v>
      </c>
      <c r="G572" s="41"/>
      <c r="H572" s="41"/>
      <c r="I572" s="228"/>
      <c r="J572" s="41"/>
      <c r="K572" s="41"/>
      <c r="L572" s="45"/>
      <c r="M572" s="229"/>
      <c r="N572" s="230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224</v>
      </c>
      <c r="AU572" s="18" t="s">
        <v>82</v>
      </c>
    </row>
    <row r="573" s="2" customFormat="1" ht="24.15" customHeight="1">
      <c r="A573" s="39"/>
      <c r="B573" s="40"/>
      <c r="C573" s="243" t="s">
        <v>1081</v>
      </c>
      <c r="D573" s="243" t="s">
        <v>254</v>
      </c>
      <c r="E573" s="244" t="s">
        <v>1082</v>
      </c>
      <c r="F573" s="245" t="s">
        <v>1083</v>
      </c>
      <c r="G573" s="246" t="s">
        <v>277</v>
      </c>
      <c r="H573" s="247">
        <v>33</v>
      </c>
      <c r="I573" s="248"/>
      <c r="J573" s="249">
        <f>ROUND(I573*H573,2)</f>
        <v>0</v>
      </c>
      <c r="K573" s="245" t="s">
        <v>19</v>
      </c>
      <c r="L573" s="250"/>
      <c r="M573" s="251" t="s">
        <v>19</v>
      </c>
      <c r="N573" s="252" t="s">
        <v>44</v>
      </c>
      <c r="O573" s="85"/>
      <c r="P573" s="222">
        <f>O573*H573</f>
        <v>0</v>
      </c>
      <c r="Q573" s="222">
        <v>0.1525</v>
      </c>
      <c r="R573" s="222">
        <f>Q573*H573</f>
        <v>5.0324999999999998</v>
      </c>
      <c r="S573" s="222">
        <v>0</v>
      </c>
      <c r="T573" s="223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24" t="s">
        <v>686</v>
      </c>
      <c r="AT573" s="224" t="s">
        <v>254</v>
      </c>
      <c r="AU573" s="224" t="s">
        <v>82</v>
      </c>
      <c r="AY573" s="18" t="s">
        <v>214</v>
      </c>
      <c r="BE573" s="225">
        <f>IF(N573="základní",J573,0)</f>
        <v>0</v>
      </c>
      <c r="BF573" s="225">
        <f>IF(N573="snížená",J573,0)</f>
        <v>0</v>
      </c>
      <c r="BG573" s="225">
        <f>IF(N573="zákl. přenesená",J573,0)</f>
        <v>0</v>
      </c>
      <c r="BH573" s="225">
        <f>IF(N573="sníž. přenesená",J573,0)</f>
        <v>0</v>
      </c>
      <c r="BI573" s="225">
        <f>IF(N573="nulová",J573,0)</f>
        <v>0</v>
      </c>
      <c r="BJ573" s="18" t="s">
        <v>80</v>
      </c>
      <c r="BK573" s="225">
        <f>ROUND(I573*H573,2)</f>
        <v>0</v>
      </c>
      <c r="BL573" s="18" t="s">
        <v>686</v>
      </c>
      <c r="BM573" s="224" t="s">
        <v>1084</v>
      </c>
    </row>
    <row r="574" s="2" customFormat="1">
      <c r="A574" s="39"/>
      <c r="B574" s="40"/>
      <c r="C574" s="41"/>
      <c r="D574" s="226" t="s">
        <v>224</v>
      </c>
      <c r="E574" s="41"/>
      <c r="F574" s="227" t="s">
        <v>1083</v>
      </c>
      <c r="G574" s="41"/>
      <c r="H574" s="41"/>
      <c r="I574" s="228"/>
      <c r="J574" s="41"/>
      <c r="K574" s="41"/>
      <c r="L574" s="45"/>
      <c r="M574" s="229"/>
      <c r="N574" s="230"/>
      <c r="O574" s="85"/>
      <c r="P574" s="85"/>
      <c r="Q574" s="85"/>
      <c r="R574" s="85"/>
      <c r="S574" s="85"/>
      <c r="T574" s="86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224</v>
      </c>
      <c r="AU574" s="18" t="s">
        <v>82</v>
      </c>
    </row>
    <row r="575" s="2" customFormat="1" ht="24.15" customHeight="1">
      <c r="A575" s="39"/>
      <c r="B575" s="40"/>
      <c r="C575" s="243" t="s">
        <v>1085</v>
      </c>
      <c r="D575" s="243" t="s">
        <v>254</v>
      </c>
      <c r="E575" s="244" t="s">
        <v>1086</v>
      </c>
      <c r="F575" s="245" t="s">
        <v>1087</v>
      </c>
      <c r="G575" s="246" t="s">
        <v>277</v>
      </c>
      <c r="H575" s="247">
        <v>1</v>
      </c>
      <c r="I575" s="248"/>
      <c r="J575" s="249">
        <f>ROUND(I575*H575,2)</f>
        <v>0</v>
      </c>
      <c r="K575" s="245" t="s">
        <v>19</v>
      </c>
      <c r="L575" s="250"/>
      <c r="M575" s="251" t="s">
        <v>19</v>
      </c>
      <c r="N575" s="252" t="s">
        <v>44</v>
      </c>
      <c r="O575" s="85"/>
      <c r="P575" s="222">
        <f>O575*H575</f>
        <v>0</v>
      </c>
      <c r="Q575" s="222">
        <v>0.16625000000000001</v>
      </c>
      <c r="R575" s="222">
        <f>Q575*H575</f>
        <v>0.16625000000000001</v>
      </c>
      <c r="S575" s="222">
        <v>0</v>
      </c>
      <c r="T575" s="223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4" t="s">
        <v>686</v>
      </c>
      <c r="AT575" s="224" t="s">
        <v>254</v>
      </c>
      <c r="AU575" s="224" t="s">
        <v>82</v>
      </c>
      <c r="AY575" s="18" t="s">
        <v>214</v>
      </c>
      <c r="BE575" s="225">
        <f>IF(N575="základní",J575,0)</f>
        <v>0</v>
      </c>
      <c r="BF575" s="225">
        <f>IF(N575="snížená",J575,0)</f>
        <v>0</v>
      </c>
      <c r="BG575" s="225">
        <f>IF(N575="zákl. přenesená",J575,0)</f>
        <v>0</v>
      </c>
      <c r="BH575" s="225">
        <f>IF(N575="sníž. přenesená",J575,0)</f>
        <v>0</v>
      </c>
      <c r="BI575" s="225">
        <f>IF(N575="nulová",J575,0)</f>
        <v>0</v>
      </c>
      <c r="BJ575" s="18" t="s">
        <v>80</v>
      </c>
      <c r="BK575" s="225">
        <f>ROUND(I575*H575,2)</f>
        <v>0</v>
      </c>
      <c r="BL575" s="18" t="s">
        <v>686</v>
      </c>
      <c r="BM575" s="224" t="s">
        <v>1088</v>
      </c>
    </row>
    <row r="576" s="2" customFormat="1">
      <c r="A576" s="39"/>
      <c r="B576" s="40"/>
      <c r="C576" s="41"/>
      <c r="D576" s="226" t="s">
        <v>224</v>
      </c>
      <c r="E576" s="41"/>
      <c r="F576" s="227" t="s">
        <v>1089</v>
      </c>
      <c r="G576" s="41"/>
      <c r="H576" s="41"/>
      <c r="I576" s="228"/>
      <c r="J576" s="41"/>
      <c r="K576" s="41"/>
      <c r="L576" s="45"/>
      <c r="M576" s="229"/>
      <c r="N576" s="230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224</v>
      </c>
      <c r="AU576" s="18" t="s">
        <v>82</v>
      </c>
    </row>
    <row r="577" s="2" customFormat="1" ht="24.15" customHeight="1">
      <c r="A577" s="39"/>
      <c r="B577" s="40"/>
      <c r="C577" s="243" t="s">
        <v>1090</v>
      </c>
      <c r="D577" s="243" t="s">
        <v>254</v>
      </c>
      <c r="E577" s="244" t="s">
        <v>1091</v>
      </c>
      <c r="F577" s="245" t="s">
        <v>1092</v>
      </c>
      <c r="G577" s="246" t="s">
        <v>277</v>
      </c>
      <c r="H577" s="247">
        <v>1</v>
      </c>
      <c r="I577" s="248"/>
      <c r="J577" s="249">
        <f>ROUND(I577*H577,2)</f>
        <v>0</v>
      </c>
      <c r="K577" s="245" t="s">
        <v>19</v>
      </c>
      <c r="L577" s="250"/>
      <c r="M577" s="251" t="s">
        <v>19</v>
      </c>
      <c r="N577" s="252" t="s">
        <v>44</v>
      </c>
      <c r="O577" s="85"/>
      <c r="P577" s="222">
        <f>O577*H577</f>
        <v>0</v>
      </c>
      <c r="Q577" s="222">
        <v>0.1525</v>
      </c>
      <c r="R577" s="222">
        <f>Q577*H577</f>
        <v>0.1525</v>
      </c>
      <c r="S577" s="222">
        <v>0</v>
      </c>
      <c r="T577" s="223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4" t="s">
        <v>686</v>
      </c>
      <c r="AT577" s="224" t="s">
        <v>254</v>
      </c>
      <c r="AU577" s="224" t="s">
        <v>82</v>
      </c>
      <c r="AY577" s="18" t="s">
        <v>214</v>
      </c>
      <c r="BE577" s="225">
        <f>IF(N577="základní",J577,0)</f>
        <v>0</v>
      </c>
      <c r="BF577" s="225">
        <f>IF(N577="snížená",J577,0)</f>
        <v>0</v>
      </c>
      <c r="BG577" s="225">
        <f>IF(N577="zákl. přenesená",J577,0)</f>
        <v>0</v>
      </c>
      <c r="BH577" s="225">
        <f>IF(N577="sníž. přenesená",J577,0)</f>
        <v>0</v>
      </c>
      <c r="BI577" s="225">
        <f>IF(N577="nulová",J577,0)</f>
        <v>0</v>
      </c>
      <c r="BJ577" s="18" t="s">
        <v>80</v>
      </c>
      <c r="BK577" s="225">
        <f>ROUND(I577*H577,2)</f>
        <v>0</v>
      </c>
      <c r="BL577" s="18" t="s">
        <v>686</v>
      </c>
      <c r="BM577" s="224" t="s">
        <v>1093</v>
      </c>
    </row>
    <row r="578" s="2" customFormat="1">
      <c r="A578" s="39"/>
      <c r="B578" s="40"/>
      <c r="C578" s="41"/>
      <c r="D578" s="226" t="s">
        <v>224</v>
      </c>
      <c r="E578" s="41"/>
      <c r="F578" s="227" t="s">
        <v>1094</v>
      </c>
      <c r="G578" s="41"/>
      <c r="H578" s="41"/>
      <c r="I578" s="228"/>
      <c r="J578" s="41"/>
      <c r="K578" s="41"/>
      <c r="L578" s="45"/>
      <c r="M578" s="229"/>
      <c r="N578" s="230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224</v>
      </c>
      <c r="AU578" s="18" t="s">
        <v>82</v>
      </c>
    </row>
    <row r="579" s="2" customFormat="1" ht="24.15" customHeight="1">
      <c r="A579" s="39"/>
      <c r="B579" s="40"/>
      <c r="C579" s="243" t="s">
        <v>1095</v>
      </c>
      <c r="D579" s="243" t="s">
        <v>254</v>
      </c>
      <c r="E579" s="244" t="s">
        <v>1096</v>
      </c>
      <c r="F579" s="245" t="s">
        <v>1089</v>
      </c>
      <c r="G579" s="246" t="s">
        <v>277</v>
      </c>
      <c r="H579" s="247">
        <v>1</v>
      </c>
      <c r="I579" s="248"/>
      <c r="J579" s="249">
        <f>ROUND(I579*H579,2)</f>
        <v>0</v>
      </c>
      <c r="K579" s="245" t="s">
        <v>19</v>
      </c>
      <c r="L579" s="250"/>
      <c r="M579" s="251" t="s">
        <v>19</v>
      </c>
      <c r="N579" s="252" t="s">
        <v>44</v>
      </c>
      <c r="O579" s="85"/>
      <c r="P579" s="222">
        <f>O579*H579</f>
        <v>0</v>
      </c>
      <c r="Q579" s="222">
        <v>0.16625000000000001</v>
      </c>
      <c r="R579" s="222">
        <f>Q579*H579</f>
        <v>0.16625000000000001</v>
      </c>
      <c r="S579" s="222">
        <v>0</v>
      </c>
      <c r="T579" s="223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4" t="s">
        <v>686</v>
      </c>
      <c r="AT579" s="224" t="s">
        <v>254</v>
      </c>
      <c r="AU579" s="224" t="s">
        <v>82</v>
      </c>
      <c r="AY579" s="18" t="s">
        <v>214</v>
      </c>
      <c r="BE579" s="225">
        <f>IF(N579="základní",J579,0)</f>
        <v>0</v>
      </c>
      <c r="BF579" s="225">
        <f>IF(N579="snížená",J579,0)</f>
        <v>0</v>
      </c>
      <c r="BG579" s="225">
        <f>IF(N579="zákl. přenesená",J579,0)</f>
        <v>0</v>
      </c>
      <c r="BH579" s="225">
        <f>IF(N579="sníž. přenesená",J579,0)</f>
        <v>0</v>
      </c>
      <c r="BI579" s="225">
        <f>IF(N579="nulová",J579,0)</f>
        <v>0</v>
      </c>
      <c r="BJ579" s="18" t="s">
        <v>80</v>
      </c>
      <c r="BK579" s="225">
        <f>ROUND(I579*H579,2)</f>
        <v>0</v>
      </c>
      <c r="BL579" s="18" t="s">
        <v>686</v>
      </c>
      <c r="BM579" s="224" t="s">
        <v>1097</v>
      </c>
    </row>
    <row r="580" s="2" customFormat="1">
      <c r="A580" s="39"/>
      <c r="B580" s="40"/>
      <c r="C580" s="41"/>
      <c r="D580" s="226" t="s">
        <v>224</v>
      </c>
      <c r="E580" s="41"/>
      <c r="F580" s="227" t="s">
        <v>1089</v>
      </c>
      <c r="G580" s="41"/>
      <c r="H580" s="41"/>
      <c r="I580" s="228"/>
      <c r="J580" s="41"/>
      <c r="K580" s="41"/>
      <c r="L580" s="45"/>
      <c r="M580" s="229"/>
      <c r="N580" s="230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224</v>
      </c>
      <c r="AU580" s="18" t="s">
        <v>82</v>
      </c>
    </row>
    <row r="581" s="2" customFormat="1" ht="24.15" customHeight="1">
      <c r="A581" s="39"/>
      <c r="B581" s="40"/>
      <c r="C581" s="243" t="s">
        <v>1098</v>
      </c>
      <c r="D581" s="243" t="s">
        <v>254</v>
      </c>
      <c r="E581" s="244" t="s">
        <v>1099</v>
      </c>
      <c r="F581" s="245" t="s">
        <v>1094</v>
      </c>
      <c r="G581" s="246" t="s">
        <v>277</v>
      </c>
      <c r="H581" s="247">
        <v>1</v>
      </c>
      <c r="I581" s="248"/>
      <c r="J581" s="249">
        <f>ROUND(I581*H581,2)</f>
        <v>0</v>
      </c>
      <c r="K581" s="245" t="s">
        <v>19</v>
      </c>
      <c r="L581" s="250"/>
      <c r="M581" s="251" t="s">
        <v>19</v>
      </c>
      <c r="N581" s="252" t="s">
        <v>44</v>
      </c>
      <c r="O581" s="85"/>
      <c r="P581" s="222">
        <f>O581*H581</f>
        <v>0</v>
      </c>
      <c r="Q581" s="222">
        <v>0.1525</v>
      </c>
      <c r="R581" s="222">
        <f>Q581*H581</f>
        <v>0.1525</v>
      </c>
      <c r="S581" s="222">
        <v>0</v>
      </c>
      <c r="T581" s="223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4" t="s">
        <v>686</v>
      </c>
      <c r="AT581" s="224" t="s">
        <v>254</v>
      </c>
      <c r="AU581" s="224" t="s">
        <v>82</v>
      </c>
      <c r="AY581" s="18" t="s">
        <v>214</v>
      </c>
      <c r="BE581" s="225">
        <f>IF(N581="základní",J581,0)</f>
        <v>0</v>
      </c>
      <c r="BF581" s="225">
        <f>IF(N581="snížená",J581,0)</f>
        <v>0</v>
      </c>
      <c r="BG581" s="225">
        <f>IF(N581="zákl. přenesená",J581,0)</f>
        <v>0</v>
      </c>
      <c r="BH581" s="225">
        <f>IF(N581="sníž. přenesená",J581,0)</f>
        <v>0</v>
      </c>
      <c r="BI581" s="225">
        <f>IF(N581="nulová",J581,0)</f>
        <v>0</v>
      </c>
      <c r="BJ581" s="18" t="s">
        <v>80</v>
      </c>
      <c r="BK581" s="225">
        <f>ROUND(I581*H581,2)</f>
        <v>0</v>
      </c>
      <c r="BL581" s="18" t="s">
        <v>686</v>
      </c>
      <c r="BM581" s="224" t="s">
        <v>1100</v>
      </c>
    </row>
    <row r="582" s="2" customFormat="1">
      <c r="A582" s="39"/>
      <c r="B582" s="40"/>
      <c r="C582" s="41"/>
      <c r="D582" s="226" t="s">
        <v>224</v>
      </c>
      <c r="E582" s="41"/>
      <c r="F582" s="227" t="s">
        <v>1094</v>
      </c>
      <c r="G582" s="41"/>
      <c r="H582" s="41"/>
      <c r="I582" s="228"/>
      <c r="J582" s="41"/>
      <c r="K582" s="41"/>
      <c r="L582" s="45"/>
      <c r="M582" s="229"/>
      <c r="N582" s="230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224</v>
      </c>
      <c r="AU582" s="18" t="s">
        <v>82</v>
      </c>
    </row>
    <row r="583" s="2" customFormat="1" ht="24.15" customHeight="1">
      <c r="A583" s="39"/>
      <c r="B583" s="40"/>
      <c r="C583" s="243" t="s">
        <v>1101</v>
      </c>
      <c r="D583" s="243" t="s">
        <v>254</v>
      </c>
      <c r="E583" s="244" t="s">
        <v>1102</v>
      </c>
      <c r="F583" s="245" t="s">
        <v>1103</v>
      </c>
      <c r="G583" s="246" t="s">
        <v>277</v>
      </c>
      <c r="H583" s="247">
        <v>1</v>
      </c>
      <c r="I583" s="248"/>
      <c r="J583" s="249">
        <f>ROUND(I583*H583,2)</f>
        <v>0</v>
      </c>
      <c r="K583" s="245" t="s">
        <v>19</v>
      </c>
      <c r="L583" s="250"/>
      <c r="M583" s="251" t="s">
        <v>19</v>
      </c>
      <c r="N583" s="252" t="s">
        <v>44</v>
      </c>
      <c r="O583" s="85"/>
      <c r="P583" s="222">
        <f>O583*H583</f>
        <v>0</v>
      </c>
      <c r="Q583" s="222">
        <v>0.16625000000000001</v>
      </c>
      <c r="R583" s="222">
        <f>Q583*H583</f>
        <v>0.16625000000000001</v>
      </c>
      <c r="S583" s="222">
        <v>0</v>
      </c>
      <c r="T583" s="223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4" t="s">
        <v>686</v>
      </c>
      <c r="AT583" s="224" t="s">
        <v>254</v>
      </c>
      <c r="AU583" s="224" t="s">
        <v>82</v>
      </c>
      <c r="AY583" s="18" t="s">
        <v>214</v>
      </c>
      <c r="BE583" s="225">
        <f>IF(N583="základní",J583,0)</f>
        <v>0</v>
      </c>
      <c r="BF583" s="225">
        <f>IF(N583="snížená",J583,0)</f>
        <v>0</v>
      </c>
      <c r="BG583" s="225">
        <f>IF(N583="zákl. přenesená",J583,0)</f>
        <v>0</v>
      </c>
      <c r="BH583" s="225">
        <f>IF(N583="sníž. přenesená",J583,0)</f>
        <v>0</v>
      </c>
      <c r="BI583" s="225">
        <f>IF(N583="nulová",J583,0)</f>
        <v>0</v>
      </c>
      <c r="BJ583" s="18" t="s">
        <v>80</v>
      </c>
      <c r="BK583" s="225">
        <f>ROUND(I583*H583,2)</f>
        <v>0</v>
      </c>
      <c r="BL583" s="18" t="s">
        <v>686</v>
      </c>
      <c r="BM583" s="224" t="s">
        <v>1104</v>
      </c>
    </row>
    <row r="584" s="2" customFormat="1">
      <c r="A584" s="39"/>
      <c r="B584" s="40"/>
      <c r="C584" s="41"/>
      <c r="D584" s="226" t="s">
        <v>224</v>
      </c>
      <c r="E584" s="41"/>
      <c r="F584" s="227" t="s">
        <v>1103</v>
      </c>
      <c r="G584" s="41"/>
      <c r="H584" s="41"/>
      <c r="I584" s="228"/>
      <c r="J584" s="41"/>
      <c r="K584" s="41"/>
      <c r="L584" s="45"/>
      <c r="M584" s="229"/>
      <c r="N584" s="230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224</v>
      </c>
      <c r="AU584" s="18" t="s">
        <v>82</v>
      </c>
    </row>
    <row r="585" s="2" customFormat="1" ht="24.15" customHeight="1">
      <c r="A585" s="39"/>
      <c r="B585" s="40"/>
      <c r="C585" s="243" t="s">
        <v>1105</v>
      </c>
      <c r="D585" s="243" t="s">
        <v>254</v>
      </c>
      <c r="E585" s="244" t="s">
        <v>1106</v>
      </c>
      <c r="F585" s="245" t="s">
        <v>1107</v>
      </c>
      <c r="G585" s="246" t="s">
        <v>277</v>
      </c>
      <c r="H585" s="247">
        <v>1</v>
      </c>
      <c r="I585" s="248"/>
      <c r="J585" s="249">
        <f>ROUND(I585*H585,2)</f>
        <v>0</v>
      </c>
      <c r="K585" s="245" t="s">
        <v>19</v>
      </c>
      <c r="L585" s="250"/>
      <c r="M585" s="251" t="s">
        <v>19</v>
      </c>
      <c r="N585" s="252" t="s">
        <v>44</v>
      </c>
      <c r="O585" s="85"/>
      <c r="P585" s="222">
        <f>O585*H585</f>
        <v>0</v>
      </c>
      <c r="Q585" s="222">
        <v>0.16625000000000001</v>
      </c>
      <c r="R585" s="222">
        <f>Q585*H585</f>
        <v>0.16625000000000001</v>
      </c>
      <c r="S585" s="222">
        <v>0</v>
      </c>
      <c r="T585" s="223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24" t="s">
        <v>686</v>
      </c>
      <c r="AT585" s="224" t="s">
        <v>254</v>
      </c>
      <c r="AU585" s="224" t="s">
        <v>82</v>
      </c>
      <c r="AY585" s="18" t="s">
        <v>214</v>
      </c>
      <c r="BE585" s="225">
        <f>IF(N585="základní",J585,0)</f>
        <v>0</v>
      </c>
      <c r="BF585" s="225">
        <f>IF(N585="snížená",J585,0)</f>
        <v>0</v>
      </c>
      <c r="BG585" s="225">
        <f>IF(N585="zákl. přenesená",J585,0)</f>
        <v>0</v>
      </c>
      <c r="BH585" s="225">
        <f>IF(N585="sníž. přenesená",J585,0)</f>
        <v>0</v>
      </c>
      <c r="BI585" s="225">
        <f>IF(N585="nulová",J585,0)</f>
        <v>0</v>
      </c>
      <c r="BJ585" s="18" t="s">
        <v>80</v>
      </c>
      <c r="BK585" s="225">
        <f>ROUND(I585*H585,2)</f>
        <v>0</v>
      </c>
      <c r="BL585" s="18" t="s">
        <v>686</v>
      </c>
      <c r="BM585" s="224" t="s">
        <v>1108</v>
      </c>
    </row>
    <row r="586" s="2" customFormat="1">
      <c r="A586" s="39"/>
      <c r="B586" s="40"/>
      <c r="C586" s="41"/>
      <c r="D586" s="226" t="s">
        <v>224</v>
      </c>
      <c r="E586" s="41"/>
      <c r="F586" s="227" t="s">
        <v>1107</v>
      </c>
      <c r="G586" s="41"/>
      <c r="H586" s="41"/>
      <c r="I586" s="228"/>
      <c r="J586" s="41"/>
      <c r="K586" s="41"/>
      <c r="L586" s="45"/>
      <c r="M586" s="229"/>
      <c r="N586" s="230"/>
      <c r="O586" s="85"/>
      <c r="P586" s="85"/>
      <c r="Q586" s="85"/>
      <c r="R586" s="85"/>
      <c r="S586" s="85"/>
      <c r="T586" s="86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224</v>
      </c>
      <c r="AU586" s="18" t="s">
        <v>82</v>
      </c>
    </row>
    <row r="587" s="2" customFormat="1" ht="24.15" customHeight="1">
      <c r="A587" s="39"/>
      <c r="B587" s="40"/>
      <c r="C587" s="243" t="s">
        <v>1109</v>
      </c>
      <c r="D587" s="243" t="s">
        <v>254</v>
      </c>
      <c r="E587" s="244" t="s">
        <v>1110</v>
      </c>
      <c r="F587" s="245" t="s">
        <v>1111</v>
      </c>
      <c r="G587" s="246" t="s">
        <v>277</v>
      </c>
      <c r="H587" s="247">
        <v>1</v>
      </c>
      <c r="I587" s="248"/>
      <c r="J587" s="249">
        <f>ROUND(I587*H587,2)</f>
        <v>0</v>
      </c>
      <c r="K587" s="245" t="s">
        <v>19</v>
      </c>
      <c r="L587" s="250"/>
      <c r="M587" s="251" t="s">
        <v>19</v>
      </c>
      <c r="N587" s="252" t="s">
        <v>44</v>
      </c>
      <c r="O587" s="85"/>
      <c r="P587" s="222">
        <f>O587*H587</f>
        <v>0</v>
      </c>
      <c r="Q587" s="222">
        <v>0.16625000000000001</v>
      </c>
      <c r="R587" s="222">
        <f>Q587*H587</f>
        <v>0.16625000000000001</v>
      </c>
      <c r="S587" s="222">
        <v>0</v>
      </c>
      <c r="T587" s="223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4" t="s">
        <v>686</v>
      </c>
      <c r="AT587" s="224" t="s">
        <v>254</v>
      </c>
      <c r="AU587" s="224" t="s">
        <v>82</v>
      </c>
      <c r="AY587" s="18" t="s">
        <v>214</v>
      </c>
      <c r="BE587" s="225">
        <f>IF(N587="základní",J587,0)</f>
        <v>0</v>
      </c>
      <c r="BF587" s="225">
        <f>IF(N587="snížená",J587,0)</f>
        <v>0</v>
      </c>
      <c r="BG587" s="225">
        <f>IF(N587="zákl. přenesená",J587,0)</f>
        <v>0</v>
      </c>
      <c r="BH587" s="225">
        <f>IF(N587="sníž. přenesená",J587,0)</f>
        <v>0</v>
      </c>
      <c r="BI587" s="225">
        <f>IF(N587="nulová",J587,0)</f>
        <v>0</v>
      </c>
      <c r="BJ587" s="18" t="s">
        <v>80</v>
      </c>
      <c r="BK587" s="225">
        <f>ROUND(I587*H587,2)</f>
        <v>0</v>
      </c>
      <c r="BL587" s="18" t="s">
        <v>686</v>
      </c>
      <c r="BM587" s="224" t="s">
        <v>1112</v>
      </c>
    </row>
    <row r="588" s="2" customFormat="1">
      <c r="A588" s="39"/>
      <c r="B588" s="40"/>
      <c r="C588" s="41"/>
      <c r="D588" s="226" t="s">
        <v>224</v>
      </c>
      <c r="E588" s="41"/>
      <c r="F588" s="227" t="s">
        <v>1111</v>
      </c>
      <c r="G588" s="41"/>
      <c r="H588" s="41"/>
      <c r="I588" s="228"/>
      <c r="J588" s="41"/>
      <c r="K588" s="41"/>
      <c r="L588" s="45"/>
      <c r="M588" s="229"/>
      <c r="N588" s="230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224</v>
      </c>
      <c r="AU588" s="18" t="s">
        <v>82</v>
      </c>
    </row>
    <row r="589" s="2" customFormat="1" ht="24.15" customHeight="1">
      <c r="A589" s="39"/>
      <c r="B589" s="40"/>
      <c r="C589" s="243" t="s">
        <v>1113</v>
      </c>
      <c r="D589" s="243" t="s">
        <v>254</v>
      </c>
      <c r="E589" s="244" t="s">
        <v>1114</v>
      </c>
      <c r="F589" s="245" t="s">
        <v>1115</v>
      </c>
      <c r="G589" s="246" t="s">
        <v>277</v>
      </c>
      <c r="H589" s="247">
        <v>1</v>
      </c>
      <c r="I589" s="248"/>
      <c r="J589" s="249">
        <f>ROUND(I589*H589,2)</f>
        <v>0</v>
      </c>
      <c r="K589" s="245" t="s">
        <v>19</v>
      </c>
      <c r="L589" s="250"/>
      <c r="M589" s="251" t="s">
        <v>19</v>
      </c>
      <c r="N589" s="252" t="s">
        <v>44</v>
      </c>
      <c r="O589" s="85"/>
      <c r="P589" s="222">
        <f>O589*H589</f>
        <v>0</v>
      </c>
      <c r="Q589" s="222">
        <v>0.16625000000000001</v>
      </c>
      <c r="R589" s="222">
        <f>Q589*H589</f>
        <v>0.16625000000000001</v>
      </c>
      <c r="S589" s="222">
        <v>0</v>
      </c>
      <c r="T589" s="223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24" t="s">
        <v>686</v>
      </c>
      <c r="AT589" s="224" t="s">
        <v>254</v>
      </c>
      <c r="AU589" s="224" t="s">
        <v>82</v>
      </c>
      <c r="AY589" s="18" t="s">
        <v>214</v>
      </c>
      <c r="BE589" s="225">
        <f>IF(N589="základní",J589,0)</f>
        <v>0</v>
      </c>
      <c r="BF589" s="225">
        <f>IF(N589="snížená",J589,0)</f>
        <v>0</v>
      </c>
      <c r="BG589" s="225">
        <f>IF(N589="zákl. přenesená",J589,0)</f>
        <v>0</v>
      </c>
      <c r="BH589" s="225">
        <f>IF(N589="sníž. přenesená",J589,0)</f>
        <v>0</v>
      </c>
      <c r="BI589" s="225">
        <f>IF(N589="nulová",J589,0)</f>
        <v>0</v>
      </c>
      <c r="BJ589" s="18" t="s">
        <v>80</v>
      </c>
      <c r="BK589" s="225">
        <f>ROUND(I589*H589,2)</f>
        <v>0</v>
      </c>
      <c r="BL589" s="18" t="s">
        <v>686</v>
      </c>
      <c r="BM589" s="224" t="s">
        <v>1116</v>
      </c>
    </row>
    <row r="590" s="2" customFormat="1">
      <c r="A590" s="39"/>
      <c r="B590" s="40"/>
      <c r="C590" s="41"/>
      <c r="D590" s="226" t="s">
        <v>224</v>
      </c>
      <c r="E590" s="41"/>
      <c r="F590" s="227" t="s">
        <v>1115</v>
      </c>
      <c r="G590" s="41"/>
      <c r="H590" s="41"/>
      <c r="I590" s="228"/>
      <c r="J590" s="41"/>
      <c r="K590" s="41"/>
      <c r="L590" s="45"/>
      <c r="M590" s="229"/>
      <c r="N590" s="230"/>
      <c r="O590" s="85"/>
      <c r="P590" s="85"/>
      <c r="Q590" s="85"/>
      <c r="R590" s="85"/>
      <c r="S590" s="85"/>
      <c r="T590" s="86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224</v>
      </c>
      <c r="AU590" s="18" t="s">
        <v>82</v>
      </c>
    </row>
    <row r="591" s="2" customFormat="1" ht="24.15" customHeight="1">
      <c r="A591" s="39"/>
      <c r="B591" s="40"/>
      <c r="C591" s="243" t="s">
        <v>1117</v>
      </c>
      <c r="D591" s="243" t="s">
        <v>254</v>
      </c>
      <c r="E591" s="244" t="s">
        <v>1118</v>
      </c>
      <c r="F591" s="245" t="s">
        <v>1119</v>
      </c>
      <c r="G591" s="246" t="s">
        <v>277</v>
      </c>
      <c r="H591" s="247">
        <v>2</v>
      </c>
      <c r="I591" s="248"/>
      <c r="J591" s="249">
        <f>ROUND(I591*H591,2)</f>
        <v>0</v>
      </c>
      <c r="K591" s="245" t="s">
        <v>19</v>
      </c>
      <c r="L591" s="250"/>
      <c r="M591" s="251" t="s">
        <v>19</v>
      </c>
      <c r="N591" s="252" t="s">
        <v>44</v>
      </c>
      <c r="O591" s="85"/>
      <c r="P591" s="222">
        <f>O591*H591</f>
        <v>0</v>
      </c>
      <c r="Q591" s="222">
        <v>0.16625000000000001</v>
      </c>
      <c r="R591" s="222">
        <f>Q591*H591</f>
        <v>0.33250000000000002</v>
      </c>
      <c r="S591" s="222">
        <v>0</v>
      </c>
      <c r="T591" s="223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24" t="s">
        <v>686</v>
      </c>
      <c r="AT591" s="224" t="s">
        <v>254</v>
      </c>
      <c r="AU591" s="224" t="s">
        <v>82</v>
      </c>
      <c r="AY591" s="18" t="s">
        <v>214</v>
      </c>
      <c r="BE591" s="225">
        <f>IF(N591="základní",J591,0)</f>
        <v>0</v>
      </c>
      <c r="BF591" s="225">
        <f>IF(N591="snížená",J591,0)</f>
        <v>0</v>
      </c>
      <c r="BG591" s="225">
        <f>IF(N591="zákl. přenesená",J591,0)</f>
        <v>0</v>
      </c>
      <c r="BH591" s="225">
        <f>IF(N591="sníž. přenesená",J591,0)</f>
        <v>0</v>
      </c>
      <c r="BI591" s="225">
        <f>IF(N591="nulová",J591,0)</f>
        <v>0</v>
      </c>
      <c r="BJ591" s="18" t="s">
        <v>80</v>
      </c>
      <c r="BK591" s="225">
        <f>ROUND(I591*H591,2)</f>
        <v>0</v>
      </c>
      <c r="BL591" s="18" t="s">
        <v>686</v>
      </c>
      <c r="BM591" s="224" t="s">
        <v>1120</v>
      </c>
    </row>
    <row r="592" s="2" customFormat="1">
      <c r="A592" s="39"/>
      <c r="B592" s="40"/>
      <c r="C592" s="41"/>
      <c r="D592" s="226" t="s">
        <v>224</v>
      </c>
      <c r="E592" s="41"/>
      <c r="F592" s="227" t="s">
        <v>1119</v>
      </c>
      <c r="G592" s="41"/>
      <c r="H592" s="41"/>
      <c r="I592" s="228"/>
      <c r="J592" s="41"/>
      <c r="K592" s="41"/>
      <c r="L592" s="45"/>
      <c r="M592" s="229"/>
      <c r="N592" s="230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224</v>
      </c>
      <c r="AU592" s="18" t="s">
        <v>82</v>
      </c>
    </row>
    <row r="593" s="2" customFormat="1" ht="24.15" customHeight="1">
      <c r="A593" s="39"/>
      <c r="B593" s="40"/>
      <c r="C593" s="243" t="s">
        <v>1121</v>
      </c>
      <c r="D593" s="243" t="s">
        <v>254</v>
      </c>
      <c r="E593" s="244" t="s">
        <v>1122</v>
      </c>
      <c r="F593" s="245" t="s">
        <v>1123</v>
      </c>
      <c r="G593" s="246" t="s">
        <v>277</v>
      </c>
      <c r="H593" s="247">
        <v>2</v>
      </c>
      <c r="I593" s="248"/>
      <c r="J593" s="249">
        <f>ROUND(I593*H593,2)</f>
        <v>0</v>
      </c>
      <c r="K593" s="245" t="s">
        <v>19</v>
      </c>
      <c r="L593" s="250"/>
      <c r="M593" s="251" t="s">
        <v>19</v>
      </c>
      <c r="N593" s="252" t="s">
        <v>44</v>
      </c>
      <c r="O593" s="85"/>
      <c r="P593" s="222">
        <f>O593*H593</f>
        <v>0</v>
      </c>
      <c r="Q593" s="222">
        <v>0.1525</v>
      </c>
      <c r="R593" s="222">
        <f>Q593*H593</f>
        <v>0.30499999999999999</v>
      </c>
      <c r="S593" s="222">
        <v>0</v>
      </c>
      <c r="T593" s="223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4" t="s">
        <v>686</v>
      </c>
      <c r="AT593" s="224" t="s">
        <v>254</v>
      </c>
      <c r="AU593" s="224" t="s">
        <v>82</v>
      </c>
      <c r="AY593" s="18" t="s">
        <v>214</v>
      </c>
      <c r="BE593" s="225">
        <f>IF(N593="základní",J593,0)</f>
        <v>0</v>
      </c>
      <c r="BF593" s="225">
        <f>IF(N593="snížená",J593,0)</f>
        <v>0</v>
      </c>
      <c r="BG593" s="225">
        <f>IF(N593="zákl. přenesená",J593,0)</f>
        <v>0</v>
      </c>
      <c r="BH593" s="225">
        <f>IF(N593="sníž. přenesená",J593,0)</f>
        <v>0</v>
      </c>
      <c r="BI593" s="225">
        <f>IF(N593="nulová",J593,0)</f>
        <v>0</v>
      </c>
      <c r="BJ593" s="18" t="s">
        <v>80</v>
      </c>
      <c r="BK593" s="225">
        <f>ROUND(I593*H593,2)</f>
        <v>0</v>
      </c>
      <c r="BL593" s="18" t="s">
        <v>686</v>
      </c>
      <c r="BM593" s="224" t="s">
        <v>1124</v>
      </c>
    </row>
    <row r="594" s="2" customFormat="1">
      <c r="A594" s="39"/>
      <c r="B594" s="40"/>
      <c r="C594" s="41"/>
      <c r="D594" s="226" t="s">
        <v>224</v>
      </c>
      <c r="E594" s="41"/>
      <c r="F594" s="227" t="s">
        <v>1123</v>
      </c>
      <c r="G594" s="41"/>
      <c r="H594" s="41"/>
      <c r="I594" s="228"/>
      <c r="J594" s="41"/>
      <c r="K594" s="41"/>
      <c r="L594" s="45"/>
      <c r="M594" s="229"/>
      <c r="N594" s="230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224</v>
      </c>
      <c r="AU594" s="18" t="s">
        <v>82</v>
      </c>
    </row>
    <row r="595" s="2" customFormat="1" ht="24.15" customHeight="1">
      <c r="A595" s="39"/>
      <c r="B595" s="40"/>
      <c r="C595" s="243" t="s">
        <v>1125</v>
      </c>
      <c r="D595" s="243" t="s">
        <v>254</v>
      </c>
      <c r="E595" s="244" t="s">
        <v>1126</v>
      </c>
      <c r="F595" s="245" t="s">
        <v>1127</v>
      </c>
      <c r="G595" s="246" t="s">
        <v>277</v>
      </c>
      <c r="H595" s="247">
        <v>2</v>
      </c>
      <c r="I595" s="248"/>
      <c r="J595" s="249">
        <f>ROUND(I595*H595,2)</f>
        <v>0</v>
      </c>
      <c r="K595" s="245" t="s">
        <v>19</v>
      </c>
      <c r="L595" s="250"/>
      <c r="M595" s="251" t="s">
        <v>19</v>
      </c>
      <c r="N595" s="252" t="s">
        <v>44</v>
      </c>
      <c r="O595" s="85"/>
      <c r="P595" s="222">
        <f>O595*H595</f>
        <v>0</v>
      </c>
      <c r="Q595" s="222">
        <v>0.1525</v>
      </c>
      <c r="R595" s="222">
        <f>Q595*H595</f>
        <v>0.30499999999999999</v>
      </c>
      <c r="S595" s="222">
        <v>0</v>
      </c>
      <c r="T595" s="223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24" t="s">
        <v>686</v>
      </c>
      <c r="AT595" s="224" t="s">
        <v>254</v>
      </c>
      <c r="AU595" s="224" t="s">
        <v>82</v>
      </c>
      <c r="AY595" s="18" t="s">
        <v>214</v>
      </c>
      <c r="BE595" s="225">
        <f>IF(N595="základní",J595,0)</f>
        <v>0</v>
      </c>
      <c r="BF595" s="225">
        <f>IF(N595="snížená",J595,0)</f>
        <v>0</v>
      </c>
      <c r="BG595" s="225">
        <f>IF(N595="zákl. přenesená",J595,0)</f>
        <v>0</v>
      </c>
      <c r="BH595" s="225">
        <f>IF(N595="sníž. přenesená",J595,0)</f>
        <v>0</v>
      </c>
      <c r="BI595" s="225">
        <f>IF(N595="nulová",J595,0)</f>
        <v>0</v>
      </c>
      <c r="BJ595" s="18" t="s">
        <v>80</v>
      </c>
      <c r="BK595" s="225">
        <f>ROUND(I595*H595,2)</f>
        <v>0</v>
      </c>
      <c r="BL595" s="18" t="s">
        <v>686</v>
      </c>
      <c r="BM595" s="224" t="s">
        <v>1128</v>
      </c>
    </row>
    <row r="596" s="2" customFormat="1">
      <c r="A596" s="39"/>
      <c r="B596" s="40"/>
      <c r="C596" s="41"/>
      <c r="D596" s="226" t="s">
        <v>224</v>
      </c>
      <c r="E596" s="41"/>
      <c r="F596" s="227" t="s">
        <v>1127</v>
      </c>
      <c r="G596" s="41"/>
      <c r="H596" s="41"/>
      <c r="I596" s="228"/>
      <c r="J596" s="41"/>
      <c r="K596" s="41"/>
      <c r="L596" s="45"/>
      <c r="M596" s="229"/>
      <c r="N596" s="230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224</v>
      </c>
      <c r="AU596" s="18" t="s">
        <v>82</v>
      </c>
    </row>
    <row r="597" s="2" customFormat="1" ht="24.15" customHeight="1">
      <c r="A597" s="39"/>
      <c r="B597" s="40"/>
      <c r="C597" s="243" t="s">
        <v>1129</v>
      </c>
      <c r="D597" s="243" t="s">
        <v>254</v>
      </c>
      <c r="E597" s="244" t="s">
        <v>1130</v>
      </c>
      <c r="F597" s="245" t="s">
        <v>1131</v>
      </c>
      <c r="G597" s="246" t="s">
        <v>277</v>
      </c>
      <c r="H597" s="247">
        <v>2</v>
      </c>
      <c r="I597" s="248"/>
      <c r="J597" s="249">
        <f>ROUND(I597*H597,2)</f>
        <v>0</v>
      </c>
      <c r="K597" s="245" t="s">
        <v>19</v>
      </c>
      <c r="L597" s="250"/>
      <c r="M597" s="251" t="s">
        <v>19</v>
      </c>
      <c r="N597" s="252" t="s">
        <v>44</v>
      </c>
      <c r="O597" s="85"/>
      <c r="P597" s="222">
        <f>O597*H597</f>
        <v>0</v>
      </c>
      <c r="Q597" s="222">
        <v>0.16625000000000001</v>
      </c>
      <c r="R597" s="222">
        <f>Q597*H597</f>
        <v>0.33250000000000002</v>
      </c>
      <c r="S597" s="222">
        <v>0</v>
      </c>
      <c r="T597" s="223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24" t="s">
        <v>686</v>
      </c>
      <c r="AT597" s="224" t="s">
        <v>254</v>
      </c>
      <c r="AU597" s="224" t="s">
        <v>82</v>
      </c>
      <c r="AY597" s="18" t="s">
        <v>214</v>
      </c>
      <c r="BE597" s="225">
        <f>IF(N597="základní",J597,0)</f>
        <v>0</v>
      </c>
      <c r="BF597" s="225">
        <f>IF(N597="snížená",J597,0)</f>
        <v>0</v>
      </c>
      <c r="BG597" s="225">
        <f>IF(N597="zákl. přenesená",J597,0)</f>
        <v>0</v>
      </c>
      <c r="BH597" s="225">
        <f>IF(N597="sníž. přenesená",J597,0)</f>
        <v>0</v>
      </c>
      <c r="BI597" s="225">
        <f>IF(N597="nulová",J597,0)</f>
        <v>0</v>
      </c>
      <c r="BJ597" s="18" t="s">
        <v>80</v>
      </c>
      <c r="BK597" s="225">
        <f>ROUND(I597*H597,2)</f>
        <v>0</v>
      </c>
      <c r="BL597" s="18" t="s">
        <v>686</v>
      </c>
      <c r="BM597" s="224" t="s">
        <v>1132</v>
      </c>
    </row>
    <row r="598" s="2" customFormat="1">
      <c r="A598" s="39"/>
      <c r="B598" s="40"/>
      <c r="C598" s="41"/>
      <c r="D598" s="226" t="s">
        <v>224</v>
      </c>
      <c r="E598" s="41"/>
      <c r="F598" s="227" t="s">
        <v>1131</v>
      </c>
      <c r="G598" s="41"/>
      <c r="H598" s="41"/>
      <c r="I598" s="228"/>
      <c r="J598" s="41"/>
      <c r="K598" s="41"/>
      <c r="L598" s="45"/>
      <c r="M598" s="229"/>
      <c r="N598" s="230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224</v>
      </c>
      <c r="AU598" s="18" t="s">
        <v>82</v>
      </c>
    </row>
    <row r="599" s="2" customFormat="1" ht="24.15" customHeight="1">
      <c r="A599" s="39"/>
      <c r="B599" s="40"/>
      <c r="C599" s="243" t="s">
        <v>1133</v>
      </c>
      <c r="D599" s="243" t="s">
        <v>254</v>
      </c>
      <c r="E599" s="244" t="s">
        <v>1134</v>
      </c>
      <c r="F599" s="245" t="s">
        <v>1135</v>
      </c>
      <c r="G599" s="246" t="s">
        <v>277</v>
      </c>
      <c r="H599" s="247">
        <v>2</v>
      </c>
      <c r="I599" s="248"/>
      <c r="J599" s="249">
        <f>ROUND(I599*H599,2)</f>
        <v>0</v>
      </c>
      <c r="K599" s="245" t="s">
        <v>19</v>
      </c>
      <c r="L599" s="250"/>
      <c r="M599" s="251" t="s">
        <v>19</v>
      </c>
      <c r="N599" s="252" t="s">
        <v>44</v>
      </c>
      <c r="O599" s="85"/>
      <c r="P599" s="222">
        <f>O599*H599</f>
        <v>0</v>
      </c>
      <c r="Q599" s="222">
        <v>0.16625000000000001</v>
      </c>
      <c r="R599" s="222">
        <f>Q599*H599</f>
        <v>0.33250000000000002</v>
      </c>
      <c r="S599" s="222">
        <v>0</v>
      </c>
      <c r="T599" s="223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24" t="s">
        <v>686</v>
      </c>
      <c r="AT599" s="224" t="s">
        <v>254</v>
      </c>
      <c r="AU599" s="224" t="s">
        <v>82</v>
      </c>
      <c r="AY599" s="18" t="s">
        <v>214</v>
      </c>
      <c r="BE599" s="225">
        <f>IF(N599="základní",J599,0)</f>
        <v>0</v>
      </c>
      <c r="BF599" s="225">
        <f>IF(N599="snížená",J599,0)</f>
        <v>0</v>
      </c>
      <c r="BG599" s="225">
        <f>IF(N599="zákl. přenesená",J599,0)</f>
        <v>0</v>
      </c>
      <c r="BH599" s="225">
        <f>IF(N599="sníž. přenesená",J599,0)</f>
        <v>0</v>
      </c>
      <c r="BI599" s="225">
        <f>IF(N599="nulová",J599,0)</f>
        <v>0</v>
      </c>
      <c r="BJ599" s="18" t="s">
        <v>80</v>
      </c>
      <c r="BK599" s="225">
        <f>ROUND(I599*H599,2)</f>
        <v>0</v>
      </c>
      <c r="BL599" s="18" t="s">
        <v>686</v>
      </c>
      <c r="BM599" s="224" t="s">
        <v>1136</v>
      </c>
    </row>
    <row r="600" s="2" customFormat="1">
      <c r="A600" s="39"/>
      <c r="B600" s="40"/>
      <c r="C600" s="41"/>
      <c r="D600" s="226" t="s">
        <v>224</v>
      </c>
      <c r="E600" s="41"/>
      <c r="F600" s="227" t="s">
        <v>1135</v>
      </c>
      <c r="G600" s="41"/>
      <c r="H600" s="41"/>
      <c r="I600" s="228"/>
      <c r="J600" s="41"/>
      <c r="K600" s="41"/>
      <c r="L600" s="45"/>
      <c r="M600" s="229"/>
      <c r="N600" s="230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224</v>
      </c>
      <c r="AU600" s="18" t="s">
        <v>82</v>
      </c>
    </row>
    <row r="601" s="2" customFormat="1" ht="24.15" customHeight="1">
      <c r="A601" s="39"/>
      <c r="B601" s="40"/>
      <c r="C601" s="243" t="s">
        <v>1137</v>
      </c>
      <c r="D601" s="243" t="s">
        <v>254</v>
      </c>
      <c r="E601" s="244" t="s">
        <v>1138</v>
      </c>
      <c r="F601" s="245" t="s">
        <v>1139</v>
      </c>
      <c r="G601" s="246" t="s">
        <v>277</v>
      </c>
      <c r="H601" s="247">
        <v>2</v>
      </c>
      <c r="I601" s="248"/>
      <c r="J601" s="249">
        <f>ROUND(I601*H601,2)</f>
        <v>0</v>
      </c>
      <c r="K601" s="245" t="s">
        <v>19</v>
      </c>
      <c r="L601" s="250"/>
      <c r="M601" s="251" t="s">
        <v>19</v>
      </c>
      <c r="N601" s="252" t="s">
        <v>44</v>
      </c>
      <c r="O601" s="85"/>
      <c r="P601" s="222">
        <f>O601*H601</f>
        <v>0</v>
      </c>
      <c r="Q601" s="222">
        <v>0.1525</v>
      </c>
      <c r="R601" s="222">
        <f>Q601*H601</f>
        <v>0.30499999999999999</v>
      </c>
      <c r="S601" s="222">
        <v>0</v>
      </c>
      <c r="T601" s="223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24" t="s">
        <v>686</v>
      </c>
      <c r="AT601" s="224" t="s">
        <v>254</v>
      </c>
      <c r="AU601" s="224" t="s">
        <v>82</v>
      </c>
      <c r="AY601" s="18" t="s">
        <v>214</v>
      </c>
      <c r="BE601" s="225">
        <f>IF(N601="základní",J601,0)</f>
        <v>0</v>
      </c>
      <c r="BF601" s="225">
        <f>IF(N601="snížená",J601,0)</f>
        <v>0</v>
      </c>
      <c r="BG601" s="225">
        <f>IF(N601="zákl. přenesená",J601,0)</f>
        <v>0</v>
      </c>
      <c r="BH601" s="225">
        <f>IF(N601="sníž. přenesená",J601,0)</f>
        <v>0</v>
      </c>
      <c r="BI601" s="225">
        <f>IF(N601="nulová",J601,0)</f>
        <v>0</v>
      </c>
      <c r="BJ601" s="18" t="s">
        <v>80</v>
      </c>
      <c r="BK601" s="225">
        <f>ROUND(I601*H601,2)</f>
        <v>0</v>
      </c>
      <c r="BL601" s="18" t="s">
        <v>686</v>
      </c>
      <c r="BM601" s="224" t="s">
        <v>1140</v>
      </c>
    </row>
    <row r="602" s="2" customFormat="1">
      <c r="A602" s="39"/>
      <c r="B602" s="40"/>
      <c r="C602" s="41"/>
      <c r="D602" s="226" t="s">
        <v>224</v>
      </c>
      <c r="E602" s="41"/>
      <c r="F602" s="227" t="s">
        <v>1139</v>
      </c>
      <c r="G602" s="41"/>
      <c r="H602" s="41"/>
      <c r="I602" s="228"/>
      <c r="J602" s="41"/>
      <c r="K602" s="41"/>
      <c r="L602" s="45"/>
      <c r="M602" s="229"/>
      <c r="N602" s="230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224</v>
      </c>
      <c r="AU602" s="18" t="s">
        <v>82</v>
      </c>
    </row>
    <row r="603" s="2" customFormat="1" ht="16.5" customHeight="1">
      <c r="A603" s="39"/>
      <c r="B603" s="40"/>
      <c r="C603" s="243" t="s">
        <v>1141</v>
      </c>
      <c r="D603" s="243" t="s">
        <v>254</v>
      </c>
      <c r="E603" s="244" t="s">
        <v>1142</v>
      </c>
      <c r="F603" s="245" t="s">
        <v>1143</v>
      </c>
      <c r="G603" s="246" t="s">
        <v>277</v>
      </c>
      <c r="H603" s="247">
        <v>1</v>
      </c>
      <c r="I603" s="248"/>
      <c r="J603" s="249">
        <f>ROUND(I603*H603,2)</f>
        <v>0</v>
      </c>
      <c r="K603" s="245" t="s">
        <v>19</v>
      </c>
      <c r="L603" s="250"/>
      <c r="M603" s="251" t="s">
        <v>19</v>
      </c>
      <c r="N603" s="252" t="s">
        <v>44</v>
      </c>
      <c r="O603" s="85"/>
      <c r="P603" s="222">
        <f>O603*H603</f>
        <v>0</v>
      </c>
      <c r="Q603" s="222">
        <v>0.055259999999999997</v>
      </c>
      <c r="R603" s="222">
        <f>Q603*H603</f>
        <v>0.055259999999999997</v>
      </c>
      <c r="S603" s="222">
        <v>0</v>
      </c>
      <c r="T603" s="223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24" t="s">
        <v>686</v>
      </c>
      <c r="AT603" s="224" t="s">
        <v>254</v>
      </c>
      <c r="AU603" s="224" t="s">
        <v>82</v>
      </c>
      <c r="AY603" s="18" t="s">
        <v>214</v>
      </c>
      <c r="BE603" s="225">
        <f>IF(N603="základní",J603,0)</f>
        <v>0</v>
      </c>
      <c r="BF603" s="225">
        <f>IF(N603="snížená",J603,0)</f>
        <v>0</v>
      </c>
      <c r="BG603" s="225">
        <f>IF(N603="zákl. přenesená",J603,0)</f>
        <v>0</v>
      </c>
      <c r="BH603" s="225">
        <f>IF(N603="sníž. přenesená",J603,0)</f>
        <v>0</v>
      </c>
      <c r="BI603" s="225">
        <f>IF(N603="nulová",J603,0)</f>
        <v>0</v>
      </c>
      <c r="BJ603" s="18" t="s">
        <v>80</v>
      </c>
      <c r="BK603" s="225">
        <f>ROUND(I603*H603,2)</f>
        <v>0</v>
      </c>
      <c r="BL603" s="18" t="s">
        <v>686</v>
      </c>
      <c r="BM603" s="224" t="s">
        <v>1144</v>
      </c>
    </row>
    <row r="604" s="2" customFormat="1">
      <c r="A604" s="39"/>
      <c r="B604" s="40"/>
      <c r="C604" s="41"/>
      <c r="D604" s="226" t="s">
        <v>224</v>
      </c>
      <c r="E604" s="41"/>
      <c r="F604" s="227" t="s">
        <v>1143</v>
      </c>
      <c r="G604" s="41"/>
      <c r="H604" s="41"/>
      <c r="I604" s="228"/>
      <c r="J604" s="41"/>
      <c r="K604" s="41"/>
      <c r="L604" s="45"/>
      <c r="M604" s="229"/>
      <c r="N604" s="230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224</v>
      </c>
      <c r="AU604" s="18" t="s">
        <v>82</v>
      </c>
    </row>
    <row r="605" s="2" customFormat="1" ht="16.5" customHeight="1">
      <c r="A605" s="39"/>
      <c r="B605" s="40"/>
      <c r="C605" s="243" t="s">
        <v>1145</v>
      </c>
      <c r="D605" s="243" t="s">
        <v>254</v>
      </c>
      <c r="E605" s="244" t="s">
        <v>1146</v>
      </c>
      <c r="F605" s="245" t="s">
        <v>1147</v>
      </c>
      <c r="G605" s="246" t="s">
        <v>277</v>
      </c>
      <c r="H605" s="247">
        <v>1</v>
      </c>
      <c r="I605" s="248"/>
      <c r="J605" s="249">
        <f>ROUND(I605*H605,2)</f>
        <v>0</v>
      </c>
      <c r="K605" s="245" t="s">
        <v>19</v>
      </c>
      <c r="L605" s="250"/>
      <c r="M605" s="251" t="s">
        <v>19</v>
      </c>
      <c r="N605" s="252" t="s">
        <v>44</v>
      </c>
      <c r="O605" s="85"/>
      <c r="P605" s="222">
        <f>O605*H605</f>
        <v>0</v>
      </c>
      <c r="Q605" s="222">
        <v>0.058740000000000001</v>
      </c>
      <c r="R605" s="222">
        <f>Q605*H605</f>
        <v>0.058740000000000001</v>
      </c>
      <c r="S605" s="222">
        <v>0</v>
      </c>
      <c r="T605" s="223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24" t="s">
        <v>686</v>
      </c>
      <c r="AT605" s="224" t="s">
        <v>254</v>
      </c>
      <c r="AU605" s="224" t="s">
        <v>82</v>
      </c>
      <c r="AY605" s="18" t="s">
        <v>214</v>
      </c>
      <c r="BE605" s="225">
        <f>IF(N605="základní",J605,0)</f>
        <v>0</v>
      </c>
      <c r="BF605" s="225">
        <f>IF(N605="snížená",J605,0)</f>
        <v>0</v>
      </c>
      <c r="BG605" s="225">
        <f>IF(N605="zákl. přenesená",J605,0)</f>
        <v>0</v>
      </c>
      <c r="BH605" s="225">
        <f>IF(N605="sníž. přenesená",J605,0)</f>
        <v>0</v>
      </c>
      <c r="BI605" s="225">
        <f>IF(N605="nulová",J605,0)</f>
        <v>0</v>
      </c>
      <c r="BJ605" s="18" t="s">
        <v>80</v>
      </c>
      <c r="BK605" s="225">
        <f>ROUND(I605*H605,2)</f>
        <v>0</v>
      </c>
      <c r="BL605" s="18" t="s">
        <v>686</v>
      </c>
      <c r="BM605" s="224" t="s">
        <v>1148</v>
      </c>
    </row>
    <row r="606" s="2" customFormat="1">
      <c r="A606" s="39"/>
      <c r="B606" s="40"/>
      <c r="C606" s="41"/>
      <c r="D606" s="226" t="s">
        <v>224</v>
      </c>
      <c r="E606" s="41"/>
      <c r="F606" s="227" t="s">
        <v>1147</v>
      </c>
      <c r="G606" s="41"/>
      <c r="H606" s="41"/>
      <c r="I606" s="228"/>
      <c r="J606" s="41"/>
      <c r="K606" s="41"/>
      <c r="L606" s="45"/>
      <c r="M606" s="229"/>
      <c r="N606" s="230"/>
      <c r="O606" s="85"/>
      <c r="P606" s="85"/>
      <c r="Q606" s="85"/>
      <c r="R606" s="85"/>
      <c r="S606" s="85"/>
      <c r="T606" s="86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224</v>
      </c>
      <c r="AU606" s="18" t="s">
        <v>82</v>
      </c>
    </row>
    <row r="607" s="2" customFormat="1" ht="16.5" customHeight="1">
      <c r="A607" s="39"/>
      <c r="B607" s="40"/>
      <c r="C607" s="243" t="s">
        <v>1149</v>
      </c>
      <c r="D607" s="243" t="s">
        <v>254</v>
      </c>
      <c r="E607" s="244" t="s">
        <v>1150</v>
      </c>
      <c r="F607" s="245" t="s">
        <v>1151</v>
      </c>
      <c r="G607" s="246" t="s">
        <v>277</v>
      </c>
      <c r="H607" s="247">
        <v>1</v>
      </c>
      <c r="I607" s="248"/>
      <c r="J607" s="249">
        <f>ROUND(I607*H607,2)</f>
        <v>0</v>
      </c>
      <c r="K607" s="245" t="s">
        <v>19</v>
      </c>
      <c r="L607" s="250"/>
      <c r="M607" s="251" t="s">
        <v>19</v>
      </c>
      <c r="N607" s="252" t="s">
        <v>44</v>
      </c>
      <c r="O607" s="85"/>
      <c r="P607" s="222">
        <f>O607*H607</f>
        <v>0</v>
      </c>
      <c r="Q607" s="222">
        <v>0.16266</v>
      </c>
      <c r="R607" s="222">
        <f>Q607*H607</f>
        <v>0.16266</v>
      </c>
      <c r="S607" s="222">
        <v>0</v>
      </c>
      <c r="T607" s="223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24" t="s">
        <v>604</v>
      </c>
      <c r="AT607" s="224" t="s">
        <v>254</v>
      </c>
      <c r="AU607" s="224" t="s">
        <v>82</v>
      </c>
      <c r="AY607" s="18" t="s">
        <v>214</v>
      </c>
      <c r="BE607" s="225">
        <f>IF(N607="základní",J607,0)</f>
        <v>0</v>
      </c>
      <c r="BF607" s="225">
        <f>IF(N607="snížená",J607,0)</f>
        <v>0</v>
      </c>
      <c r="BG607" s="225">
        <f>IF(N607="zákl. přenesená",J607,0)</f>
        <v>0</v>
      </c>
      <c r="BH607" s="225">
        <f>IF(N607="sníž. přenesená",J607,0)</f>
        <v>0</v>
      </c>
      <c r="BI607" s="225">
        <f>IF(N607="nulová",J607,0)</f>
        <v>0</v>
      </c>
      <c r="BJ607" s="18" t="s">
        <v>80</v>
      </c>
      <c r="BK607" s="225">
        <f>ROUND(I607*H607,2)</f>
        <v>0</v>
      </c>
      <c r="BL607" s="18" t="s">
        <v>334</v>
      </c>
      <c r="BM607" s="224" t="s">
        <v>1152</v>
      </c>
    </row>
    <row r="608" s="2" customFormat="1">
      <c r="A608" s="39"/>
      <c r="B608" s="40"/>
      <c r="C608" s="41"/>
      <c r="D608" s="226" t="s">
        <v>224</v>
      </c>
      <c r="E608" s="41"/>
      <c r="F608" s="227" t="s">
        <v>1151</v>
      </c>
      <c r="G608" s="41"/>
      <c r="H608" s="41"/>
      <c r="I608" s="228"/>
      <c r="J608" s="41"/>
      <c r="K608" s="41"/>
      <c r="L608" s="45"/>
      <c r="M608" s="229"/>
      <c r="N608" s="230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224</v>
      </c>
      <c r="AU608" s="18" t="s">
        <v>82</v>
      </c>
    </row>
    <row r="609" s="2" customFormat="1" ht="16.5" customHeight="1">
      <c r="A609" s="39"/>
      <c r="B609" s="40"/>
      <c r="C609" s="243" t="s">
        <v>1153</v>
      </c>
      <c r="D609" s="243" t="s">
        <v>254</v>
      </c>
      <c r="E609" s="244" t="s">
        <v>1154</v>
      </c>
      <c r="F609" s="245" t="s">
        <v>1155</v>
      </c>
      <c r="G609" s="246" t="s">
        <v>277</v>
      </c>
      <c r="H609" s="247">
        <v>1</v>
      </c>
      <c r="I609" s="248"/>
      <c r="J609" s="249">
        <f>ROUND(I609*H609,2)</f>
        <v>0</v>
      </c>
      <c r="K609" s="245" t="s">
        <v>19</v>
      </c>
      <c r="L609" s="250"/>
      <c r="M609" s="251" t="s">
        <v>19</v>
      </c>
      <c r="N609" s="252" t="s">
        <v>44</v>
      </c>
      <c r="O609" s="85"/>
      <c r="P609" s="222">
        <f>O609*H609</f>
        <v>0</v>
      </c>
      <c r="Q609" s="222">
        <v>0.13286000000000001</v>
      </c>
      <c r="R609" s="222">
        <f>Q609*H609</f>
        <v>0.13286000000000001</v>
      </c>
      <c r="S609" s="222">
        <v>0</v>
      </c>
      <c r="T609" s="223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24" t="s">
        <v>604</v>
      </c>
      <c r="AT609" s="224" t="s">
        <v>254</v>
      </c>
      <c r="AU609" s="224" t="s">
        <v>82</v>
      </c>
      <c r="AY609" s="18" t="s">
        <v>214</v>
      </c>
      <c r="BE609" s="225">
        <f>IF(N609="základní",J609,0)</f>
        <v>0</v>
      </c>
      <c r="BF609" s="225">
        <f>IF(N609="snížená",J609,0)</f>
        <v>0</v>
      </c>
      <c r="BG609" s="225">
        <f>IF(N609="zákl. přenesená",J609,0)</f>
        <v>0</v>
      </c>
      <c r="BH609" s="225">
        <f>IF(N609="sníž. přenesená",J609,0)</f>
        <v>0</v>
      </c>
      <c r="BI609" s="225">
        <f>IF(N609="nulová",J609,0)</f>
        <v>0</v>
      </c>
      <c r="BJ609" s="18" t="s">
        <v>80</v>
      </c>
      <c r="BK609" s="225">
        <f>ROUND(I609*H609,2)</f>
        <v>0</v>
      </c>
      <c r="BL609" s="18" t="s">
        <v>334</v>
      </c>
      <c r="BM609" s="224" t="s">
        <v>1156</v>
      </c>
    </row>
    <row r="610" s="2" customFormat="1">
      <c r="A610" s="39"/>
      <c r="B610" s="40"/>
      <c r="C610" s="41"/>
      <c r="D610" s="226" t="s">
        <v>224</v>
      </c>
      <c r="E610" s="41"/>
      <c r="F610" s="227" t="s">
        <v>1155</v>
      </c>
      <c r="G610" s="41"/>
      <c r="H610" s="41"/>
      <c r="I610" s="228"/>
      <c r="J610" s="41"/>
      <c r="K610" s="41"/>
      <c r="L610" s="45"/>
      <c r="M610" s="229"/>
      <c r="N610" s="230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224</v>
      </c>
      <c r="AU610" s="18" t="s">
        <v>82</v>
      </c>
    </row>
    <row r="611" s="2" customFormat="1" ht="16.5" customHeight="1">
      <c r="A611" s="39"/>
      <c r="B611" s="40"/>
      <c r="C611" s="243" t="s">
        <v>1157</v>
      </c>
      <c r="D611" s="243" t="s">
        <v>254</v>
      </c>
      <c r="E611" s="244" t="s">
        <v>1158</v>
      </c>
      <c r="F611" s="245" t="s">
        <v>1159</v>
      </c>
      <c r="G611" s="246" t="s">
        <v>277</v>
      </c>
      <c r="H611" s="247">
        <v>1</v>
      </c>
      <c r="I611" s="248"/>
      <c r="J611" s="249">
        <f>ROUND(I611*H611,2)</f>
        <v>0</v>
      </c>
      <c r="K611" s="245" t="s">
        <v>19</v>
      </c>
      <c r="L611" s="250"/>
      <c r="M611" s="251" t="s">
        <v>19</v>
      </c>
      <c r="N611" s="252" t="s">
        <v>44</v>
      </c>
      <c r="O611" s="85"/>
      <c r="P611" s="222">
        <f>O611*H611</f>
        <v>0</v>
      </c>
      <c r="Q611" s="222">
        <v>0.06293</v>
      </c>
      <c r="R611" s="222">
        <f>Q611*H611</f>
        <v>0.06293</v>
      </c>
      <c r="S611" s="222">
        <v>0</v>
      </c>
      <c r="T611" s="223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24" t="s">
        <v>604</v>
      </c>
      <c r="AT611" s="224" t="s">
        <v>254</v>
      </c>
      <c r="AU611" s="224" t="s">
        <v>82</v>
      </c>
      <c r="AY611" s="18" t="s">
        <v>214</v>
      </c>
      <c r="BE611" s="225">
        <f>IF(N611="základní",J611,0)</f>
        <v>0</v>
      </c>
      <c r="BF611" s="225">
        <f>IF(N611="snížená",J611,0)</f>
        <v>0</v>
      </c>
      <c r="BG611" s="225">
        <f>IF(N611="zákl. přenesená",J611,0)</f>
        <v>0</v>
      </c>
      <c r="BH611" s="225">
        <f>IF(N611="sníž. přenesená",J611,0)</f>
        <v>0</v>
      </c>
      <c r="BI611" s="225">
        <f>IF(N611="nulová",J611,0)</f>
        <v>0</v>
      </c>
      <c r="BJ611" s="18" t="s">
        <v>80</v>
      </c>
      <c r="BK611" s="225">
        <f>ROUND(I611*H611,2)</f>
        <v>0</v>
      </c>
      <c r="BL611" s="18" t="s">
        <v>334</v>
      </c>
      <c r="BM611" s="224" t="s">
        <v>1160</v>
      </c>
    </row>
    <row r="612" s="2" customFormat="1">
      <c r="A612" s="39"/>
      <c r="B612" s="40"/>
      <c r="C612" s="41"/>
      <c r="D612" s="226" t="s">
        <v>224</v>
      </c>
      <c r="E612" s="41"/>
      <c r="F612" s="227" t="s">
        <v>1159</v>
      </c>
      <c r="G612" s="41"/>
      <c r="H612" s="41"/>
      <c r="I612" s="228"/>
      <c r="J612" s="41"/>
      <c r="K612" s="41"/>
      <c r="L612" s="45"/>
      <c r="M612" s="229"/>
      <c r="N612" s="230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224</v>
      </c>
      <c r="AU612" s="18" t="s">
        <v>82</v>
      </c>
    </row>
    <row r="613" s="2" customFormat="1" ht="16.5" customHeight="1">
      <c r="A613" s="39"/>
      <c r="B613" s="40"/>
      <c r="C613" s="243" t="s">
        <v>1161</v>
      </c>
      <c r="D613" s="243" t="s">
        <v>254</v>
      </c>
      <c r="E613" s="244" t="s">
        <v>1162</v>
      </c>
      <c r="F613" s="245" t="s">
        <v>1163</v>
      </c>
      <c r="G613" s="246" t="s">
        <v>277</v>
      </c>
      <c r="H613" s="247">
        <v>1</v>
      </c>
      <c r="I613" s="248"/>
      <c r="J613" s="249">
        <f>ROUND(I613*H613,2)</f>
        <v>0</v>
      </c>
      <c r="K613" s="245" t="s">
        <v>19</v>
      </c>
      <c r="L613" s="250"/>
      <c r="M613" s="251" t="s">
        <v>19</v>
      </c>
      <c r="N613" s="252" t="s">
        <v>44</v>
      </c>
      <c r="O613" s="85"/>
      <c r="P613" s="222">
        <f>O613*H613</f>
        <v>0</v>
      </c>
      <c r="Q613" s="222">
        <v>0.06615</v>
      </c>
      <c r="R613" s="222">
        <f>Q613*H613</f>
        <v>0.06615</v>
      </c>
      <c r="S613" s="222">
        <v>0</v>
      </c>
      <c r="T613" s="223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24" t="s">
        <v>604</v>
      </c>
      <c r="AT613" s="224" t="s">
        <v>254</v>
      </c>
      <c r="AU613" s="224" t="s">
        <v>82</v>
      </c>
      <c r="AY613" s="18" t="s">
        <v>214</v>
      </c>
      <c r="BE613" s="225">
        <f>IF(N613="základní",J613,0)</f>
        <v>0</v>
      </c>
      <c r="BF613" s="225">
        <f>IF(N613="snížená",J613,0)</f>
        <v>0</v>
      </c>
      <c r="BG613" s="225">
        <f>IF(N613="zákl. přenesená",J613,0)</f>
        <v>0</v>
      </c>
      <c r="BH613" s="225">
        <f>IF(N613="sníž. přenesená",J613,0)</f>
        <v>0</v>
      </c>
      <c r="BI613" s="225">
        <f>IF(N613="nulová",J613,0)</f>
        <v>0</v>
      </c>
      <c r="BJ613" s="18" t="s">
        <v>80</v>
      </c>
      <c r="BK613" s="225">
        <f>ROUND(I613*H613,2)</f>
        <v>0</v>
      </c>
      <c r="BL613" s="18" t="s">
        <v>334</v>
      </c>
      <c r="BM613" s="224" t="s">
        <v>1164</v>
      </c>
    </row>
    <row r="614" s="2" customFormat="1">
      <c r="A614" s="39"/>
      <c r="B614" s="40"/>
      <c r="C614" s="41"/>
      <c r="D614" s="226" t="s">
        <v>224</v>
      </c>
      <c r="E614" s="41"/>
      <c r="F614" s="227" t="s">
        <v>1163</v>
      </c>
      <c r="G614" s="41"/>
      <c r="H614" s="41"/>
      <c r="I614" s="228"/>
      <c r="J614" s="41"/>
      <c r="K614" s="41"/>
      <c r="L614" s="45"/>
      <c r="M614" s="229"/>
      <c r="N614" s="230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224</v>
      </c>
      <c r="AU614" s="18" t="s">
        <v>82</v>
      </c>
    </row>
    <row r="615" s="2" customFormat="1" ht="16.5" customHeight="1">
      <c r="A615" s="39"/>
      <c r="B615" s="40"/>
      <c r="C615" s="243" t="s">
        <v>1165</v>
      </c>
      <c r="D615" s="243" t="s">
        <v>254</v>
      </c>
      <c r="E615" s="244" t="s">
        <v>1166</v>
      </c>
      <c r="F615" s="245" t="s">
        <v>1167</v>
      </c>
      <c r="G615" s="246" t="s">
        <v>277</v>
      </c>
      <c r="H615" s="247">
        <v>2</v>
      </c>
      <c r="I615" s="248"/>
      <c r="J615" s="249">
        <f>ROUND(I615*H615,2)</f>
        <v>0</v>
      </c>
      <c r="K615" s="245" t="s">
        <v>19</v>
      </c>
      <c r="L615" s="250"/>
      <c r="M615" s="251" t="s">
        <v>19</v>
      </c>
      <c r="N615" s="252" t="s">
        <v>44</v>
      </c>
      <c r="O615" s="85"/>
      <c r="P615" s="222">
        <f>O615*H615</f>
        <v>0</v>
      </c>
      <c r="Q615" s="222">
        <v>0</v>
      </c>
      <c r="R615" s="222">
        <f>Q615*H615</f>
        <v>0</v>
      </c>
      <c r="S615" s="222">
        <v>0</v>
      </c>
      <c r="T615" s="223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24" t="s">
        <v>257</v>
      </c>
      <c r="AT615" s="224" t="s">
        <v>254</v>
      </c>
      <c r="AU615" s="224" t="s">
        <v>82</v>
      </c>
      <c r="AY615" s="18" t="s">
        <v>214</v>
      </c>
      <c r="BE615" s="225">
        <f>IF(N615="základní",J615,0)</f>
        <v>0</v>
      </c>
      <c r="BF615" s="225">
        <f>IF(N615="snížená",J615,0)</f>
        <v>0</v>
      </c>
      <c r="BG615" s="225">
        <f>IF(N615="zákl. přenesená",J615,0)</f>
        <v>0</v>
      </c>
      <c r="BH615" s="225">
        <f>IF(N615="sníž. přenesená",J615,0)</f>
        <v>0</v>
      </c>
      <c r="BI615" s="225">
        <f>IF(N615="nulová",J615,0)</f>
        <v>0</v>
      </c>
      <c r="BJ615" s="18" t="s">
        <v>80</v>
      </c>
      <c r="BK615" s="225">
        <f>ROUND(I615*H615,2)</f>
        <v>0</v>
      </c>
      <c r="BL615" s="18" t="s">
        <v>250</v>
      </c>
      <c r="BM615" s="224" t="s">
        <v>1168</v>
      </c>
    </row>
    <row r="616" s="2" customFormat="1">
      <c r="A616" s="39"/>
      <c r="B616" s="40"/>
      <c r="C616" s="41"/>
      <c r="D616" s="226" t="s">
        <v>224</v>
      </c>
      <c r="E616" s="41"/>
      <c r="F616" s="227" t="s">
        <v>1167</v>
      </c>
      <c r="G616" s="41"/>
      <c r="H616" s="41"/>
      <c r="I616" s="228"/>
      <c r="J616" s="41"/>
      <c r="K616" s="41"/>
      <c r="L616" s="45"/>
      <c r="M616" s="229"/>
      <c r="N616" s="230"/>
      <c r="O616" s="85"/>
      <c r="P616" s="85"/>
      <c r="Q616" s="85"/>
      <c r="R616" s="85"/>
      <c r="S616" s="85"/>
      <c r="T616" s="86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224</v>
      </c>
      <c r="AU616" s="18" t="s">
        <v>82</v>
      </c>
    </row>
    <row r="617" s="2" customFormat="1" ht="16.5" customHeight="1">
      <c r="A617" s="39"/>
      <c r="B617" s="40"/>
      <c r="C617" s="213" t="s">
        <v>1169</v>
      </c>
      <c r="D617" s="213" t="s">
        <v>217</v>
      </c>
      <c r="E617" s="214" t="s">
        <v>1170</v>
      </c>
      <c r="F617" s="215" t="s">
        <v>1171</v>
      </c>
      <c r="G617" s="216" t="s">
        <v>277</v>
      </c>
      <c r="H617" s="217">
        <v>100</v>
      </c>
      <c r="I617" s="218"/>
      <c r="J617" s="219">
        <f>ROUND(I617*H617,2)</f>
        <v>0</v>
      </c>
      <c r="K617" s="215" t="s">
        <v>221</v>
      </c>
      <c r="L617" s="45"/>
      <c r="M617" s="220" t="s">
        <v>19</v>
      </c>
      <c r="N617" s="221" t="s">
        <v>44</v>
      </c>
      <c r="O617" s="85"/>
      <c r="P617" s="222">
        <f>O617*H617</f>
        <v>0</v>
      </c>
      <c r="Q617" s="222">
        <v>0.00085999999999999998</v>
      </c>
      <c r="R617" s="222">
        <f>Q617*H617</f>
        <v>0.085999999999999993</v>
      </c>
      <c r="S617" s="222">
        <v>0</v>
      </c>
      <c r="T617" s="223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24" t="s">
        <v>334</v>
      </c>
      <c r="AT617" s="224" t="s">
        <v>217</v>
      </c>
      <c r="AU617" s="224" t="s">
        <v>82</v>
      </c>
      <c r="AY617" s="18" t="s">
        <v>214</v>
      </c>
      <c r="BE617" s="225">
        <f>IF(N617="základní",J617,0)</f>
        <v>0</v>
      </c>
      <c r="BF617" s="225">
        <f>IF(N617="snížená",J617,0)</f>
        <v>0</v>
      </c>
      <c r="BG617" s="225">
        <f>IF(N617="zákl. přenesená",J617,0)</f>
        <v>0</v>
      </c>
      <c r="BH617" s="225">
        <f>IF(N617="sníž. přenesená",J617,0)</f>
        <v>0</v>
      </c>
      <c r="BI617" s="225">
        <f>IF(N617="nulová",J617,0)</f>
        <v>0</v>
      </c>
      <c r="BJ617" s="18" t="s">
        <v>80</v>
      </c>
      <c r="BK617" s="225">
        <f>ROUND(I617*H617,2)</f>
        <v>0</v>
      </c>
      <c r="BL617" s="18" t="s">
        <v>334</v>
      </c>
      <c r="BM617" s="224" t="s">
        <v>1172</v>
      </c>
    </row>
    <row r="618" s="2" customFormat="1">
      <c r="A618" s="39"/>
      <c r="B618" s="40"/>
      <c r="C618" s="41"/>
      <c r="D618" s="226" t="s">
        <v>224</v>
      </c>
      <c r="E618" s="41"/>
      <c r="F618" s="227" t="s">
        <v>1173</v>
      </c>
      <c r="G618" s="41"/>
      <c r="H618" s="41"/>
      <c r="I618" s="228"/>
      <c r="J618" s="41"/>
      <c r="K618" s="41"/>
      <c r="L618" s="45"/>
      <c r="M618" s="229"/>
      <c r="N618" s="230"/>
      <c r="O618" s="85"/>
      <c r="P618" s="85"/>
      <c r="Q618" s="85"/>
      <c r="R618" s="85"/>
      <c r="S618" s="85"/>
      <c r="T618" s="86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224</v>
      </c>
      <c r="AU618" s="18" t="s">
        <v>82</v>
      </c>
    </row>
    <row r="619" s="2" customFormat="1">
      <c r="A619" s="39"/>
      <c r="B619" s="40"/>
      <c r="C619" s="41"/>
      <c r="D619" s="231" t="s">
        <v>226</v>
      </c>
      <c r="E619" s="41"/>
      <c r="F619" s="232" t="s">
        <v>1174</v>
      </c>
      <c r="G619" s="41"/>
      <c r="H619" s="41"/>
      <c r="I619" s="228"/>
      <c r="J619" s="41"/>
      <c r="K619" s="41"/>
      <c r="L619" s="45"/>
      <c r="M619" s="229"/>
      <c r="N619" s="230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226</v>
      </c>
      <c r="AU619" s="18" t="s">
        <v>82</v>
      </c>
    </row>
    <row r="620" s="2" customFormat="1" ht="24.15" customHeight="1">
      <c r="A620" s="39"/>
      <c r="B620" s="40"/>
      <c r="C620" s="243" t="s">
        <v>1175</v>
      </c>
      <c r="D620" s="243" t="s">
        <v>254</v>
      </c>
      <c r="E620" s="244" t="s">
        <v>1176</v>
      </c>
      <c r="F620" s="245" t="s">
        <v>1177</v>
      </c>
      <c r="G620" s="246" t="s">
        <v>277</v>
      </c>
      <c r="H620" s="247">
        <v>33</v>
      </c>
      <c r="I620" s="248"/>
      <c r="J620" s="249">
        <f>ROUND(I620*H620,2)</f>
        <v>0</v>
      </c>
      <c r="K620" s="245" t="s">
        <v>19</v>
      </c>
      <c r="L620" s="250"/>
      <c r="M620" s="251" t="s">
        <v>19</v>
      </c>
      <c r="N620" s="252" t="s">
        <v>44</v>
      </c>
      <c r="O620" s="85"/>
      <c r="P620" s="222">
        <f>O620*H620</f>
        <v>0</v>
      </c>
      <c r="Q620" s="222">
        <v>0.066000000000000003</v>
      </c>
      <c r="R620" s="222">
        <f>Q620*H620</f>
        <v>2.1779999999999999</v>
      </c>
      <c r="S620" s="222">
        <v>0</v>
      </c>
      <c r="T620" s="223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24" t="s">
        <v>686</v>
      </c>
      <c r="AT620" s="224" t="s">
        <v>254</v>
      </c>
      <c r="AU620" s="224" t="s">
        <v>82</v>
      </c>
      <c r="AY620" s="18" t="s">
        <v>214</v>
      </c>
      <c r="BE620" s="225">
        <f>IF(N620="základní",J620,0)</f>
        <v>0</v>
      </c>
      <c r="BF620" s="225">
        <f>IF(N620="snížená",J620,0)</f>
        <v>0</v>
      </c>
      <c r="BG620" s="225">
        <f>IF(N620="zákl. přenesená",J620,0)</f>
        <v>0</v>
      </c>
      <c r="BH620" s="225">
        <f>IF(N620="sníž. přenesená",J620,0)</f>
        <v>0</v>
      </c>
      <c r="BI620" s="225">
        <f>IF(N620="nulová",J620,0)</f>
        <v>0</v>
      </c>
      <c r="BJ620" s="18" t="s">
        <v>80</v>
      </c>
      <c r="BK620" s="225">
        <f>ROUND(I620*H620,2)</f>
        <v>0</v>
      </c>
      <c r="BL620" s="18" t="s">
        <v>686</v>
      </c>
      <c r="BM620" s="224" t="s">
        <v>1178</v>
      </c>
    </row>
    <row r="621" s="2" customFormat="1">
      <c r="A621" s="39"/>
      <c r="B621" s="40"/>
      <c r="C621" s="41"/>
      <c r="D621" s="226" t="s">
        <v>224</v>
      </c>
      <c r="E621" s="41"/>
      <c r="F621" s="227" t="s">
        <v>1179</v>
      </c>
      <c r="G621" s="41"/>
      <c r="H621" s="41"/>
      <c r="I621" s="228"/>
      <c r="J621" s="41"/>
      <c r="K621" s="41"/>
      <c r="L621" s="45"/>
      <c r="M621" s="229"/>
      <c r="N621" s="230"/>
      <c r="O621" s="85"/>
      <c r="P621" s="85"/>
      <c r="Q621" s="85"/>
      <c r="R621" s="85"/>
      <c r="S621" s="85"/>
      <c r="T621" s="86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224</v>
      </c>
      <c r="AU621" s="18" t="s">
        <v>82</v>
      </c>
    </row>
    <row r="622" s="2" customFormat="1" ht="24.15" customHeight="1">
      <c r="A622" s="39"/>
      <c r="B622" s="40"/>
      <c r="C622" s="243" t="s">
        <v>1180</v>
      </c>
      <c r="D622" s="243" t="s">
        <v>254</v>
      </c>
      <c r="E622" s="244" t="s">
        <v>1181</v>
      </c>
      <c r="F622" s="245" t="s">
        <v>1182</v>
      </c>
      <c r="G622" s="246" t="s">
        <v>277</v>
      </c>
      <c r="H622" s="247">
        <v>33</v>
      </c>
      <c r="I622" s="248"/>
      <c r="J622" s="249">
        <f>ROUND(I622*H622,2)</f>
        <v>0</v>
      </c>
      <c r="K622" s="245" t="s">
        <v>19</v>
      </c>
      <c r="L622" s="250"/>
      <c r="M622" s="251" t="s">
        <v>19</v>
      </c>
      <c r="N622" s="252" t="s">
        <v>44</v>
      </c>
      <c r="O622" s="85"/>
      <c r="P622" s="222">
        <f>O622*H622</f>
        <v>0</v>
      </c>
      <c r="Q622" s="222">
        <v>0.071999999999999995</v>
      </c>
      <c r="R622" s="222">
        <f>Q622*H622</f>
        <v>2.3759999999999999</v>
      </c>
      <c r="S622" s="222">
        <v>0</v>
      </c>
      <c r="T622" s="223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24" t="s">
        <v>686</v>
      </c>
      <c r="AT622" s="224" t="s">
        <v>254</v>
      </c>
      <c r="AU622" s="224" t="s">
        <v>82</v>
      </c>
      <c r="AY622" s="18" t="s">
        <v>214</v>
      </c>
      <c r="BE622" s="225">
        <f>IF(N622="základní",J622,0)</f>
        <v>0</v>
      </c>
      <c r="BF622" s="225">
        <f>IF(N622="snížená",J622,0)</f>
        <v>0</v>
      </c>
      <c r="BG622" s="225">
        <f>IF(N622="zákl. přenesená",J622,0)</f>
        <v>0</v>
      </c>
      <c r="BH622" s="225">
        <f>IF(N622="sníž. přenesená",J622,0)</f>
        <v>0</v>
      </c>
      <c r="BI622" s="225">
        <f>IF(N622="nulová",J622,0)</f>
        <v>0</v>
      </c>
      <c r="BJ622" s="18" t="s">
        <v>80</v>
      </c>
      <c r="BK622" s="225">
        <f>ROUND(I622*H622,2)</f>
        <v>0</v>
      </c>
      <c r="BL622" s="18" t="s">
        <v>686</v>
      </c>
      <c r="BM622" s="224" t="s">
        <v>1183</v>
      </c>
    </row>
    <row r="623" s="2" customFormat="1">
      <c r="A623" s="39"/>
      <c r="B623" s="40"/>
      <c r="C623" s="41"/>
      <c r="D623" s="226" t="s">
        <v>224</v>
      </c>
      <c r="E623" s="41"/>
      <c r="F623" s="227" t="s">
        <v>1184</v>
      </c>
      <c r="G623" s="41"/>
      <c r="H623" s="41"/>
      <c r="I623" s="228"/>
      <c r="J623" s="41"/>
      <c r="K623" s="41"/>
      <c r="L623" s="45"/>
      <c r="M623" s="229"/>
      <c r="N623" s="230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224</v>
      </c>
      <c r="AU623" s="18" t="s">
        <v>82</v>
      </c>
    </row>
    <row r="624" s="2" customFormat="1" ht="24.15" customHeight="1">
      <c r="A624" s="39"/>
      <c r="B624" s="40"/>
      <c r="C624" s="243" t="s">
        <v>1185</v>
      </c>
      <c r="D624" s="243" t="s">
        <v>254</v>
      </c>
      <c r="E624" s="244" t="s">
        <v>1186</v>
      </c>
      <c r="F624" s="245" t="s">
        <v>1187</v>
      </c>
      <c r="G624" s="246" t="s">
        <v>277</v>
      </c>
      <c r="H624" s="247">
        <v>1</v>
      </c>
      <c r="I624" s="248"/>
      <c r="J624" s="249">
        <f>ROUND(I624*H624,2)</f>
        <v>0</v>
      </c>
      <c r="K624" s="245" t="s">
        <v>19</v>
      </c>
      <c r="L624" s="250"/>
      <c r="M624" s="251" t="s">
        <v>19</v>
      </c>
      <c r="N624" s="252" t="s">
        <v>44</v>
      </c>
      <c r="O624" s="85"/>
      <c r="P624" s="222">
        <f>O624*H624</f>
        <v>0</v>
      </c>
      <c r="Q624" s="222">
        <v>0.071999999999999995</v>
      </c>
      <c r="R624" s="222">
        <f>Q624*H624</f>
        <v>0.071999999999999995</v>
      </c>
      <c r="S624" s="222">
        <v>0</v>
      </c>
      <c r="T624" s="223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24" t="s">
        <v>686</v>
      </c>
      <c r="AT624" s="224" t="s">
        <v>254</v>
      </c>
      <c r="AU624" s="224" t="s">
        <v>82</v>
      </c>
      <c r="AY624" s="18" t="s">
        <v>214</v>
      </c>
      <c r="BE624" s="225">
        <f>IF(N624="základní",J624,0)</f>
        <v>0</v>
      </c>
      <c r="BF624" s="225">
        <f>IF(N624="snížená",J624,0)</f>
        <v>0</v>
      </c>
      <c r="BG624" s="225">
        <f>IF(N624="zákl. přenesená",J624,0)</f>
        <v>0</v>
      </c>
      <c r="BH624" s="225">
        <f>IF(N624="sníž. přenesená",J624,0)</f>
        <v>0</v>
      </c>
      <c r="BI624" s="225">
        <f>IF(N624="nulová",J624,0)</f>
        <v>0</v>
      </c>
      <c r="BJ624" s="18" t="s">
        <v>80</v>
      </c>
      <c r="BK624" s="225">
        <f>ROUND(I624*H624,2)</f>
        <v>0</v>
      </c>
      <c r="BL624" s="18" t="s">
        <v>686</v>
      </c>
      <c r="BM624" s="224" t="s">
        <v>1188</v>
      </c>
    </row>
    <row r="625" s="2" customFormat="1">
      <c r="A625" s="39"/>
      <c r="B625" s="40"/>
      <c r="C625" s="41"/>
      <c r="D625" s="226" t="s">
        <v>224</v>
      </c>
      <c r="E625" s="41"/>
      <c r="F625" s="227" t="s">
        <v>1187</v>
      </c>
      <c r="G625" s="41"/>
      <c r="H625" s="41"/>
      <c r="I625" s="228"/>
      <c r="J625" s="41"/>
      <c r="K625" s="41"/>
      <c r="L625" s="45"/>
      <c r="M625" s="229"/>
      <c r="N625" s="230"/>
      <c r="O625" s="85"/>
      <c r="P625" s="85"/>
      <c r="Q625" s="85"/>
      <c r="R625" s="85"/>
      <c r="S625" s="85"/>
      <c r="T625" s="86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224</v>
      </c>
      <c r="AU625" s="18" t="s">
        <v>82</v>
      </c>
    </row>
    <row r="626" s="2" customFormat="1" ht="24.15" customHeight="1">
      <c r="A626" s="39"/>
      <c r="B626" s="40"/>
      <c r="C626" s="243" t="s">
        <v>1189</v>
      </c>
      <c r="D626" s="243" t="s">
        <v>254</v>
      </c>
      <c r="E626" s="244" t="s">
        <v>1190</v>
      </c>
      <c r="F626" s="245" t="s">
        <v>1191</v>
      </c>
      <c r="G626" s="246" t="s">
        <v>277</v>
      </c>
      <c r="H626" s="247">
        <v>2</v>
      </c>
      <c r="I626" s="248"/>
      <c r="J626" s="249">
        <f>ROUND(I626*H626,2)</f>
        <v>0</v>
      </c>
      <c r="K626" s="245" t="s">
        <v>19</v>
      </c>
      <c r="L626" s="250"/>
      <c r="M626" s="251" t="s">
        <v>19</v>
      </c>
      <c r="N626" s="252" t="s">
        <v>44</v>
      </c>
      <c r="O626" s="85"/>
      <c r="P626" s="222">
        <f>O626*H626</f>
        <v>0</v>
      </c>
      <c r="Q626" s="222">
        <v>0.071999999999999995</v>
      </c>
      <c r="R626" s="222">
        <f>Q626*H626</f>
        <v>0.14399999999999999</v>
      </c>
      <c r="S626" s="222">
        <v>0</v>
      </c>
      <c r="T626" s="223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24" t="s">
        <v>686</v>
      </c>
      <c r="AT626" s="224" t="s">
        <v>254</v>
      </c>
      <c r="AU626" s="224" t="s">
        <v>82</v>
      </c>
      <c r="AY626" s="18" t="s">
        <v>214</v>
      </c>
      <c r="BE626" s="225">
        <f>IF(N626="základní",J626,0)</f>
        <v>0</v>
      </c>
      <c r="BF626" s="225">
        <f>IF(N626="snížená",J626,0)</f>
        <v>0</v>
      </c>
      <c r="BG626" s="225">
        <f>IF(N626="zákl. přenesená",J626,0)</f>
        <v>0</v>
      </c>
      <c r="BH626" s="225">
        <f>IF(N626="sníž. přenesená",J626,0)</f>
        <v>0</v>
      </c>
      <c r="BI626" s="225">
        <f>IF(N626="nulová",J626,0)</f>
        <v>0</v>
      </c>
      <c r="BJ626" s="18" t="s">
        <v>80</v>
      </c>
      <c r="BK626" s="225">
        <f>ROUND(I626*H626,2)</f>
        <v>0</v>
      </c>
      <c r="BL626" s="18" t="s">
        <v>686</v>
      </c>
      <c r="BM626" s="224" t="s">
        <v>1192</v>
      </c>
    </row>
    <row r="627" s="2" customFormat="1">
      <c r="A627" s="39"/>
      <c r="B627" s="40"/>
      <c r="C627" s="41"/>
      <c r="D627" s="226" t="s">
        <v>224</v>
      </c>
      <c r="E627" s="41"/>
      <c r="F627" s="227" t="s">
        <v>1191</v>
      </c>
      <c r="G627" s="41"/>
      <c r="H627" s="41"/>
      <c r="I627" s="228"/>
      <c r="J627" s="41"/>
      <c r="K627" s="41"/>
      <c r="L627" s="45"/>
      <c r="M627" s="229"/>
      <c r="N627" s="230"/>
      <c r="O627" s="85"/>
      <c r="P627" s="85"/>
      <c r="Q627" s="85"/>
      <c r="R627" s="85"/>
      <c r="S627" s="85"/>
      <c r="T627" s="86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224</v>
      </c>
      <c r="AU627" s="18" t="s">
        <v>82</v>
      </c>
    </row>
    <row r="628" s="2" customFormat="1" ht="24.15" customHeight="1">
      <c r="A628" s="39"/>
      <c r="B628" s="40"/>
      <c r="C628" s="243" t="s">
        <v>1193</v>
      </c>
      <c r="D628" s="243" t="s">
        <v>254</v>
      </c>
      <c r="E628" s="244" t="s">
        <v>1194</v>
      </c>
      <c r="F628" s="245" t="s">
        <v>1195</v>
      </c>
      <c r="G628" s="246" t="s">
        <v>277</v>
      </c>
      <c r="H628" s="247">
        <v>3</v>
      </c>
      <c r="I628" s="248"/>
      <c r="J628" s="249">
        <f>ROUND(I628*H628,2)</f>
        <v>0</v>
      </c>
      <c r="K628" s="245" t="s">
        <v>19</v>
      </c>
      <c r="L628" s="250"/>
      <c r="M628" s="251" t="s">
        <v>19</v>
      </c>
      <c r="N628" s="252" t="s">
        <v>44</v>
      </c>
      <c r="O628" s="85"/>
      <c r="P628" s="222">
        <f>O628*H628</f>
        <v>0</v>
      </c>
      <c r="Q628" s="222">
        <v>0.071999999999999995</v>
      </c>
      <c r="R628" s="222">
        <f>Q628*H628</f>
        <v>0.21599999999999997</v>
      </c>
      <c r="S628" s="222">
        <v>0</v>
      </c>
      <c r="T628" s="223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24" t="s">
        <v>686</v>
      </c>
      <c r="AT628" s="224" t="s">
        <v>254</v>
      </c>
      <c r="AU628" s="224" t="s">
        <v>82</v>
      </c>
      <c r="AY628" s="18" t="s">
        <v>214</v>
      </c>
      <c r="BE628" s="225">
        <f>IF(N628="základní",J628,0)</f>
        <v>0</v>
      </c>
      <c r="BF628" s="225">
        <f>IF(N628="snížená",J628,0)</f>
        <v>0</v>
      </c>
      <c r="BG628" s="225">
        <f>IF(N628="zákl. přenesená",J628,0)</f>
        <v>0</v>
      </c>
      <c r="BH628" s="225">
        <f>IF(N628="sníž. přenesená",J628,0)</f>
        <v>0</v>
      </c>
      <c r="BI628" s="225">
        <f>IF(N628="nulová",J628,0)</f>
        <v>0</v>
      </c>
      <c r="BJ628" s="18" t="s">
        <v>80</v>
      </c>
      <c r="BK628" s="225">
        <f>ROUND(I628*H628,2)</f>
        <v>0</v>
      </c>
      <c r="BL628" s="18" t="s">
        <v>686</v>
      </c>
      <c r="BM628" s="224" t="s">
        <v>1196</v>
      </c>
    </row>
    <row r="629" s="2" customFormat="1">
      <c r="A629" s="39"/>
      <c r="B629" s="40"/>
      <c r="C629" s="41"/>
      <c r="D629" s="226" t="s">
        <v>224</v>
      </c>
      <c r="E629" s="41"/>
      <c r="F629" s="227" t="s">
        <v>1195</v>
      </c>
      <c r="G629" s="41"/>
      <c r="H629" s="41"/>
      <c r="I629" s="228"/>
      <c r="J629" s="41"/>
      <c r="K629" s="41"/>
      <c r="L629" s="45"/>
      <c r="M629" s="229"/>
      <c r="N629" s="230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224</v>
      </c>
      <c r="AU629" s="18" t="s">
        <v>82</v>
      </c>
    </row>
    <row r="630" s="2" customFormat="1" ht="24.15" customHeight="1">
      <c r="A630" s="39"/>
      <c r="B630" s="40"/>
      <c r="C630" s="243" t="s">
        <v>1197</v>
      </c>
      <c r="D630" s="243" t="s">
        <v>254</v>
      </c>
      <c r="E630" s="244" t="s">
        <v>1198</v>
      </c>
      <c r="F630" s="245" t="s">
        <v>1199</v>
      </c>
      <c r="G630" s="246" t="s">
        <v>277</v>
      </c>
      <c r="H630" s="247">
        <v>2</v>
      </c>
      <c r="I630" s="248"/>
      <c r="J630" s="249">
        <f>ROUND(I630*H630,2)</f>
        <v>0</v>
      </c>
      <c r="K630" s="245" t="s">
        <v>19</v>
      </c>
      <c r="L630" s="250"/>
      <c r="M630" s="251" t="s">
        <v>19</v>
      </c>
      <c r="N630" s="252" t="s">
        <v>44</v>
      </c>
      <c r="O630" s="85"/>
      <c r="P630" s="222">
        <f>O630*H630</f>
        <v>0</v>
      </c>
      <c r="Q630" s="222">
        <v>0.071999999999999995</v>
      </c>
      <c r="R630" s="222">
        <f>Q630*H630</f>
        <v>0.14399999999999999</v>
      </c>
      <c r="S630" s="222">
        <v>0</v>
      </c>
      <c r="T630" s="223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24" t="s">
        <v>686</v>
      </c>
      <c r="AT630" s="224" t="s">
        <v>254</v>
      </c>
      <c r="AU630" s="224" t="s">
        <v>82</v>
      </c>
      <c r="AY630" s="18" t="s">
        <v>214</v>
      </c>
      <c r="BE630" s="225">
        <f>IF(N630="základní",J630,0)</f>
        <v>0</v>
      </c>
      <c r="BF630" s="225">
        <f>IF(N630="snížená",J630,0)</f>
        <v>0</v>
      </c>
      <c r="BG630" s="225">
        <f>IF(N630="zákl. přenesená",J630,0)</f>
        <v>0</v>
      </c>
      <c r="BH630" s="225">
        <f>IF(N630="sníž. přenesená",J630,0)</f>
        <v>0</v>
      </c>
      <c r="BI630" s="225">
        <f>IF(N630="nulová",J630,0)</f>
        <v>0</v>
      </c>
      <c r="BJ630" s="18" t="s">
        <v>80</v>
      </c>
      <c r="BK630" s="225">
        <f>ROUND(I630*H630,2)</f>
        <v>0</v>
      </c>
      <c r="BL630" s="18" t="s">
        <v>686</v>
      </c>
      <c r="BM630" s="224" t="s">
        <v>1200</v>
      </c>
    </row>
    <row r="631" s="2" customFormat="1">
      <c r="A631" s="39"/>
      <c r="B631" s="40"/>
      <c r="C631" s="41"/>
      <c r="D631" s="226" t="s">
        <v>224</v>
      </c>
      <c r="E631" s="41"/>
      <c r="F631" s="227" t="s">
        <v>1199</v>
      </c>
      <c r="G631" s="41"/>
      <c r="H631" s="41"/>
      <c r="I631" s="228"/>
      <c r="J631" s="41"/>
      <c r="K631" s="41"/>
      <c r="L631" s="45"/>
      <c r="M631" s="229"/>
      <c r="N631" s="230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224</v>
      </c>
      <c r="AU631" s="18" t="s">
        <v>82</v>
      </c>
    </row>
    <row r="632" s="2" customFormat="1" ht="24.15" customHeight="1">
      <c r="A632" s="39"/>
      <c r="B632" s="40"/>
      <c r="C632" s="243" t="s">
        <v>1201</v>
      </c>
      <c r="D632" s="243" t="s">
        <v>254</v>
      </c>
      <c r="E632" s="244" t="s">
        <v>1202</v>
      </c>
      <c r="F632" s="245" t="s">
        <v>1203</v>
      </c>
      <c r="G632" s="246" t="s">
        <v>277</v>
      </c>
      <c r="H632" s="247">
        <v>1</v>
      </c>
      <c r="I632" s="248"/>
      <c r="J632" s="249">
        <f>ROUND(I632*H632,2)</f>
        <v>0</v>
      </c>
      <c r="K632" s="245" t="s">
        <v>19</v>
      </c>
      <c r="L632" s="250"/>
      <c r="M632" s="251" t="s">
        <v>19</v>
      </c>
      <c r="N632" s="252" t="s">
        <v>44</v>
      </c>
      <c r="O632" s="85"/>
      <c r="P632" s="222">
        <f>O632*H632</f>
        <v>0</v>
      </c>
      <c r="Q632" s="222">
        <v>0.071999999999999995</v>
      </c>
      <c r="R632" s="222">
        <f>Q632*H632</f>
        <v>0.071999999999999995</v>
      </c>
      <c r="S632" s="222">
        <v>0</v>
      </c>
      <c r="T632" s="223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24" t="s">
        <v>686</v>
      </c>
      <c r="AT632" s="224" t="s">
        <v>254</v>
      </c>
      <c r="AU632" s="224" t="s">
        <v>82</v>
      </c>
      <c r="AY632" s="18" t="s">
        <v>214</v>
      </c>
      <c r="BE632" s="225">
        <f>IF(N632="základní",J632,0)</f>
        <v>0</v>
      </c>
      <c r="BF632" s="225">
        <f>IF(N632="snížená",J632,0)</f>
        <v>0</v>
      </c>
      <c r="BG632" s="225">
        <f>IF(N632="zákl. přenesená",J632,0)</f>
        <v>0</v>
      </c>
      <c r="BH632" s="225">
        <f>IF(N632="sníž. přenesená",J632,0)</f>
        <v>0</v>
      </c>
      <c r="BI632" s="225">
        <f>IF(N632="nulová",J632,0)</f>
        <v>0</v>
      </c>
      <c r="BJ632" s="18" t="s">
        <v>80</v>
      </c>
      <c r="BK632" s="225">
        <f>ROUND(I632*H632,2)</f>
        <v>0</v>
      </c>
      <c r="BL632" s="18" t="s">
        <v>686</v>
      </c>
      <c r="BM632" s="224" t="s">
        <v>1204</v>
      </c>
    </row>
    <row r="633" s="2" customFormat="1">
      <c r="A633" s="39"/>
      <c r="B633" s="40"/>
      <c r="C633" s="41"/>
      <c r="D633" s="226" t="s">
        <v>224</v>
      </c>
      <c r="E633" s="41"/>
      <c r="F633" s="227" t="s">
        <v>1203</v>
      </c>
      <c r="G633" s="41"/>
      <c r="H633" s="41"/>
      <c r="I633" s="228"/>
      <c r="J633" s="41"/>
      <c r="K633" s="41"/>
      <c r="L633" s="45"/>
      <c r="M633" s="229"/>
      <c r="N633" s="230"/>
      <c r="O633" s="85"/>
      <c r="P633" s="85"/>
      <c r="Q633" s="85"/>
      <c r="R633" s="85"/>
      <c r="S633" s="85"/>
      <c r="T633" s="86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224</v>
      </c>
      <c r="AU633" s="18" t="s">
        <v>82</v>
      </c>
    </row>
    <row r="634" s="2" customFormat="1" ht="24.15" customHeight="1">
      <c r="A634" s="39"/>
      <c r="B634" s="40"/>
      <c r="C634" s="243" t="s">
        <v>1205</v>
      </c>
      <c r="D634" s="243" t="s">
        <v>254</v>
      </c>
      <c r="E634" s="244" t="s">
        <v>1206</v>
      </c>
      <c r="F634" s="245" t="s">
        <v>1207</v>
      </c>
      <c r="G634" s="246" t="s">
        <v>277</v>
      </c>
      <c r="H634" s="247">
        <v>1</v>
      </c>
      <c r="I634" s="248"/>
      <c r="J634" s="249">
        <f>ROUND(I634*H634,2)</f>
        <v>0</v>
      </c>
      <c r="K634" s="245" t="s">
        <v>19</v>
      </c>
      <c r="L634" s="250"/>
      <c r="M634" s="251" t="s">
        <v>19</v>
      </c>
      <c r="N634" s="252" t="s">
        <v>44</v>
      </c>
      <c r="O634" s="85"/>
      <c r="P634" s="222">
        <f>O634*H634</f>
        <v>0</v>
      </c>
      <c r="Q634" s="222">
        <v>0.071999999999999995</v>
      </c>
      <c r="R634" s="222">
        <f>Q634*H634</f>
        <v>0.071999999999999995</v>
      </c>
      <c r="S634" s="222">
        <v>0</v>
      </c>
      <c r="T634" s="223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24" t="s">
        <v>686</v>
      </c>
      <c r="AT634" s="224" t="s">
        <v>254</v>
      </c>
      <c r="AU634" s="224" t="s">
        <v>82</v>
      </c>
      <c r="AY634" s="18" t="s">
        <v>214</v>
      </c>
      <c r="BE634" s="225">
        <f>IF(N634="základní",J634,0)</f>
        <v>0</v>
      </c>
      <c r="BF634" s="225">
        <f>IF(N634="snížená",J634,0)</f>
        <v>0</v>
      </c>
      <c r="BG634" s="225">
        <f>IF(N634="zákl. přenesená",J634,0)</f>
        <v>0</v>
      </c>
      <c r="BH634" s="225">
        <f>IF(N634="sníž. přenesená",J634,0)</f>
        <v>0</v>
      </c>
      <c r="BI634" s="225">
        <f>IF(N634="nulová",J634,0)</f>
        <v>0</v>
      </c>
      <c r="BJ634" s="18" t="s">
        <v>80</v>
      </c>
      <c r="BK634" s="225">
        <f>ROUND(I634*H634,2)</f>
        <v>0</v>
      </c>
      <c r="BL634" s="18" t="s">
        <v>686</v>
      </c>
      <c r="BM634" s="224" t="s">
        <v>1208</v>
      </c>
    </row>
    <row r="635" s="2" customFormat="1">
      <c r="A635" s="39"/>
      <c r="B635" s="40"/>
      <c r="C635" s="41"/>
      <c r="D635" s="226" t="s">
        <v>224</v>
      </c>
      <c r="E635" s="41"/>
      <c r="F635" s="227" t="s">
        <v>1207</v>
      </c>
      <c r="G635" s="41"/>
      <c r="H635" s="41"/>
      <c r="I635" s="228"/>
      <c r="J635" s="41"/>
      <c r="K635" s="41"/>
      <c r="L635" s="45"/>
      <c r="M635" s="229"/>
      <c r="N635" s="230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224</v>
      </c>
      <c r="AU635" s="18" t="s">
        <v>82</v>
      </c>
    </row>
    <row r="636" s="2" customFormat="1" ht="24.15" customHeight="1">
      <c r="A636" s="39"/>
      <c r="B636" s="40"/>
      <c r="C636" s="243" t="s">
        <v>1209</v>
      </c>
      <c r="D636" s="243" t="s">
        <v>254</v>
      </c>
      <c r="E636" s="244" t="s">
        <v>1210</v>
      </c>
      <c r="F636" s="245" t="s">
        <v>1211</v>
      </c>
      <c r="G636" s="246" t="s">
        <v>277</v>
      </c>
      <c r="H636" s="247">
        <v>2</v>
      </c>
      <c r="I636" s="248"/>
      <c r="J636" s="249">
        <f>ROUND(I636*H636,2)</f>
        <v>0</v>
      </c>
      <c r="K636" s="245" t="s">
        <v>19</v>
      </c>
      <c r="L636" s="250"/>
      <c r="M636" s="251" t="s">
        <v>19</v>
      </c>
      <c r="N636" s="252" t="s">
        <v>44</v>
      </c>
      <c r="O636" s="85"/>
      <c r="P636" s="222">
        <f>O636*H636</f>
        <v>0</v>
      </c>
      <c r="Q636" s="222">
        <v>0.071999999999999995</v>
      </c>
      <c r="R636" s="222">
        <f>Q636*H636</f>
        <v>0.14399999999999999</v>
      </c>
      <c r="S636" s="222">
        <v>0</v>
      </c>
      <c r="T636" s="223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24" t="s">
        <v>686</v>
      </c>
      <c r="AT636" s="224" t="s">
        <v>254</v>
      </c>
      <c r="AU636" s="224" t="s">
        <v>82</v>
      </c>
      <c r="AY636" s="18" t="s">
        <v>214</v>
      </c>
      <c r="BE636" s="225">
        <f>IF(N636="základní",J636,0)</f>
        <v>0</v>
      </c>
      <c r="BF636" s="225">
        <f>IF(N636="snížená",J636,0)</f>
        <v>0</v>
      </c>
      <c r="BG636" s="225">
        <f>IF(N636="zákl. přenesená",J636,0)</f>
        <v>0</v>
      </c>
      <c r="BH636" s="225">
        <f>IF(N636="sníž. přenesená",J636,0)</f>
        <v>0</v>
      </c>
      <c r="BI636" s="225">
        <f>IF(N636="nulová",J636,0)</f>
        <v>0</v>
      </c>
      <c r="BJ636" s="18" t="s">
        <v>80</v>
      </c>
      <c r="BK636" s="225">
        <f>ROUND(I636*H636,2)</f>
        <v>0</v>
      </c>
      <c r="BL636" s="18" t="s">
        <v>686</v>
      </c>
      <c r="BM636" s="224" t="s">
        <v>1212</v>
      </c>
    </row>
    <row r="637" s="2" customFormat="1">
      <c r="A637" s="39"/>
      <c r="B637" s="40"/>
      <c r="C637" s="41"/>
      <c r="D637" s="226" t="s">
        <v>224</v>
      </c>
      <c r="E637" s="41"/>
      <c r="F637" s="227" t="s">
        <v>1211</v>
      </c>
      <c r="G637" s="41"/>
      <c r="H637" s="41"/>
      <c r="I637" s="228"/>
      <c r="J637" s="41"/>
      <c r="K637" s="41"/>
      <c r="L637" s="45"/>
      <c r="M637" s="229"/>
      <c r="N637" s="230"/>
      <c r="O637" s="85"/>
      <c r="P637" s="85"/>
      <c r="Q637" s="85"/>
      <c r="R637" s="85"/>
      <c r="S637" s="85"/>
      <c r="T637" s="86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224</v>
      </c>
      <c r="AU637" s="18" t="s">
        <v>82</v>
      </c>
    </row>
    <row r="638" s="2" customFormat="1" ht="24.15" customHeight="1">
      <c r="A638" s="39"/>
      <c r="B638" s="40"/>
      <c r="C638" s="243" t="s">
        <v>1213</v>
      </c>
      <c r="D638" s="243" t="s">
        <v>254</v>
      </c>
      <c r="E638" s="244" t="s">
        <v>1214</v>
      </c>
      <c r="F638" s="245" t="s">
        <v>1215</v>
      </c>
      <c r="G638" s="246" t="s">
        <v>277</v>
      </c>
      <c r="H638" s="247">
        <v>1</v>
      </c>
      <c r="I638" s="248"/>
      <c r="J638" s="249">
        <f>ROUND(I638*H638,2)</f>
        <v>0</v>
      </c>
      <c r="K638" s="245" t="s">
        <v>19</v>
      </c>
      <c r="L638" s="250"/>
      <c r="M638" s="251" t="s">
        <v>19</v>
      </c>
      <c r="N638" s="252" t="s">
        <v>44</v>
      </c>
      <c r="O638" s="85"/>
      <c r="P638" s="222">
        <f>O638*H638</f>
        <v>0</v>
      </c>
      <c r="Q638" s="222">
        <v>0.108</v>
      </c>
      <c r="R638" s="222">
        <f>Q638*H638</f>
        <v>0.108</v>
      </c>
      <c r="S638" s="222">
        <v>0</v>
      </c>
      <c r="T638" s="223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24" t="s">
        <v>686</v>
      </c>
      <c r="AT638" s="224" t="s">
        <v>254</v>
      </c>
      <c r="AU638" s="224" t="s">
        <v>82</v>
      </c>
      <c r="AY638" s="18" t="s">
        <v>214</v>
      </c>
      <c r="BE638" s="225">
        <f>IF(N638="základní",J638,0)</f>
        <v>0</v>
      </c>
      <c r="BF638" s="225">
        <f>IF(N638="snížená",J638,0)</f>
        <v>0</v>
      </c>
      <c r="BG638" s="225">
        <f>IF(N638="zákl. přenesená",J638,0)</f>
        <v>0</v>
      </c>
      <c r="BH638" s="225">
        <f>IF(N638="sníž. přenesená",J638,0)</f>
        <v>0</v>
      </c>
      <c r="BI638" s="225">
        <f>IF(N638="nulová",J638,0)</f>
        <v>0</v>
      </c>
      <c r="BJ638" s="18" t="s">
        <v>80</v>
      </c>
      <c r="BK638" s="225">
        <f>ROUND(I638*H638,2)</f>
        <v>0</v>
      </c>
      <c r="BL638" s="18" t="s">
        <v>686</v>
      </c>
      <c r="BM638" s="224" t="s">
        <v>1216</v>
      </c>
    </row>
    <row r="639" s="2" customFormat="1">
      <c r="A639" s="39"/>
      <c r="B639" s="40"/>
      <c r="C639" s="41"/>
      <c r="D639" s="226" t="s">
        <v>224</v>
      </c>
      <c r="E639" s="41"/>
      <c r="F639" s="227" t="s">
        <v>1215</v>
      </c>
      <c r="G639" s="41"/>
      <c r="H639" s="41"/>
      <c r="I639" s="228"/>
      <c r="J639" s="41"/>
      <c r="K639" s="41"/>
      <c r="L639" s="45"/>
      <c r="M639" s="229"/>
      <c r="N639" s="230"/>
      <c r="O639" s="85"/>
      <c r="P639" s="85"/>
      <c r="Q639" s="85"/>
      <c r="R639" s="85"/>
      <c r="S639" s="85"/>
      <c r="T639" s="86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224</v>
      </c>
      <c r="AU639" s="18" t="s">
        <v>82</v>
      </c>
    </row>
    <row r="640" s="2" customFormat="1" ht="24.15" customHeight="1">
      <c r="A640" s="39"/>
      <c r="B640" s="40"/>
      <c r="C640" s="243" t="s">
        <v>1217</v>
      </c>
      <c r="D640" s="243" t="s">
        <v>254</v>
      </c>
      <c r="E640" s="244" t="s">
        <v>1218</v>
      </c>
      <c r="F640" s="245" t="s">
        <v>1219</v>
      </c>
      <c r="G640" s="246" t="s">
        <v>277</v>
      </c>
      <c r="H640" s="247">
        <v>1</v>
      </c>
      <c r="I640" s="248"/>
      <c r="J640" s="249">
        <f>ROUND(I640*H640,2)</f>
        <v>0</v>
      </c>
      <c r="K640" s="245" t="s">
        <v>19</v>
      </c>
      <c r="L640" s="250"/>
      <c r="M640" s="251" t="s">
        <v>19</v>
      </c>
      <c r="N640" s="252" t="s">
        <v>44</v>
      </c>
      <c r="O640" s="85"/>
      <c r="P640" s="222">
        <f>O640*H640</f>
        <v>0</v>
      </c>
      <c r="Q640" s="222">
        <v>0.066000000000000003</v>
      </c>
      <c r="R640" s="222">
        <f>Q640*H640</f>
        <v>0.066000000000000003</v>
      </c>
      <c r="S640" s="222">
        <v>0</v>
      </c>
      <c r="T640" s="223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24" t="s">
        <v>686</v>
      </c>
      <c r="AT640" s="224" t="s">
        <v>254</v>
      </c>
      <c r="AU640" s="224" t="s">
        <v>82</v>
      </c>
      <c r="AY640" s="18" t="s">
        <v>214</v>
      </c>
      <c r="BE640" s="225">
        <f>IF(N640="základní",J640,0)</f>
        <v>0</v>
      </c>
      <c r="BF640" s="225">
        <f>IF(N640="snížená",J640,0)</f>
        <v>0</v>
      </c>
      <c r="BG640" s="225">
        <f>IF(N640="zákl. přenesená",J640,0)</f>
        <v>0</v>
      </c>
      <c r="BH640" s="225">
        <f>IF(N640="sníž. přenesená",J640,0)</f>
        <v>0</v>
      </c>
      <c r="BI640" s="225">
        <f>IF(N640="nulová",J640,0)</f>
        <v>0</v>
      </c>
      <c r="BJ640" s="18" t="s">
        <v>80</v>
      </c>
      <c r="BK640" s="225">
        <f>ROUND(I640*H640,2)</f>
        <v>0</v>
      </c>
      <c r="BL640" s="18" t="s">
        <v>686</v>
      </c>
      <c r="BM640" s="224" t="s">
        <v>1220</v>
      </c>
    </row>
    <row r="641" s="2" customFormat="1">
      <c r="A641" s="39"/>
      <c r="B641" s="40"/>
      <c r="C641" s="41"/>
      <c r="D641" s="226" t="s">
        <v>224</v>
      </c>
      <c r="E641" s="41"/>
      <c r="F641" s="227" t="s">
        <v>1219</v>
      </c>
      <c r="G641" s="41"/>
      <c r="H641" s="41"/>
      <c r="I641" s="228"/>
      <c r="J641" s="41"/>
      <c r="K641" s="41"/>
      <c r="L641" s="45"/>
      <c r="M641" s="229"/>
      <c r="N641" s="230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224</v>
      </c>
      <c r="AU641" s="18" t="s">
        <v>82</v>
      </c>
    </row>
    <row r="642" s="2" customFormat="1" ht="24.15" customHeight="1">
      <c r="A642" s="39"/>
      <c r="B642" s="40"/>
      <c r="C642" s="243" t="s">
        <v>1221</v>
      </c>
      <c r="D642" s="243" t="s">
        <v>254</v>
      </c>
      <c r="E642" s="244" t="s">
        <v>1222</v>
      </c>
      <c r="F642" s="245" t="s">
        <v>1223</v>
      </c>
      <c r="G642" s="246" t="s">
        <v>277</v>
      </c>
      <c r="H642" s="247">
        <v>2</v>
      </c>
      <c r="I642" s="248"/>
      <c r="J642" s="249">
        <f>ROUND(I642*H642,2)</f>
        <v>0</v>
      </c>
      <c r="K642" s="245" t="s">
        <v>19</v>
      </c>
      <c r="L642" s="250"/>
      <c r="M642" s="251" t="s">
        <v>19</v>
      </c>
      <c r="N642" s="252" t="s">
        <v>44</v>
      </c>
      <c r="O642" s="85"/>
      <c r="P642" s="222">
        <f>O642*H642</f>
        <v>0</v>
      </c>
      <c r="Q642" s="222">
        <v>0.066000000000000003</v>
      </c>
      <c r="R642" s="222">
        <f>Q642*H642</f>
        <v>0.13200000000000001</v>
      </c>
      <c r="S642" s="222">
        <v>0</v>
      </c>
      <c r="T642" s="223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24" t="s">
        <v>686</v>
      </c>
      <c r="AT642" s="224" t="s">
        <v>254</v>
      </c>
      <c r="AU642" s="224" t="s">
        <v>82</v>
      </c>
      <c r="AY642" s="18" t="s">
        <v>214</v>
      </c>
      <c r="BE642" s="225">
        <f>IF(N642="základní",J642,0)</f>
        <v>0</v>
      </c>
      <c r="BF642" s="225">
        <f>IF(N642="snížená",J642,0)</f>
        <v>0</v>
      </c>
      <c r="BG642" s="225">
        <f>IF(N642="zákl. přenesená",J642,0)</f>
        <v>0</v>
      </c>
      <c r="BH642" s="225">
        <f>IF(N642="sníž. přenesená",J642,0)</f>
        <v>0</v>
      </c>
      <c r="BI642" s="225">
        <f>IF(N642="nulová",J642,0)</f>
        <v>0</v>
      </c>
      <c r="BJ642" s="18" t="s">
        <v>80</v>
      </c>
      <c r="BK642" s="225">
        <f>ROUND(I642*H642,2)</f>
        <v>0</v>
      </c>
      <c r="BL642" s="18" t="s">
        <v>686</v>
      </c>
      <c r="BM642" s="224" t="s">
        <v>1224</v>
      </c>
    </row>
    <row r="643" s="2" customFormat="1">
      <c r="A643" s="39"/>
      <c r="B643" s="40"/>
      <c r="C643" s="41"/>
      <c r="D643" s="226" t="s">
        <v>224</v>
      </c>
      <c r="E643" s="41"/>
      <c r="F643" s="227" t="s">
        <v>1223</v>
      </c>
      <c r="G643" s="41"/>
      <c r="H643" s="41"/>
      <c r="I643" s="228"/>
      <c r="J643" s="41"/>
      <c r="K643" s="41"/>
      <c r="L643" s="45"/>
      <c r="M643" s="229"/>
      <c r="N643" s="230"/>
      <c r="O643" s="85"/>
      <c r="P643" s="85"/>
      <c r="Q643" s="85"/>
      <c r="R643" s="85"/>
      <c r="S643" s="85"/>
      <c r="T643" s="86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224</v>
      </c>
      <c r="AU643" s="18" t="s">
        <v>82</v>
      </c>
    </row>
    <row r="644" s="2" customFormat="1" ht="24.15" customHeight="1">
      <c r="A644" s="39"/>
      <c r="B644" s="40"/>
      <c r="C644" s="243" t="s">
        <v>1225</v>
      </c>
      <c r="D644" s="243" t="s">
        <v>254</v>
      </c>
      <c r="E644" s="244" t="s">
        <v>1226</v>
      </c>
      <c r="F644" s="245" t="s">
        <v>1227</v>
      </c>
      <c r="G644" s="246" t="s">
        <v>277</v>
      </c>
      <c r="H644" s="247">
        <v>3</v>
      </c>
      <c r="I644" s="248"/>
      <c r="J644" s="249">
        <f>ROUND(I644*H644,2)</f>
        <v>0</v>
      </c>
      <c r="K644" s="245" t="s">
        <v>19</v>
      </c>
      <c r="L644" s="250"/>
      <c r="M644" s="251" t="s">
        <v>19</v>
      </c>
      <c r="N644" s="252" t="s">
        <v>44</v>
      </c>
      <c r="O644" s="85"/>
      <c r="P644" s="222">
        <f>O644*H644</f>
        <v>0</v>
      </c>
      <c r="Q644" s="222">
        <v>0.066000000000000003</v>
      </c>
      <c r="R644" s="222">
        <f>Q644*H644</f>
        <v>0.19800000000000001</v>
      </c>
      <c r="S644" s="222">
        <v>0</v>
      </c>
      <c r="T644" s="223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24" t="s">
        <v>686</v>
      </c>
      <c r="AT644" s="224" t="s">
        <v>254</v>
      </c>
      <c r="AU644" s="224" t="s">
        <v>82</v>
      </c>
      <c r="AY644" s="18" t="s">
        <v>214</v>
      </c>
      <c r="BE644" s="225">
        <f>IF(N644="základní",J644,0)</f>
        <v>0</v>
      </c>
      <c r="BF644" s="225">
        <f>IF(N644="snížená",J644,0)</f>
        <v>0</v>
      </c>
      <c r="BG644" s="225">
        <f>IF(N644="zákl. přenesená",J644,0)</f>
        <v>0</v>
      </c>
      <c r="BH644" s="225">
        <f>IF(N644="sníž. přenesená",J644,0)</f>
        <v>0</v>
      </c>
      <c r="BI644" s="225">
        <f>IF(N644="nulová",J644,0)</f>
        <v>0</v>
      </c>
      <c r="BJ644" s="18" t="s">
        <v>80</v>
      </c>
      <c r="BK644" s="225">
        <f>ROUND(I644*H644,2)</f>
        <v>0</v>
      </c>
      <c r="BL644" s="18" t="s">
        <v>686</v>
      </c>
      <c r="BM644" s="224" t="s">
        <v>1228</v>
      </c>
    </row>
    <row r="645" s="2" customFormat="1">
      <c r="A645" s="39"/>
      <c r="B645" s="40"/>
      <c r="C645" s="41"/>
      <c r="D645" s="226" t="s">
        <v>224</v>
      </c>
      <c r="E645" s="41"/>
      <c r="F645" s="227" t="s">
        <v>1227</v>
      </c>
      <c r="G645" s="41"/>
      <c r="H645" s="41"/>
      <c r="I645" s="228"/>
      <c r="J645" s="41"/>
      <c r="K645" s="41"/>
      <c r="L645" s="45"/>
      <c r="M645" s="229"/>
      <c r="N645" s="230"/>
      <c r="O645" s="85"/>
      <c r="P645" s="85"/>
      <c r="Q645" s="85"/>
      <c r="R645" s="85"/>
      <c r="S645" s="85"/>
      <c r="T645" s="86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224</v>
      </c>
      <c r="AU645" s="18" t="s">
        <v>82</v>
      </c>
    </row>
    <row r="646" s="2" customFormat="1" ht="24.15" customHeight="1">
      <c r="A646" s="39"/>
      <c r="B646" s="40"/>
      <c r="C646" s="243" t="s">
        <v>1229</v>
      </c>
      <c r="D646" s="243" t="s">
        <v>254</v>
      </c>
      <c r="E646" s="244" t="s">
        <v>1230</v>
      </c>
      <c r="F646" s="245" t="s">
        <v>1231</v>
      </c>
      <c r="G646" s="246" t="s">
        <v>277</v>
      </c>
      <c r="H646" s="247">
        <v>2</v>
      </c>
      <c r="I646" s="248"/>
      <c r="J646" s="249">
        <f>ROUND(I646*H646,2)</f>
        <v>0</v>
      </c>
      <c r="K646" s="245" t="s">
        <v>19</v>
      </c>
      <c r="L646" s="250"/>
      <c r="M646" s="251" t="s">
        <v>19</v>
      </c>
      <c r="N646" s="252" t="s">
        <v>44</v>
      </c>
      <c r="O646" s="85"/>
      <c r="P646" s="222">
        <f>O646*H646</f>
        <v>0</v>
      </c>
      <c r="Q646" s="222">
        <v>0.066000000000000003</v>
      </c>
      <c r="R646" s="222">
        <f>Q646*H646</f>
        <v>0.13200000000000001</v>
      </c>
      <c r="S646" s="222">
        <v>0</v>
      </c>
      <c r="T646" s="223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24" t="s">
        <v>686</v>
      </c>
      <c r="AT646" s="224" t="s">
        <v>254</v>
      </c>
      <c r="AU646" s="224" t="s">
        <v>82</v>
      </c>
      <c r="AY646" s="18" t="s">
        <v>214</v>
      </c>
      <c r="BE646" s="225">
        <f>IF(N646="základní",J646,0)</f>
        <v>0</v>
      </c>
      <c r="BF646" s="225">
        <f>IF(N646="snížená",J646,0)</f>
        <v>0</v>
      </c>
      <c r="BG646" s="225">
        <f>IF(N646="zákl. přenesená",J646,0)</f>
        <v>0</v>
      </c>
      <c r="BH646" s="225">
        <f>IF(N646="sníž. přenesená",J646,0)</f>
        <v>0</v>
      </c>
      <c r="BI646" s="225">
        <f>IF(N646="nulová",J646,0)</f>
        <v>0</v>
      </c>
      <c r="BJ646" s="18" t="s">
        <v>80</v>
      </c>
      <c r="BK646" s="225">
        <f>ROUND(I646*H646,2)</f>
        <v>0</v>
      </c>
      <c r="BL646" s="18" t="s">
        <v>686</v>
      </c>
      <c r="BM646" s="224" t="s">
        <v>1232</v>
      </c>
    </row>
    <row r="647" s="2" customFormat="1">
      <c r="A647" s="39"/>
      <c r="B647" s="40"/>
      <c r="C647" s="41"/>
      <c r="D647" s="226" t="s">
        <v>224</v>
      </c>
      <c r="E647" s="41"/>
      <c r="F647" s="227" t="s">
        <v>1231</v>
      </c>
      <c r="G647" s="41"/>
      <c r="H647" s="41"/>
      <c r="I647" s="228"/>
      <c r="J647" s="41"/>
      <c r="K647" s="41"/>
      <c r="L647" s="45"/>
      <c r="M647" s="229"/>
      <c r="N647" s="230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224</v>
      </c>
      <c r="AU647" s="18" t="s">
        <v>82</v>
      </c>
    </row>
    <row r="648" s="2" customFormat="1" ht="24.15" customHeight="1">
      <c r="A648" s="39"/>
      <c r="B648" s="40"/>
      <c r="C648" s="243" t="s">
        <v>1233</v>
      </c>
      <c r="D648" s="243" t="s">
        <v>254</v>
      </c>
      <c r="E648" s="244" t="s">
        <v>1234</v>
      </c>
      <c r="F648" s="245" t="s">
        <v>1235</v>
      </c>
      <c r="G648" s="246" t="s">
        <v>277</v>
      </c>
      <c r="H648" s="247">
        <v>1</v>
      </c>
      <c r="I648" s="248"/>
      <c r="J648" s="249">
        <f>ROUND(I648*H648,2)</f>
        <v>0</v>
      </c>
      <c r="K648" s="245" t="s">
        <v>19</v>
      </c>
      <c r="L648" s="250"/>
      <c r="M648" s="251" t="s">
        <v>19</v>
      </c>
      <c r="N648" s="252" t="s">
        <v>44</v>
      </c>
      <c r="O648" s="85"/>
      <c r="P648" s="222">
        <f>O648*H648</f>
        <v>0</v>
      </c>
      <c r="Q648" s="222">
        <v>0.066000000000000003</v>
      </c>
      <c r="R648" s="222">
        <f>Q648*H648</f>
        <v>0.066000000000000003</v>
      </c>
      <c r="S648" s="222">
        <v>0</v>
      </c>
      <c r="T648" s="223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24" t="s">
        <v>686</v>
      </c>
      <c r="AT648" s="224" t="s">
        <v>254</v>
      </c>
      <c r="AU648" s="224" t="s">
        <v>82</v>
      </c>
      <c r="AY648" s="18" t="s">
        <v>214</v>
      </c>
      <c r="BE648" s="225">
        <f>IF(N648="základní",J648,0)</f>
        <v>0</v>
      </c>
      <c r="BF648" s="225">
        <f>IF(N648="snížená",J648,0)</f>
        <v>0</v>
      </c>
      <c r="BG648" s="225">
        <f>IF(N648="zákl. přenesená",J648,0)</f>
        <v>0</v>
      </c>
      <c r="BH648" s="225">
        <f>IF(N648="sníž. přenesená",J648,0)</f>
        <v>0</v>
      </c>
      <c r="BI648" s="225">
        <f>IF(N648="nulová",J648,0)</f>
        <v>0</v>
      </c>
      <c r="BJ648" s="18" t="s">
        <v>80</v>
      </c>
      <c r="BK648" s="225">
        <f>ROUND(I648*H648,2)</f>
        <v>0</v>
      </c>
      <c r="BL648" s="18" t="s">
        <v>686</v>
      </c>
      <c r="BM648" s="224" t="s">
        <v>1236</v>
      </c>
    </row>
    <row r="649" s="2" customFormat="1">
      <c r="A649" s="39"/>
      <c r="B649" s="40"/>
      <c r="C649" s="41"/>
      <c r="D649" s="226" t="s">
        <v>224</v>
      </c>
      <c r="E649" s="41"/>
      <c r="F649" s="227" t="s">
        <v>1235</v>
      </c>
      <c r="G649" s="41"/>
      <c r="H649" s="41"/>
      <c r="I649" s="228"/>
      <c r="J649" s="41"/>
      <c r="K649" s="41"/>
      <c r="L649" s="45"/>
      <c r="M649" s="229"/>
      <c r="N649" s="230"/>
      <c r="O649" s="85"/>
      <c r="P649" s="85"/>
      <c r="Q649" s="85"/>
      <c r="R649" s="85"/>
      <c r="S649" s="85"/>
      <c r="T649" s="86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224</v>
      </c>
      <c r="AU649" s="18" t="s">
        <v>82</v>
      </c>
    </row>
    <row r="650" s="2" customFormat="1" ht="24.15" customHeight="1">
      <c r="A650" s="39"/>
      <c r="B650" s="40"/>
      <c r="C650" s="243" t="s">
        <v>1237</v>
      </c>
      <c r="D650" s="243" t="s">
        <v>254</v>
      </c>
      <c r="E650" s="244" t="s">
        <v>1238</v>
      </c>
      <c r="F650" s="245" t="s">
        <v>1239</v>
      </c>
      <c r="G650" s="246" t="s">
        <v>277</v>
      </c>
      <c r="H650" s="247">
        <v>1</v>
      </c>
      <c r="I650" s="248"/>
      <c r="J650" s="249">
        <f>ROUND(I650*H650,2)</f>
        <v>0</v>
      </c>
      <c r="K650" s="245" t="s">
        <v>19</v>
      </c>
      <c r="L650" s="250"/>
      <c r="M650" s="251" t="s">
        <v>19</v>
      </c>
      <c r="N650" s="252" t="s">
        <v>44</v>
      </c>
      <c r="O650" s="85"/>
      <c r="P650" s="222">
        <f>O650*H650</f>
        <v>0</v>
      </c>
      <c r="Q650" s="222">
        <v>0.066000000000000003</v>
      </c>
      <c r="R650" s="222">
        <f>Q650*H650</f>
        <v>0.066000000000000003</v>
      </c>
      <c r="S650" s="222">
        <v>0</v>
      </c>
      <c r="T650" s="223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24" t="s">
        <v>686</v>
      </c>
      <c r="AT650" s="224" t="s">
        <v>254</v>
      </c>
      <c r="AU650" s="224" t="s">
        <v>82</v>
      </c>
      <c r="AY650" s="18" t="s">
        <v>214</v>
      </c>
      <c r="BE650" s="225">
        <f>IF(N650="základní",J650,0)</f>
        <v>0</v>
      </c>
      <c r="BF650" s="225">
        <f>IF(N650="snížená",J650,0)</f>
        <v>0</v>
      </c>
      <c r="BG650" s="225">
        <f>IF(N650="zákl. přenesená",J650,0)</f>
        <v>0</v>
      </c>
      <c r="BH650" s="225">
        <f>IF(N650="sníž. přenesená",J650,0)</f>
        <v>0</v>
      </c>
      <c r="BI650" s="225">
        <f>IF(N650="nulová",J650,0)</f>
        <v>0</v>
      </c>
      <c r="BJ650" s="18" t="s">
        <v>80</v>
      </c>
      <c r="BK650" s="225">
        <f>ROUND(I650*H650,2)</f>
        <v>0</v>
      </c>
      <c r="BL650" s="18" t="s">
        <v>686</v>
      </c>
      <c r="BM650" s="224" t="s">
        <v>1240</v>
      </c>
    </row>
    <row r="651" s="2" customFormat="1">
      <c r="A651" s="39"/>
      <c r="B651" s="40"/>
      <c r="C651" s="41"/>
      <c r="D651" s="226" t="s">
        <v>224</v>
      </c>
      <c r="E651" s="41"/>
      <c r="F651" s="227" t="s">
        <v>1239</v>
      </c>
      <c r="G651" s="41"/>
      <c r="H651" s="41"/>
      <c r="I651" s="228"/>
      <c r="J651" s="41"/>
      <c r="K651" s="41"/>
      <c r="L651" s="45"/>
      <c r="M651" s="229"/>
      <c r="N651" s="230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224</v>
      </c>
      <c r="AU651" s="18" t="s">
        <v>82</v>
      </c>
    </row>
    <row r="652" s="2" customFormat="1" ht="24.15" customHeight="1">
      <c r="A652" s="39"/>
      <c r="B652" s="40"/>
      <c r="C652" s="243" t="s">
        <v>1241</v>
      </c>
      <c r="D652" s="243" t="s">
        <v>254</v>
      </c>
      <c r="E652" s="244" t="s">
        <v>1242</v>
      </c>
      <c r="F652" s="245" t="s">
        <v>1243</v>
      </c>
      <c r="G652" s="246" t="s">
        <v>277</v>
      </c>
      <c r="H652" s="247">
        <v>2</v>
      </c>
      <c r="I652" s="248"/>
      <c r="J652" s="249">
        <f>ROUND(I652*H652,2)</f>
        <v>0</v>
      </c>
      <c r="K652" s="245" t="s">
        <v>19</v>
      </c>
      <c r="L652" s="250"/>
      <c r="M652" s="251" t="s">
        <v>19</v>
      </c>
      <c r="N652" s="252" t="s">
        <v>44</v>
      </c>
      <c r="O652" s="85"/>
      <c r="P652" s="222">
        <f>O652*H652</f>
        <v>0</v>
      </c>
      <c r="Q652" s="222">
        <v>0.066000000000000003</v>
      </c>
      <c r="R652" s="222">
        <f>Q652*H652</f>
        <v>0.13200000000000001</v>
      </c>
      <c r="S652" s="222">
        <v>0</v>
      </c>
      <c r="T652" s="223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24" t="s">
        <v>686</v>
      </c>
      <c r="AT652" s="224" t="s">
        <v>254</v>
      </c>
      <c r="AU652" s="224" t="s">
        <v>82</v>
      </c>
      <c r="AY652" s="18" t="s">
        <v>214</v>
      </c>
      <c r="BE652" s="225">
        <f>IF(N652="základní",J652,0)</f>
        <v>0</v>
      </c>
      <c r="BF652" s="225">
        <f>IF(N652="snížená",J652,0)</f>
        <v>0</v>
      </c>
      <c r="BG652" s="225">
        <f>IF(N652="zákl. přenesená",J652,0)</f>
        <v>0</v>
      </c>
      <c r="BH652" s="225">
        <f>IF(N652="sníž. přenesená",J652,0)</f>
        <v>0</v>
      </c>
      <c r="BI652" s="225">
        <f>IF(N652="nulová",J652,0)</f>
        <v>0</v>
      </c>
      <c r="BJ652" s="18" t="s">
        <v>80</v>
      </c>
      <c r="BK652" s="225">
        <f>ROUND(I652*H652,2)</f>
        <v>0</v>
      </c>
      <c r="BL652" s="18" t="s">
        <v>686</v>
      </c>
      <c r="BM652" s="224" t="s">
        <v>1244</v>
      </c>
    </row>
    <row r="653" s="2" customFormat="1">
      <c r="A653" s="39"/>
      <c r="B653" s="40"/>
      <c r="C653" s="41"/>
      <c r="D653" s="226" t="s">
        <v>224</v>
      </c>
      <c r="E653" s="41"/>
      <c r="F653" s="227" t="s">
        <v>1243</v>
      </c>
      <c r="G653" s="41"/>
      <c r="H653" s="41"/>
      <c r="I653" s="228"/>
      <c r="J653" s="41"/>
      <c r="K653" s="41"/>
      <c r="L653" s="45"/>
      <c r="M653" s="229"/>
      <c r="N653" s="230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224</v>
      </c>
      <c r="AU653" s="18" t="s">
        <v>82</v>
      </c>
    </row>
    <row r="654" s="2" customFormat="1" ht="24.15" customHeight="1">
      <c r="A654" s="39"/>
      <c r="B654" s="40"/>
      <c r="C654" s="243" t="s">
        <v>1245</v>
      </c>
      <c r="D654" s="243" t="s">
        <v>254</v>
      </c>
      <c r="E654" s="244" t="s">
        <v>1246</v>
      </c>
      <c r="F654" s="245" t="s">
        <v>1247</v>
      </c>
      <c r="G654" s="246" t="s">
        <v>277</v>
      </c>
      <c r="H654" s="247">
        <v>1</v>
      </c>
      <c r="I654" s="248"/>
      <c r="J654" s="249">
        <f>ROUND(I654*H654,2)</f>
        <v>0</v>
      </c>
      <c r="K654" s="245" t="s">
        <v>19</v>
      </c>
      <c r="L654" s="250"/>
      <c r="M654" s="251" t="s">
        <v>19</v>
      </c>
      <c r="N654" s="252" t="s">
        <v>44</v>
      </c>
      <c r="O654" s="85"/>
      <c r="P654" s="222">
        <f>O654*H654</f>
        <v>0</v>
      </c>
      <c r="Q654" s="222">
        <v>0.099000000000000005</v>
      </c>
      <c r="R654" s="222">
        <f>Q654*H654</f>
        <v>0.099000000000000005</v>
      </c>
      <c r="S654" s="222">
        <v>0</v>
      </c>
      <c r="T654" s="223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24" t="s">
        <v>686</v>
      </c>
      <c r="AT654" s="224" t="s">
        <v>254</v>
      </c>
      <c r="AU654" s="224" t="s">
        <v>82</v>
      </c>
      <c r="AY654" s="18" t="s">
        <v>214</v>
      </c>
      <c r="BE654" s="225">
        <f>IF(N654="základní",J654,0)</f>
        <v>0</v>
      </c>
      <c r="BF654" s="225">
        <f>IF(N654="snížená",J654,0)</f>
        <v>0</v>
      </c>
      <c r="BG654" s="225">
        <f>IF(N654="zákl. přenesená",J654,0)</f>
        <v>0</v>
      </c>
      <c r="BH654" s="225">
        <f>IF(N654="sníž. přenesená",J654,0)</f>
        <v>0</v>
      </c>
      <c r="BI654" s="225">
        <f>IF(N654="nulová",J654,0)</f>
        <v>0</v>
      </c>
      <c r="BJ654" s="18" t="s">
        <v>80</v>
      </c>
      <c r="BK654" s="225">
        <f>ROUND(I654*H654,2)</f>
        <v>0</v>
      </c>
      <c r="BL654" s="18" t="s">
        <v>686</v>
      </c>
      <c r="BM654" s="224" t="s">
        <v>1248</v>
      </c>
    </row>
    <row r="655" s="2" customFormat="1">
      <c r="A655" s="39"/>
      <c r="B655" s="40"/>
      <c r="C655" s="41"/>
      <c r="D655" s="226" t="s">
        <v>224</v>
      </c>
      <c r="E655" s="41"/>
      <c r="F655" s="227" t="s">
        <v>1247</v>
      </c>
      <c r="G655" s="41"/>
      <c r="H655" s="41"/>
      <c r="I655" s="228"/>
      <c r="J655" s="41"/>
      <c r="K655" s="41"/>
      <c r="L655" s="45"/>
      <c r="M655" s="229"/>
      <c r="N655" s="230"/>
      <c r="O655" s="85"/>
      <c r="P655" s="85"/>
      <c r="Q655" s="85"/>
      <c r="R655" s="85"/>
      <c r="S655" s="85"/>
      <c r="T655" s="86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224</v>
      </c>
      <c r="AU655" s="18" t="s">
        <v>82</v>
      </c>
    </row>
    <row r="656" s="2" customFormat="1" ht="16.5" customHeight="1">
      <c r="A656" s="39"/>
      <c r="B656" s="40"/>
      <c r="C656" s="243" t="s">
        <v>1249</v>
      </c>
      <c r="D656" s="243" t="s">
        <v>254</v>
      </c>
      <c r="E656" s="244" t="s">
        <v>1250</v>
      </c>
      <c r="F656" s="245" t="s">
        <v>1251</v>
      </c>
      <c r="G656" s="246" t="s">
        <v>277</v>
      </c>
      <c r="H656" s="247">
        <v>1</v>
      </c>
      <c r="I656" s="248"/>
      <c r="J656" s="249">
        <f>ROUND(I656*H656,2)</f>
        <v>0</v>
      </c>
      <c r="K656" s="245" t="s">
        <v>19</v>
      </c>
      <c r="L656" s="250"/>
      <c r="M656" s="251" t="s">
        <v>19</v>
      </c>
      <c r="N656" s="252" t="s">
        <v>44</v>
      </c>
      <c r="O656" s="85"/>
      <c r="P656" s="222">
        <f>O656*H656</f>
        <v>0</v>
      </c>
      <c r="Q656" s="222">
        <v>0.03338</v>
      </c>
      <c r="R656" s="222">
        <f>Q656*H656</f>
        <v>0.03338</v>
      </c>
      <c r="S656" s="222">
        <v>0</v>
      </c>
      <c r="T656" s="223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24" t="s">
        <v>686</v>
      </c>
      <c r="AT656" s="224" t="s">
        <v>254</v>
      </c>
      <c r="AU656" s="224" t="s">
        <v>82</v>
      </c>
      <c r="AY656" s="18" t="s">
        <v>214</v>
      </c>
      <c r="BE656" s="225">
        <f>IF(N656="základní",J656,0)</f>
        <v>0</v>
      </c>
      <c r="BF656" s="225">
        <f>IF(N656="snížená",J656,0)</f>
        <v>0</v>
      </c>
      <c r="BG656" s="225">
        <f>IF(N656="zákl. přenesená",J656,0)</f>
        <v>0</v>
      </c>
      <c r="BH656" s="225">
        <f>IF(N656="sníž. přenesená",J656,0)</f>
        <v>0</v>
      </c>
      <c r="BI656" s="225">
        <f>IF(N656="nulová",J656,0)</f>
        <v>0</v>
      </c>
      <c r="BJ656" s="18" t="s">
        <v>80</v>
      </c>
      <c r="BK656" s="225">
        <f>ROUND(I656*H656,2)</f>
        <v>0</v>
      </c>
      <c r="BL656" s="18" t="s">
        <v>686</v>
      </c>
      <c r="BM656" s="224" t="s">
        <v>1252</v>
      </c>
    </row>
    <row r="657" s="2" customFormat="1">
      <c r="A657" s="39"/>
      <c r="B657" s="40"/>
      <c r="C657" s="41"/>
      <c r="D657" s="226" t="s">
        <v>224</v>
      </c>
      <c r="E657" s="41"/>
      <c r="F657" s="227" t="s">
        <v>1251</v>
      </c>
      <c r="G657" s="41"/>
      <c r="H657" s="41"/>
      <c r="I657" s="228"/>
      <c r="J657" s="41"/>
      <c r="K657" s="41"/>
      <c r="L657" s="45"/>
      <c r="M657" s="229"/>
      <c r="N657" s="230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224</v>
      </c>
      <c r="AU657" s="18" t="s">
        <v>82</v>
      </c>
    </row>
    <row r="658" s="2" customFormat="1" ht="16.5" customHeight="1">
      <c r="A658" s="39"/>
      <c r="B658" s="40"/>
      <c r="C658" s="243" t="s">
        <v>1253</v>
      </c>
      <c r="D658" s="243" t="s">
        <v>254</v>
      </c>
      <c r="E658" s="244" t="s">
        <v>1254</v>
      </c>
      <c r="F658" s="245" t="s">
        <v>1255</v>
      </c>
      <c r="G658" s="246" t="s">
        <v>277</v>
      </c>
      <c r="H658" s="247">
        <v>1</v>
      </c>
      <c r="I658" s="248"/>
      <c r="J658" s="249">
        <f>ROUND(I658*H658,2)</f>
        <v>0</v>
      </c>
      <c r="K658" s="245" t="s">
        <v>19</v>
      </c>
      <c r="L658" s="250"/>
      <c r="M658" s="251" t="s">
        <v>19</v>
      </c>
      <c r="N658" s="252" t="s">
        <v>44</v>
      </c>
      <c r="O658" s="85"/>
      <c r="P658" s="222">
        <f>O658*H658</f>
        <v>0</v>
      </c>
      <c r="Q658" s="222">
        <v>0.01529</v>
      </c>
      <c r="R658" s="222">
        <f>Q658*H658</f>
        <v>0.01529</v>
      </c>
      <c r="S658" s="222">
        <v>0</v>
      </c>
      <c r="T658" s="223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24" t="s">
        <v>686</v>
      </c>
      <c r="AT658" s="224" t="s">
        <v>254</v>
      </c>
      <c r="AU658" s="224" t="s">
        <v>82</v>
      </c>
      <c r="AY658" s="18" t="s">
        <v>214</v>
      </c>
      <c r="BE658" s="225">
        <f>IF(N658="základní",J658,0)</f>
        <v>0</v>
      </c>
      <c r="BF658" s="225">
        <f>IF(N658="snížená",J658,0)</f>
        <v>0</v>
      </c>
      <c r="BG658" s="225">
        <f>IF(N658="zákl. přenesená",J658,0)</f>
        <v>0</v>
      </c>
      <c r="BH658" s="225">
        <f>IF(N658="sníž. přenesená",J658,0)</f>
        <v>0</v>
      </c>
      <c r="BI658" s="225">
        <f>IF(N658="nulová",J658,0)</f>
        <v>0</v>
      </c>
      <c r="BJ658" s="18" t="s">
        <v>80</v>
      </c>
      <c r="BK658" s="225">
        <f>ROUND(I658*H658,2)</f>
        <v>0</v>
      </c>
      <c r="BL658" s="18" t="s">
        <v>686</v>
      </c>
      <c r="BM658" s="224" t="s">
        <v>1256</v>
      </c>
    </row>
    <row r="659" s="2" customFormat="1">
      <c r="A659" s="39"/>
      <c r="B659" s="40"/>
      <c r="C659" s="41"/>
      <c r="D659" s="226" t="s">
        <v>224</v>
      </c>
      <c r="E659" s="41"/>
      <c r="F659" s="227" t="s">
        <v>1255</v>
      </c>
      <c r="G659" s="41"/>
      <c r="H659" s="41"/>
      <c r="I659" s="228"/>
      <c r="J659" s="41"/>
      <c r="K659" s="41"/>
      <c r="L659" s="45"/>
      <c r="M659" s="229"/>
      <c r="N659" s="230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224</v>
      </c>
      <c r="AU659" s="18" t="s">
        <v>82</v>
      </c>
    </row>
    <row r="660" s="2" customFormat="1" ht="16.5" customHeight="1">
      <c r="A660" s="39"/>
      <c r="B660" s="40"/>
      <c r="C660" s="243" t="s">
        <v>1257</v>
      </c>
      <c r="D660" s="243" t="s">
        <v>254</v>
      </c>
      <c r="E660" s="244" t="s">
        <v>1258</v>
      </c>
      <c r="F660" s="245" t="s">
        <v>1259</v>
      </c>
      <c r="G660" s="246" t="s">
        <v>277</v>
      </c>
      <c r="H660" s="247">
        <v>2</v>
      </c>
      <c r="I660" s="248"/>
      <c r="J660" s="249">
        <f>ROUND(I660*H660,2)</f>
        <v>0</v>
      </c>
      <c r="K660" s="245" t="s">
        <v>19</v>
      </c>
      <c r="L660" s="250"/>
      <c r="M660" s="251" t="s">
        <v>19</v>
      </c>
      <c r="N660" s="252" t="s">
        <v>44</v>
      </c>
      <c r="O660" s="85"/>
      <c r="P660" s="222">
        <f>O660*H660</f>
        <v>0</v>
      </c>
      <c r="Q660" s="222">
        <v>0</v>
      </c>
      <c r="R660" s="222">
        <f>Q660*H660</f>
        <v>0</v>
      </c>
      <c r="S660" s="222">
        <v>0</v>
      </c>
      <c r="T660" s="223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24" t="s">
        <v>257</v>
      </c>
      <c r="AT660" s="224" t="s">
        <v>254</v>
      </c>
      <c r="AU660" s="224" t="s">
        <v>82</v>
      </c>
      <c r="AY660" s="18" t="s">
        <v>214</v>
      </c>
      <c r="BE660" s="225">
        <f>IF(N660="základní",J660,0)</f>
        <v>0</v>
      </c>
      <c r="BF660" s="225">
        <f>IF(N660="snížená",J660,0)</f>
        <v>0</v>
      </c>
      <c r="BG660" s="225">
        <f>IF(N660="zákl. přenesená",J660,0)</f>
        <v>0</v>
      </c>
      <c r="BH660" s="225">
        <f>IF(N660="sníž. přenesená",J660,0)</f>
        <v>0</v>
      </c>
      <c r="BI660" s="225">
        <f>IF(N660="nulová",J660,0)</f>
        <v>0</v>
      </c>
      <c r="BJ660" s="18" t="s">
        <v>80</v>
      </c>
      <c r="BK660" s="225">
        <f>ROUND(I660*H660,2)</f>
        <v>0</v>
      </c>
      <c r="BL660" s="18" t="s">
        <v>250</v>
      </c>
      <c r="BM660" s="224" t="s">
        <v>1260</v>
      </c>
    </row>
    <row r="661" s="2" customFormat="1">
      <c r="A661" s="39"/>
      <c r="B661" s="40"/>
      <c r="C661" s="41"/>
      <c r="D661" s="226" t="s">
        <v>224</v>
      </c>
      <c r="E661" s="41"/>
      <c r="F661" s="227" t="s">
        <v>1259</v>
      </c>
      <c r="G661" s="41"/>
      <c r="H661" s="41"/>
      <c r="I661" s="228"/>
      <c r="J661" s="41"/>
      <c r="K661" s="41"/>
      <c r="L661" s="45"/>
      <c r="M661" s="229"/>
      <c r="N661" s="230"/>
      <c r="O661" s="85"/>
      <c r="P661" s="85"/>
      <c r="Q661" s="85"/>
      <c r="R661" s="85"/>
      <c r="S661" s="85"/>
      <c r="T661" s="86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224</v>
      </c>
      <c r="AU661" s="18" t="s">
        <v>82</v>
      </c>
    </row>
    <row r="662" s="2" customFormat="1" ht="16.5" customHeight="1">
      <c r="A662" s="39"/>
      <c r="B662" s="40"/>
      <c r="C662" s="243" t="s">
        <v>1261</v>
      </c>
      <c r="D662" s="243" t="s">
        <v>254</v>
      </c>
      <c r="E662" s="244" t="s">
        <v>1262</v>
      </c>
      <c r="F662" s="245" t="s">
        <v>1263</v>
      </c>
      <c r="G662" s="246" t="s">
        <v>603</v>
      </c>
      <c r="H662" s="247">
        <v>4</v>
      </c>
      <c r="I662" s="248"/>
      <c r="J662" s="249">
        <f>ROUND(I662*H662,2)</f>
        <v>0</v>
      </c>
      <c r="K662" s="245" t="s">
        <v>19</v>
      </c>
      <c r="L662" s="250"/>
      <c r="M662" s="251" t="s">
        <v>19</v>
      </c>
      <c r="N662" s="252" t="s">
        <v>44</v>
      </c>
      <c r="O662" s="85"/>
      <c r="P662" s="222">
        <f>O662*H662</f>
        <v>0</v>
      </c>
      <c r="Q662" s="222">
        <v>0.17199999999999999</v>
      </c>
      <c r="R662" s="222">
        <f>Q662*H662</f>
        <v>0.68799999999999994</v>
      </c>
      <c r="S662" s="222">
        <v>0</v>
      </c>
      <c r="T662" s="223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24" t="s">
        <v>604</v>
      </c>
      <c r="AT662" s="224" t="s">
        <v>254</v>
      </c>
      <c r="AU662" s="224" t="s">
        <v>82</v>
      </c>
      <c r="AY662" s="18" t="s">
        <v>214</v>
      </c>
      <c r="BE662" s="225">
        <f>IF(N662="základní",J662,0)</f>
        <v>0</v>
      </c>
      <c r="BF662" s="225">
        <f>IF(N662="snížená",J662,0)</f>
        <v>0</v>
      </c>
      <c r="BG662" s="225">
        <f>IF(N662="zákl. přenesená",J662,0)</f>
        <v>0</v>
      </c>
      <c r="BH662" s="225">
        <f>IF(N662="sníž. přenesená",J662,0)</f>
        <v>0</v>
      </c>
      <c r="BI662" s="225">
        <f>IF(N662="nulová",J662,0)</f>
        <v>0</v>
      </c>
      <c r="BJ662" s="18" t="s">
        <v>80</v>
      </c>
      <c r="BK662" s="225">
        <f>ROUND(I662*H662,2)</f>
        <v>0</v>
      </c>
      <c r="BL662" s="18" t="s">
        <v>334</v>
      </c>
      <c r="BM662" s="224" t="s">
        <v>1264</v>
      </c>
    </row>
    <row r="663" s="2" customFormat="1">
      <c r="A663" s="39"/>
      <c r="B663" s="40"/>
      <c r="C663" s="41"/>
      <c r="D663" s="226" t="s">
        <v>224</v>
      </c>
      <c r="E663" s="41"/>
      <c r="F663" s="227" t="s">
        <v>1263</v>
      </c>
      <c r="G663" s="41"/>
      <c r="H663" s="41"/>
      <c r="I663" s="228"/>
      <c r="J663" s="41"/>
      <c r="K663" s="41"/>
      <c r="L663" s="45"/>
      <c r="M663" s="229"/>
      <c r="N663" s="230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224</v>
      </c>
      <c r="AU663" s="18" t="s">
        <v>82</v>
      </c>
    </row>
    <row r="664" s="2" customFormat="1" ht="16.5" customHeight="1">
      <c r="A664" s="39"/>
      <c r="B664" s="40"/>
      <c r="C664" s="213" t="s">
        <v>1265</v>
      </c>
      <c r="D664" s="213" t="s">
        <v>217</v>
      </c>
      <c r="E664" s="214" t="s">
        <v>1266</v>
      </c>
      <c r="F664" s="215" t="s">
        <v>1267</v>
      </c>
      <c r="G664" s="216" t="s">
        <v>321</v>
      </c>
      <c r="H664" s="217">
        <v>1514.4000000000001</v>
      </c>
      <c r="I664" s="218"/>
      <c r="J664" s="219">
        <f>ROUND(I664*H664,2)</f>
        <v>0</v>
      </c>
      <c r="K664" s="215" t="s">
        <v>221</v>
      </c>
      <c r="L664" s="45"/>
      <c r="M664" s="220" t="s">
        <v>19</v>
      </c>
      <c r="N664" s="221" t="s">
        <v>44</v>
      </c>
      <c r="O664" s="85"/>
      <c r="P664" s="222">
        <f>O664*H664</f>
        <v>0</v>
      </c>
      <c r="Q664" s="222">
        <v>0.00058</v>
      </c>
      <c r="R664" s="222">
        <f>Q664*H664</f>
        <v>0.87835200000000002</v>
      </c>
      <c r="S664" s="222">
        <v>0</v>
      </c>
      <c r="T664" s="223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24" t="s">
        <v>334</v>
      </c>
      <c r="AT664" s="224" t="s">
        <v>217</v>
      </c>
      <c r="AU664" s="224" t="s">
        <v>82</v>
      </c>
      <c r="AY664" s="18" t="s">
        <v>214</v>
      </c>
      <c r="BE664" s="225">
        <f>IF(N664="základní",J664,0)</f>
        <v>0</v>
      </c>
      <c r="BF664" s="225">
        <f>IF(N664="snížená",J664,0)</f>
        <v>0</v>
      </c>
      <c r="BG664" s="225">
        <f>IF(N664="zákl. přenesená",J664,0)</f>
        <v>0</v>
      </c>
      <c r="BH664" s="225">
        <f>IF(N664="sníž. přenesená",J664,0)</f>
        <v>0</v>
      </c>
      <c r="BI664" s="225">
        <f>IF(N664="nulová",J664,0)</f>
        <v>0</v>
      </c>
      <c r="BJ664" s="18" t="s">
        <v>80</v>
      </c>
      <c r="BK664" s="225">
        <f>ROUND(I664*H664,2)</f>
        <v>0</v>
      </c>
      <c r="BL664" s="18" t="s">
        <v>334</v>
      </c>
      <c r="BM664" s="224" t="s">
        <v>1268</v>
      </c>
    </row>
    <row r="665" s="2" customFormat="1">
      <c r="A665" s="39"/>
      <c r="B665" s="40"/>
      <c r="C665" s="41"/>
      <c r="D665" s="226" t="s">
        <v>224</v>
      </c>
      <c r="E665" s="41"/>
      <c r="F665" s="227" t="s">
        <v>1269</v>
      </c>
      <c r="G665" s="41"/>
      <c r="H665" s="41"/>
      <c r="I665" s="228"/>
      <c r="J665" s="41"/>
      <c r="K665" s="41"/>
      <c r="L665" s="45"/>
      <c r="M665" s="229"/>
      <c r="N665" s="230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224</v>
      </c>
      <c r="AU665" s="18" t="s">
        <v>82</v>
      </c>
    </row>
    <row r="666" s="2" customFormat="1">
      <c r="A666" s="39"/>
      <c r="B666" s="40"/>
      <c r="C666" s="41"/>
      <c r="D666" s="231" t="s">
        <v>226</v>
      </c>
      <c r="E666" s="41"/>
      <c r="F666" s="232" t="s">
        <v>1270</v>
      </c>
      <c r="G666" s="41"/>
      <c r="H666" s="41"/>
      <c r="I666" s="228"/>
      <c r="J666" s="41"/>
      <c r="K666" s="41"/>
      <c r="L666" s="45"/>
      <c r="M666" s="229"/>
      <c r="N666" s="230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226</v>
      </c>
      <c r="AU666" s="18" t="s">
        <v>82</v>
      </c>
    </row>
    <row r="667" s="13" customFormat="1">
      <c r="A667" s="13"/>
      <c r="B667" s="233"/>
      <c r="C667" s="234"/>
      <c r="D667" s="226" t="s">
        <v>242</v>
      </c>
      <c r="E667" s="234"/>
      <c r="F667" s="235" t="s">
        <v>1271</v>
      </c>
      <c r="G667" s="234"/>
      <c r="H667" s="236">
        <v>1514.4000000000001</v>
      </c>
      <c r="I667" s="237"/>
      <c r="J667" s="234"/>
      <c r="K667" s="234"/>
      <c r="L667" s="238"/>
      <c r="M667" s="239"/>
      <c r="N667" s="240"/>
      <c r="O667" s="240"/>
      <c r="P667" s="240"/>
      <c r="Q667" s="240"/>
      <c r="R667" s="240"/>
      <c r="S667" s="240"/>
      <c r="T667" s="24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2" t="s">
        <v>242</v>
      </c>
      <c r="AU667" s="242" t="s">
        <v>82</v>
      </c>
      <c r="AV667" s="13" t="s">
        <v>82</v>
      </c>
      <c r="AW667" s="13" t="s">
        <v>4</v>
      </c>
      <c r="AX667" s="13" t="s">
        <v>80</v>
      </c>
      <c r="AY667" s="242" t="s">
        <v>214</v>
      </c>
    </row>
    <row r="668" s="2" customFormat="1" ht="24.15" customHeight="1">
      <c r="A668" s="39"/>
      <c r="B668" s="40"/>
      <c r="C668" s="243" t="s">
        <v>1272</v>
      </c>
      <c r="D668" s="243" t="s">
        <v>254</v>
      </c>
      <c r="E668" s="244" t="s">
        <v>1273</v>
      </c>
      <c r="F668" s="245" t="s">
        <v>1274</v>
      </c>
      <c r="G668" s="246" t="s">
        <v>1275</v>
      </c>
      <c r="H668" s="247">
        <v>170</v>
      </c>
      <c r="I668" s="248"/>
      <c r="J668" s="249">
        <f>ROUND(I668*H668,2)</f>
        <v>0</v>
      </c>
      <c r="K668" s="245" t="s">
        <v>19</v>
      </c>
      <c r="L668" s="250"/>
      <c r="M668" s="251" t="s">
        <v>19</v>
      </c>
      <c r="N668" s="252" t="s">
        <v>44</v>
      </c>
      <c r="O668" s="85"/>
      <c r="P668" s="222">
        <f>O668*H668</f>
        <v>0</v>
      </c>
      <c r="Q668" s="222">
        <v>0.0082000000000000007</v>
      </c>
      <c r="R668" s="222">
        <f>Q668*H668</f>
        <v>1.3940000000000001</v>
      </c>
      <c r="S668" s="222">
        <v>0</v>
      </c>
      <c r="T668" s="223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24" t="s">
        <v>686</v>
      </c>
      <c r="AT668" s="224" t="s">
        <v>254</v>
      </c>
      <c r="AU668" s="224" t="s">
        <v>82</v>
      </c>
      <c r="AY668" s="18" t="s">
        <v>214</v>
      </c>
      <c r="BE668" s="225">
        <f>IF(N668="základní",J668,0)</f>
        <v>0</v>
      </c>
      <c r="BF668" s="225">
        <f>IF(N668="snížená",J668,0)</f>
        <v>0</v>
      </c>
      <c r="BG668" s="225">
        <f>IF(N668="zákl. přenesená",J668,0)</f>
        <v>0</v>
      </c>
      <c r="BH668" s="225">
        <f>IF(N668="sníž. přenesená",J668,0)</f>
        <v>0</v>
      </c>
      <c r="BI668" s="225">
        <f>IF(N668="nulová",J668,0)</f>
        <v>0</v>
      </c>
      <c r="BJ668" s="18" t="s">
        <v>80</v>
      </c>
      <c r="BK668" s="225">
        <f>ROUND(I668*H668,2)</f>
        <v>0</v>
      </c>
      <c r="BL668" s="18" t="s">
        <v>686</v>
      </c>
      <c r="BM668" s="224" t="s">
        <v>1276</v>
      </c>
    </row>
    <row r="669" s="2" customFormat="1">
      <c r="A669" s="39"/>
      <c r="B669" s="40"/>
      <c r="C669" s="41"/>
      <c r="D669" s="226" t="s">
        <v>224</v>
      </c>
      <c r="E669" s="41"/>
      <c r="F669" s="227" t="s">
        <v>1274</v>
      </c>
      <c r="G669" s="41"/>
      <c r="H669" s="41"/>
      <c r="I669" s="228"/>
      <c r="J669" s="41"/>
      <c r="K669" s="41"/>
      <c r="L669" s="45"/>
      <c r="M669" s="229"/>
      <c r="N669" s="230"/>
      <c r="O669" s="85"/>
      <c r="P669" s="85"/>
      <c r="Q669" s="85"/>
      <c r="R669" s="85"/>
      <c r="S669" s="85"/>
      <c r="T669" s="86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224</v>
      </c>
      <c r="AU669" s="18" t="s">
        <v>82</v>
      </c>
    </row>
    <row r="670" s="2" customFormat="1" ht="24.15" customHeight="1">
      <c r="A670" s="39"/>
      <c r="B670" s="40"/>
      <c r="C670" s="243" t="s">
        <v>1277</v>
      </c>
      <c r="D670" s="243" t="s">
        <v>254</v>
      </c>
      <c r="E670" s="244" t="s">
        <v>1278</v>
      </c>
      <c r="F670" s="245" t="s">
        <v>1279</v>
      </c>
      <c r="G670" s="246" t="s">
        <v>1275</v>
      </c>
      <c r="H670" s="247">
        <v>195</v>
      </c>
      <c r="I670" s="248"/>
      <c r="J670" s="249">
        <f>ROUND(I670*H670,2)</f>
        <v>0</v>
      </c>
      <c r="K670" s="245" t="s">
        <v>19</v>
      </c>
      <c r="L670" s="250"/>
      <c r="M670" s="251" t="s">
        <v>19</v>
      </c>
      <c r="N670" s="252" t="s">
        <v>44</v>
      </c>
      <c r="O670" s="85"/>
      <c r="P670" s="222">
        <f>O670*H670</f>
        <v>0</v>
      </c>
      <c r="Q670" s="222">
        <v>0.0075300000000000002</v>
      </c>
      <c r="R670" s="222">
        <f>Q670*H670</f>
        <v>1.46835</v>
      </c>
      <c r="S670" s="222">
        <v>0</v>
      </c>
      <c r="T670" s="223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24" t="s">
        <v>686</v>
      </c>
      <c r="AT670" s="224" t="s">
        <v>254</v>
      </c>
      <c r="AU670" s="224" t="s">
        <v>82</v>
      </c>
      <c r="AY670" s="18" t="s">
        <v>214</v>
      </c>
      <c r="BE670" s="225">
        <f>IF(N670="základní",J670,0)</f>
        <v>0</v>
      </c>
      <c r="BF670" s="225">
        <f>IF(N670="snížená",J670,0)</f>
        <v>0</v>
      </c>
      <c r="BG670" s="225">
        <f>IF(N670="zákl. přenesená",J670,0)</f>
        <v>0</v>
      </c>
      <c r="BH670" s="225">
        <f>IF(N670="sníž. přenesená",J670,0)</f>
        <v>0</v>
      </c>
      <c r="BI670" s="225">
        <f>IF(N670="nulová",J670,0)</f>
        <v>0</v>
      </c>
      <c r="BJ670" s="18" t="s">
        <v>80</v>
      </c>
      <c r="BK670" s="225">
        <f>ROUND(I670*H670,2)</f>
        <v>0</v>
      </c>
      <c r="BL670" s="18" t="s">
        <v>686</v>
      </c>
      <c r="BM670" s="224" t="s">
        <v>1280</v>
      </c>
    </row>
    <row r="671" s="2" customFormat="1">
      <c r="A671" s="39"/>
      <c r="B671" s="40"/>
      <c r="C671" s="41"/>
      <c r="D671" s="226" t="s">
        <v>224</v>
      </c>
      <c r="E671" s="41"/>
      <c r="F671" s="227" t="s">
        <v>1279</v>
      </c>
      <c r="G671" s="41"/>
      <c r="H671" s="41"/>
      <c r="I671" s="228"/>
      <c r="J671" s="41"/>
      <c r="K671" s="41"/>
      <c r="L671" s="45"/>
      <c r="M671" s="229"/>
      <c r="N671" s="230"/>
      <c r="O671" s="85"/>
      <c r="P671" s="85"/>
      <c r="Q671" s="85"/>
      <c r="R671" s="85"/>
      <c r="S671" s="85"/>
      <c r="T671" s="86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224</v>
      </c>
      <c r="AU671" s="18" t="s">
        <v>82</v>
      </c>
    </row>
    <row r="672" s="2" customFormat="1" ht="24.15" customHeight="1">
      <c r="A672" s="39"/>
      <c r="B672" s="40"/>
      <c r="C672" s="243" t="s">
        <v>1281</v>
      </c>
      <c r="D672" s="243" t="s">
        <v>254</v>
      </c>
      <c r="E672" s="244" t="s">
        <v>1282</v>
      </c>
      <c r="F672" s="245" t="s">
        <v>1283</v>
      </c>
      <c r="G672" s="246" t="s">
        <v>1275</v>
      </c>
      <c r="H672" s="247">
        <v>130</v>
      </c>
      <c r="I672" s="248"/>
      <c r="J672" s="249">
        <f>ROUND(I672*H672,2)</f>
        <v>0</v>
      </c>
      <c r="K672" s="245" t="s">
        <v>19</v>
      </c>
      <c r="L672" s="250"/>
      <c r="M672" s="251" t="s">
        <v>19</v>
      </c>
      <c r="N672" s="252" t="s">
        <v>44</v>
      </c>
      <c r="O672" s="85"/>
      <c r="P672" s="222">
        <f>O672*H672</f>
        <v>0</v>
      </c>
      <c r="Q672" s="222">
        <v>0.0060000000000000001</v>
      </c>
      <c r="R672" s="222">
        <f>Q672*H672</f>
        <v>0.78000000000000003</v>
      </c>
      <c r="S672" s="222">
        <v>0</v>
      </c>
      <c r="T672" s="223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24" t="s">
        <v>686</v>
      </c>
      <c r="AT672" s="224" t="s">
        <v>254</v>
      </c>
      <c r="AU672" s="224" t="s">
        <v>82</v>
      </c>
      <c r="AY672" s="18" t="s">
        <v>214</v>
      </c>
      <c r="BE672" s="225">
        <f>IF(N672="základní",J672,0)</f>
        <v>0</v>
      </c>
      <c r="BF672" s="225">
        <f>IF(N672="snížená",J672,0)</f>
        <v>0</v>
      </c>
      <c r="BG672" s="225">
        <f>IF(N672="zákl. přenesená",J672,0)</f>
        <v>0</v>
      </c>
      <c r="BH672" s="225">
        <f>IF(N672="sníž. přenesená",J672,0)</f>
        <v>0</v>
      </c>
      <c r="BI672" s="225">
        <f>IF(N672="nulová",J672,0)</f>
        <v>0</v>
      </c>
      <c r="BJ672" s="18" t="s">
        <v>80</v>
      </c>
      <c r="BK672" s="225">
        <f>ROUND(I672*H672,2)</f>
        <v>0</v>
      </c>
      <c r="BL672" s="18" t="s">
        <v>686</v>
      </c>
      <c r="BM672" s="224" t="s">
        <v>1284</v>
      </c>
    </row>
    <row r="673" s="2" customFormat="1">
      <c r="A673" s="39"/>
      <c r="B673" s="40"/>
      <c r="C673" s="41"/>
      <c r="D673" s="226" t="s">
        <v>224</v>
      </c>
      <c r="E673" s="41"/>
      <c r="F673" s="227" t="s">
        <v>1283</v>
      </c>
      <c r="G673" s="41"/>
      <c r="H673" s="41"/>
      <c r="I673" s="228"/>
      <c r="J673" s="41"/>
      <c r="K673" s="41"/>
      <c r="L673" s="45"/>
      <c r="M673" s="229"/>
      <c r="N673" s="230"/>
      <c r="O673" s="85"/>
      <c r="P673" s="85"/>
      <c r="Q673" s="85"/>
      <c r="R673" s="85"/>
      <c r="S673" s="85"/>
      <c r="T673" s="86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224</v>
      </c>
      <c r="AU673" s="18" t="s">
        <v>82</v>
      </c>
    </row>
    <row r="674" s="2" customFormat="1" ht="24.15" customHeight="1">
      <c r="A674" s="39"/>
      <c r="B674" s="40"/>
      <c r="C674" s="243" t="s">
        <v>1285</v>
      </c>
      <c r="D674" s="243" t="s">
        <v>254</v>
      </c>
      <c r="E674" s="244" t="s">
        <v>1286</v>
      </c>
      <c r="F674" s="245" t="s">
        <v>1287</v>
      </c>
      <c r="G674" s="246" t="s">
        <v>1275</v>
      </c>
      <c r="H674" s="247">
        <v>35</v>
      </c>
      <c r="I674" s="248"/>
      <c r="J674" s="249">
        <f>ROUND(I674*H674,2)</f>
        <v>0</v>
      </c>
      <c r="K674" s="245" t="s">
        <v>19</v>
      </c>
      <c r="L674" s="250"/>
      <c r="M674" s="251" t="s">
        <v>19</v>
      </c>
      <c r="N674" s="252" t="s">
        <v>44</v>
      </c>
      <c r="O674" s="85"/>
      <c r="P674" s="222">
        <f>O674*H674</f>
        <v>0</v>
      </c>
      <c r="Q674" s="222">
        <v>0.0025000000000000001</v>
      </c>
      <c r="R674" s="222">
        <f>Q674*H674</f>
        <v>0.087500000000000008</v>
      </c>
      <c r="S674" s="222">
        <v>0</v>
      </c>
      <c r="T674" s="223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24" t="s">
        <v>686</v>
      </c>
      <c r="AT674" s="224" t="s">
        <v>254</v>
      </c>
      <c r="AU674" s="224" t="s">
        <v>82</v>
      </c>
      <c r="AY674" s="18" t="s">
        <v>214</v>
      </c>
      <c r="BE674" s="225">
        <f>IF(N674="základní",J674,0)</f>
        <v>0</v>
      </c>
      <c r="BF674" s="225">
        <f>IF(N674="snížená",J674,0)</f>
        <v>0</v>
      </c>
      <c r="BG674" s="225">
        <f>IF(N674="zákl. přenesená",J674,0)</f>
        <v>0</v>
      </c>
      <c r="BH674" s="225">
        <f>IF(N674="sníž. přenesená",J674,0)</f>
        <v>0</v>
      </c>
      <c r="BI674" s="225">
        <f>IF(N674="nulová",J674,0)</f>
        <v>0</v>
      </c>
      <c r="BJ674" s="18" t="s">
        <v>80</v>
      </c>
      <c r="BK674" s="225">
        <f>ROUND(I674*H674,2)</f>
        <v>0</v>
      </c>
      <c r="BL674" s="18" t="s">
        <v>686</v>
      </c>
      <c r="BM674" s="224" t="s">
        <v>1288</v>
      </c>
    </row>
    <row r="675" s="2" customFormat="1">
      <c r="A675" s="39"/>
      <c r="B675" s="40"/>
      <c r="C675" s="41"/>
      <c r="D675" s="226" t="s">
        <v>224</v>
      </c>
      <c r="E675" s="41"/>
      <c r="F675" s="227" t="s">
        <v>1287</v>
      </c>
      <c r="G675" s="41"/>
      <c r="H675" s="41"/>
      <c r="I675" s="228"/>
      <c r="J675" s="41"/>
      <c r="K675" s="41"/>
      <c r="L675" s="45"/>
      <c r="M675" s="229"/>
      <c r="N675" s="230"/>
      <c r="O675" s="85"/>
      <c r="P675" s="85"/>
      <c r="Q675" s="85"/>
      <c r="R675" s="85"/>
      <c r="S675" s="85"/>
      <c r="T675" s="86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224</v>
      </c>
      <c r="AU675" s="18" t="s">
        <v>82</v>
      </c>
    </row>
    <row r="676" s="2" customFormat="1" ht="24.15" customHeight="1">
      <c r="A676" s="39"/>
      <c r="B676" s="40"/>
      <c r="C676" s="243" t="s">
        <v>1289</v>
      </c>
      <c r="D676" s="243" t="s">
        <v>254</v>
      </c>
      <c r="E676" s="244" t="s">
        <v>1290</v>
      </c>
      <c r="F676" s="245" t="s">
        <v>1291</v>
      </c>
      <c r="G676" s="246" t="s">
        <v>1275</v>
      </c>
      <c r="H676" s="247">
        <v>37</v>
      </c>
      <c r="I676" s="248"/>
      <c r="J676" s="249">
        <f>ROUND(I676*H676,2)</f>
        <v>0</v>
      </c>
      <c r="K676" s="245" t="s">
        <v>19</v>
      </c>
      <c r="L676" s="250"/>
      <c r="M676" s="251" t="s">
        <v>19</v>
      </c>
      <c r="N676" s="252" t="s">
        <v>44</v>
      </c>
      <c r="O676" s="85"/>
      <c r="P676" s="222">
        <f>O676*H676</f>
        <v>0</v>
      </c>
      <c r="Q676" s="222">
        <v>0.0023</v>
      </c>
      <c r="R676" s="222">
        <f>Q676*H676</f>
        <v>0.085099999999999995</v>
      </c>
      <c r="S676" s="222">
        <v>0</v>
      </c>
      <c r="T676" s="223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24" t="s">
        <v>686</v>
      </c>
      <c r="AT676" s="224" t="s">
        <v>254</v>
      </c>
      <c r="AU676" s="224" t="s">
        <v>82</v>
      </c>
      <c r="AY676" s="18" t="s">
        <v>214</v>
      </c>
      <c r="BE676" s="225">
        <f>IF(N676="základní",J676,0)</f>
        <v>0</v>
      </c>
      <c r="BF676" s="225">
        <f>IF(N676="snížená",J676,0)</f>
        <v>0</v>
      </c>
      <c r="BG676" s="225">
        <f>IF(N676="zákl. přenesená",J676,0)</f>
        <v>0</v>
      </c>
      <c r="BH676" s="225">
        <f>IF(N676="sníž. přenesená",J676,0)</f>
        <v>0</v>
      </c>
      <c r="BI676" s="225">
        <f>IF(N676="nulová",J676,0)</f>
        <v>0</v>
      </c>
      <c r="BJ676" s="18" t="s">
        <v>80</v>
      </c>
      <c r="BK676" s="225">
        <f>ROUND(I676*H676,2)</f>
        <v>0</v>
      </c>
      <c r="BL676" s="18" t="s">
        <v>686</v>
      </c>
      <c r="BM676" s="224" t="s">
        <v>1292</v>
      </c>
    </row>
    <row r="677" s="2" customFormat="1">
      <c r="A677" s="39"/>
      <c r="B677" s="40"/>
      <c r="C677" s="41"/>
      <c r="D677" s="226" t="s">
        <v>224</v>
      </c>
      <c r="E677" s="41"/>
      <c r="F677" s="227" t="s">
        <v>1291</v>
      </c>
      <c r="G677" s="41"/>
      <c r="H677" s="41"/>
      <c r="I677" s="228"/>
      <c r="J677" s="41"/>
      <c r="K677" s="41"/>
      <c r="L677" s="45"/>
      <c r="M677" s="229"/>
      <c r="N677" s="230"/>
      <c r="O677" s="85"/>
      <c r="P677" s="85"/>
      <c r="Q677" s="85"/>
      <c r="R677" s="85"/>
      <c r="S677" s="85"/>
      <c r="T677" s="86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224</v>
      </c>
      <c r="AU677" s="18" t="s">
        <v>82</v>
      </c>
    </row>
    <row r="678" s="2" customFormat="1" ht="24.15" customHeight="1">
      <c r="A678" s="39"/>
      <c r="B678" s="40"/>
      <c r="C678" s="243" t="s">
        <v>1293</v>
      </c>
      <c r="D678" s="243" t="s">
        <v>254</v>
      </c>
      <c r="E678" s="244" t="s">
        <v>1294</v>
      </c>
      <c r="F678" s="245" t="s">
        <v>1295</v>
      </c>
      <c r="G678" s="246" t="s">
        <v>1275</v>
      </c>
      <c r="H678" s="247">
        <v>7</v>
      </c>
      <c r="I678" s="248"/>
      <c r="J678" s="249">
        <f>ROUND(I678*H678,2)</f>
        <v>0</v>
      </c>
      <c r="K678" s="245" t="s">
        <v>19</v>
      </c>
      <c r="L678" s="250"/>
      <c r="M678" s="251" t="s">
        <v>19</v>
      </c>
      <c r="N678" s="252" t="s">
        <v>44</v>
      </c>
      <c r="O678" s="85"/>
      <c r="P678" s="222">
        <f>O678*H678</f>
        <v>0</v>
      </c>
      <c r="Q678" s="222">
        <v>0.0020200000000000001</v>
      </c>
      <c r="R678" s="222">
        <f>Q678*H678</f>
        <v>0.01414</v>
      </c>
      <c r="S678" s="222">
        <v>0</v>
      </c>
      <c r="T678" s="223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24" t="s">
        <v>686</v>
      </c>
      <c r="AT678" s="224" t="s">
        <v>254</v>
      </c>
      <c r="AU678" s="224" t="s">
        <v>82</v>
      </c>
      <c r="AY678" s="18" t="s">
        <v>214</v>
      </c>
      <c r="BE678" s="225">
        <f>IF(N678="základní",J678,0)</f>
        <v>0</v>
      </c>
      <c r="BF678" s="225">
        <f>IF(N678="snížená",J678,0)</f>
        <v>0</v>
      </c>
      <c r="BG678" s="225">
        <f>IF(N678="zákl. přenesená",J678,0)</f>
        <v>0</v>
      </c>
      <c r="BH678" s="225">
        <f>IF(N678="sníž. přenesená",J678,0)</f>
        <v>0</v>
      </c>
      <c r="BI678" s="225">
        <f>IF(N678="nulová",J678,0)</f>
        <v>0</v>
      </c>
      <c r="BJ678" s="18" t="s">
        <v>80</v>
      </c>
      <c r="BK678" s="225">
        <f>ROUND(I678*H678,2)</f>
        <v>0</v>
      </c>
      <c r="BL678" s="18" t="s">
        <v>686</v>
      </c>
      <c r="BM678" s="224" t="s">
        <v>1296</v>
      </c>
    </row>
    <row r="679" s="2" customFormat="1">
      <c r="A679" s="39"/>
      <c r="B679" s="40"/>
      <c r="C679" s="41"/>
      <c r="D679" s="226" t="s">
        <v>224</v>
      </c>
      <c r="E679" s="41"/>
      <c r="F679" s="227" t="s">
        <v>1295</v>
      </c>
      <c r="G679" s="41"/>
      <c r="H679" s="41"/>
      <c r="I679" s="228"/>
      <c r="J679" s="41"/>
      <c r="K679" s="41"/>
      <c r="L679" s="45"/>
      <c r="M679" s="229"/>
      <c r="N679" s="230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224</v>
      </c>
      <c r="AU679" s="18" t="s">
        <v>82</v>
      </c>
    </row>
    <row r="680" s="2" customFormat="1" ht="24.15" customHeight="1">
      <c r="A680" s="39"/>
      <c r="B680" s="40"/>
      <c r="C680" s="243" t="s">
        <v>1297</v>
      </c>
      <c r="D680" s="243" t="s">
        <v>254</v>
      </c>
      <c r="E680" s="244" t="s">
        <v>1298</v>
      </c>
      <c r="F680" s="245" t="s">
        <v>1299</v>
      </c>
      <c r="G680" s="246" t="s">
        <v>1275</v>
      </c>
      <c r="H680" s="247">
        <v>25</v>
      </c>
      <c r="I680" s="248"/>
      <c r="J680" s="249">
        <f>ROUND(I680*H680,2)</f>
        <v>0</v>
      </c>
      <c r="K680" s="245" t="s">
        <v>19</v>
      </c>
      <c r="L680" s="250"/>
      <c r="M680" s="251" t="s">
        <v>19</v>
      </c>
      <c r="N680" s="252" t="s">
        <v>44</v>
      </c>
      <c r="O680" s="85"/>
      <c r="P680" s="222">
        <f>O680*H680</f>
        <v>0</v>
      </c>
      <c r="Q680" s="222">
        <v>0.0014300000000000001</v>
      </c>
      <c r="R680" s="222">
        <f>Q680*H680</f>
        <v>0.035750000000000004</v>
      </c>
      <c r="S680" s="222">
        <v>0</v>
      </c>
      <c r="T680" s="223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24" t="s">
        <v>686</v>
      </c>
      <c r="AT680" s="224" t="s">
        <v>254</v>
      </c>
      <c r="AU680" s="224" t="s">
        <v>82</v>
      </c>
      <c r="AY680" s="18" t="s">
        <v>214</v>
      </c>
      <c r="BE680" s="225">
        <f>IF(N680="základní",J680,0)</f>
        <v>0</v>
      </c>
      <c r="BF680" s="225">
        <f>IF(N680="snížená",J680,0)</f>
        <v>0</v>
      </c>
      <c r="BG680" s="225">
        <f>IF(N680="zákl. přenesená",J680,0)</f>
        <v>0</v>
      </c>
      <c r="BH680" s="225">
        <f>IF(N680="sníž. přenesená",J680,0)</f>
        <v>0</v>
      </c>
      <c r="BI680" s="225">
        <f>IF(N680="nulová",J680,0)</f>
        <v>0</v>
      </c>
      <c r="BJ680" s="18" t="s">
        <v>80</v>
      </c>
      <c r="BK680" s="225">
        <f>ROUND(I680*H680,2)</f>
        <v>0</v>
      </c>
      <c r="BL680" s="18" t="s">
        <v>686</v>
      </c>
      <c r="BM680" s="224" t="s">
        <v>1300</v>
      </c>
    </row>
    <row r="681" s="2" customFormat="1">
      <c r="A681" s="39"/>
      <c r="B681" s="40"/>
      <c r="C681" s="41"/>
      <c r="D681" s="226" t="s">
        <v>224</v>
      </c>
      <c r="E681" s="41"/>
      <c r="F681" s="227" t="s">
        <v>1299</v>
      </c>
      <c r="G681" s="41"/>
      <c r="H681" s="41"/>
      <c r="I681" s="228"/>
      <c r="J681" s="41"/>
      <c r="K681" s="41"/>
      <c r="L681" s="45"/>
      <c r="M681" s="229"/>
      <c r="N681" s="230"/>
      <c r="O681" s="85"/>
      <c r="P681" s="85"/>
      <c r="Q681" s="85"/>
      <c r="R681" s="85"/>
      <c r="S681" s="85"/>
      <c r="T681" s="86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224</v>
      </c>
      <c r="AU681" s="18" t="s">
        <v>82</v>
      </c>
    </row>
    <row r="682" s="2" customFormat="1" ht="24.15" customHeight="1">
      <c r="A682" s="39"/>
      <c r="B682" s="40"/>
      <c r="C682" s="243" t="s">
        <v>1301</v>
      </c>
      <c r="D682" s="243" t="s">
        <v>254</v>
      </c>
      <c r="E682" s="244" t="s">
        <v>1302</v>
      </c>
      <c r="F682" s="245" t="s">
        <v>1303</v>
      </c>
      <c r="G682" s="246" t="s">
        <v>1275</v>
      </c>
      <c r="H682" s="247">
        <v>170</v>
      </c>
      <c r="I682" s="248"/>
      <c r="J682" s="249">
        <f>ROUND(I682*H682,2)</f>
        <v>0</v>
      </c>
      <c r="K682" s="245" t="s">
        <v>19</v>
      </c>
      <c r="L682" s="250"/>
      <c r="M682" s="251" t="s">
        <v>19</v>
      </c>
      <c r="N682" s="252" t="s">
        <v>44</v>
      </c>
      <c r="O682" s="85"/>
      <c r="P682" s="222">
        <f>O682*H682</f>
        <v>0</v>
      </c>
      <c r="Q682" s="222">
        <v>0.0085000000000000006</v>
      </c>
      <c r="R682" s="222">
        <f>Q682*H682</f>
        <v>1.4450000000000001</v>
      </c>
      <c r="S682" s="222">
        <v>0</v>
      </c>
      <c r="T682" s="223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24" t="s">
        <v>686</v>
      </c>
      <c r="AT682" s="224" t="s">
        <v>254</v>
      </c>
      <c r="AU682" s="224" t="s">
        <v>82</v>
      </c>
      <c r="AY682" s="18" t="s">
        <v>214</v>
      </c>
      <c r="BE682" s="225">
        <f>IF(N682="základní",J682,0)</f>
        <v>0</v>
      </c>
      <c r="BF682" s="225">
        <f>IF(N682="snížená",J682,0)</f>
        <v>0</v>
      </c>
      <c r="BG682" s="225">
        <f>IF(N682="zákl. přenesená",J682,0)</f>
        <v>0</v>
      </c>
      <c r="BH682" s="225">
        <f>IF(N682="sníž. přenesená",J682,0)</f>
        <v>0</v>
      </c>
      <c r="BI682" s="225">
        <f>IF(N682="nulová",J682,0)</f>
        <v>0</v>
      </c>
      <c r="BJ682" s="18" t="s">
        <v>80</v>
      </c>
      <c r="BK682" s="225">
        <f>ROUND(I682*H682,2)</f>
        <v>0</v>
      </c>
      <c r="BL682" s="18" t="s">
        <v>686</v>
      </c>
      <c r="BM682" s="224" t="s">
        <v>1304</v>
      </c>
    </row>
    <row r="683" s="2" customFormat="1">
      <c r="A683" s="39"/>
      <c r="B683" s="40"/>
      <c r="C683" s="41"/>
      <c r="D683" s="226" t="s">
        <v>224</v>
      </c>
      <c r="E683" s="41"/>
      <c r="F683" s="227" t="s">
        <v>1303</v>
      </c>
      <c r="G683" s="41"/>
      <c r="H683" s="41"/>
      <c r="I683" s="228"/>
      <c r="J683" s="41"/>
      <c r="K683" s="41"/>
      <c r="L683" s="45"/>
      <c r="M683" s="229"/>
      <c r="N683" s="230"/>
      <c r="O683" s="85"/>
      <c r="P683" s="85"/>
      <c r="Q683" s="85"/>
      <c r="R683" s="85"/>
      <c r="S683" s="85"/>
      <c r="T683" s="86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224</v>
      </c>
      <c r="AU683" s="18" t="s">
        <v>82</v>
      </c>
    </row>
    <row r="684" s="2" customFormat="1" ht="24.15" customHeight="1">
      <c r="A684" s="39"/>
      <c r="B684" s="40"/>
      <c r="C684" s="243" t="s">
        <v>1305</v>
      </c>
      <c r="D684" s="243" t="s">
        <v>254</v>
      </c>
      <c r="E684" s="244" t="s">
        <v>1306</v>
      </c>
      <c r="F684" s="245" t="s">
        <v>1307</v>
      </c>
      <c r="G684" s="246" t="s">
        <v>1275</v>
      </c>
      <c r="H684" s="247">
        <v>195</v>
      </c>
      <c r="I684" s="248"/>
      <c r="J684" s="249">
        <f>ROUND(I684*H684,2)</f>
        <v>0</v>
      </c>
      <c r="K684" s="245" t="s">
        <v>19</v>
      </c>
      <c r="L684" s="250"/>
      <c r="M684" s="251" t="s">
        <v>19</v>
      </c>
      <c r="N684" s="252" t="s">
        <v>44</v>
      </c>
      <c r="O684" s="85"/>
      <c r="P684" s="222">
        <f>O684*H684</f>
        <v>0</v>
      </c>
      <c r="Q684" s="222">
        <v>0.0082000000000000007</v>
      </c>
      <c r="R684" s="222">
        <f>Q684*H684</f>
        <v>1.5990000000000002</v>
      </c>
      <c r="S684" s="222">
        <v>0</v>
      </c>
      <c r="T684" s="223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24" t="s">
        <v>686</v>
      </c>
      <c r="AT684" s="224" t="s">
        <v>254</v>
      </c>
      <c r="AU684" s="224" t="s">
        <v>82</v>
      </c>
      <c r="AY684" s="18" t="s">
        <v>214</v>
      </c>
      <c r="BE684" s="225">
        <f>IF(N684="základní",J684,0)</f>
        <v>0</v>
      </c>
      <c r="BF684" s="225">
        <f>IF(N684="snížená",J684,0)</f>
        <v>0</v>
      </c>
      <c r="BG684" s="225">
        <f>IF(N684="zákl. přenesená",J684,0)</f>
        <v>0</v>
      </c>
      <c r="BH684" s="225">
        <f>IF(N684="sníž. přenesená",J684,0)</f>
        <v>0</v>
      </c>
      <c r="BI684" s="225">
        <f>IF(N684="nulová",J684,0)</f>
        <v>0</v>
      </c>
      <c r="BJ684" s="18" t="s">
        <v>80</v>
      </c>
      <c r="BK684" s="225">
        <f>ROUND(I684*H684,2)</f>
        <v>0</v>
      </c>
      <c r="BL684" s="18" t="s">
        <v>686</v>
      </c>
      <c r="BM684" s="224" t="s">
        <v>1308</v>
      </c>
    </row>
    <row r="685" s="2" customFormat="1">
      <c r="A685" s="39"/>
      <c r="B685" s="40"/>
      <c r="C685" s="41"/>
      <c r="D685" s="226" t="s">
        <v>224</v>
      </c>
      <c r="E685" s="41"/>
      <c r="F685" s="227" t="s">
        <v>1307</v>
      </c>
      <c r="G685" s="41"/>
      <c r="H685" s="41"/>
      <c r="I685" s="228"/>
      <c r="J685" s="41"/>
      <c r="K685" s="41"/>
      <c r="L685" s="45"/>
      <c r="M685" s="229"/>
      <c r="N685" s="230"/>
      <c r="O685" s="85"/>
      <c r="P685" s="85"/>
      <c r="Q685" s="85"/>
      <c r="R685" s="85"/>
      <c r="S685" s="85"/>
      <c r="T685" s="86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224</v>
      </c>
      <c r="AU685" s="18" t="s">
        <v>82</v>
      </c>
    </row>
    <row r="686" s="2" customFormat="1" ht="24.15" customHeight="1">
      <c r="A686" s="39"/>
      <c r="B686" s="40"/>
      <c r="C686" s="243" t="s">
        <v>1309</v>
      </c>
      <c r="D686" s="243" t="s">
        <v>254</v>
      </c>
      <c r="E686" s="244" t="s">
        <v>1310</v>
      </c>
      <c r="F686" s="245" t="s">
        <v>1311</v>
      </c>
      <c r="G686" s="246" t="s">
        <v>1275</v>
      </c>
      <c r="H686" s="247">
        <v>130</v>
      </c>
      <c r="I686" s="248"/>
      <c r="J686" s="249">
        <f>ROUND(I686*H686,2)</f>
        <v>0</v>
      </c>
      <c r="K686" s="245" t="s">
        <v>19</v>
      </c>
      <c r="L686" s="250"/>
      <c r="M686" s="251" t="s">
        <v>19</v>
      </c>
      <c r="N686" s="252" t="s">
        <v>44</v>
      </c>
      <c r="O686" s="85"/>
      <c r="P686" s="222">
        <f>O686*H686</f>
        <v>0</v>
      </c>
      <c r="Q686" s="222">
        <v>0.0065599999999999999</v>
      </c>
      <c r="R686" s="222">
        <f>Q686*H686</f>
        <v>0.8528</v>
      </c>
      <c r="S686" s="222">
        <v>0</v>
      </c>
      <c r="T686" s="223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24" t="s">
        <v>686</v>
      </c>
      <c r="AT686" s="224" t="s">
        <v>254</v>
      </c>
      <c r="AU686" s="224" t="s">
        <v>82</v>
      </c>
      <c r="AY686" s="18" t="s">
        <v>214</v>
      </c>
      <c r="BE686" s="225">
        <f>IF(N686="základní",J686,0)</f>
        <v>0</v>
      </c>
      <c r="BF686" s="225">
        <f>IF(N686="snížená",J686,0)</f>
        <v>0</v>
      </c>
      <c r="BG686" s="225">
        <f>IF(N686="zákl. přenesená",J686,0)</f>
        <v>0</v>
      </c>
      <c r="BH686" s="225">
        <f>IF(N686="sníž. přenesená",J686,0)</f>
        <v>0</v>
      </c>
      <c r="BI686" s="225">
        <f>IF(N686="nulová",J686,0)</f>
        <v>0</v>
      </c>
      <c r="BJ686" s="18" t="s">
        <v>80</v>
      </c>
      <c r="BK686" s="225">
        <f>ROUND(I686*H686,2)</f>
        <v>0</v>
      </c>
      <c r="BL686" s="18" t="s">
        <v>686</v>
      </c>
      <c r="BM686" s="224" t="s">
        <v>1312</v>
      </c>
    </row>
    <row r="687" s="2" customFormat="1">
      <c r="A687" s="39"/>
      <c r="B687" s="40"/>
      <c r="C687" s="41"/>
      <c r="D687" s="226" t="s">
        <v>224</v>
      </c>
      <c r="E687" s="41"/>
      <c r="F687" s="227" t="s">
        <v>1311</v>
      </c>
      <c r="G687" s="41"/>
      <c r="H687" s="41"/>
      <c r="I687" s="228"/>
      <c r="J687" s="41"/>
      <c r="K687" s="41"/>
      <c r="L687" s="45"/>
      <c r="M687" s="229"/>
      <c r="N687" s="230"/>
      <c r="O687" s="85"/>
      <c r="P687" s="85"/>
      <c r="Q687" s="85"/>
      <c r="R687" s="85"/>
      <c r="S687" s="85"/>
      <c r="T687" s="86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224</v>
      </c>
      <c r="AU687" s="18" t="s">
        <v>82</v>
      </c>
    </row>
    <row r="688" s="2" customFormat="1" ht="24.15" customHeight="1">
      <c r="A688" s="39"/>
      <c r="B688" s="40"/>
      <c r="C688" s="243" t="s">
        <v>1313</v>
      </c>
      <c r="D688" s="243" t="s">
        <v>254</v>
      </c>
      <c r="E688" s="244" t="s">
        <v>1314</v>
      </c>
      <c r="F688" s="245" t="s">
        <v>1315</v>
      </c>
      <c r="G688" s="246" t="s">
        <v>1275</v>
      </c>
      <c r="H688" s="247">
        <v>35</v>
      </c>
      <c r="I688" s="248"/>
      <c r="J688" s="249">
        <f>ROUND(I688*H688,2)</f>
        <v>0</v>
      </c>
      <c r="K688" s="245" t="s">
        <v>19</v>
      </c>
      <c r="L688" s="250"/>
      <c r="M688" s="251" t="s">
        <v>19</v>
      </c>
      <c r="N688" s="252" t="s">
        <v>44</v>
      </c>
      <c r="O688" s="85"/>
      <c r="P688" s="222">
        <f>O688*H688</f>
        <v>0</v>
      </c>
      <c r="Q688" s="222">
        <v>0.0042199999999999998</v>
      </c>
      <c r="R688" s="222">
        <f>Q688*H688</f>
        <v>0.1477</v>
      </c>
      <c r="S688" s="222">
        <v>0</v>
      </c>
      <c r="T688" s="223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24" t="s">
        <v>686</v>
      </c>
      <c r="AT688" s="224" t="s">
        <v>254</v>
      </c>
      <c r="AU688" s="224" t="s">
        <v>82</v>
      </c>
      <c r="AY688" s="18" t="s">
        <v>214</v>
      </c>
      <c r="BE688" s="225">
        <f>IF(N688="základní",J688,0)</f>
        <v>0</v>
      </c>
      <c r="BF688" s="225">
        <f>IF(N688="snížená",J688,0)</f>
        <v>0</v>
      </c>
      <c r="BG688" s="225">
        <f>IF(N688="zákl. přenesená",J688,0)</f>
        <v>0</v>
      </c>
      <c r="BH688" s="225">
        <f>IF(N688="sníž. přenesená",J688,0)</f>
        <v>0</v>
      </c>
      <c r="BI688" s="225">
        <f>IF(N688="nulová",J688,0)</f>
        <v>0</v>
      </c>
      <c r="BJ688" s="18" t="s">
        <v>80</v>
      </c>
      <c r="BK688" s="225">
        <f>ROUND(I688*H688,2)</f>
        <v>0</v>
      </c>
      <c r="BL688" s="18" t="s">
        <v>686</v>
      </c>
      <c r="BM688" s="224" t="s">
        <v>1316</v>
      </c>
    </row>
    <row r="689" s="2" customFormat="1">
      <c r="A689" s="39"/>
      <c r="B689" s="40"/>
      <c r="C689" s="41"/>
      <c r="D689" s="226" t="s">
        <v>224</v>
      </c>
      <c r="E689" s="41"/>
      <c r="F689" s="227" t="s">
        <v>1315</v>
      </c>
      <c r="G689" s="41"/>
      <c r="H689" s="41"/>
      <c r="I689" s="228"/>
      <c r="J689" s="41"/>
      <c r="K689" s="41"/>
      <c r="L689" s="45"/>
      <c r="M689" s="229"/>
      <c r="N689" s="230"/>
      <c r="O689" s="85"/>
      <c r="P689" s="85"/>
      <c r="Q689" s="85"/>
      <c r="R689" s="85"/>
      <c r="S689" s="85"/>
      <c r="T689" s="86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224</v>
      </c>
      <c r="AU689" s="18" t="s">
        <v>82</v>
      </c>
    </row>
    <row r="690" s="2" customFormat="1" ht="24.15" customHeight="1">
      <c r="A690" s="39"/>
      <c r="B690" s="40"/>
      <c r="C690" s="243" t="s">
        <v>1317</v>
      </c>
      <c r="D690" s="243" t="s">
        <v>254</v>
      </c>
      <c r="E690" s="244" t="s">
        <v>1318</v>
      </c>
      <c r="F690" s="245" t="s">
        <v>1319</v>
      </c>
      <c r="G690" s="246" t="s">
        <v>1275</v>
      </c>
      <c r="H690" s="247">
        <v>37</v>
      </c>
      <c r="I690" s="248"/>
      <c r="J690" s="249">
        <f>ROUND(I690*H690,2)</f>
        <v>0</v>
      </c>
      <c r="K690" s="245" t="s">
        <v>19</v>
      </c>
      <c r="L690" s="250"/>
      <c r="M690" s="251" t="s">
        <v>19</v>
      </c>
      <c r="N690" s="252" t="s">
        <v>44</v>
      </c>
      <c r="O690" s="85"/>
      <c r="P690" s="222">
        <f>O690*H690</f>
        <v>0</v>
      </c>
      <c r="Q690" s="222">
        <v>0.0023999999999999998</v>
      </c>
      <c r="R690" s="222">
        <f>Q690*H690</f>
        <v>0.08879999999999999</v>
      </c>
      <c r="S690" s="222">
        <v>0</v>
      </c>
      <c r="T690" s="223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24" t="s">
        <v>686</v>
      </c>
      <c r="AT690" s="224" t="s">
        <v>254</v>
      </c>
      <c r="AU690" s="224" t="s">
        <v>82</v>
      </c>
      <c r="AY690" s="18" t="s">
        <v>214</v>
      </c>
      <c r="BE690" s="225">
        <f>IF(N690="základní",J690,0)</f>
        <v>0</v>
      </c>
      <c r="BF690" s="225">
        <f>IF(N690="snížená",J690,0)</f>
        <v>0</v>
      </c>
      <c r="BG690" s="225">
        <f>IF(N690="zákl. přenesená",J690,0)</f>
        <v>0</v>
      </c>
      <c r="BH690" s="225">
        <f>IF(N690="sníž. přenesená",J690,0)</f>
        <v>0</v>
      </c>
      <c r="BI690" s="225">
        <f>IF(N690="nulová",J690,0)</f>
        <v>0</v>
      </c>
      <c r="BJ690" s="18" t="s">
        <v>80</v>
      </c>
      <c r="BK690" s="225">
        <f>ROUND(I690*H690,2)</f>
        <v>0</v>
      </c>
      <c r="BL690" s="18" t="s">
        <v>686</v>
      </c>
      <c r="BM690" s="224" t="s">
        <v>1320</v>
      </c>
    </row>
    <row r="691" s="2" customFormat="1">
      <c r="A691" s="39"/>
      <c r="B691" s="40"/>
      <c r="C691" s="41"/>
      <c r="D691" s="226" t="s">
        <v>224</v>
      </c>
      <c r="E691" s="41"/>
      <c r="F691" s="227" t="s">
        <v>1319</v>
      </c>
      <c r="G691" s="41"/>
      <c r="H691" s="41"/>
      <c r="I691" s="228"/>
      <c r="J691" s="41"/>
      <c r="K691" s="41"/>
      <c r="L691" s="45"/>
      <c r="M691" s="229"/>
      <c r="N691" s="230"/>
      <c r="O691" s="85"/>
      <c r="P691" s="85"/>
      <c r="Q691" s="85"/>
      <c r="R691" s="85"/>
      <c r="S691" s="85"/>
      <c r="T691" s="86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224</v>
      </c>
      <c r="AU691" s="18" t="s">
        <v>82</v>
      </c>
    </row>
    <row r="692" s="2" customFormat="1" ht="24.15" customHeight="1">
      <c r="A692" s="39"/>
      <c r="B692" s="40"/>
      <c r="C692" s="243" t="s">
        <v>1321</v>
      </c>
      <c r="D692" s="243" t="s">
        <v>254</v>
      </c>
      <c r="E692" s="244" t="s">
        <v>1322</v>
      </c>
      <c r="F692" s="245" t="s">
        <v>1323</v>
      </c>
      <c r="G692" s="246" t="s">
        <v>1275</v>
      </c>
      <c r="H692" s="247">
        <v>7</v>
      </c>
      <c r="I692" s="248"/>
      <c r="J692" s="249">
        <f>ROUND(I692*H692,2)</f>
        <v>0</v>
      </c>
      <c r="K692" s="245" t="s">
        <v>19</v>
      </c>
      <c r="L692" s="250"/>
      <c r="M692" s="251" t="s">
        <v>19</v>
      </c>
      <c r="N692" s="252" t="s">
        <v>44</v>
      </c>
      <c r="O692" s="85"/>
      <c r="P692" s="222">
        <f>O692*H692</f>
        <v>0</v>
      </c>
      <c r="Q692" s="222">
        <v>0.0023</v>
      </c>
      <c r="R692" s="222">
        <f>Q692*H692</f>
        <v>0.0161</v>
      </c>
      <c r="S692" s="222">
        <v>0</v>
      </c>
      <c r="T692" s="223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24" t="s">
        <v>686</v>
      </c>
      <c r="AT692" s="224" t="s">
        <v>254</v>
      </c>
      <c r="AU692" s="224" t="s">
        <v>82</v>
      </c>
      <c r="AY692" s="18" t="s">
        <v>214</v>
      </c>
      <c r="BE692" s="225">
        <f>IF(N692="základní",J692,0)</f>
        <v>0</v>
      </c>
      <c r="BF692" s="225">
        <f>IF(N692="snížená",J692,0)</f>
        <v>0</v>
      </c>
      <c r="BG692" s="225">
        <f>IF(N692="zákl. přenesená",J692,0)</f>
        <v>0</v>
      </c>
      <c r="BH692" s="225">
        <f>IF(N692="sníž. přenesená",J692,0)</f>
        <v>0</v>
      </c>
      <c r="BI692" s="225">
        <f>IF(N692="nulová",J692,0)</f>
        <v>0</v>
      </c>
      <c r="BJ692" s="18" t="s">
        <v>80</v>
      </c>
      <c r="BK692" s="225">
        <f>ROUND(I692*H692,2)</f>
        <v>0</v>
      </c>
      <c r="BL692" s="18" t="s">
        <v>686</v>
      </c>
      <c r="BM692" s="224" t="s">
        <v>1324</v>
      </c>
    </row>
    <row r="693" s="2" customFormat="1">
      <c r="A693" s="39"/>
      <c r="B693" s="40"/>
      <c r="C693" s="41"/>
      <c r="D693" s="226" t="s">
        <v>224</v>
      </c>
      <c r="E693" s="41"/>
      <c r="F693" s="227" t="s">
        <v>1323</v>
      </c>
      <c r="G693" s="41"/>
      <c r="H693" s="41"/>
      <c r="I693" s="228"/>
      <c r="J693" s="41"/>
      <c r="K693" s="41"/>
      <c r="L693" s="45"/>
      <c r="M693" s="229"/>
      <c r="N693" s="230"/>
      <c r="O693" s="85"/>
      <c r="P693" s="85"/>
      <c r="Q693" s="85"/>
      <c r="R693" s="85"/>
      <c r="S693" s="85"/>
      <c r="T693" s="86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224</v>
      </c>
      <c r="AU693" s="18" t="s">
        <v>82</v>
      </c>
    </row>
    <row r="694" s="2" customFormat="1" ht="24.15" customHeight="1">
      <c r="A694" s="39"/>
      <c r="B694" s="40"/>
      <c r="C694" s="243" t="s">
        <v>1325</v>
      </c>
      <c r="D694" s="243" t="s">
        <v>254</v>
      </c>
      <c r="E694" s="244" t="s">
        <v>1326</v>
      </c>
      <c r="F694" s="245" t="s">
        <v>1327</v>
      </c>
      <c r="G694" s="246" t="s">
        <v>1275</v>
      </c>
      <c r="H694" s="247">
        <v>25</v>
      </c>
      <c r="I694" s="248"/>
      <c r="J694" s="249">
        <f>ROUND(I694*H694,2)</f>
        <v>0</v>
      </c>
      <c r="K694" s="245" t="s">
        <v>19</v>
      </c>
      <c r="L694" s="250"/>
      <c r="M694" s="251" t="s">
        <v>19</v>
      </c>
      <c r="N694" s="252" t="s">
        <v>44</v>
      </c>
      <c r="O694" s="85"/>
      <c r="P694" s="222">
        <f>O694*H694</f>
        <v>0</v>
      </c>
      <c r="Q694" s="222">
        <v>0.00155</v>
      </c>
      <c r="R694" s="222">
        <f>Q694*H694</f>
        <v>0.03875</v>
      </c>
      <c r="S694" s="222">
        <v>0</v>
      </c>
      <c r="T694" s="223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24" t="s">
        <v>686</v>
      </c>
      <c r="AT694" s="224" t="s">
        <v>254</v>
      </c>
      <c r="AU694" s="224" t="s">
        <v>82</v>
      </c>
      <c r="AY694" s="18" t="s">
        <v>214</v>
      </c>
      <c r="BE694" s="225">
        <f>IF(N694="základní",J694,0)</f>
        <v>0</v>
      </c>
      <c r="BF694" s="225">
        <f>IF(N694="snížená",J694,0)</f>
        <v>0</v>
      </c>
      <c r="BG694" s="225">
        <f>IF(N694="zákl. přenesená",J694,0)</f>
        <v>0</v>
      </c>
      <c r="BH694" s="225">
        <f>IF(N694="sníž. přenesená",J694,0)</f>
        <v>0</v>
      </c>
      <c r="BI694" s="225">
        <f>IF(N694="nulová",J694,0)</f>
        <v>0</v>
      </c>
      <c r="BJ694" s="18" t="s">
        <v>80</v>
      </c>
      <c r="BK694" s="225">
        <f>ROUND(I694*H694,2)</f>
        <v>0</v>
      </c>
      <c r="BL694" s="18" t="s">
        <v>686</v>
      </c>
      <c r="BM694" s="224" t="s">
        <v>1328</v>
      </c>
    </row>
    <row r="695" s="2" customFormat="1">
      <c r="A695" s="39"/>
      <c r="B695" s="40"/>
      <c r="C695" s="41"/>
      <c r="D695" s="226" t="s">
        <v>224</v>
      </c>
      <c r="E695" s="41"/>
      <c r="F695" s="227" t="s">
        <v>1327</v>
      </c>
      <c r="G695" s="41"/>
      <c r="H695" s="41"/>
      <c r="I695" s="228"/>
      <c r="J695" s="41"/>
      <c r="K695" s="41"/>
      <c r="L695" s="45"/>
      <c r="M695" s="229"/>
      <c r="N695" s="230"/>
      <c r="O695" s="85"/>
      <c r="P695" s="85"/>
      <c r="Q695" s="85"/>
      <c r="R695" s="85"/>
      <c r="S695" s="85"/>
      <c r="T695" s="86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224</v>
      </c>
      <c r="AU695" s="18" t="s">
        <v>82</v>
      </c>
    </row>
    <row r="696" s="2" customFormat="1" ht="24.15" customHeight="1">
      <c r="A696" s="39"/>
      <c r="B696" s="40"/>
      <c r="C696" s="243" t="s">
        <v>1329</v>
      </c>
      <c r="D696" s="243" t="s">
        <v>254</v>
      </c>
      <c r="E696" s="244" t="s">
        <v>1330</v>
      </c>
      <c r="F696" s="245" t="s">
        <v>1331</v>
      </c>
      <c r="G696" s="246" t="s">
        <v>277</v>
      </c>
      <c r="H696" s="247">
        <v>3</v>
      </c>
      <c r="I696" s="248"/>
      <c r="J696" s="249">
        <f>ROUND(I696*H696,2)</f>
        <v>0</v>
      </c>
      <c r="K696" s="245" t="s">
        <v>19</v>
      </c>
      <c r="L696" s="250"/>
      <c r="M696" s="251" t="s">
        <v>19</v>
      </c>
      <c r="N696" s="252" t="s">
        <v>44</v>
      </c>
      <c r="O696" s="85"/>
      <c r="P696" s="222">
        <f>O696*H696</f>
        <v>0</v>
      </c>
      <c r="Q696" s="222">
        <v>0.001</v>
      </c>
      <c r="R696" s="222">
        <f>Q696*H696</f>
        <v>0.0030000000000000001</v>
      </c>
      <c r="S696" s="222">
        <v>0</v>
      </c>
      <c r="T696" s="223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24" t="s">
        <v>686</v>
      </c>
      <c r="AT696" s="224" t="s">
        <v>254</v>
      </c>
      <c r="AU696" s="224" t="s">
        <v>82</v>
      </c>
      <c r="AY696" s="18" t="s">
        <v>214</v>
      </c>
      <c r="BE696" s="225">
        <f>IF(N696="základní",J696,0)</f>
        <v>0</v>
      </c>
      <c r="BF696" s="225">
        <f>IF(N696="snížená",J696,0)</f>
        <v>0</v>
      </c>
      <c r="BG696" s="225">
        <f>IF(N696="zákl. přenesená",J696,0)</f>
        <v>0</v>
      </c>
      <c r="BH696" s="225">
        <f>IF(N696="sníž. přenesená",J696,0)</f>
        <v>0</v>
      </c>
      <c r="BI696" s="225">
        <f>IF(N696="nulová",J696,0)</f>
        <v>0</v>
      </c>
      <c r="BJ696" s="18" t="s">
        <v>80</v>
      </c>
      <c r="BK696" s="225">
        <f>ROUND(I696*H696,2)</f>
        <v>0</v>
      </c>
      <c r="BL696" s="18" t="s">
        <v>686</v>
      </c>
      <c r="BM696" s="224" t="s">
        <v>1332</v>
      </c>
    </row>
    <row r="697" s="2" customFormat="1">
      <c r="A697" s="39"/>
      <c r="B697" s="40"/>
      <c r="C697" s="41"/>
      <c r="D697" s="226" t="s">
        <v>224</v>
      </c>
      <c r="E697" s="41"/>
      <c r="F697" s="227" t="s">
        <v>1331</v>
      </c>
      <c r="G697" s="41"/>
      <c r="H697" s="41"/>
      <c r="I697" s="228"/>
      <c r="J697" s="41"/>
      <c r="K697" s="41"/>
      <c r="L697" s="45"/>
      <c r="M697" s="229"/>
      <c r="N697" s="230"/>
      <c r="O697" s="85"/>
      <c r="P697" s="85"/>
      <c r="Q697" s="85"/>
      <c r="R697" s="85"/>
      <c r="S697" s="85"/>
      <c r="T697" s="86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224</v>
      </c>
      <c r="AU697" s="18" t="s">
        <v>82</v>
      </c>
    </row>
    <row r="698" s="2" customFormat="1" ht="24.15" customHeight="1">
      <c r="A698" s="39"/>
      <c r="B698" s="40"/>
      <c r="C698" s="243" t="s">
        <v>1333</v>
      </c>
      <c r="D698" s="243" t="s">
        <v>254</v>
      </c>
      <c r="E698" s="244" t="s">
        <v>1334</v>
      </c>
      <c r="F698" s="245" t="s">
        <v>1335</v>
      </c>
      <c r="G698" s="246" t="s">
        <v>277</v>
      </c>
      <c r="H698" s="247">
        <v>2</v>
      </c>
      <c r="I698" s="248"/>
      <c r="J698" s="249">
        <f>ROUND(I698*H698,2)</f>
        <v>0</v>
      </c>
      <c r="K698" s="245" t="s">
        <v>19</v>
      </c>
      <c r="L698" s="250"/>
      <c r="M698" s="251" t="s">
        <v>19</v>
      </c>
      <c r="N698" s="252" t="s">
        <v>44</v>
      </c>
      <c r="O698" s="85"/>
      <c r="P698" s="222">
        <f>O698*H698</f>
        <v>0</v>
      </c>
      <c r="Q698" s="222">
        <v>0.00080000000000000004</v>
      </c>
      <c r="R698" s="222">
        <f>Q698*H698</f>
        <v>0.0016000000000000001</v>
      </c>
      <c r="S698" s="222">
        <v>0</v>
      </c>
      <c r="T698" s="223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24" t="s">
        <v>686</v>
      </c>
      <c r="AT698" s="224" t="s">
        <v>254</v>
      </c>
      <c r="AU698" s="224" t="s">
        <v>82</v>
      </c>
      <c r="AY698" s="18" t="s">
        <v>214</v>
      </c>
      <c r="BE698" s="225">
        <f>IF(N698="základní",J698,0)</f>
        <v>0</v>
      </c>
      <c r="BF698" s="225">
        <f>IF(N698="snížená",J698,0)</f>
        <v>0</v>
      </c>
      <c r="BG698" s="225">
        <f>IF(N698="zákl. přenesená",J698,0)</f>
        <v>0</v>
      </c>
      <c r="BH698" s="225">
        <f>IF(N698="sníž. přenesená",J698,0)</f>
        <v>0</v>
      </c>
      <c r="BI698" s="225">
        <f>IF(N698="nulová",J698,0)</f>
        <v>0</v>
      </c>
      <c r="BJ698" s="18" t="s">
        <v>80</v>
      </c>
      <c r="BK698" s="225">
        <f>ROUND(I698*H698,2)</f>
        <v>0</v>
      </c>
      <c r="BL698" s="18" t="s">
        <v>686</v>
      </c>
      <c r="BM698" s="224" t="s">
        <v>1336</v>
      </c>
    </row>
    <row r="699" s="2" customFormat="1">
      <c r="A699" s="39"/>
      <c r="B699" s="40"/>
      <c r="C699" s="41"/>
      <c r="D699" s="226" t="s">
        <v>224</v>
      </c>
      <c r="E699" s="41"/>
      <c r="F699" s="227" t="s">
        <v>1335</v>
      </c>
      <c r="G699" s="41"/>
      <c r="H699" s="41"/>
      <c r="I699" s="228"/>
      <c r="J699" s="41"/>
      <c r="K699" s="41"/>
      <c r="L699" s="45"/>
      <c r="M699" s="229"/>
      <c r="N699" s="230"/>
      <c r="O699" s="85"/>
      <c r="P699" s="85"/>
      <c r="Q699" s="85"/>
      <c r="R699" s="85"/>
      <c r="S699" s="85"/>
      <c r="T699" s="86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224</v>
      </c>
      <c r="AU699" s="18" t="s">
        <v>82</v>
      </c>
    </row>
    <row r="700" s="2" customFormat="1" ht="24.15" customHeight="1">
      <c r="A700" s="39"/>
      <c r="B700" s="40"/>
      <c r="C700" s="243" t="s">
        <v>1337</v>
      </c>
      <c r="D700" s="243" t="s">
        <v>254</v>
      </c>
      <c r="E700" s="244" t="s">
        <v>1338</v>
      </c>
      <c r="F700" s="245" t="s">
        <v>1339</v>
      </c>
      <c r="G700" s="246" t="s">
        <v>277</v>
      </c>
      <c r="H700" s="247">
        <v>2</v>
      </c>
      <c r="I700" s="248"/>
      <c r="J700" s="249">
        <f>ROUND(I700*H700,2)</f>
        <v>0</v>
      </c>
      <c r="K700" s="245" t="s">
        <v>19</v>
      </c>
      <c r="L700" s="250"/>
      <c r="M700" s="251" t="s">
        <v>19</v>
      </c>
      <c r="N700" s="252" t="s">
        <v>44</v>
      </c>
      <c r="O700" s="85"/>
      <c r="P700" s="222">
        <f>O700*H700</f>
        <v>0</v>
      </c>
      <c r="Q700" s="222">
        <v>0.00050000000000000001</v>
      </c>
      <c r="R700" s="222">
        <f>Q700*H700</f>
        <v>0.001</v>
      </c>
      <c r="S700" s="222">
        <v>0</v>
      </c>
      <c r="T700" s="223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24" t="s">
        <v>686</v>
      </c>
      <c r="AT700" s="224" t="s">
        <v>254</v>
      </c>
      <c r="AU700" s="224" t="s">
        <v>82</v>
      </c>
      <c r="AY700" s="18" t="s">
        <v>214</v>
      </c>
      <c r="BE700" s="225">
        <f>IF(N700="základní",J700,0)</f>
        <v>0</v>
      </c>
      <c r="BF700" s="225">
        <f>IF(N700="snížená",J700,0)</f>
        <v>0</v>
      </c>
      <c r="BG700" s="225">
        <f>IF(N700="zákl. přenesená",J700,0)</f>
        <v>0</v>
      </c>
      <c r="BH700" s="225">
        <f>IF(N700="sníž. přenesená",J700,0)</f>
        <v>0</v>
      </c>
      <c r="BI700" s="225">
        <f>IF(N700="nulová",J700,0)</f>
        <v>0</v>
      </c>
      <c r="BJ700" s="18" t="s">
        <v>80</v>
      </c>
      <c r="BK700" s="225">
        <f>ROUND(I700*H700,2)</f>
        <v>0</v>
      </c>
      <c r="BL700" s="18" t="s">
        <v>686</v>
      </c>
      <c r="BM700" s="224" t="s">
        <v>1340</v>
      </c>
    </row>
    <row r="701" s="2" customFormat="1">
      <c r="A701" s="39"/>
      <c r="B701" s="40"/>
      <c r="C701" s="41"/>
      <c r="D701" s="226" t="s">
        <v>224</v>
      </c>
      <c r="E701" s="41"/>
      <c r="F701" s="227" t="s">
        <v>1339</v>
      </c>
      <c r="G701" s="41"/>
      <c r="H701" s="41"/>
      <c r="I701" s="228"/>
      <c r="J701" s="41"/>
      <c r="K701" s="41"/>
      <c r="L701" s="45"/>
      <c r="M701" s="229"/>
      <c r="N701" s="230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224</v>
      </c>
      <c r="AU701" s="18" t="s">
        <v>82</v>
      </c>
    </row>
    <row r="702" s="2" customFormat="1" ht="24.15" customHeight="1">
      <c r="A702" s="39"/>
      <c r="B702" s="40"/>
      <c r="C702" s="243" t="s">
        <v>1341</v>
      </c>
      <c r="D702" s="243" t="s">
        <v>254</v>
      </c>
      <c r="E702" s="244" t="s">
        <v>1342</v>
      </c>
      <c r="F702" s="245" t="s">
        <v>1343</v>
      </c>
      <c r="G702" s="246" t="s">
        <v>277</v>
      </c>
      <c r="H702" s="247">
        <v>3</v>
      </c>
      <c r="I702" s="248"/>
      <c r="J702" s="249">
        <f>ROUND(I702*H702,2)</f>
        <v>0</v>
      </c>
      <c r="K702" s="245" t="s">
        <v>19</v>
      </c>
      <c r="L702" s="250"/>
      <c r="M702" s="251" t="s">
        <v>19</v>
      </c>
      <c r="N702" s="252" t="s">
        <v>44</v>
      </c>
      <c r="O702" s="85"/>
      <c r="P702" s="222">
        <f>O702*H702</f>
        <v>0</v>
      </c>
      <c r="Q702" s="222">
        <v>0.00027</v>
      </c>
      <c r="R702" s="222">
        <f>Q702*H702</f>
        <v>0.00080999999999999996</v>
      </c>
      <c r="S702" s="222">
        <v>0</v>
      </c>
      <c r="T702" s="223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24" t="s">
        <v>686</v>
      </c>
      <c r="AT702" s="224" t="s">
        <v>254</v>
      </c>
      <c r="AU702" s="224" t="s">
        <v>82</v>
      </c>
      <c r="AY702" s="18" t="s">
        <v>214</v>
      </c>
      <c r="BE702" s="225">
        <f>IF(N702="základní",J702,0)</f>
        <v>0</v>
      </c>
      <c r="BF702" s="225">
        <f>IF(N702="snížená",J702,0)</f>
        <v>0</v>
      </c>
      <c r="BG702" s="225">
        <f>IF(N702="zákl. přenesená",J702,0)</f>
        <v>0</v>
      </c>
      <c r="BH702" s="225">
        <f>IF(N702="sníž. přenesená",J702,0)</f>
        <v>0</v>
      </c>
      <c r="BI702" s="225">
        <f>IF(N702="nulová",J702,0)</f>
        <v>0</v>
      </c>
      <c r="BJ702" s="18" t="s">
        <v>80</v>
      </c>
      <c r="BK702" s="225">
        <f>ROUND(I702*H702,2)</f>
        <v>0</v>
      </c>
      <c r="BL702" s="18" t="s">
        <v>686</v>
      </c>
      <c r="BM702" s="224" t="s">
        <v>1344</v>
      </c>
    </row>
    <row r="703" s="2" customFormat="1">
      <c r="A703" s="39"/>
      <c r="B703" s="40"/>
      <c r="C703" s="41"/>
      <c r="D703" s="226" t="s">
        <v>224</v>
      </c>
      <c r="E703" s="41"/>
      <c r="F703" s="227" t="s">
        <v>1343</v>
      </c>
      <c r="G703" s="41"/>
      <c r="H703" s="41"/>
      <c r="I703" s="228"/>
      <c r="J703" s="41"/>
      <c r="K703" s="41"/>
      <c r="L703" s="45"/>
      <c r="M703" s="229"/>
      <c r="N703" s="230"/>
      <c r="O703" s="85"/>
      <c r="P703" s="85"/>
      <c r="Q703" s="85"/>
      <c r="R703" s="85"/>
      <c r="S703" s="85"/>
      <c r="T703" s="86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224</v>
      </c>
      <c r="AU703" s="18" t="s">
        <v>82</v>
      </c>
    </row>
    <row r="704" s="2" customFormat="1" ht="24.15" customHeight="1">
      <c r="A704" s="39"/>
      <c r="B704" s="40"/>
      <c r="C704" s="243" t="s">
        <v>1345</v>
      </c>
      <c r="D704" s="243" t="s">
        <v>254</v>
      </c>
      <c r="E704" s="244" t="s">
        <v>1346</v>
      </c>
      <c r="F704" s="245" t="s">
        <v>1347</v>
      </c>
      <c r="G704" s="246" t="s">
        <v>277</v>
      </c>
      <c r="H704" s="247">
        <v>2</v>
      </c>
      <c r="I704" s="248"/>
      <c r="J704" s="249">
        <f>ROUND(I704*H704,2)</f>
        <v>0</v>
      </c>
      <c r="K704" s="245" t="s">
        <v>19</v>
      </c>
      <c r="L704" s="250"/>
      <c r="M704" s="251" t="s">
        <v>19</v>
      </c>
      <c r="N704" s="252" t="s">
        <v>44</v>
      </c>
      <c r="O704" s="85"/>
      <c r="P704" s="222">
        <f>O704*H704</f>
        <v>0</v>
      </c>
      <c r="Q704" s="222">
        <v>0.00022000000000000001</v>
      </c>
      <c r="R704" s="222">
        <f>Q704*H704</f>
        <v>0.00044000000000000002</v>
      </c>
      <c r="S704" s="222">
        <v>0</v>
      </c>
      <c r="T704" s="223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24" t="s">
        <v>686</v>
      </c>
      <c r="AT704" s="224" t="s">
        <v>254</v>
      </c>
      <c r="AU704" s="224" t="s">
        <v>82</v>
      </c>
      <c r="AY704" s="18" t="s">
        <v>214</v>
      </c>
      <c r="BE704" s="225">
        <f>IF(N704="základní",J704,0)</f>
        <v>0</v>
      </c>
      <c r="BF704" s="225">
        <f>IF(N704="snížená",J704,0)</f>
        <v>0</v>
      </c>
      <c r="BG704" s="225">
        <f>IF(N704="zákl. přenesená",J704,0)</f>
        <v>0</v>
      </c>
      <c r="BH704" s="225">
        <f>IF(N704="sníž. přenesená",J704,0)</f>
        <v>0</v>
      </c>
      <c r="BI704" s="225">
        <f>IF(N704="nulová",J704,0)</f>
        <v>0</v>
      </c>
      <c r="BJ704" s="18" t="s">
        <v>80</v>
      </c>
      <c r="BK704" s="225">
        <f>ROUND(I704*H704,2)</f>
        <v>0</v>
      </c>
      <c r="BL704" s="18" t="s">
        <v>686</v>
      </c>
      <c r="BM704" s="224" t="s">
        <v>1348</v>
      </c>
    </row>
    <row r="705" s="2" customFormat="1">
      <c r="A705" s="39"/>
      <c r="B705" s="40"/>
      <c r="C705" s="41"/>
      <c r="D705" s="226" t="s">
        <v>224</v>
      </c>
      <c r="E705" s="41"/>
      <c r="F705" s="227" t="s">
        <v>1347</v>
      </c>
      <c r="G705" s="41"/>
      <c r="H705" s="41"/>
      <c r="I705" s="228"/>
      <c r="J705" s="41"/>
      <c r="K705" s="41"/>
      <c r="L705" s="45"/>
      <c r="M705" s="229"/>
      <c r="N705" s="230"/>
      <c r="O705" s="85"/>
      <c r="P705" s="85"/>
      <c r="Q705" s="85"/>
      <c r="R705" s="85"/>
      <c r="S705" s="85"/>
      <c r="T705" s="8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224</v>
      </c>
      <c r="AU705" s="18" t="s">
        <v>82</v>
      </c>
    </row>
    <row r="706" s="2" customFormat="1" ht="24.15" customHeight="1">
      <c r="A706" s="39"/>
      <c r="B706" s="40"/>
      <c r="C706" s="243" t="s">
        <v>1349</v>
      </c>
      <c r="D706" s="243" t="s">
        <v>254</v>
      </c>
      <c r="E706" s="244" t="s">
        <v>1350</v>
      </c>
      <c r="F706" s="245" t="s">
        <v>1351</v>
      </c>
      <c r="G706" s="246" t="s">
        <v>277</v>
      </c>
      <c r="H706" s="247">
        <v>3</v>
      </c>
      <c r="I706" s="248"/>
      <c r="J706" s="249">
        <f>ROUND(I706*H706,2)</f>
        <v>0</v>
      </c>
      <c r="K706" s="245" t="s">
        <v>19</v>
      </c>
      <c r="L706" s="250"/>
      <c r="M706" s="251" t="s">
        <v>19</v>
      </c>
      <c r="N706" s="252" t="s">
        <v>44</v>
      </c>
      <c r="O706" s="85"/>
      <c r="P706" s="222">
        <f>O706*H706</f>
        <v>0</v>
      </c>
      <c r="Q706" s="222">
        <v>0.00080000000000000004</v>
      </c>
      <c r="R706" s="222">
        <f>Q706*H706</f>
        <v>0.0024000000000000002</v>
      </c>
      <c r="S706" s="222">
        <v>0</v>
      </c>
      <c r="T706" s="223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24" t="s">
        <v>686</v>
      </c>
      <c r="AT706" s="224" t="s">
        <v>254</v>
      </c>
      <c r="AU706" s="224" t="s">
        <v>82</v>
      </c>
      <c r="AY706" s="18" t="s">
        <v>214</v>
      </c>
      <c r="BE706" s="225">
        <f>IF(N706="základní",J706,0)</f>
        <v>0</v>
      </c>
      <c r="BF706" s="225">
        <f>IF(N706="snížená",J706,0)</f>
        <v>0</v>
      </c>
      <c r="BG706" s="225">
        <f>IF(N706="zákl. přenesená",J706,0)</f>
        <v>0</v>
      </c>
      <c r="BH706" s="225">
        <f>IF(N706="sníž. přenesená",J706,0)</f>
        <v>0</v>
      </c>
      <c r="BI706" s="225">
        <f>IF(N706="nulová",J706,0)</f>
        <v>0</v>
      </c>
      <c r="BJ706" s="18" t="s">
        <v>80</v>
      </c>
      <c r="BK706" s="225">
        <f>ROUND(I706*H706,2)</f>
        <v>0</v>
      </c>
      <c r="BL706" s="18" t="s">
        <v>686</v>
      </c>
      <c r="BM706" s="224" t="s">
        <v>1352</v>
      </c>
    </row>
    <row r="707" s="2" customFormat="1">
      <c r="A707" s="39"/>
      <c r="B707" s="40"/>
      <c r="C707" s="41"/>
      <c r="D707" s="226" t="s">
        <v>224</v>
      </c>
      <c r="E707" s="41"/>
      <c r="F707" s="227" t="s">
        <v>1351</v>
      </c>
      <c r="G707" s="41"/>
      <c r="H707" s="41"/>
      <c r="I707" s="228"/>
      <c r="J707" s="41"/>
      <c r="K707" s="41"/>
      <c r="L707" s="45"/>
      <c r="M707" s="229"/>
      <c r="N707" s="230"/>
      <c r="O707" s="85"/>
      <c r="P707" s="85"/>
      <c r="Q707" s="85"/>
      <c r="R707" s="85"/>
      <c r="S707" s="85"/>
      <c r="T707" s="86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224</v>
      </c>
      <c r="AU707" s="18" t="s">
        <v>82</v>
      </c>
    </row>
    <row r="708" s="2" customFormat="1" ht="24.15" customHeight="1">
      <c r="A708" s="39"/>
      <c r="B708" s="40"/>
      <c r="C708" s="243" t="s">
        <v>1353</v>
      </c>
      <c r="D708" s="243" t="s">
        <v>254</v>
      </c>
      <c r="E708" s="244" t="s">
        <v>1354</v>
      </c>
      <c r="F708" s="245" t="s">
        <v>1355</v>
      </c>
      <c r="G708" s="246" t="s">
        <v>277</v>
      </c>
      <c r="H708" s="247">
        <v>2</v>
      </c>
      <c r="I708" s="248"/>
      <c r="J708" s="249">
        <f>ROUND(I708*H708,2)</f>
        <v>0</v>
      </c>
      <c r="K708" s="245" t="s">
        <v>19</v>
      </c>
      <c r="L708" s="250"/>
      <c r="M708" s="251" t="s">
        <v>19</v>
      </c>
      <c r="N708" s="252" t="s">
        <v>44</v>
      </c>
      <c r="O708" s="85"/>
      <c r="P708" s="222">
        <f>O708*H708</f>
        <v>0</v>
      </c>
      <c r="Q708" s="222">
        <v>0.00064999999999999997</v>
      </c>
      <c r="R708" s="222">
        <f>Q708*H708</f>
        <v>0.0012999999999999999</v>
      </c>
      <c r="S708" s="222">
        <v>0</v>
      </c>
      <c r="T708" s="223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24" t="s">
        <v>686</v>
      </c>
      <c r="AT708" s="224" t="s">
        <v>254</v>
      </c>
      <c r="AU708" s="224" t="s">
        <v>82</v>
      </c>
      <c r="AY708" s="18" t="s">
        <v>214</v>
      </c>
      <c r="BE708" s="225">
        <f>IF(N708="základní",J708,0)</f>
        <v>0</v>
      </c>
      <c r="BF708" s="225">
        <f>IF(N708="snížená",J708,0)</f>
        <v>0</v>
      </c>
      <c r="BG708" s="225">
        <f>IF(N708="zákl. přenesená",J708,0)</f>
        <v>0</v>
      </c>
      <c r="BH708" s="225">
        <f>IF(N708="sníž. přenesená",J708,0)</f>
        <v>0</v>
      </c>
      <c r="BI708" s="225">
        <f>IF(N708="nulová",J708,0)</f>
        <v>0</v>
      </c>
      <c r="BJ708" s="18" t="s">
        <v>80</v>
      </c>
      <c r="BK708" s="225">
        <f>ROUND(I708*H708,2)</f>
        <v>0</v>
      </c>
      <c r="BL708" s="18" t="s">
        <v>686</v>
      </c>
      <c r="BM708" s="224" t="s">
        <v>1356</v>
      </c>
    </row>
    <row r="709" s="2" customFormat="1">
      <c r="A709" s="39"/>
      <c r="B709" s="40"/>
      <c r="C709" s="41"/>
      <c r="D709" s="226" t="s">
        <v>224</v>
      </c>
      <c r="E709" s="41"/>
      <c r="F709" s="227" t="s">
        <v>1355</v>
      </c>
      <c r="G709" s="41"/>
      <c r="H709" s="41"/>
      <c r="I709" s="228"/>
      <c r="J709" s="41"/>
      <c r="K709" s="41"/>
      <c r="L709" s="45"/>
      <c r="M709" s="229"/>
      <c r="N709" s="230"/>
      <c r="O709" s="85"/>
      <c r="P709" s="85"/>
      <c r="Q709" s="85"/>
      <c r="R709" s="85"/>
      <c r="S709" s="85"/>
      <c r="T709" s="86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224</v>
      </c>
      <c r="AU709" s="18" t="s">
        <v>82</v>
      </c>
    </row>
    <row r="710" s="2" customFormat="1" ht="24.15" customHeight="1">
      <c r="A710" s="39"/>
      <c r="B710" s="40"/>
      <c r="C710" s="243" t="s">
        <v>1357</v>
      </c>
      <c r="D710" s="243" t="s">
        <v>254</v>
      </c>
      <c r="E710" s="244" t="s">
        <v>1358</v>
      </c>
      <c r="F710" s="245" t="s">
        <v>1359</v>
      </c>
      <c r="G710" s="246" t="s">
        <v>277</v>
      </c>
      <c r="H710" s="247">
        <v>2</v>
      </c>
      <c r="I710" s="248"/>
      <c r="J710" s="249">
        <f>ROUND(I710*H710,2)</f>
        <v>0</v>
      </c>
      <c r="K710" s="245" t="s">
        <v>19</v>
      </c>
      <c r="L710" s="250"/>
      <c r="M710" s="251" t="s">
        <v>19</v>
      </c>
      <c r="N710" s="252" t="s">
        <v>44</v>
      </c>
      <c r="O710" s="85"/>
      <c r="P710" s="222">
        <f>O710*H710</f>
        <v>0</v>
      </c>
      <c r="Q710" s="222">
        <v>0.00044999999999999999</v>
      </c>
      <c r="R710" s="222">
        <f>Q710*H710</f>
        <v>0.00089999999999999998</v>
      </c>
      <c r="S710" s="222">
        <v>0</v>
      </c>
      <c r="T710" s="223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24" t="s">
        <v>686</v>
      </c>
      <c r="AT710" s="224" t="s">
        <v>254</v>
      </c>
      <c r="AU710" s="224" t="s">
        <v>82</v>
      </c>
      <c r="AY710" s="18" t="s">
        <v>214</v>
      </c>
      <c r="BE710" s="225">
        <f>IF(N710="základní",J710,0)</f>
        <v>0</v>
      </c>
      <c r="BF710" s="225">
        <f>IF(N710="snížená",J710,0)</f>
        <v>0</v>
      </c>
      <c r="BG710" s="225">
        <f>IF(N710="zákl. přenesená",J710,0)</f>
        <v>0</v>
      </c>
      <c r="BH710" s="225">
        <f>IF(N710="sníž. přenesená",J710,0)</f>
        <v>0</v>
      </c>
      <c r="BI710" s="225">
        <f>IF(N710="nulová",J710,0)</f>
        <v>0</v>
      </c>
      <c r="BJ710" s="18" t="s">
        <v>80</v>
      </c>
      <c r="BK710" s="225">
        <f>ROUND(I710*H710,2)</f>
        <v>0</v>
      </c>
      <c r="BL710" s="18" t="s">
        <v>686</v>
      </c>
      <c r="BM710" s="224" t="s">
        <v>1360</v>
      </c>
    </row>
    <row r="711" s="2" customFormat="1">
      <c r="A711" s="39"/>
      <c r="B711" s="40"/>
      <c r="C711" s="41"/>
      <c r="D711" s="226" t="s">
        <v>224</v>
      </c>
      <c r="E711" s="41"/>
      <c r="F711" s="227" t="s">
        <v>1359</v>
      </c>
      <c r="G711" s="41"/>
      <c r="H711" s="41"/>
      <c r="I711" s="228"/>
      <c r="J711" s="41"/>
      <c r="K711" s="41"/>
      <c r="L711" s="45"/>
      <c r="M711" s="229"/>
      <c r="N711" s="230"/>
      <c r="O711" s="85"/>
      <c r="P711" s="85"/>
      <c r="Q711" s="85"/>
      <c r="R711" s="85"/>
      <c r="S711" s="85"/>
      <c r="T711" s="86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224</v>
      </c>
      <c r="AU711" s="18" t="s">
        <v>82</v>
      </c>
    </row>
    <row r="712" s="2" customFormat="1" ht="24.15" customHeight="1">
      <c r="A712" s="39"/>
      <c r="B712" s="40"/>
      <c r="C712" s="243" t="s">
        <v>1361</v>
      </c>
      <c r="D712" s="243" t="s">
        <v>254</v>
      </c>
      <c r="E712" s="244" t="s">
        <v>1362</v>
      </c>
      <c r="F712" s="245" t="s">
        <v>1363</v>
      </c>
      <c r="G712" s="246" t="s">
        <v>277</v>
      </c>
      <c r="H712" s="247">
        <v>3</v>
      </c>
      <c r="I712" s="248"/>
      <c r="J712" s="249">
        <f>ROUND(I712*H712,2)</f>
        <v>0</v>
      </c>
      <c r="K712" s="245" t="s">
        <v>19</v>
      </c>
      <c r="L712" s="250"/>
      <c r="M712" s="251" t="s">
        <v>19</v>
      </c>
      <c r="N712" s="252" t="s">
        <v>44</v>
      </c>
      <c r="O712" s="85"/>
      <c r="P712" s="222">
        <f>O712*H712</f>
        <v>0</v>
      </c>
      <c r="Q712" s="222">
        <v>0.00025000000000000001</v>
      </c>
      <c r="R712" s="222">
        <f>Q712*H712</f>
        <v>0.00075000000000000002</v>
      </c>
      <c r="S712" s="222">
        <v>0</v>
      </c>
      <c r="T712" s="223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24" t="s">
        <v>686</v>
      </c>
      <c r="AT712" s="224" t="s">
        <v>254</v>
      </c>
      <c r="AU712" s="224" t="s">
        <v>82</v>
      </c>
      <c r="AY712" s="18" t="s">
        <v>214</v>
      </c>
      <c r="BE712" s="225">
        <f>IF(N712="základní",J712,0)</f>
        <v>0</v>
      </c>
      <c r="BF712" s="225">
        <f>IF(N712="snížená",J712,0)</f>
        <v>0</v>
      </c>
      <c r="BG712" s="225">
        <f>IF(N712="zákl. přenesená",J712,0)</f>
        <v>0</v>
      </c>
      <c r="BH712" s="225">
        <f>IF(N712="sníž. přenesená",J712,0)</f>
        <v>0</v>
      </c>
      <c r="BI712" s="225">
        <f>IF(N712="nulová",J712,0)</f>
        <v>0</v>
      </c>
      <c r="BJ712" s="18" t="s">
        <v>80</v>
      </c>
      <c r="BK712" s="225">
        <f>ROUND(I712*H712,2)</f>
        <v>0</v>
      </c>
      <c r="BL712" s="18" t="s">
        <v>686</v>
      </c>
      <c r="BM712" s="224" t="s">
        <v>1364</v>
      </c>
    </row>
    <row r="713" s="2" customFormat="1">
      <c r="A713" s="39"/>
      <c r="B713" s="40"/>
      <c r="C713" s="41"/>
      <c r="D713" s="226" t="s">
        <v>224</v>
      </c>
      <c r="E713" s="41"/>
      <c r="F713" s="227" t="s">
        <v>1363</v>
      </c>
      <c r="G713" s="41"/>
      <c r="H713" s="41"/>
      <c r="I713" s="228"/>
      <c r="J713" s="41"/>
      <c r="K713" s="41"/>
      <c r="L713" s="45"/>
      <c r="M713" s="229"/>
      <c r="N713" s="230"/>
      <c r="O713" s="85"/>
      <c r="P713" s="85"/>
      <c r="Q713" s="85"/>
      <c r="R713" s="85"/>
      <c r="S713" s="85"/>
      <c r="T713" s="86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224</v>
      </c>
      <c r="AU713" s="18" t="s">
        <v>82</v>
      </c>
    </row>
    <row r="714" s="2" customFormat="1" ht="24.15" customHeight="1">
      <c r="A714" s="39"/>
      <c r="B714" s="40"/>
      <c r="C714" s="243" t="s">
        <v>1365</v>
      </c>
      <c r="D714" s="243" t="s">
        <v>254</v>
      </c>
      <c r="E714" s="244" t="s">
        <v>1366</v>
      </c>
      <c r="F714" s="245" t="s">
        <v>1367</v>
      </c>
      <c r="G714" s="246" t="s">
        <v>277</v>
      </c>
      <c r="H714" s="247">
        <v>2</v>
      </c>
      <c r="I714" s="248"/>
      <c r="J714" s="249">
        <f>ROUND(I714*H714,2)</f>
        <v>0</v>
      </c>
      <c r="K714" s="245" t="s">
        <v>19</v>
      </c>
      <c r="L714" s="250"/>
      <c r="M714" s="251" t="s">
        <v>19</v>
      </c>
      <c r="N714" s="252" t="s">
        <v>44</v>
      </c>
      <c r="O714" s="85"/>
      <c r="P714" s="222">
        <f>O714*H714</f>
        <v>0</v>
      </c>
      <c r="Q714" s="222">
        <v>0.00017000000000000001</v>
      </c>
      <c r="R714" s="222">
        <f>Q714*H714</f>
        <v>0.00034000000000000002</v>
      </c>
      <c r="S714" s="222">
        <v>0</v>
      </c>
      <c r="T714" s="223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24" t="s">
        <v>686</v>
      </c>
      <c r="AT714" s="224" t="s">
        <v>254</v>
      </c>
      <c r="AU714" s="224" t="s">
        <v>82</v>
      </c>
      <c r="AY714" s="18" t="s">
        <v>214</v>
      </c>
      <c r="BE714" s="225">
        <f>IF(N714="základní",J714,0)</f>
        <v>0</v>
      </c>
      <c r="BF714" s="225">
        <f>IF(N714="snížená",J714,0)</f>
        <v>0</v>
      </c>
      <c r="BG714" s="225">
        <f>IF(N714="zákl. přenesená",J714,0)</f>
        <v>0</v>
      </c>
      <c r="BH714" s="225">
        <f>IF(N714="sníž. přenesená",J714,0)</f>
        <v>0</v>
      </c>
      <c r="BI714" s="225">
        <f>IF(N714="nulová",J714,0)</f>
        <v>0</v>
      </c>
      <c r="BJ714" s="18" t="s">
        <v>80</v>
      </c>
      <c r="BK714" s="225">
        <f>ROUND(I714*H714,2)</f>
        <v>0</v>
      </c>
      <c r="BL714" s="18" t="s">
        <v>686</v>
      </c>
      <c r="BM714" s="224" t="s">
        <v>1368</v>
      </c>
    </row>
    <row r="715" s="2" customFormat="1">
      <c r="A715" s="39"/>
      <c r="B715" s="40"/>
      <c r="C715" s="41"/>
      <c r="D715" s="226" t="s">
        <v>224</v>
      </c>
      <c r="E715" s="41"/>
      <c r="F715" s="227" t="s">
        <v>1367</v>
      </c>
      <c r="G715" s="41"/>
      <c r="H715" s="41"/>
      <c r="I715" s="228"/>
      <c r="J715" s="41"/>
      <c r="K715" s="41"/>
      <c r="L715" s="45"/>
      <c r="M715" s="229"/>
      <c r="N715" s="230"/>
      <c r="O715" s="85"/>
      <c r="P715" s="85"/>
      <c r="Q715" s="85"/>
      <c r="R715" s="85"/>
      <c r="S715" s="85"/>
      <c r="T715" s="86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224</v>
      </c>
      <c r="AU715" s="18" t="s">
        <v>82</v>
      </c>
    </row>
    <row r="716" s="2" customFormat="1" ht="24.15" customHeight="1">
      <c r="A716" s="39"/>
      <c r="B716" s="40"/>
      <c r="C716" s="243" t="s">
        <v>1369</v>
      </c>
      <c r="D716" s="243" t="s">
        <v>254</v>
      </c>
      <c r="E716" s="244" t="s">
        <v>1370</v>
      </c>
      <c r="F716" s="245" t="s">
        <v>1371</v>
      </c>
      <c r="G716" s="246" t="s">
        <v>277</v>
      </c>
      <c r="H716" s="247">
        <v>4</v>
      </c>
      <c r="I716" s="248"/>
      <c r="J716" s="249">
        <f>ROUND(I716*H716,2)</f>
        <v>0</v>
      </c>
      <c r="K716" s="245" t="s">
        <v>19</v>
      </c>
      <c r="L716" s="250"/>
      <c r="M716" s="251" t="s">
        <v>19</v>
      </c>
      <c r="N716" s="252" t="s">
        <v>44</v>
      </c>
      <c r="O716" s="85"/>
      <c r="P716" s="222">
        <f>O716*H716</f>
        <v>0</v>
      </c>
      <c r="Q716" s="222">
        <v>0.0016999999999999999</v>
      </c>
      <c r="R716" s="222">
        <f>Q716*H716</f>
        <v>0.0067999999999999996</v>
      </c>
      <c r="S716" s="222">
        <v>0</v>
      </c>
      <c r="T716" s="223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24" t="s">
        <v>686</v>
      </c>
      <c r="AT716" s="224" t="s">
        <v>254</v>
      </c>
      <c r="AU716" s="224" t="s">
        <v>82</v>
      </c>
      <c r="AY716" s="18" t="s">
        <v>214</v>
      </c>
      <c r="BE716" s="225">
        <f>IF(N716="základní",J716,0)</f>
        <v>0</v>
      </c>
      <c r="BF716" s="225">
        <f>IF(N716="snížená",J716,0)</f>
        <v>0</v>
      </c>
      <c r="BG716" s="225">
        <f>IF(N716="zákl. přenesená",J716,0)</f>
        <v>0</v>
      </c>
      <c r="BH716" s="225">
        <f>IF(N716="sníž. přenesená",J716,0)</f>
        <v>0</v>
      </c>
      <c r="BI716" s="225">
        <f>IF(N716="nulová",J716,0)</f>
        <v>0</v>
      </c>
      <c r="BJ716" s="18" t="s">
        <v>80</v>
      </c>
      <c r="BK716" s="225">
        <f>ROUND(I716*H716,2)</f>
        <v>0</v>
      </c>
      <c r="BL716" s="18" t="s">
        <v>686</v>
      </c>
      <c r="BM716" s="224" t="s">
        <v>1372</v>
      </c>
    </row>
    <row r="717" s="2" customFormat="1">
      <c r="A717" s="39"/>
      <c r="B717" s="40"/>
      <c r="C717" s="41"/>
      <c r="D717" s="226" t="s">
        <v>224</v>
      </c>
      <c r="E717" s="41"/>
      <c r="F717" s="227" t="s">
        <v>1371</v>
      </c>
      <c r="G717" s="41"/>
      <c r="H717" s="41"/>
      <c r="I717" s="228"/>
      <c r="J717" s="41"/>
      <c r="K717" s="41"/>
      <c r="L717" s="45"/>
      <c r="M717" s="229"/>
      <c r="N717" s="230"/>
      <c r="O717" s="85"/>
      <c r="P717" s="85"/>
      <c r="Q717" s="85"/>
      <c r="R717" s="85"/>
      <c r="S717" s="85"/>
      <c r="T717" s="86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224</v>
      </c>
      <c r="AU717" s="18" t="s">
        <v>82</v>
      </c>
    </row>
    <row r="718" s="2" customFormat="1" ht="24.15" customHeight="1">
      <c r="A718" s="39"/>
      <c r="B718" s="40"/>
      <c r="C718" s="243" t="s">
        <v>1373</v>
      </c>
      <c r="D718" s="243" t="s">
        <v>254</v>
      </c>
      <c r="E718" s="244" t="s">
        <v>1374</v>
      </c>
      <c r="F718" s="245" t="s">
        <v>1375</v>
      </c>
      <c r="G718" s="246" t="s">
        <v>277</v>
      </c>
      <c r="H718" s="247">
        <v>6</v>
      </c>
      <c r="I718" s="248"/>
      <c r="J718" s="249">
        <f>ROUND(I718*H718,2)</f>
        <v>0</v>
      </c>
      <c r="K718" s="245" t="s">
        <v>19</v>
      </c>
      <c r="L718" s="250"/>
      <c r="M718" s="251" t="s">
        <v>19</v>
      </c>
      <c r="N718" s="252" t="s">
        <v>44</v>
      </c>
      <c r="O718" s="85"/>
      <c r="P718" s="222">
        <f>O718*H718</f>
        <v>0</v>
      </c>
      <c r="Q718" s="222">
        <v>0.0011999999999999999</v>
      </c>
      <c r="R718" s="222">
        <f>Q718*H718</f>
        <v>0.0071999999999999998</v>
      </c>
      <c r="S718" s="222">
        <v>0</v>
      </c>
      <c r="T718" s="223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24" t="s">
        <v>686</v>
      </c>
      <c r="AT718" s="224" t="s">
        <v>254</v>
      </c>
      <c r="AU718" s="224" t="s">
        <v>82</v>
      </c>
      <c r="AY718" s="18" t="s">
        <v>214</v>
      </c>
      <c r="BE718" s="225">
        <f>IF(N718="základní",J718,0)</f>
        <v>0</v>
      </c>
      <c r="BF718" s="225">
        <f>IF(N718="snížená",J718,0)</f>
        <v>0</v>
      </c>
      <c r="BG718" s="225">
        <f>IF(N718="zákl. přenesená",J718,0)</f>
        <v>0</v>
      </c>
      <c r="BH718" s="225">
        <f>IF(N718="sníž. přenesená",J718,0)</f>
        <v>0</v>
      </c>
      <c r="BI718" s="225">
        <f>IF(N718="nulová",J718,0)</f>
        <v>0</v>
      </c>
      <c r="BJ718" s="18" t="s">
        <v>80</v>
      </c>
      <c r="BK718" s="225">
        <f>ROUND(I718*H718,2)</f>
        <v>0</v>
      </c>
      <c r="BL718" s="18" t="s">
        <v>686</v>
      </c>
      <c r="BM718" s="224" t="s">
        <v>1376</v>
      </c>
    </row>
    <row r="719" s="2" customFormat="1">
      <c r="A719" s="39"/>
      <c r="B719" s="40"/>
      <c r="C719" s="41"/>
      <c r="D719" s="226" t="s">
        <v>224</v>
      </c>
      <c r="E719" s="41"/>
      <c r="F719" s="227" t="s">
        <v>1375</v>
      </c>
      <c r="G719" s="41"/>
      <c r="H719" s="41"/>
      <c r="I719" s="228"/>
      <c r="J719" s="41"/>
      <c r="K719" s="41"/>
      <c r="L719" s="45"/>
      <c r="M719" s="229"/>
      <c r="N719" s="230"/>
      <c r="O719" s="85"/>
      <c r="P719" s="85"/>
      <c r="Q719" s="85"/>
      <c r="R719" s="85"/>
      <c r="S719" s="85"/>
      <c r="T719" s="86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224</v>
      </c>
      <c r="AU719" s="18" t="s">
        <v>82</v>
      </c>
    </row>
    <row r="720" s="2" customFormat="1" ht="24.15" customHeight="1">
      <c r="A720" s="39"/>
      <c r="B720" s="40"/>
      <c r="C720" s="243" t="s">
        <v>1377</v>
      </c>
      <c r="D720" s="243" t="s">
        <v>254</v>
      </c>
      <c r="E720" s="244" t="s">
        <v>1378</v>
      </c>
      <c r="F720" s="245" t="s">
        <v>1379</v>
      </c>
      <c r="G720" s="246" t="s">
        <v>277</v>
      </c>
      <c r="H720" s="247">
        <v>2</v>
      </c>
      <c r="I720" s="248"/>
      <c r="J720" s="249">
        <f>ROUND(I720*H720,2)</f>
        <v>0</v>
      </c>
      <c r="K720" s="245" t="s">
        <v>19</v>
      </c>
      <c r="L720" s="250"/>
      <c r="M720" s="251" t="s">
        <v>19</v>
      </c>
      <c r="N720" s="252" t="s">
        <v>44</v>
      </c>
      <c r="O720" s="85"/>
      <c r="P720" s="222">
        <f>O720*H720</f>
        <v>0</v>
      </c>
      <c r="Q720" s="222">
        <v>0.00072000000000000005</v>
      </c>
      <c r="R720" s="222">
        <f>Q720*H720</f>
        <v>0.0014400000000000001</v>
      </c>
      <c r="S720" s="222">
        <v>0</v>
      </c>
      <c r="T720" s="223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24" t="s">
        <v>686</v>
      </c>
      <c r="AT720" s="224" t="s">
        <v>254</v>
      </c>
      <c r="AU720" s="224" t="s">
        <v>82</v>
      </c>
      <c r="AY720" s="18" t="s">
        <v>214</v>
      </c>
      <c r="BE720" s="225">
        <f>IF(N720="základní",J720,0)</f>
        <v>0</v>
      </c>
      <c r="BF720" s="225">
        <f>IF(N720="snížená",J720,0)</f>
        <v>0</v>
      </c>
      <c r="BG720" s="225">
        <f>IF(N720="zákl. přenesená",J720,0)</f>
        <v>0</v>
      </c>
      <c r="BH720" s="225">
        <f>IF(N720="sníž. přenesená",J720,0)</f>
        <v>0</v>
      </c>
      <c r="BI720" s="225">
        <f>IF(N720="nulová",J720,0)</f>
        <v>0</v>
      </c>
      <c r="BJ720" s="18" t="s">
        <v>80</v>
      </c>
      <c r="BK720" s="225">
        <f>ROUND(I720*H720,2)</f>
        <v>0</v>
      </c>
      <c r="BL720" s="18" t="s">
        <v>686</v>
      </c>
      <c r="BM720" s="224" t="s">
        <v>1380</v>
      </c>
    </row>
    <row r="721" s="2" customFormat="1">
      <c r="A721" s="39"/>
      <c r="B721" s="40"/>
      <c r="C721" s="41"/>
      <c r="D721" s="226" t="s">
        <v>224</v>
      </c>
      <c r="E721" s="41"/>
      <c r="F721" s="227" t="s">
        <v>1379</v>
      </c>
      <c r="G721" s="41"/>
      <c r="H721" s="41"/>
      <c r="I721" s="228"/>
      <c r="J721" s="41"/>
      <c r="K721" s="41"/>
      <c r="L721" s="45"/>
      <c r="M721" s="229"/>
      <c r="N721" s="230"/>
      <c r="O721" s="85"/>
      <c r="P721" s="85"/>
      <c r="Q721" s="85"/>
      <c r="R721" s="85"/>
      <c r="S721" s="85"/>
      <c r="T721" s="86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224</v>
      </c>
      <c r="AU721" s="18" t="s">
        <v>82</v>
      </c>
    </row>
    <row r="722" s="2" customFormat="1" ht="24.15" customHeight="1">
      <c r="A722" s="39"/>
      <c r="B722" s="40"/>
      <c r="C722" s="243" t="s">
        <v>1381</v>
      </c>
      <c r="D722" s="243" t="s">
        <v>254</v>
      </c>
      <c r="E722" s="244" t="s">
        <v>1382</v>
      </c>
      <c r="F722" s="245" t="s">
        <v>1383</v>
      </c>
      <c r="G722" s="246" t="s">
        <v>277</v>
      </c>
      <c r="H722" s="247">
        <v>2</v>
      </c>
      <c r="I722" s="248"/>
      <c r="J722" s="249">
        <f>ROUND(I722*H722,2)</f>
        <v>0</v>
      </c>
      <c r="K722" s="245" t="s">
        <v>19</v>
      </c>
      <c r="L722" s="250"/>
      <c r="M722" s="251" t="s">
        <v>19</v>
      </c>
      <c r="N722" s="252" t="s">
        <v>44</v>
      </c>
      <c r="O722" s="85"/>
      <c r="P722" s="222">
        <f>O722*H722</f>
        <v>0</v>
      </c>
      <c r="Q722" s="222">
        <v>0.00044999999999999999</v>
      </c>
      <c r="R722" s="222">
        <f>Q722*H722</f>
        <v>0.00089999999999999998</v>
      </c>
      <c r="S722" s="222">
        <v>0</v>
      </c>
      <c r="T722" s="223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24" t="s">
        <v>686</v>
      </c>
      <c r="AT722" s="224" t="s">
        <v>254</v>
      </c>
      <c r="AU722" s="224" t="s">
        <v>82</v>
      </c>
      <c r="AY722" s="18" t="s">
        <v>214</v>
      </c>
      <c r="BE722" s="225">
        <f>IF(N722="základní",J722,0)</f>
        <v>0</v>
      </c>
      <c r="BF722" s="225">
        <f>IF(N722="snížená",J722,0)</f>
        <v>0</v>
      </c>
      <c r="BG722" s="225">
        <f>IF(N722="zákl. přenesená",J722,0)</f>
        <v>0</v>
      </c>
      <c r="BH722" s="225">
        <f>IF(N722="sníž. přenesená",J722,0)</f>
        <v>0</v>
      </c>
      <c r="BI722" s="225">
        <f>IF(N722="nulová",J722,0)</f>
        <v>0</v>
      </c>
      <c r="BJ722" s="18" t="s">
        <v>80</v>
      </c>
      <c r="BK722" s="225">
        <f>ROUND(I722*H722,2)</f>
        <v>0</v>
      </c>
      <c r="BL722" s="18" t="s">
        <v>686</v>
      </c>
      <c r="BM722" s="224" t="s">
        <v>1384</v>
      </c>
    </row>
    <row r="723" s="2" customFormat="1">
      <c r="A723" s="39"/>
      <c r="B723" s="40"/>
      <c r="C723" s="41"/>
      <c r="D723" s="226" t="s">
        <v>224</v>
      </c>
      <c r="E723" s="41"/>
      <c r="F723" s="227" t="s">
        <v>1383</v>
      </c>
      <c r="G723" s="41"/>
      <c r="H723" s="41"/>
      <c r="I723" s="228"/>
      <c r="J723" s="41"/>
      <c r="K723" s="41"/>
      <c r="L723" s="45"/>
      <c r="M723" s="229"/>
      <c r="N723" s="230"/>
      <c r="O723" s="85"/>
      <c r="P723" s="85"/>
      <c r="Q723" s="85"/>
      <c r="R723" s="85"/>
      <c r="S723" s="85"/>
      <c r="T723" s="86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224</v>
      </c>
      <c r="AU723" s="18" t="s">
        <v>82</v>
      </c>
    </row>
    <row r="724" s="2" customFormat="1" ht="24.15" customHeight="1">
      <c r="A724" s="39"/>
      <c r="B724" s="40"/>
      <c r="C724" s="243" t="s">
        <v>1385</v>
      </c>
      <c r="D724" s="243" t="s">
        <v>254</v>
      </c>
      <c r="E724" s="244" t="s">
        <v>1386</v>
      </c>
      <c r="F724" s="245" t="s">
        <v>1387</v>
      </c>
      <c r="G724" s="246" t="s">
        <v>277</v>
      </c>
      <c r="H724" s="247">
        <v>2</v>
      </c>
      <c r="I724" s="248"/>
      <c r="J724" s="249">
        <f>ROUND(I724*H724,2)</f>
        <v>0</v>
      </c>
      <c r="K724" s="245" t="s">
        <v>19</v>
      </c>
      <c r="L724" s="250"/>
      <c r="M724" s="251" t="s">
        <v>19</v>
      </c>
      <c r="N724" s="252" t="s">
        <v>44</v>
      </c>
      <c r="O724" s="85"/>
      <c r="P724" s="222">
        <f>O724*H724</f>
        <v>0</v>
      </c>
      <c r="Q724" s="222">
        <v>0.00036999999999999999</v>
      </c>
      <c r="R724" s="222">
        <f>Q724*H724</f>
        <v>0.00073999999999999999</v>
      </c>
      <c r="S724" s="222">
        <v>0</v>
      </c>
      <c r="T724" s="223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24" t="s">
        <v>686</v>
      </c>
      <c r="AT724" s="224" t="s">
        <v>254</v>
      </c>
      <c r="AU724" s="224" t="s">
        <v>82</v>
      </c>
      <c r="AY724" s="18" t="s">
        <v>214</v>
      </c>
      <c r="BE724" s="225">
        <f>IF(N724="základní",J724,0)</f>
        <v>0</v>
      </c>
      <c r="BF724" s="225">
        <f>IF(N724="snížená",J724,0)</f>
        <v>0</v>
      </c>
      <c r="BG724" s="225">
        <f>IF(N724="zákl. přenesená",J724,0)</f>
        <v>0</v>
      </c>
      <c r="BH724" s="225">
        <f>IF(N724="sníž. přenesená",J724,0)</f>
        <v>0</v>
      </c>
      <c r="BI724" s="225">
        <f>IF(N724="nulová",J724,0)</f>
        <v>0</v>
      </c>
      <c r="BJ724" s="18" t="s">
        <v>80</v>
      </c>
      <c r="BK724" s="225">
        <f>ROUND(I724*H724,2)</f>
        <v>0</v>
      </c>
      <c r="BL724" s="18" t="s">
        <v>686</v>
      </c>
      <c r="BM724" s="224" t="s">
        <v>1388</v>
      </c>
    </row>
    <row r="725" s="2" customFormat="1">
      <c r="A725" s="39"/>
      <c r="B725" s="40"/>
      <c r="C725" s="41"/>
      <c r="D725" s="226" t="s">
        <v>224</v>
      </c>
      <c r="E725" s="41"/>
      <c r="F725" s="227" t="s">
        <v>1387</v>
      </c>
      <c r="G725" s="41"/>
      <c r="H725" s="41"/>
      <c r="I725" s="228"/>
      <c r="J725" s="41"/>
      <c r="K725" s="41"/>
      <c r="L725" s="45"/>
      <c r="M725" s="229"/>
      <c r="N725" s="230"/>
      <c r="O725" s="85"/>
      <c r="P725" s="85"/>
      <c r="Q725" s="85"/>
      <c r="R725" s="85"/>
      <c r="S725" s="85"/>
      <c r="T725" s="86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224</v>
      </c>
      <c r="AU725" s="18" t="s">
        <v>82</v>
      </c>
    </row>
    <row r="726" s="2" customFormat="1" ht="24.15" customHeight="1">
      <c r="A726" s="39"/>
      <c r="B726" s="40"/>
      <c r="C726" s="243" t="s">
        <v>1389</v>
      </c>
      <c r="D726" s="243" t="s">
        <v>254</v>
      </c>
      <c r="E726" s="244" t="s">
        <v>1390</v>
      </c>
      <c r="F726" s="245" t="s">
        <v>1391</v>
      </c>
      <c r="G726" s="246" t="s">
        <v>277</v>
      </c>
      <c r="H726" s="247">
        <v>4</v>
      </c>
      <c r="I726" s="248"/>
      <c r="J726" s="249">
        <f>ROUND(I726*H726,2)</f>
        <v>0</v>
      </c>
      <c r="K726" s="245" t="s">
        <v>19</v>
      </c>
      <c r="L726" s="250"/>
      <c r="M726" s="251" t="s">
        <v>19</v>
      </c>
      <c r="N726" s="252" t="s">
        <v>44</v>
      </c>
      <c r="O726" s="85"/>
      <c r="P726" s="222">
        <f>O726*H726</f>
        <v>0</v>
      </c>
      <c r="Q726" s="222">
        <v>0.002</v>
      </c>
      <c r="R726" s="222">
        <f>Q726*H726</f>
        <v>0.0080000000000000002</v>
      </c>
      <c r="S726" s="222">
        <v>0</v>
      </c>
      <c r="T726" s="223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24" t="s">
        <v>686</v>
      </c>
      <c r="AT726" s="224" t="s">
        <v>254</v>
      </c>
      <c r="AU726" s="224" t="s">
        <v>82</v>
      </c>
      <c r="AY726" s="18" t="s">
        <v>214</v>
      </c>
      <c r="BE726" s="225">
        <f>IF(N726="základní",J726,0)</f>
        <v>0</v>
      </c>
      <c r="BF726" s="225">
        <f>IF(N726="snížená",J726,0)</f>
        <v>0</v>
      </c>
      <c r="BG726" s="225">
        <f>IF(N726="zákl. přenesená",J726,0)</f>
        <v>0</v>
      </c>
      <c r="BH726" s="225">
        <f>IF(N726="sníž. přenesená",J726,0)</f>
        <v>0</v>
      </c>
      <c r="BI726" s="225">
        <f>IF(N726="nulová",J726,0)</f>
        <v>0</v>
      </c>
      <c r="BJ726" s="18" t="s">
        <v>80</v>
      </c>
      <c r="BK726" s="225">
        <f>ROUND(I726*H726,2)</f>
        <v>0</v>
      </c>
      <c r="BL726" s="18" t="s">
        <v>686</v>
      </c>
      <c r="BM726" s="224" t="s">
        <v>1392</v>
      </c>
    </row>
    <row r="727" s="2" customFormat="1">
      <c r="A727" s="39"/>
      <c r="B727" s="40"/>
      <c r="C727" s="41"/>
      <c r="D727" s="226" t="s">
        <v>224</v>
      </c>
      <c r="E727" s="41"/>
      <c r="F727" s="227" t="s">
        <v>1391</v>
      </c>
      <c r="G727" s="41"/>
      <c r="H727" s="41"/>
      <c r="I727" s="228"/>
      <c r="J727" s="41"/>
      <c r="K727" s="41"/>
      <c r="L727" s="45"/>
      <c r="M727" s="229"/>
      <c r="N727" s="230"/>
      <c r="O727" s="85"/>
      <c r="P727" s="85"/>
      <c r="Q727" s="85"/>
      <c r="R727" s="85"/>
      <c r="S727" s="85"/>
      <c r="T727" s="86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224</v>
      </c>
      <c r="AU727" s="18" t="s">
        <v>82</v>
      </c>
    </row>
    <row r="728" s="2" customFormat="1" ht="24.15" customHeight="1">
      <c r="A728" s="39"/>
      <c r="B728" s="40"/>
      <c r="C728" s="243" t="s">
        <v>1393</v>
      </c>
      <c r="D728" s="243" t="s">
        <v>254</v>
      </c>
      <c r="E728" s="244" t="s">
        <v>1394</v>
      </c>
      <c r="F728" s="245" t="s">
        <v>1395</v>
      </c>
      <c r="G728" s="246" t="s">
        <v>277</v>
      </c>
      <c r="H728" s="247">
        <v>6</v>
      </c>
      <c r="I728" s="248"/>
      <c r="J728" s="249">
        <f>ROUND(I728*H728,2)</f>
        <v>0</v>
      </c>
      <c r="K728" s="245" t="s">
        <v>19</v>
      </c>
      <c r="L728" s="250"/>
      <c r="M728" s="251" t="s">
        <v>19</v>
      </c>
      <c r="N728" s="252" t="s">
        <v>44</v>
      </c>
      <c r="O728" s="85"/>
      <c r="P728" s="222">
        <f>O728*H728</f>
        <v>0</v>
      </c>
      <c r="Q728" s="222">
        <v>0.0011999999999999999</v>
      </c>
      <c r="R728" s="222">
        <f>Q728*H728</f>
        <v>0.0071999999999999998</v>
      </c>
      <c r="S728" s="222">
        <v>0</v>
      </c>
      <c r="T728" s="223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24" t="s">
        <v>686</v>
      </c>
      <c r="AT728" s="224" t="s">
        <v>254</v>
      </c>
      <c r="AU728" s="224" t="s">
        <v>82</v>
      </c>
      <c r="AY728" s="18" t="s">
        <v>214</v>
      </c>
      <c r="BE728" s="225">
        <f>IF(N728="základní",J728,0)</f>
        <v>0</v>
      </c>
      <c r="BF728" s="225">
        <f>IF(N728="snížená",J728,0)</f>
        <v>0</v>
      </c>
      <c r="BG728" s="225">
        <f>IF(N728="zákl. přenesená",J728,0)</f>
        <v>0</v>
      </c>
      <c r="BH728" s="225">
        <f>IF(N728="sníž. přenesená",J728,0)</f>
        <v>0</v>
      </c>
      <c r="BI728" s="225">
        <f>IF(N728="nulová",J728,0)</f>
        <v>0</v>
      </c>
      <c r="BJ728" s="18" t="s">
        <v>80</v>
      </c>
      <c r="BK728" s="225">
        <f>ROUND(I728*H728,2)</f>
        <v>0</v>
      </c>
      <c r="BL728" s="18" t="s">
        <v>686</v>
      </c>
      <c r="BM728" s="224" t="s">
        <v>1396</v>
      </c>
    </row>
    <row r="729" s="2" customFormat="1">
      <c r="A729" s="39"/>
      <c r="B729" s="40"/>
      <c r="C729" s="41"/>
      <c r="D729" s="226" t="s">
        <v>224</v>
      </c>
      <c r="E729" s="41"/>
      <c r="F729" s="227" t="s">
        <v>1395</v>
      </c>
      <c r="G729" s="41"/>
      <c r="H729" s="41"/>
      <c r="I729" s="228"/>
      <c r="J729" s="41"/>
      <c r="K729" s="41"/>
      <c r="L729" s="45"/>
      <c r="M729" s="229"/>
      <c r="N729" s="230"/>
      <c r="O729" s="85"/>
      <c r="P729" s="85"/>
      <c r="Q729" s="85"/>
      <c r="R729" s="85"/>
      <c r="S729" s="85"/>
      <c r="T729" s="86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224</v>
      </c>
      <c r="AU729" s="18" t="s">
        <v>82</v>
      </c>
    </row>
    <row r="730" s="2" customFormat="1" ht="24.15" customHeight="1">
      <c r="A730" s="39"/>
      <c r="B730" s="40"/>
      <c r="C730" s="243" t="s">
        <v>1397</v>
      </c>
      <c r="D730" s="243" t="s">
        <v>254</v>
      </c>
      <c r="E730" s="244" t="s">
        <v>1398</v>
      </c>
      <c r="F730" s="245" t="s">
        <v>1399</v>
      </c>
      <c r="G730" s="246" t="s">
        <v>277</v>
      </c>
      <c r="H730" s="247">
        <v>2</v>
      </c>
      <c r="I730" s="248"/>
      <c r="J730" s="249">
        <f>ROUND(I730*H730,2)</f>
        <v>0</v>
      </c>
      <c r="K730" s="245" t="s">
        <v>19</v>
      </c>
      <c r="L730" s="250"/>
      <c r="M730" s="251" t="s">
        <v>19</v>
      </c>
      <c r="N730" s="252" t="s">
        <v>44</v>
      </c>
      <c r="O730" s="85"/>
      <c r="P730" s="222">
        <f>O730*H730</f>
        <v>0</v>
      </c>
      <c r="Q730" s="222">
        <v>0.001</v>
      </c>
      <c r="R730" s="222">
        <f>Q730*H730</f>
        <v>0.002</v>
      </c>
      <c r="S730" s="222">
        <v>0</v>
      </c>
      <c r="T730" s="223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24" t="s">
        <v>686</v>
      </c>
      <c r="AT730" s="224" t="s">
        <v>254</v>
      </c>
      <c r="AU730" s="224" t="s">
        <v>82</v>
      </c>
      <c r="AY730" s="18" t="s">
        <v>214</v>
      </c>
      <c r="BE730" s="225">
        <f>IF(N730="základní",J730,0)</f>
        <v>0</v>
      </c>
      <c r="BF730" s="225">
        <f>IF(N730="snížená",J730,0)</f>
        <v>0</v>
      </c>
      <c r="BG730" s="225">
        <f>IF(N730="zákl. přenesená",J730,0)</f>
        <v>0</v>
      </c>
      <c r="BH730" s="225">
        <f>IF(N730="sníž. přenesená",J730,0)</f>
        <v>0</v>
      </c>
      <c r="BI730" s="225">
        <f>IF(N730="nulová",J730,0)</f>
        <v>0</v>
      </c>
      <c r="BJ730" s="18" t="s">
        <v>80</v>
      </c>
      <c r="BK730" s="225">
        <f>ROUND(I730*H730,2)</f>
        <v>0</v>
      </c>
      <c r="BL730" s="18" t="s">
        <v>686</v>
      </c>
      <c r="BM730" s="224" t="s">
        <v>1400</v>
      </c>
    </row>
    <row r="731" s="2" customFormat="1">
      <c r="A731" s="39"/>
      <c r="B731" s="40"/>
      <c r="C731" s="41"/>
      <c r="D731" s="226" t="s">
        <v>224</v>
      </c>
      <c r="E731" s="41"/>
      <c r="F731" s="227" t="s">
        <v>1399</v>
      </c>
      <c r="G731" s="41"/>
      <c r="H731" s="41"/>
      <c r="I731" s="228"/>
      <c r="J731" s="41"/>
      <c r="K731" s="41"/>
      <c r="L731" s="45"/>
      <c r="M731" s="229"/>
      <c r="N731" s="230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224</v>
      </c>
      <c r="AU731" s="18" t="s">
        <v>82</v>
      </c>
    </row>
    <row r="732" s="2" customFormat="1" ht="24.15" customHeight="1">
      <c r="A732" s="39"/>
      <c r="B732" s="40"/>
      <c r="C732" s="243" t="s">
        <v>1401</v>
      </c>
      <c r="D732" s="243" t="s">
        <v>254</v>
      </c>
      <c r="E732" s="244" t="s">
        <v>1402</v>
      </c>
      <c r="F732" s="245" t="s">
        <v>1403</v>
      </c>
      <c r="G732" s="246" t="s">
        <v>277</v>
      </c>
      <c r="H732" s="247">
        <v>2</v>
      </c>
      <c r="I732" s="248"/>
      <c r="J732" s="249">
        <f>ROUND(I732*H732,2)</f>
        <v>0</v>
      </c>
      <c r="K732" s="245" t="s">
        <v>19</v>
      </c>
      <c r="L732" s="250"/>
      <c r="M732" s="251" t="s">
        <v>19</v>
      </c>
      <c r="N732" s="252" t="s">
        <v>44</v>
      </c>
      <c r="O732" s="85"/>
      <c r="P732" s="222">
        <f>O732*H732</f>
        <v>0</v>
      </c>
      <c r="Q732" s="222">
        <v>0.00050000000000000001</v>
      </c>
      <c r="R732" s="222">
        <f>Q732*H732</f>
        <v>0.001</v>
      </c>
      <c r="S732" s="222">
        <v>0</v>
      </c>
      <c r="T732" s="223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24" t="s">
        <v>686</v>
      </c>
      <c r="AT732" s="224" t="s">
        <v>254</v>
      </c>
      <c r="AU732" s="224" t="s">
        <v>82</v>
      </c>
      <c r="AY732" s="18" t="s">
        <v>214</v>
      </c>
      <c r="BE732" s="225">
        <f>IF(N732="základní",J732,0)</f>
        <v>0</v>
      </c>
      <c r="BF732" s="225">
        <f>IF(N732="snížená",J732,0)</f>
        <v>0</v>
      </c>
      <c r="BG732" s="225">
        <f>IF(N732="zákl. přenesená",J732,0)</f>
        <v>0</v>
      </c>
      <c r="BH732" s="225">
        <f>IF(N732="sníž. přenesená",J732,0)</f>
        <v>0</v>
      </c>
      <c r="BI732" s="225">
        <f>IF(N732="nulová",J732,0)</f>
        <v>0</v>
      </c>
      <c r="BJ732" s="18" t="s">
        <v>80</v>
      </c>
      <c r="BK732" s="225">
        <f>ROUND(I732*H732,2)</f>
        <v>0</v>
      </c>
      <c r="BL732" s="18" t="s">
        <v>686</v>
      </c>
      <c r="BM732" s="224" t="s">
        <v>1404</v>
      </c>
    </row>
    <row r="733" s="2" customFormat="1">
      <c r="A733" s="39"/>
      <c r="B733" s="40"/>
      <c r="C733" s="41"/>
      <c r="D733" s="226" t="s">
        <v>224</v>
      </c>
      <c r="E733" s="41"/>
      <c r="F733" s="227" t="s">
        <v>1403</v>
      </c>
      <c r="G733" s="41"/>
      <c r="H733" s="41"/>
      <c r="I733" s="228"/>
      <c r="J733" s="41"/>
      <c r="K733" s="41"/>
      <c r="L733" s="45"/>
      <c r="M733" s="229"/>
      <c r="N733" s="230"/>
      <c r="O733" s="85"/>
      <c r="P733" s="85"/>
      <c r="Q733" s="85"/>
      <c r="R733" s="85"/>
      <c r="S733" s="85"/>
      <c r="T733" s="86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224</v>
      </c>
      <c r="AU733" s="18" t="s">
        <v>82</v>
      </c>
    </row>
    <row r="734" s="2" customFormat="1" ht="24.15" customHeight="1">
      <c r="A734" s="39"/>
      <c r="B734" s="40"/>
      <c r="C734" s="243" t="s">
        <v>1405</v>
      </c>
      <c r="D734" s="243" t="s">
        <v>254</v>
      </c>
      <c r="E734" s="244" t="s">
        <v>1406</v>
      </c>
      <c r="F734" s="245" t="s">
        <v>1407</v>
      </c>
      <c r="G734" s="246" t="s">
        <v>277</v>
      </c>
      <c r="H734" s="247">
        <v>2</v>
      </c>
      <c r="I734" s="248"/>
      <c r="J734" s="249">
        <f>ROUND(I734*H734,2)</f>
        <v>0</v>
      </c>
      <c r="K734" s="245" t="s">
        <v>19</v>
      </c>
      <c r="L734" s="250"/>
      <c r="M734" s="251" t="s">
        <v>19</v>
      </c>
      <c r="N734" s="252" t="s">
        <v>44</v>
      </c>
      <c r="O734" s="85"/>
      <c r="P734" s="222">
        <f>O734*H734</f>
        <v>0</v>
      </c>
      <c r="Q734" s="222">
        <v>0.00040000000000000002</v>
      </c>
      <c r="R734" s="222">
        <f>Q734*H734</f>
        <v>0.00080000000000000004</v>
      </c>
      <c r="S734" s="222">
        <v>0</v>
      </c>
      <c r="T734" s="223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24" t="s">
        <v>686</v>
      </c>
      <c r="AT734" s="224" t="s">
        <v>254</v>
      </c>
      <c r="AU734" s="224" t="s">
        <v>82</v>
      </c>
      <c r="AY734" s="18" t="s">
        <v>214</v>
      </c>
      <c r="BE734" s="225">
        <f>IF(N734="základní",J734,0)</f>
        <v>0</v>
      </c>
      <c r="BF734" s="225">
        <f>IF(N734="snížená",J734,0)</f>
        <v>0</v>
      </c>
      <c r="BG734" s="225">
        <f>IF(N734="zákl. přenesená",J734,0)</f>
        <v>0</v>
      </c>
      <c r="BH734" s="225">
        <f>IF(N734="sníž. přenesená",J734,0)</f>
        <v>0</v>
      </c>
      <c r="BI734" s="225">
        <f>IF(N734="nulová",J734,0)</f>
        <v>0</v>
      </c>
      <c r="BJ734" s="18" t="s">
        <v>80</v>
      </c>
      <c r="BK734" s="225">
        <f>ROUND(I734*H734,2)</f>
        <v>0</v>
      </c>
      <c r="BL734" s="18" t="s">
        <v>686</v>
      </c>
      <c r="BM734" s="224" t="s">
        <v>1408</v>
      </c>
    </row>
    <row r="735" s="2" customFormat="1">
      <c r="A735" s="39"/>
      <c r="B735" s="40"/>
      <c r="C735" s="41"/>
      <c r="D735" s="226" t="s">
        <v>224</v>
      </c>
      <c r="E735" s="41"/>
      <c r="F735" s="227" t="s">
        <v>1407</v>
      </c>
      <c r="G735" s="41"/>
      <c r="H735" s="41"/>
      <c r="I735" s="228"/>
      <c r="J735" s="41"/>
      <c r="K735" s="41"/>
      <c r="L735" s="45"/>
      <c r="M735" s="229"/>
      <c r="N735" s="230"/>
      <c r="O735" s="85"/>
      <c r="P735" s="85"/>
      <c r="Q735" s="85"/>
      <c r="R735" s="85"/>
      <c r="S735" s="85"/>
      <c r="T735" s="86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224</v>
      </c>
      <c r="AU735" s="18" t="s">
        <v>82</v>
      </c>
    </row>
    <row r="736" s="2" customFormat="1" ht="16.5" customHeight="1">
      <c r="A736" s="39"/>
      <c r="B736" s="40"/>
      <c r="C736" s="213" t="s">
        <v>1409</v>
      </c>
      <c r="D736" s="213" t="s">
        <v>217</v>
      </c>
      <c r="E736" s="214" t="s">
        <v>1410</v>
      </c>
      <c r="F736" s="215" t="s">
        <v>1411</v>
      </c>
      <c r="G736" s="216" t="s">
        <v>551</v>
      </c>
      <c r="H736" s="217">
        <v>492</v>
      </c>
      <c r="I736" s="218"/>
      <c r="J736" s="219">
        <f>ROUND(I736*H736,2)</f>
        <v>0</v>
      </c>
      <c r="K736" s="215" t="s">
        <v>221</v>
      </c>
      <c r="L736" s="45"/>
      <c r="M736" s="220" t="s">
        <v>19</v>
      </c>
      <c r="N736" s="221" t="s">
        <v>44</v>
      </c>
      <c r="O736" s="85"/>
      <c r="P736" s="222">
        <f>O736*H736</f>
        <v>0</v>
      </c>
      <c r="Q736" s="222">
        <v>3.0000000000000001E-05</v>
      </c>
      <c r="R736" s="222">
        <f>Q736*H736</f>
        <v>0.014760000000000001</v>
      </c>
      <c r="S736" s="222">
        <v>0</v>
      </c>
      <c r="T736" s="223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24" t="s">
        <v>334</v>
      </c>
      <c r="AT736" s="224" t="s">
        <v>217</v>
      </c>
      <c r="AU736" s="224" t="s">
        <v>82</v>
      </c>
      <c r="AY736" s="18" t="s">
        <v>214</v>
      </c>
      <c r="BE736" s="225">
        <f>IF(N736="základní",J736,0)</f>
        <v>0</v>
      </c>
      <c r="BF736" s="225">
        <f>IF(N736="snížená",J736,0)</f>
        <v>0</v>
      </c>
      <c r="BG736" s="225">
        <f>IF(N736="zákl. přenesená",J736,0)</f>
        <v>0</v>
      </c>
      <c r="BH736" s="225">
        <f>IF(N736="sníž. přenesená",J736,0)</f>
        <v>0</v>
      </c>
      <c r="BI736" s="225">
        <f>IF(N736="nulová",J736,0)</f>
        <v>0</v>
      </c>
      <c r="BJ736" s="18" t="s">
        <v>80</v>
      </c>
      <c r="BK736" s="225">
        <f>ROUND(I736*H736,2)</f>
        <v>0</v>
      </c>
      <c r="BL736" s="18" t="s">
        <v>334</v>
      </c>
      <c r="BM736" s="224" t="s">
        <v>1412</v>
      </c>
    </row>
    <row r="737" s="2" customFormat="1">
      <c r="A737" s="39"/>
      <c r="B737" s="40"/>
      <c r="C737" s="41"/>
      <c r="D737" s="226" t="s">
        <v>224</v>
      </c>
      <c r="E737" s="41"/>
      <c r="F737" s="227" t="s">
        <v>1413</v>
      </c>
      <c r="G737" s="41"/>
      <c r="H737" s="41"/>
      <c r="I737" s="228"/>
      <c r="J737" s="41"/>
      <c r="K737" s="41"/>
      <c r="L737" s="45"/>
      <c r="M737" s="229"/>
      <c r="N737" s="230"/>
      <c r="O737" s="85"/>
      <c r="P737" s="85"/>
      <c r="Q737" s="85"/>
      <c r="R737" s="85"/>
      <c r="S737" s="85"/>
      <c r="T737" s="86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224</v>
      </c>
      <c r="AU737" s="18" t="s">
        <v>82</v>
      </c>
    </row>
    <row r="738" s="2" customFormat="1">
      <c r="A738" s="39"/>
      <c r="B738" s="40"/>
      <c r="C738" s="41"/>
      <c r="D738" s="231" t="s">
        <v>226</v>
      </c>
      <c r="E738" s="41"/>
      <c r="F738" s="232" t="s">
        <v>1414</v>
      </c>
      <c r="G738" s="41"/>
      <c r="H738" s="41"/>
      <c r="I738" s="228"/>
      <c r="J738" s="41"/>
      <c r="K738" s="41"/>
      <c r="L738" s="45"/>
      <c r="M738" s="229"/>
      <c r="N738" s="230"/>
      <c r="O738" s="85"/>
      <c r="P738" s="85"/>
      <c r="Q738" s="85"/>
      <c r="R738" s="85"/>
      <c r="S738" s="85"/>
      <c r="T738" s="86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226</v>
      </c>
      <c r="AU738" s="18" t="s">
        <v>82</v>
      </c>
    </row>
    <row r="739" s="2" customFormat="1" ht="16.5" customHeight="1">
      <c r="A739" s="39"/>
      <c r="B739" s="40"/>
      <c r="C739" s="243" t="s">
        <v>1415</v>
      </c>
      <c r="D739" s="243" t="s">
        <v>254</v>
      </c>
      <c r="E739" s="244" t="s">
        <v>1416</v>
      </c>
      <c r="F739" s="245" t="s">
        <v>1417</v>
      </c>
      <c r="G739" s="246" t="s">
        <v>277</v>
      </c>
      <c r="H739" s="247">
        <v>65</v>
      </c>
      <c r="I739" s="248"/>
      <c r="J739" s="249">
        <f>ROUND(I739*H739,2)</f>
        <v>0</v>
      </c>
      <c r="K739" s="245" t="s">
        <v>19</v>
      </c>
      <c r="L739" s="250"/>
      <c r="M739" s="251" t="s">
        <v>19</v>
      </c>
      <c r="N739" s="252" t="s">
        <v>44</v>
      </c>
      <c r="O739" s="85"/>
      <c r="P739" s="222">
        <f>O739*H739</f>
        <v>0</v>
      </c>
      <c r="Q739" s="222">
        <v>0.0032000000000000002</v>
      </c>
      <c r="R739" s="222">
        <f>Q739*H739</f>
        <v>0.20800000000000002</v>
      </c>
      <c r="S739" s="222">
        <v>0</v>
      </c>
      <c r="T739" s="223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24" t="s">
        <v>604</v>
      </c>
      <c r="AT739" s="224" t="s">
        <v>254</v>
      </c>
      <c r="AU739" s="224" t="s">
        <v>82</v>
      </c>
      <c r="AY739" s="18" t="s">
        <v>214</v>
      </c>
      <c r="BE739" s="225">
        <f>IF(N739="základní",J739,0)</f>
        <v>0</v>
      </c>
      <c r="BF739" s="225">
        <f>IF(N739="snížená",J739,0)</f>
        <v>0</v>
      </c>
      <c r="BG739" s="225">
        <f>IF(N739="zákl. přenesená",J739,0)</f>
        <v>0</v>
      </c>
      <c r="BH739" s="225">
        <f>IF(N739="sníž. přenesená",J739,0)</f>
        <v>0</v>
      </c>
      <c r="BI739" s="225">
        <f>IF(N739="nulová",J739,0)</f>
        <v>0</v>
      </c>
      <c r="BJ739" s="18" t="s">
        <v>80</v>
      </c>
      <c r="BK739" s="225">
        <f>ROUND(I739*H739,2)</f>
        <v>0</v>
      </c>
      <c r="BL739" s="18" t="s">
        <v>334</v>
      </c>
      <c r="BM739" s="224" t="s">
        <v>1418</v>
      </c>
    </row>
    <row r="740" s="2" customFormat="1">
      <c r="A740" s="39"/>
      <c r="B740" s="40"/>
      <c r="C740" s="41"/>
      <c r="D740" s="226" t="s">
        <v>224</v>
      </c>
      <c r="E740" s="41"/>
      <c r="F740" s="227" t="s">
        <v>1417</v>
      </c>
      <c r="G740" s="41"/>
      <c r="H740" s="41"/>
      <c r="I740" s="228"/>
      <c r="J740" s="41"/>
      <c r="K740" s="41"/>
      <c r="L740" s="45"/>
      <c r="M740" s="229"/>
      <c r="N740" s="230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224</v>
      </c>
      <c r="AU740" s="18" t="s">
        <v>82</v>
      </c>
    </row>
    <row r="741" s="2" customFormat="1" ht="16.5" customHeight="1">
      <c r="A741" s="39"/>
      <c r="B741" s="40"/>
      <c r="C741" s="243" t="s">
        <v>1419</v>
      </c>
      <c r="D741" s="243" t="s">
        <v>254</v>
      </c>
      <c r="E741" s="244" t="s">
        <v>1420</v>
      </c>
      <c r="F741" s="245" t="s">
        <v>1421</v>
      </c>
      <c r="G741" s="246" t="s">
        <v>277</v>
      </c>
      <c r="H741" s="247">
        <v>225</v>
      </c>
      <c r="I741" s="248"/>
      <c r="J741" s="249">
        <f>ROUND(I741*H741,2)</f>
        <v>0</v>
      </c>
      <c r="K741" s="245" t="s">
        <v>19</v>
      </c>
      <c r="L741" s="250"/>
      <c r="M741" s="251" t="s">
        <v>19</v>
      </c>
      <c r="N741" s="252" t="s">
        <v>44</v>
      </c>
      <c r="O741" s="85"/>
      <c r="P741" s="222">
        <f>O741*H741</f>
        <v>0</v>
      </c>
      <c r="Q741" s="222">
        <v>0.0032000000000000002</v>
      </c>
      <c r="R741" s="222">
        <f>Q741*H741</f>
        <v>0.72000000000000008</v>
      </c>
      <c r="S741" s="222">
        <v>0</v>
      </c>
      <c r="T741" s="223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24" t="s">
        <v>604</v>
      </c>
      <c r="AT741" s="224" t="s">
        <v>254</v>
      </c>
      <c r="AU741" s="224" t="s">
        <v>82</v>
      </c>
      <c r="AY741" s="18" t="s">
        <v>214</v>
      </c>
      <c r="BE741" s="225">
        <f>IF(N741="základní",J741,0)</f>
        <v>0</v>
      </c>
      <c r="BF741" s="225">
        <f>IF(N741="snížená",J741,0)</f>
        <v>0</v>
      </c>
      <c r="BG741" s="225">
        <f>IF(N741="zákl. přenesená",J741,0)</f>
        <v>0</v>
      </c>
      <c r="BH741" s="225">
        <f>IF(N741="sníž. přenesená",J741,0)</f>
        <v>0</v>
      </c>
      <c r="BI741" s="225">
        <f>IF(N741="nulová",J741,0)</f>
        <v>0</v>
      </c>
      <c r="BJ741" s="18" t="s">
        <v>80</v>
      </c>
      <c r="BK741" s="225">
        <f>ROUND(I741*H741,2)</f>
        <v>0</v>
      </c>
      <c r="BL741" s="18" t="s">
        <v>334</v>
      </c>
      <c r="BM741" s="224" t="s">
        <v>1422</v>
      </c>
    </row>
    <row r="742" s="2" customFormat="1">
      <c r="A742" s="39"/>
      <c r="B742" s="40"/>
      <c r="C742" s="41"/>
      <c r="D742" s="226" t="s">
        <v>224</v>
      </c>
      <c r="E742" s="41"/>
      <c r="F742" s="227" t="s">
        <v>1421</v>
      </c>
      <c r="G742" s="41"/>
      <c r="H742" s="41"/>
      <c r="I742" s="228"/>
      <c r="J742" s="41"/>
      <c r="K742" s="41"/>
      <c r="L742" s="45"/>
      <c r="M742" s="229"/>
      <c r="N742" s="230"/>
      <c r="O742" s="85"/>
      <c r="P742" s="85"/>
      <c r="Q742" s="85"/>
      <c r="R742" s="85"/>
      <c r="S742" s="85"/>
      <c r="T742" s="86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224</v>
      </c>
      <c r="AU742" s="18" t="s">
        <v>82</v>
      </c>
    </row>
    <row r="743" s="2" customFormat="1" ht="16.5" customHeight="1">
      <c r="A743" s="39"/>
      <c r="B743" s="40"/>
      <c r="C743" s="243" t="s">
        <v>1423</v>
      </c>
      <c r="D743" s="243" t="s">
        <v>254</v>
      </c>
      <c r="E743" s="244" t="s">
        <v>1424</v>
      </c>
      <c r="F743" s="245" t="s">
        <v>1425</v>
      </c>
      <c r="G743" s="246" t="s">
        <v>277</v>
      </c>
      <c r="H743" s="247">
        <v>160</v>
      </c>
      <c r="I743" s="248"/>
      <c r="J743" s="249">
        <f>ROUND(I743*H743,2)</f>
        <v>0</v>
      </c>
      <c r="K743" s="245" t="s">
        <v>19</v>
      </c>
      <c r="L743" s="250"/>
      <c r="M743" s="251" t="s">
        <v>19</v>
      </c>
      <c r="N743" s="252" t="s">
        <v>44</v>
      </c>
      <c r="O743" s="85"/>
      <c r="P743" s="222">
        <f>O743*H743</f>
        <v>0</v>
      </c>
      <c r="Q743" s="222">
        <v>0.0032000000000000002</v>
      </c>
      <c r="R743" s="222">
        <f>Q743*H743</f>
        <v>0.51200000000000001</v>
      </c>
      <c r="S743" s="222">
        <v>0</v>
      </c>
      <c r="T743" s="223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24" t="s">
        <v>604</v>
      </c>
      <c r="AT743" s="224" t="s">
        <v>254</v>
      </c>
      <c r="AU743" s="224" t="s">
        <v>82</v>
      </c>
      <c r="AY743" s="18" t="s">
        <v>214</v>
      </c>
      <c r="BE743" s="225">
        <f>IF(N743="základní",J743,0)</f>
        <v>0</v>
      </c>
      <c r="BF743" s="225">
        <f>IF(N743="snížená",J743,0)</f>
        <v>0</v>
      </c>
      <c r="BG743" s="225">
        <f>IF(N743="zákl. přenesená",J743,0)</f>
        <v>0</v>
      </c>
      <c r="BH743" s="225">
        <f>IF(N743="sníž. přenesená",J743,0)</f>
        <v>0</v>
      </c>
      <c r="BI743" s="225">
        <f>IF(N743="nulová",J743,0)</f>
        <v>0</v>
      </c>
      <c r="BJ743" s="18" t="s">
        <v>80</v>
      </c>
      <c r="BK743" s="225">
        <f>ROUND(I743*H743,2)</f>
        <v>0</v>
      </c>
      <c r="BL743" s="18" t="s">
        <v>334</v>
      </c>
      <c r="BM743" s="224" t="s">
        <v>1426</v>
      </c>
    </row>
    <row r="744" s="2" customFormat="1">
      <c r="A744" s="39"/>
      <c r="B744" s="40"/>
      <c r="C744" s="41"/>
      <c r="D744" s="226" t="s">
        <v>224</v>
      </c>
      <c r="E744" s="41"/>
      <c r="F744" s="227" t="s">
        <v>1425</v>
      </c>
      <c r="G744" s="41"/>
      <c r="H744" s="41"/>
      <c r="I744" s="228"/>
      <c r="J744" s="41"/>
      <c r="K744" s="41"/>
      <c r="L744" s="45"/>
      <c r="M744" s="229"/>
      <c r="N744" s="230"/>
      <c r="O744" s="85"/>
      <c r="P744" s="85"/>
      <c r="Q744" s="85"/>
      <c r="R744" s="85"/>
      <c r="S744" s="85"/>
      <c r="T744" s="86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224</v>
      </c>
      <c r="AU744" s="18" t="s">
        <v>82</v>
      </c>
    </row>
    <row r="745" s="2" customFormat="1" ht="16.5" customHeight="1">
      <c r="A745" s="39"/>
      <c r="B745" s="40"/>
      <c r="C745" s="243" t="s">
        <v>604</v>
      </c>
      <c r="D745" s="243" t="s">
        <v>254</v>
      </c>
      <c r="E745" s="244" t="s">
        <v>1427</v>
      </c>
      <c r="F745" s="245" t="s">
        <v>1428</v>
      </c>
      <c r="G745" s="246" t="s">
        <v>277</v>
      </c>
      <c r="H745" s="247">
        <v>13</v>
      </c>
      <c r="I745" s="248"/>
      <c r="J745" s="249">
        <f>ROUND(I745*H745,2)</f>
        <v>0</v>
      </c>
      <c r="K745" s="245" t="s">
        <v>19</v>
      </c>
      <c r="L745" s="250"/>
      <c r="M745" s="251" t="s">
        <v>19</v>
      </c>
      <c r="N745" s="252" t="s">
        <v>44</v>
      </c>
      <c r="O745" s="85"/>
      <c r="P745" s="222">
        <f>O745*H745</f>
        <v>0</v>
      </c>
      <c r="Q745" s="222">
        <v>0.0032000000000000002</v>
      </c>
      <c r="R745" s="222">
        <f>Q745*H745</f>
        <v>0.041600000000000005</v>
      </c>
      <c r="S745" s="222">
        <v>0</v>
      </c>
      <c r="T745" s="223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24" t="s">
        <v>604</v>
      </c>
      <c r="AT745" s="224" t="s">
        <v>254</v>
      </c>
      <c r="AU745" s="224" t="s">
        <v>82</v>
      </c>
      <c r="AY745" s="18" t="s">
        <v>214</v>
      </c>
      <c r="BE745" s="225">
        <f>IF(N745="základní",J745,0)</f>
        <v>0</v>
      </c>
      <c r="BF745" s="225">
        <f>IF(N745="snížená",J745,0)</f>
        <v>0</v>
      </c>
      <c r="BG745" s="225">
        <f>IF(N745="zákl. přenesená",J745,0)</f>
        <v>0</v>
      </c>
      <c r="BH745" s="225">
        <f>IF(N745="sníž. přenesená",J745,0)</f>
        <v>0</v>
      </c>
      <c r="BI745" s="225">
        <f>IF(N745="nulová",J745,0)</f>
        <v>0</v>
      </c>
      <c r="BJ745" s="18" t="s">
        <v>80</v>
      </c>
      <c r="BK745" s="225">
        <f>ROUND(I745*H745,2)</f>
        <v>0</v>
      </c>
      <c r="BL745" s="18" t="s">
        <v>334</v>
      </c>
      <c r="BM745" s="224" t="s">
        <v>1429</v>
      </c>
    </row>
    <row r="746" s="2" customFormat="1">
      <c r="A746" s="39"/>
      <c r="B746" s="40"/>
      <c r="C746" s="41"/>
      <c r="D746" s="226" t="s">
        <v>224</v>
      </c>
      <c r="E746" s="41"/>
      <c r="F746" s="227" t="s">
        <v>1428</v>
      </c>
      <c r="G746" s="41"/>
      <c r="H746" s="41"/>
      <c r="I746" s="228"/>
      <c r="J746" s="41"/>
      <c r="K746" s="41"/>
      <c r="L746" s="45"/>
      <c r="M746" s="229"/>
      <c r="N746" s="230"/>
      <c r="O746" s="85"/>
      <c r="P746" s="85"/>
      <c r="Q746" s="85"/>
      <c r="R746" s="85"/>
      <c r="S746" s="85"/>
      <c r="T746" s="86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224</v>
      </c>
      <c r="AU746" s="18" t="s">
        <v>82</v>
      </c>
    </row>
    <row r="747" s="2" customFormat="1" ht="16.5" customHeight="1">
      <c r="A747" s="39"/>
      <c r="B747" s="40"/>
      <c r="C747" s="243" t="s">
        <v>1430</v>
      </c>
      <c r="D747" s="243" t="s">
        <v>254</v>
      </c>
      <c r="E747" s="244" t="s">
        <v>1431</v>
      </c>
      <c r="F747" s="245" t="s">
        <v>1432</v>
      </c>
      <c r="G747" s="246" t="s">
        <v>277</v>
      </c>
      <c r="H747" s="247">
        <v>1</v>
      </c>
      <c r="I747" s="248"/>
      <c r="J747" s="249">
        <f>ROUND(I747*H747,2)</f>
        <v>0</v>
      </c>
      <c r="K747" s="245" t="s">
        <v>19</v>
      </c>
      <c r="L747" s="250"/>
      <c r="M747" s="251" t="s">
        <v>19</v>
      </c>
      <c r="N747" s="252" t="s">
        <v>44</v>
      </c>
      <c r="O747" s="85"/>
      <c r="P747" s="222">
        <f>O747*H747</f>
        <v>0</v>
      </c>
      <c r="Q747" s="222">
        <v>0.0032000000000000002</v>
      </c>
      <c r="R747" s="222">
        <f>Q747*H747</f>
        <v>0.0032000000000000002</v>
      </c>
      <c r="S747" s="222">
        <v>0</v>
      </c>
      <c r="T747" s="223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24" t="s">
        <v>604</v>
      </c>
      <c r="AT747" s="224" t="s">
        <v>254</v>
      </c>
      <c r="AU747" s="224" t="s">
        <v>82</v>
      </c>
      <c r="AY747" s="18" t="s">
        <v>214</v>
      </c>
      <c r="BE747" s="225">
        <f>IF(N747="základní",J747,0)</f>
        <v>0</v>
      </c>
      <c r="BF747" s="225">
        <f>IF(N747="snížená",J747,0)</f>
        <v>0</v>
      </c>
      <c r="BG747" s="225">
        <f>IF(N747="zákl. přenesená",J747,0)</f>
        <v>0</v>
      </c>
      <c r="BH747" s="225">
        <f>IF(N747="sníž. přenesená",J747,0)</f>
        <v>0</v>
      </c>
      <c r="BI747" s="225">
        <f>IF(N747="nulová",J747,0)</f>
        <v>0</v>
      </c>
      <c r="BJ747" s="18" t="s">
        <v>80</v>
      </c>
      <c r="BK747" s="225">
        <f>ROUND(I747*H747,2)</f>
        <v>0</v>
      </c>
      <c r="BL747" s="18" t="s">
        <v>334</v>
      </c>
      <c r="BM747" s="224" t="s">
        <v>1433</v>
      </c>
    </row>
    <row r="748" s="2" customFormat="1">
      <c r="A748" s="39"/>
      <c r="B748" s="40"/>
      <c r="C748" s="41"/>
      <c r="D748" s="226" t="s">
        <v>224</v>
      </c>
      <c r="E748" s="41"/>
      <c r="F748" s="227" t="s">
        <v>1432</v>
      </c>
      <c r="G748" s="41"/>
      <c r="H748" s="41"/>
      <c r="I748" s="228"/>
      <c r="J748" s="41"/>
      <c r="K748" s="41"/>
      <c r="L748" s="45"/>
      <c r="M748" s="229"/>
      <c r="N748" s="230"/>
      <c r="O748" s="85"/>
      <c r="P748" s="85"/>
      <c r="Q748" s="85"/>
      <c r="R748" s="85"/>
      <c r="S748" s="85"/>
      <c r="T748" s="86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224</v>
      </c>
      <c r="AU748" s="18" t="s">
        <v>82</v>
      </c>
    </row>
    <row r="749" s="2" customFormat="1" ht="16.5" customHeight="1">
      <c r="A749" s="39"/>
      <c r="B749" s="40"/>
      <c r="C749" s="243" t="s">
        <v>1434</v>
      </c>
      <c r="D749" s="243" t="s">
        <v>254</v>
      </c>
      <c r="E749" s="244" t="s">
        <v>1435</v>
      </c>
      <c r="F749" s="245" t="s">
        <v>1436</v>
      </c>
      <c r="G749" s="246" t="s">
        <v>277</v>
      </c>
      <c r="H749" s="247">
        <v>8</v>
      </c>
      <c r="I749" s="248"/>
      <c r="J749" s="249">
        <f>ROUND(I749*H749,2)</f>
        <v>0</v>
      </c>
      <c r="K749" s="245" t="s">
        <v>19</v>
      </c>
      <c r="L749" s="250"/>
      <c r="M749" s="251" t="s">
        <v>19</v>
      </c>
      <c r="N749" s="252" t="s">
        <v>44</v>
      </c>
      <c r="O749" s="85"/>
      <c r="P749" s="222">
        <f>O749*H749</f>
        <v>0</v>
      </c>
      <c r="Q749" s="222">
        <v>0.0032000000000000002</v>
      </c>
      <c r="R749" s="222">
        <f>Q749*H749</f>
        <v>0.025600000000000001</v>
      </c>
      <c r="S749" s="222">
        <v>0</v>
      </c>
      <c r="T749" s="223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24" t="s">
        <v>604</v>
      </c>
      <c r="AT749" s="224" t="s">
        <v>254</v>
      </c>
      <c r="AU749" s="224" t="s">
        <v>82</v>
      </c>
      <c r="AY749" s="18" t="s">
        <v>214</v>
      </c>
      <c r="BE749" s="225">
        <f>IF(N749="základní",J749,0)</f>
        <v>0</v>
      </c>
      <c r="BF749" s="225">
        <f>IF(N749="snížená",J749,0)</f>
        <v>0</v>
      </c>
      <c r="BG749" s="225">
        <f>IF(N749="zákl. přenesená",J749,0)</f>
        <v>0</v>
      </c>
      <c r="BH749" s="225">
        <f>IF(N749="sníž. přenesená",J749,0)</f>
        <v>0</v>
      </c>
      <c r="BI749" s="225">
        <f>IF(N749="nulová",J749,0)</f>
        <v>0</v>
      </c>
      <c r="BJ749" s="18" t="s">
        <v>80</v>
      </c>
      <c r="BK749" s="225">
        <f>ROUND(I749*H749,2)</f>
        <v>0</v>
      </c>
      <c r="BL749" s="18" t="s">
        <v>334</v>
      </c>
      <c r="BM749" s="224" t="s">
        <v>1437</v>
      </c>
    </row>
    <row r="750" s="2" customFormat="1">
      <c r="A750" s="39"/>
      <c r="B750" s="40"/>
      <c r="C750" s="41"/>
      <c r="D750" s="226" t="s">
        <v>224</v>
      </c>
      <c r="E750" s="41"/>
      <c r="F750" s="227" t="s">
        <v>1436</v>
      </c>
      <c r="G750" s="41"/>
      <c r="H750" s="41"/>
      <c r="I750" s="228"/>
      <c r="J750" s="41"/>
      <c r="K750" s="41"/>
      <c r="L750" s="45"/>
      <c r="M750" s="229"/>
      <c r="N750" s="230"/>
      <c r="O750" s="85"/>
      <c r="P750" s="85"/>
      <c r="Q750" s="85"/>
      <c r="R750" s="85"/>
      <c r="S750" s="85"/>
      <c r="T750" s="86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224</v>
      </c>
      <c r="AU750" s="18" t="s">
        <v>82</v>
      </c>
    </row>
    <row r="751" s="2" customFormat="1" ht="16.5" customHeight="1">
      <c r="A751" s="39"/>
      <c r="B751" s="40"/>
      <c r="C751" s="243" t="s">
        <v>1438</v>
      </c>
      <c r="D751" s="243" t="s">
        <v>254</v>
      </c>
      <c r="E751" s="244" t="s">
        <v>1439</v>
      </c>
      <c r="F751" s="245" t="s">
        <v>1440</v>
      </c>
      <c r="G751" s="246" t="s">
        <v>277</v>
      </c>
      <c r="H751" s="247">
        <v>10</v>
      </c>
      <c r="I751" s="248"/>
      <c r="J751" s="249">
        <f>ROUND(I751*H751,2)</f>
        <v>0</v>
      </c>
      <c r="K751" s="245" t="s">
        <v>19</v>
      </c>
      <c r="L751" s="250"/>
      <c r="M751" s="251" t="s">
        <v>19</v>
      </c>
      <c r="N751" s="252" t="s">
        <v>44</v>
      </c>
      <c r="O751" s="85"/>
      <c r="P751" s="222">
        <f>O751*H751</f>
        <v>0</v>
      </c>
      <c r="Q751" s="222">
        <v>0.0032000000000000002</v>
      </c>
      <c r="R751" s="222">
        <f>Q751*H751</f>
        <v>0.032000000000000001</v>
      </c>
      <c r="S751" s="222">
        <v>0</v>
      </c>
      <c r="T751" s="223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24" t="s">
        <v>604</v>
      </c>
      <c r="AT751" s="224" t="s">
        <v>254</v>
      </c>
      <c r="AU751" s="224" t="s">
        <v>82</v>
      </c>
      <c r="AY751" s="18" t="s">
        <v>214</v>
      </c>
      <c r="BE751" s="225">
        <f>IF(N751="základní",J751,0)</f>
        <v>0</v>
      </c>
      <c r="BF751" s="225">
        <f>IF(N751="snížená",J751,0)</f>
        <v>0</v>
      </c>
      <c r="BG751" s="225">
        <f>IF(N751="zákl. přenesená",J751,0)</f>
        <v>0</v>
      </c>
      <c r="BH751" s="225">
        <f>IF(N751="sníž. přenesená",J751,0)</f>
        <v>0</v>
      </c>
      <c r="BI751" s="225">
        <f>IF(N751="nulová",J751,0)</f>
        <v>0</v>
      </c>
      <c r="BJ751" s="18" t="s">
        <v>80</v>
      </c>
      <c r="BK751" s="225">
        <f>ROUND(I751*H751,2)</f>
        <v>0</v>
      </c>
      <c r="BL751" s="18" t="s">
        <v>334</v>
      </c>
      <c r="BM751" s="224" t="s">
        <v>1441</v>
      </c>
    </row>
    <row r="752" s="2" customFormat="1">
      <c r="A752" s="39"/>
      <c r="B752" s="40"/>
      <c r="C752" s="41"/>
      <c r="D752" s="226" t="s">
        <v>224</v>
      </c>
      <c r="E752" s="41"/>
      <c r="F752" s="227" t="s">
        <v>1440</v>
      </c>
      <c r="G752" s="41"/>
      <c r="H752" s="41"/>
      <c r="I752" s="228"/>
      <c r="J752" s="41"/>
      <c r="K752" s="41"/>
      <c r="L752" s="45"/>
      <c r="M752" s="229"/>
      <c r="N752" s="230"/>
      <c r="O752" s="85"/>
      <c r="P752" s="85"/>
      <c r="Q752" s="85"/>
      <c r="R752" s="85"/>
      <c r="S752" s="85"/>
      <c r="T752" s="86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224</v>
      </c>
      <c r="AU752" s="18" t="s">
        <v>82</v>
      </c>
    </row>
    <row r="753" s="2" customFormat="1" ht="16.5" customHeight="1">
      <c r="A753" s="39"/>
      <c r="B753" s="40"/>
      <c r="C753" s="243" t="s">
        <v>1442</v>
      </c>
      <c r="D753" s="243" t="s">
        <v>254</v>
      </c>
      <c r="E753" s="244" t="s">
        <v>1443</v>
      </c>
      <c r="F753" s="245" t="s">
        <v>1444</v>
      </c>
      <c r="G753" s="246" t="s">
        <v>277</v>
      </c>
      <c r="H753" s="247">
        <v>10</v>
      </c>
      <c r="I753" s="248"/>
      <c r="J753" s="249">
        <f>ROUND(I753*H753,2)</f>
        <v>0</v>
      </c>
      <c r="K753" s="245" t="s">
        <v>19</v>
      </c>
      <c r="L753" s="250"/>
      <c r="M753" s="251" t="s">
        <v>19</v>
      </c>
      <c r="N753" s="252" t="s">
        <v>44</v>
      </c>
      <c r="O753" s="85"/>
      <c r="P753" s="222">
        <f>O753*H753</f>
        <v>0</v>
      </c>
      <c r="Q753" s="222">
        <v>0.0032000000000000002</v>
      </c>
      <c r="R753" s="222">
        <f>Q753*H753</f>
        <v>0.032000000000000001</v>
      </c>
      <c r="S753" s="222">
        <v>0</v>
      </c>
      <c r="T753" s="223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24" t="s">
        <v>604</v>
      </c>
      <c r="AT753" s="224" t="s">
        <v>254</v>
      </c>
      <c r="AU753" s="224" t="s">
        <v>82</v>
      </c>
      <c r="AY753" s="18" t="s">
        <v>214</v>
      </c>
      <c r="BE753" s="225">
        <f>IF(N753="základní",J753,0)</f>
        <v>0</v>
      </c>
      <c r="BF753" s="225">
        <f>IF(N753="snížená",J753,0)</f>
        <v>0</v>
      </c>
      <c r="BG753" s="225">
        <f>IF(N753="zákl. přenesená",J753,0)</f>
        <v>0</v>
      </c>
      <c r="BH753" s="225">
        <f>IF(N753="sníž. přenesená",J753,0)</f>
        <v>0</v>
      </c>
      <c r="BI753" s="225">
        <f>IF(N753="nulová",J753,0)</f>
        <v>0</v>
      </c>
      <c r="BJ753" s="18" t="s">
        <v>80</v>
      </c>
      <c r="BK753" s="225">
        <f>ROUND(I753*H753,2)</f>
        <v>0</v>
      </c>
      <c r="BL753" s="18" t="s">
        <v>334</v>
      </c>
      <c r="BM753" s="224" t="s">
        <v>1445</v>
      </c>
    </row>
    <row r="754" s="2" customFormat="1">
      <c r="A754" s="39"/>
      <c r="B754" s="40"/>
      <c r="C754" s="41"/>
      <c r="D754" s="226" t="s">
        <v>224</v>
      </c>
      <c r="E754" s="41"/>
      <c r="F754" s="227" t="s">
        <v>1444</v>
      </c>
      <c r="G754" s="41"/>
      <c r="H754" s="41"/>
      <c r="I754" s="228"/>
      <c r="J754" s="41"/>
      <c r="K754" s="41"/>
      <c r="L754" s="45"/>
      <c r="M754" s="229"/>
      <c r="N754" s="230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224</v>
      </c>
      <c r="AU754" s="18" t="s">
        <v>82</v>
      </c>
    </row>
    <row r="755" s="2" customFormat="1" ht="16.5" customHeight="1">
      <c r="A755" s="39"/>
      <c r="B755" s="40"/>
      <c r="C755" s="213" t="s">
        <v>1446</v>
      </c>
      <c r="D755" s="213" t="s">
        <v>217</v>
      </c>
      <c r="E755" s="214" t="s">
        <v>1447</v>
      </c>
      <c r="F755" s="215" t="s">
        <v>1448</v>
      </c>
      <c r="G755" s="216" t="s">
        <v>551</v>
      </c>
      <c r="H755" s="217">
        <v>4550</v>
      </c>
      <c r="I755" s="218"/>
      <c r="J755" s="219">
        <f>ROUND(I755*H755,2)</f>
        <v>0</v>
      </c>
      <c r="K755" s="215" t="s">
        <v>221</v>
      </c>
      <c r="L755" s="45"/>
      <c r="M755" s="220" t="s">
        <v>19</v>
      </c>
      <c r="N755" s="221" t="s">
        <v>44</v>
      </c>
      <c r="O755" s="85"/>
      <c r="P755" s="222">
        <f>O755*H755</f>
        <v>0</v>
      </c>
      <c r="Q755" s="222">
        <v>8.0000000000000007E-05</v>
      </c>
      <c r="R755" s="222">
        <f>Q755*H755</f>
        <v>0.36400000000000005</v>
      </c>
      <c r="S755" s="222">
        <v>0</v>
      </c>
      <c r="T755" s="223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24" t="s">
        <v>334</v>
      </c>
      <c r="AT755" s="224" t="s">
        <v>217</v>
      </c>
      <c r="AU755" s="224" t="s">
        <v>82</v>
      </c>
      <c r="AY755" s="18" t="s">
        <v>214</v>
      </c>
      <c r="BE755" s="225">
        <f>IF(N755="základní",J755,0)</f>
        <v>0</v>
      </c>
      <c r="BF755" s="225">
        <f>IF(N755="snížená",J755,0)</f>
        <v>0</v>
      </c>
      <c r="BG755" s="225">
        <f>IF(N755="zákl. přenesená",J755,0)</f>
        <v>0</v>
      </c>
      <c r="BH755" s="225">
        <f>IF(N755="sníž. přenesená",J755,0)</f>
        <v>0</v>
      </c>
      <c r="BI755" s="225">
        <f>IF(N755="nulová",J755,0)</f>
        <v>0</v>
      </c>
      <c r="BJ755" s="18" t="s">
        <v>80</v>
      </c>
      <c r="BK755" s="225">
        <f>ROUND(I755*H755,2)</f>
        <v>0</v>
      </c>
      <c r="BL755" s="18" t="s">
        <v>334</v>
      </c>
      <c r="BM755" s="224" t="s">
        <v>1449</v>
      </c>
    </row>
    <row r="756" s="2" customFormat="1">
      <c r="A756" s="39"/>
      <c r="B756" s="40"/>
      <c r="C756" s="41"/>
      <c r="D756" s="226" t="s">
        <v>224</v>
      </c>
      <c r="E756" s="41"/>
      <c r="F756" s="227" t="s">
        <v>1450</v>
      </c>
      <c r="G756" s="41"/>
      <c r="H756" s="41"/>
      <c r="I756" s="228"/>
      <c r="J756" s="41"/>
      <c r="K756" s="41"/>
      <c r="L756" s="45"/>
      <c r="M756" s="229"/>
      <c r="N756" s="230"/>
      <c r="O756" s="85"/>
      <c r="P756" s="85"/>
      <c r="Q756" s="85"/>
      <c r="R756" s="85"/>
      <c r="S756" s="85"/>
      <c r="T756" s="86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224</v>
      </c>
      <c r="AU756" s="18" t="s">
        <v>82</v>
      </c>
    </row>
    <row r="757" s="2" customFormat="1">
      <c r="A757" s="39"/>
      <c r="B757" s="40"/>
      <c r="C757" s="41"/>
      <c r="D757" s="231" t="s">
        <v>226</v>
      </c>
      <c r="E757" s="41"/>
      <c r="F757" s="232" t="s">
        <v>1451</v>
      </c>
      <c r="G757" s="41"/>
      <c r="H757" s="41"/>
      <c r="I757" s="228"/>
      <c r="J757" s="41"/>
      <c r="K757" s="41"/>
      <c r="L757" s="45"/>
      <c r="M757" s="229"/>
      <c r="N757" s="230"/>
      <c r="O757" s="85"/>
      <c r="P757" s="85"/>
      <c r="Q757" s="85"/>
      <c r="R757" s="85"/>
      <c r="S757" s="85"/>
      <c r="T757" s="86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226</v>
      </c>
      <c r="AU757" s="18" t="s">
        <v>82</v>
      </c>
    </row>
    <row r="758" s="2" customFormat="1" ht="16.5" customHeight="1">
      <c r="A758" s="39"/>
      <c r="B758" s="40"/>
      <c r="C758" s="243" t="s">
        <v>1452</v>
      </c>
      <c r="D758" s="243" t="s">
        <v>254</v>
      </c>
      <c r="E758" s="244" t="s">
        <v>1453</v>
      </c>
      <c r="F758" s="245" t="s">
        <v>1454</v>
      </c>
      <c r="G758" s="246" t="s">
        <v>232</v>
      </c>
      <c r="H758" s="247">
        <v>4.5499999999999998</v>
      </c>
      <c r="I758" s="248"/>
      <c r="J758" s="249">
        <f>ROUND(I758*H758,2)</f>
        <v>0</v>
      </c>
      <c r="K758" s="245" t="s">
        <v>221</v>
      </c>
      <c r="L758" s="250"/>
      <c r="M758" s="251" t="s">
        <v>19</v>
      </c>
      <c r="N758" s="252" t="s">
        <v>44</v>
      </c>
      <c r="O758" s="85"/>
      <c r="P758" s="222">
        <f>O758*H758</f>
        <v>0</v>
      </c>
      <c r="Q758" s="222">
        <v>1</v>
      </c>
      <c r="R758" s="222">
        <f>Q758*H758</f>
        <v>4.5499999999999998</v>
      </c>
      <c r="S758" s="222">
        <v>0</v>
      </c>
      <c r="T758" s="223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24" t="s">
        <v>604</v>
      </c>
      <c r="AT758" s="224" t="s">
        <v>254</v>
      </c>
      <c r="AU758" s="224" t="s">
        <v>82</v>
      </c>
      <c r="AY758" s="18" t="s">
        <v>214</v>
      </c>
      <c r="BE758" s="225">
        <f>IF(N758="základní",J758,0)</f>
        <v>0</v>
      </c>
      <c r="BF758" s="225">
        <f>IF(N758="snížená",J758,0)</f>
        <v>0</v>
      </c>
      <c r="BG758" s="225">
        <f>IF(N758="zákl. přenesená",J758,0)</f>
        <v>0</v>
      </c>
      <c r="BH758" s="225">
        <f>IF(N758="sníž. přenesená",J758,0)</f>
        <v>0</v>
      </c>
      <c r="BI758" s="225">
        <f>IF(N758="nulová",J758,0)</f>
        <v>0</v>
      </c>
      <c r="BJ758" s="18" t="s">
        <v>80</v>
      </c>
      <c r="BK758" s="225">
        <f>ROUND(I758*H758,2)</f>
        <v>0</v>
      </c>
      <c r="BL758" s="18" t="s">
        <v>334</v>
      </c>
      <c r="BM758" s="224" t="s">
        <v>1455</v>
      </c>
    </row>
    <row r="759" s="2" customFormat="1">
      <c r="A759" s="39"/>
      <c r="B759" s="40"/>
      <c r="C759" s="41"/>
      <c r="D759" s="226" t="s">
        <v>224</v>
      </c>
      <c r="E759" s="41"/>
      <c r="F759" s="227" t="s">
        <v>1454</v>
      </c>
      <c r="G759" s="41"/>
      <c r="H759" s="41"/>
      <c r="I759" s="228"/>
      <c r="J759" s="41"/>
      <c r="K759" s="41"/>
      <c r="L759" s="45"/>
      <c r="M759" s="229"/>
      <c r="N759" s="230"/>
      <c r="O759" s="85"/>
      <c r="P759" s="85"/>
      <c r="Q759" s="85"/>
      <c r="R759" s="85"/>
      <c r="S759" s="85"/>
      <c r="T759" s="86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224</v>
      </c>
      <c r="AU759" s="18" t="s">
        <v>82</v>
      </c>
    </row>
    <row r="760" s="2" customFormat="1" ht="16.5" customHeight="1">
      <c r="A760" s="39"/>
      <c r="B760" s="40"/>
      <c r="C760" s="243" t="s">
        <v>1456</v>
      </c>
      <c r="D760" s="243" t="s">
        <v>254</v>
      </c>
      <c r="E760" s="244" t="s">
        <v>1457</v>
      </c>
      <c r="F760" s="245" t="s">
        <v>1458</v>
      </c>
      <c r="G760" s="246" t="s">
        <v>277</v>
      </c>
      <c r="H760" s="247">
        <v>2022.222</v>
      </c>
      <c r="I760" s="248"/>
      <c r="J760" s="249">
        <f>ROUND(I760*H760,2)</f>
        <v>0</v>
      </c>
      <c r="K760" s="245" t="s">
        <v>221</v>
      </c>
      <c r="L760" s="250"/>
      <c r="M760" s="251" t="s">
        <v>19</v>
      </c>
      <c r="N760" s="252" t="s">
        <v>44</v>
      </c>
      <c r="O760" s="85"/>
      <c r="P760" s="222">
        <f>O760*H760</f>
        <v>0</v>
      </c>
      <c r="Q760" s="222">
        <v>4.0000000000000003E-05</v>
      </c>
      <c r="R760" s="222">
        <f>Q760*H760</f>
        <v>0.08088888000000001</v>
      </c>
      <c r="S760" s="222">
        <v>0</v>
      </c>
      <c r="T760" s="223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24" t="s">
        <v>604</v>
      </c>
      <c r="AT760" s="224" t="s">
        <v>254</v>
      </c>
      <c r="AU760" s="224" t="s">
        <v>82</v>
      </c>
      <c r="AY760" s="18" t="s">
        <v>214</v>
      </c>
      <c r="BE760" s="225">
        <f>IF(N760="základní",J760,0)</f>
        <v>0</v>
      </c>
      <c r="BF760" s="225">
        <f>IF(N760="snížená",J760,0)</f>
        <v>0</v>
      </c>
      <c r="BG760" s="225">
        <f>IF(N760="zákl. přenesená",J760,0)</f>
        <v>0</v>
      </c>
      <c r="BH760" s="225">
        <f>IF(N760="sníž. přenesená",J760,0)</f>
        <v>0</v>
      </c>
      <c r="BI760" s="225">
        <f>IF(N760="nulová",J760,0)</f>
        <v>0</v>
      </c>
      <c r="BJ760" s="18" t="s">
        <v>80</v>
      </c>
      <c r="BK760" s="225">
        <f>ROUND(I760*H760,2)</f>
        <v>0</v>
      </c>
      <c r="BL760" s="18" t="s">
        <v>334</v>
      </c>
      <c r="BM760" s="224" t="s">
        <v>1459</v>
      </c>
    </row>
    <row r="761" s="2" customFormat="1">
      <c r="A761" s="39"/>
      <c r="B761" s="40"/>
      <c r="C761" s="41"/>
      <c r="D761" s="226" t="s">
        <v>224</v>
      </c>
      <c r="E761" s="41"/>
      <c r="F761" s="227" t="s">
        <v>1458</v>
      </c>
      <c r="G761" s="41"/>
      <c r="H761" s="41"/>
      <c r="I761" s="228"/>
      <c r="J761" s="41"/>
      <c r="K761" s="41"/>
      <c r="L761" s="45"/>
      <c r="M761" s="229"/>
      <c r="N761" s="230"/>
      <c r="O761" s="85"/>
      <c r="P761" s="85"/>
      <c r="Q761" s="85"/>
      <c r="R761" s="85"/>
      <c r="S761" s="85"/>
      <c r="T761" s="86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224</v>
      </c>
      <c r="AU761" s="18" t="s">
        <v>82</v>
      </c>
    </row>
    <row r="762" s="2" customFormat="1" ht="16.5" customHeight="1">
      <c r="A762" s="39"/>
      <c r="B762" s="40"/>
      <c r="C762" s="243" t="s">
        <v>1460</v>
      </c>
      <c r="D762" s="243" t="s">
        <v>254</v>
      </c>
      <c r="E762" s="244" t="s">
        <v>1461</v>
      </c>
      <c r="F762" s="245" t="s">
        <v>1462</v>
      </c>
      <c r="G762" s="246" t="s">
        <v>277</v>
      </c>
      <c r="H762" s="247">
        <v>2022.222</v>
      </c>
      <c r="I762" s="248"/>
      <c r="J762" s="249">
        <f>ROUND(I762*H762,2)</f>
        <v>0</v>
      </c>
      <c r="K762" s="245" t="s">
        <v>221</v>
      </c>
      <c r="L762" s="250"/>
      <c r="M762" s="251" t="s">
        <v>19</v>
      </c>
      <c r="N762" s="252" t="s">
        <v>44</v>
      </c>
      <c r="O762" s="85"/>
      <c r="P762" s="222">
        <f>O762*H762</f>
        <v>0</v>
      </c>
      <c r="Q762" s="222">
        <v>0.00013999999999999999</v>
      </c>
      <c r="R762" s="222">
        <f>Q762*H762</f>
        <v>0.28311107999999996</v>
      </c>
      <c r="S762" s="222">
        <v>0</v>
      </c>
      <c r="T762" s="223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24" t="s">
        <v>604</v>
      </c>
      <c r="AT762" s="224" t="s">
        <v>254</v>
      </c>
      <c r="AU762" s="224" t="s">
        <v>82</v>
      </c>
      <c r="AY762" s="18" t="s">
        <v>214</v>
      </c>
      <c r="BE762" s="225">
        <f>IF(N762="základní",J762,0)</f>
        <v>0</v>
      </c>
      <c r="BF762" s="225">
        <f>IF(N762="snížená",J762,0)</f>
        <v>0</v>
      </c>
      <c r="BG762" s="225">
        <f>IF(N762="zákl. přenesená",J762,0)</f>
        <v>0</v>
      </c>
      <c r="BH762" s="225">
        <f>IF(N762="sníž. přenesená",J762,0)</f>
        <v>0</v>
      </c>
      <c r="BI762" s="225">
        <f>IF(N762="nulová",J762,0)</f>
        <v>0</v>
      </c>
      <c r="BJ762" s="18" t="s">
        <v>80</v>
      </c>
      <c r="BK762" s="225">
        <f>ROUND(I762*H762,2)</f>
        <v>0</v>
      </c>
      <c r="BL762" s="18" t="s">
        <v>334</v>
      </c>
      <c r="BM762" s="224" t="s">
        <v>1463</v>
      </c>
    </row>
    <row r="763" s="2" customFormat="1">
      <c r="A763" s="39"/>
      <c r="B763" s="40"/>
      <c r="C763" s="41"/>
      <c r="D763" s="226" t="s">
        <v>224</v>
      </c>
      <c r="E763" s="41"/>
      <c r="F763" s="227" t="s">
        <v>1462</v>
      </c>
      <c r="G763" s="41"/>
      <c r="H763" s="41"/>
      <c r="I763" s="228"/>
      <c r="J763" s="41"/>
      <c r="K763" s="41"/>
      <c r="L763" s="45"/>
      <c r="M763" s="229"/>
      <c r="N763" s="230"/>
      <c r="O763" s="85"/>
      <c r="P763" s="85"/>
      <c r="Q763" s="85"/>
      <c r="R763" s="85"/>
      <c r="S763" s="85"/>
      <c r="T763" s="86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224</v>
      </c>
      <c r="AU763" s="18" t="s">
        <v>82</v>
      </c>
    </row>
    <row r="764" s="2" customFormat="1" ht="16.5" customHeight="1">
      <c r="A764" s="39"/>
      <c r="B764" s="40"/>
      <c r="C764" s="243" t="s">
        <v>1464</v>
      </c>
      <c r="D764" s="243" t="s">
        <v>254</v>
      </c>
      <c r="E764" s="244" t="s">
        <v>1465</v>
      </c>
      <c r="F764" s="245" t="s">
        <v>1466</v>
      </c>
      <c r="G764" s="246" t="s">
        <v>277</v>
      </c>
      <c r="H764" s="247">
        <v>2022.222</v>
      </c>
      <c r="I764" s="248"/>
      <c r="J764" s="249">
        <f>ROUND(I764*H764,2)</f>
        <v>0</v>
      </c>
      <c r="K764" s="245" t="s">
        <v>221</v>
      </c>
      <c r="L764" s="250"/>
      <c r="M764" s="251" t="s">
        <v>19</v>
      </c>
      <c r="N764" s="252" t="s">
        <v>44</v>
      </c>
      <c r="O764" s="85"/>
      <c r="P764" s="222">
        <f>O764*H764</f>
        <v>0</v>
      </c>
      <c r="Q764" s="222">
        <v>0.00024000000000000001</v>
      </c>
      <c r="R764" s="222">
        <f>Q764*H764</f>
        <v>0.48533328000000003</v>
      </c>
      <c r="S764" s="222">
        <v>0</v>
      </c>
      <c r="T764" s="223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24" t="s">
        <v>604</v>
      </c>
      <c r="AT764" s="224" t="s">
        <v>254</v>
      </c>
      <c r="AU764" s="224" t="s">
        <v>82</v>
      </c>
      <c r="AY764" s="18" t="s">
        <v>214</v>
      </c>
      <c r="BE764" s="225">
        <f>IF(N764="základní",J764,0)</f>
        <v>0</v>
      </c>
      <c r="BF764" s="225">
        <f>IF(N764="snížená",J764,0)</f>
        <v>0</v>
      </c>
      <c r="BG764" s="225">
        <f>IF(N764="zákl. přenesená",J764,0)</f>
        <v>0</v>
      </c>
      <c r="BH764" s="225">
        <f>IF(N764="sníž. přenesená",J764,0)</f>
        <v>0</v>
      </c>
      <c r="BI764" s="225">
        <f>IF(N764="nulová",J764,0)</f>
        <v>0</v>
      </c>
      <c r="BJ764" s="18" t="s">
        <v>80</v>
      </c>
      <c r="BK764" s="225">
        <f>ROUND(I764*H764,2)</f>
        <v>0</v>
      </c>
      <c r="BL764" s="18" t="s">
        <v>334</v>
      </c>
      <c r="BM764" s="224" t="s">
        <v>1467</v>
      </c>
    </row>
    <row r="765" s="2" customFormat="1">
      <c r="A765" s="39"/>
      <c r="B765" s="40"/>
      <c r="C765" s="41"/>
      <c r="D765" s="226" t="s">
        <v>224</v>
      </c>
      <c r="E765" s="41"/>
      <c r="F765" s="227" t="s">
        <v>1466</v>
      </c>
      <c r="G765" s="41"/>
      <c r="H765" s="41"/>
      <c r="I765" s="228"/>
      <c r="J765" s="41"/>
      <c r="K765" s="41"/>
      <c r="L765" s="45"/>
      <c r="M765" s="229"/>
      <c r="N765" s="230"/>
      <c r="O765" s="85"/>
      <c r="P765" s="85"/>
      <c r="Q765" s="85"/>
      <c r="R765" s="85"/>
      <c r="S765" s="85"/>
      <c r="T765" s="86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224</v>
      </c>
      <c r="AU765" s="18" t="s">
        <v>82</v>
      </c>
    </row>
    <row r="766" s="2" customFormat="1" ht="16.5" customHeight="1">
      <c r="A766" s="39"/>
      <c r="B766" s="40"/>
      <c r="C766" s="213" t="s">
        <v>1468</v>
      </c>
      <c r="D766" s="213" t="s">
        <v>217</v>
      </c>
      <c r="E766" s="214" t="s">
        <v>1469</v>
      </c>
      <c r="F766" s="215" t="s">
        <v>1470</v>
      </c>
      <c r="G766" s="216" t="s">
        <v>220</v>
      </c>
      <c r="H766" s="217">
        <v>90</v>
      </c>
      <c r="I766" s="218"/>
      <c r="J766" s="219">
        <f>ROUND(I766*H766,2)</f>
        <v>0</v>
      </c>
      <c r="K766" s="215" t="s">
        <v>221</v>
      </c>
      <c r="L766" s="45"/>
      <c r="M766" s="220" t="s">
        <v>19</v>
      </c>
      <c r="N766" s="221" t="s">
        <v>44</v>
      </c>
      <c r="O766" s="85"/>
      <c r="P766" s="222">
        <f>O766*H766</f>
        <v>0</v>
      </c>
      <c r="Q766" s="222">
        <v>0.00062</v>
      </c>
      <c r="R766" s="222">
        <f>Q766*H766</f>
        <v>0.055800000000000002</v>
      </c>
      <c r="S766" s="222">
        <v>0</v>
      </c>
      <c r="T766" s="223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24" t="s">
        <v>334</v>
      </c>
      <c r="AT766" s="224" t="s">
        <v>217</v>
      </c>
      <c r="AU766" s="224" t="s">
        <v>82</v>
      </c>
      <c r="AY766" s="18" t="s">
        <v>214</v>
      </c>
      <c r="BE766" s="225">
        <f>IF(N766="základní",J766,0)</f>
        <v>0</v>
      </c>
      <c r="BF766" s="225">
        <f>IF(N766="snížená",J766,0)</f>
        <v>0</v>
      </c>
      <c r="BG766" s="225">
        <f>IF(N766="zákl. přenesená",J766,0)</f>
        <v>0</v>
      </c>
      <c r="BH766" s="225">
        <f>IF(N766="sníž. přenesená",J766,0)</f>
        <v>0</v>
      </c>
      <c r="BI766" s="225">
        <f>IF(N766="nulová",J766,0)</f>
        <v>0</v>
      </c>
      <c r="BJ766" s="18" t="s">
        <v>80</v>
      </c>
      <c r="BK766" s="225">
        <f>ROUND(I766*H766,2)</f>
        <v>0</v>
      </c>
      <c r="BL766" s="18" t="s">
        <v>334</v>
      </c>
      <c r="BM766" s="224" t="s">
        <v>1471</v>
      </c>
    </row>
    <row r="767" s="2" customFormat="1">
      <c r="A767" s="39"/>
      <c r="B767" s="40"/>
      <c r="C767" s="41"/>
      <c r="D767" s="226" t="s">
        <v>224</v>
      </c>
      <c r="E767" s="41"/>
      <c r="F767" s="227" t="s">
        <v>1472</v>
      </c>
      <c r="G767" s="41"/>
      <c r="H767" s="41"/>
      <c r="I767" s="228"/>
      <c r="J767" s="41"/>
      <c r="K767" s="41"/>
      <c r="L767" s="45"/>
      <c r="M767" s="229"/>
      <c r="N767" s="230"/>
      <c r="O767" s="85"/>
      <c r="P767" s="85"/>
      <c r="Q767" s="85"/>
      <c r="R767" s="85"/>
      <c r="S767" s="85"/>
      <c r="T767" s="86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224</v>
      </c>
      <c r="AU767" s="18" t="s">
        <v>82</v>
      </c>
    </row>
    <row r="768" s="2" customFormat="1">
      <c r="A768" s="39"/>
      <c r="B768" s="40"/>
      <c r="C768" s="41"/>
      <c r="D768" s="231" t="s">
        <v>226</v>
      </c>
      <c r="E768" s="41"/>
      <c r="F768" s="232" t="s">
        <v>1473</v>
      </c>
      <c r="G768" s="41"/>
      <c r="H768" s="41"/>
      <c r="I768" s="228"/>
      <c r="J768" s="41"/>
      <c r="K768" s="41"/>
      <c r="L768" s="45"/>
      <c r="M768" s="229"/>
      <c r="N768" s="230"/>
      <c r="O768" s="85"/>
      <c r="P768" s="85"/>
      <c r="Q768" s="85"/>
      <c r="R768" s="85"/>
      <c r="S768" s="85"/>
      <c r="T768" s="86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226</v>
      </c>
      <c r="AU768" s="18" t="s">
        <v>82</v>
      </c>
    </row>
    <row r="769" s="2" customFormat="1" ht="16.5" customHeight="1">
      <c r="A769" s="39"/>
      <c r="B769" s="40"/>
      <c r="C769" s="243" t="s">
        <v>1474</v>
      </c>
      <c r="D769" s="243" t="s">
        <v>254</v>
      </c>
      <c r="E769" s="244" t="s">
        <v>1475</v>
      </c>
      <c r="F769" s="245" t="s">
        <v>1476</v>
      </c>
      <c r="G769" s="246" t="s">
        <v>220</v>
      </c>
      <c r="H769" s="247">
        <v>99</v>
      </c>
      <c r="I769" s="248"/>
      <c r="J769" s="249">
        <f>ROUND(I769*H769,2)</f>
        <v>0</v>
      </c>
      <c r="K769" s="245" t="s">
        <v>19</v>
      </c>
      <c r="L769" s="250"/>
      <c r="M769" s="251" t="s">
        <v>19</v>
      </c>
      <c r="N769" s="252" t="s">
        <v>44</v>
      </c>
      <c r="O769" s="85"/>
      <c r="P769" s="222">
        <f>O769*H769</f>
        <v>0</v>
      </c>
      <c r="Q769" s="222">
        <v>0.062399999999999997</v>
      </c>
      <c r="R769" s="222">
        <f>Q769*H769</f>
        <v>6.1776</v>
      </c>
      <c r="S769" s="222">
        <v>0</v>
      </c>
      <c r="T769" s="223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24" t="s">
        <v>686</v>
      </c>
      <c r="AT769" s="224" t="s">
        <v>254</v>
      </c>
      <c r="AU769" s="224" t="s">
        <v>82</v>
      </c>
      <c r="AY769" s="18" t="s">
        <v>214</v>
      </c>
      <c r="BE769" s="225">
        <f>IF(N769="základní",J769,0)</f>
        <v>0</v>
      </c>
      <c r="BF769" s="225">
        <f>IF(N769="snížená",J769,0)</f>
        <v>0</v>
      </c>
      <c r="BG769" s="225">
        <f>IF(N769="zákl. přenesená",J769,0)</f>
        <v>0</v>
      </c>
      <c r="BH769" s="225">
        <f>IF(N769="sníž. přenesená",J769,0)</f>
        <v>0</v>
      </c>
      <c r="BI769" s="225">
        <f>IF(N769="nulová",J769,0)</f>
        <v>0</v>
      </c>
      <c r="BJ769" s="18" t="s">
        <v>80</v>
      </c>
      <c r="BK769" s="225">
        <f>ROUND(I769*H769,2)</f>
        <v>0</v>
      </c>
      <c r="BL769" s="18" t="s">
        <v>686</v>
      </c>
      <c r="BM769" s="224" t="s">
        <v>1477</v>
      </c>
    </row>
    <row r="770" s="2" customFormat="1">
      <c r="A770" s="39"/>
      <c r="B770" s="40"/>
      <c r="C770" s="41"/>
      <c r="D770" s="226" t="s">
        <v>224</v>
      </c>
      <c r="E770" s="41"/>
      <c r="F770" s="227" t="s">
        <v>1478</v>
      </c>
      <c r="G770" s="41"/>
      <c r="H770" s="41"/>
      <c r="I770" s="228"/>
      <c r="J770" s="41"/>
      <c r="K770" s="41"/>
      <c r="L770" s="45"/>
      <c r="M770" s="229"/>
      <c r="N770" s="230"/>
      <c r="O770" s="85"/>
      <c r="P770" s="85"/>
      <c r="Q770" s="85"/>
      <c r="R770" s="85"/>
      <c r="S770" s="85"/>
      <c r="T770" s="86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224</v>
      </c>
      <c r="AU770" s="18" t="s">
        <v>82</v>
      </c>
    </row>
    <row r="771" s="13" customFormat="1">
      <c r="A771" s="13"/>
      <c r="B771" s="233"/>
      <c r="C771" s="234"/>
      <c r="D771" s="226" t="s">
        <v>242</v>
      </c>
      <c r="E771" s="234"/>
      <c r="F771" s="235" t="s">
        <v>1479</v>
      </c>
      <c r="G771" s="234"/>
      <c r="H771" s="236">
        <v>99</v>
      </c>
      <c r="I771" s="237"/>
      <c r="J771" s="234"/>
      <c r="K771" s="234"/>
      <c r="L771" s="238"/>
      <c r="M771" s="239"/>
      <c r="N771" s="240"/>
      <c r="O771" s="240"/>
      <c r="P771" s="240"/>
      <c r="Q771" s="240"/>
      <c r="R771" s="240"/>
      <c r="S771" s="240"/>
      <c r="T771" s="24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2" t="s">
        <v>242</v>
      </c>
      <c r="AU771" s="242" t="s">
        <v>82</v>
      </c>
      <c r="AV771" s="13" t="s">
        <v>82</v>
      </c>
      <c r="AW771" s="13" t="s">
        <v>4</v>
      </c>
      <c r="AX771" s="13" t="s">
        <v>80</v>
      </c>
      <c r="AY771" s="242" t="s">
        <v>214</v>
      </c>
    </row>
    <row r="772" s="2" customFormat="1" ht="16.5" customHeight="1">
      <c r="A772" s="39"/>
      <c r="B772" s="40"/>
      <c r="C772" s="243" t="s">
        <v>1480</v>
      </c>
      <c r="D772" s="243" t="s">
        <v>254</v>
      </c>
      <c r="E772" s="244" t="s">
        <v>1481</v>
      </c>
      <c r="F772" s="245" t="s">
        <v>1482</v>
      </c>
      <c r="G772" s="246" t="s">
        <v>277</v>
      </c>
      <c r="H772" s="247">
        <v>550</v>
      </c>
      <c r="I772" s="248"/>
      <c r="J772" s="249">
        <f>ROUND(I772*H772,2)</f>
        <v>0</v>
      </c>
      <c r="K772" s="245" t="s">
        <v>221</v>
      </c>
      <c r="L772" s="250"/>
      <c r="M772" s="251" t="s">
        <v>19</v>
      </c>
      <c r="N772" s="252" t="s">
        <v>44</v>
      </c>
      <c r="O772" s="85"/>
      <c r="P772" s="222">
        <f>O772*H772</f>
        <v>0</v>
      </c>
      <c r="Q772" s="222">
        <v>6.0000000000000002E-05</v>
      </c>
      <c r="R772" s="222">
        <f>Q772*H772</f>
        <v>0.033000000000000002</v>
      </c>
      <c r="S772" s="222">
        <v>0</v>
      </c>
      <c r="T772" s="223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24" t="s">
        <v>686</v>
      </c>
      <c r="AT772" s="224" t="s">
        <v>254</v>
      </c>
      <c r="AU772" s="224" t="s">
        <v>82</v>
      </c>
      <c r="AY772" s="18" t="s">
        <v>214</v>
      </c>
      <c r="BE772" s="225">
        <f>IF(N772="základní",J772,0)</f>
        <v>0</v>
      </c>
      <c r="BF772" s="225">
        <f>IF(N772="snížená",J772,0)</f>
        <v>0</v>
      </c>
      <c r="BG772" s="225">
        <f>IF(N772="zákl. přenesená",J772,0)</f>
        <v>0</v>
      </c>
      <c r="BH772" s="225">
        <f>IF(N772="sníž. přenesená",J772,0)</f>
        <v>0</v>
      </c>
      <c r="BI772" s="225">
        <f>IF(N772="nulová",J772,0)</f>
        <v>0</v>
      </c>
      <c r="BJ772" s="18" t="s">
        <v>80</v>
      </c>
      <c r="BK772" s="225">
        <f>ROUND(I772*H772,2)</f>
        <v>0</v>
      </c>
      <c r="BL772" s="18" t="s">
        <v>686</v>
      </c>
      <c r="BM772" s="224" t="s">
        <v>1483</v>
      </c>
    </row>
    <row r="773" s="2" customFormat="1">
      <c r="A773" s="39"/>
      <c r="B773" s="40"/>
      <c r="C773" s="41"/>
      <c r="D773" s="226" t="s">
        <v>224</v>
      </c>
      <c r="E773" s="41"/>
      <c r="F773" s="227" t="s">
        <v>1482</v>
      </c>
      <c r="G773" s="41"/>
      <c r="H773" s="41"/>
      <c r="I773" s="228"/>
      <c r="J773" s="41"/>
      <c r="K773" s="41"/>
      <c r="L773" s="45"/>
      <c r="M773" s="229"/>
      <c r="N773" s="230"/>
      <c r="O773" s="85"/>
      <c r="P773" s="85"/>
      <c r="Q773" s="85"/>
      <c r="R773" s="85"/>
      <c r="S773" s="85"/>
      <c r="T773" s="86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224</v>
      </c>
      <c r="AU773" s="18" t="s">
        <v>82</v>
      </c>
    </row>
    <row r="774" s="13" customFormat="1">
      <c r="A774" s="13"/>
      <c r="B774" s="233"/>
      <c r="C774" s="234"/>
      <c r="D774" s="226" t="s">
        <v>242</v>
      </c>
      <c r="E774" s="254" t="s">
        <v>19</v>
      </c>
      <c r="F774" s="235" t="s">
        <v>1484</v>
      </c>
      <c r="G774" s="234"/>
      <c r="H774" s="236">
        <v>275</v>
      </c>
      <c r="I774" s="237"/>
      <c r="J774" s="234"/>
      <c r="K774" s="234"/>
      <c r="L774" s="238"/>
      <c r="M774" s="239"/>
      <c r="N774" s="240"/>
      <c r="O774" s="240"/>
      <c r="P774" s="240"/>
      <c r="Q774" s="240"/>
      <c r="R774" s="240"/>
      <c r="S774" s="240"/>
      <c r="T774" s="24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2" t="s">
        <v>242</v>
      </c>
      <c r="AU774" s="242" t="s">
        <v>82</v>
      </c>
      <c r="AV774" s="13" t="s">
        <v>82</v>
      </c>
      <c r="AW774" s="13" t="s">
        <v>35</v>
      </c>
      <c r="AX774" s="13" t="s">
        <v>80</v>
      </c>
      <c r="AY774" s="242" t="s">
        <v>214</v>
      </c>
    </row>
    <row r="775" s="13" customFormat="1">
      <c r="A775" s="13"/>
      <c r="B775" s="233"/>
      <c r="C775" s="234"/>
      <c r="D775" s="226" t="s">
        <v>242</v>
      </c>
      <c r="E775" s="234"/>
      <c r="F775" s="235" t="s">
        <v>1485</v>
      </c>
      <c r="G775" s="234"/>
      <c r="H775" s="236">
        <v>550</v>
      </c>
      <c r="I775" s="237"/>
      <c r="J775" s="234"/>
      <c r="K775" s="234"/>
      <c r="L775" s="238"/>
      <c r="M775" s="239"/>
      <c r="N775" s="240"/>
      <c r="O775" s="240"/>
      <c r="P775" s="240"/>
      <c r="Q775" s="240"/>
      <c r="R775" s="240"/>
      <c r="S775" s="240"/>
      <c r="T775" s="24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2" t="s">
        <v>242</v>
      </c>
      <c r="AU775" s="242" t="s">
        <v>82</v>
      </c>
      <c r="AV775" s="13" t="s">
        <v>82</v>
      </c>
      <c r="AW775" s="13" t="s">
        <v>4</v>
      </c>
      <c r="AX775" s="13" t="s">
        <v>80</v>
      </c>
      <c r="AY775" s="242" t="s">
        <v>214</v>
      </c>
    </row>
    <row r="776" s="2" customFormat="1" ht="16.5" customHeight="1">
      <c r="A776" s="39"/>
      <c r="B776" s="40"/>
      <c r="C776" s="243" t="s">
        <v>1486</v>
      </c>
      <c r="D776" s="243" t="s">
        <v>254</v>
      </c>
      <c r="E776" s="244" t="s">
        <v>1487</v>
      </c>
      <c r="F776" s="245" t="s">
        <v>1488</v>
      </c>
      <c r="G776" s="246" t="s">
        <v>277</v>
      </c>
      <c r="H776" s="247">
        <v>10</v>
      </c>
      <c r="I776" s="248"/>
      <c r="J776" s="249">
        <f>ROUND(I776*H776,2)</f>
        <v>0</v>
      </c>
      <c r="K776" s="245" t="s">
        <v>1489</v>
      </c>
      <c r="L776" s="250"/>
      <c r="M776" s="251" t="s">
        <v>19</v>
      </c>
      <c r="N776" s="252" t="s">
        <v>44</v>
      </c>
      <c r="O776" s="85"/>
      <c r="P776" s="222">
        <f>O776*H776</f>
        <v>0</v>
      </c>
      <c r="Q776" s="222">
        <v>0.0010300000000000001</v>
      </c>
      <c r="R776" s="222">
        <f>Q776*H776</f>
        <v>0.0103</v>
      </c>
      <c r="S776" s="222">
        <v>0</v>
      </c>
      <c r="T776" s="223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24" t="s">
        <v>604</v>
      </c>
      <c r="AT776" s="224" t="s">
        <v>254</v>
      </c>
      <c r="AU776" s="224" t="s">
        <v>82</v>
      </c>
      <c r="AY776" s="18" t="s">
        <v>214</v>
      </c>
      <c r="BE776" s="225">
        <f>IF(N776="základní",J776,0)</f>
        <v>0</v>
      </c>
      <c r="BF776" s="225">
        <f>IF(N776="snížená",J776,0)</f>
        <v>0</v>
      </c>
      <c r="BG776" s="225">
        <f>IF(N776="zákl. přenesená",J776,0)</f>
        <v>0</v>
      </c>
      <c r="BH776" s="225">
        <f>IF(N776="sníž. přenesená",J776,0)</f>
        <v>0</v>
      </c>
      <c r="BI776" s="225">
        <f>IF(N776="nulová",J776,0)</f>
        <v>0</v>
      </c>
      <c r="BJ776" s="18" t="s">
        <v>80</v>
      </c>
      <c r="BK776" s="225">
        <f>ROUND(I776*H776,2)</f>
        <v>0</v>
      </c>
      <c r="BL776" s="18" t="s">
        <v>334</v>
      </c>
      <c r="BM776" s="224" t="s">
        <v>1490</v>
      </c>
    </row>
    <row r="777" s="2" customFormat="1">
      <c r="A777" s="39"/>
      <c r="B777" s="40"/>
      <c r="C777" s="41"/>
      <c r="D777" s="226" t="s">
        <v>224</v>
      </c>
      <c r="E777" s="41"/>
      <c r="F777" s="227" t="s">
        <v>1491</v>
      </c>
      <c r="G777" s="41"/>
      <c r="H777" s="41"/>
      <c r="I777" s="228"/>
      <c r="J777" s="41"/>
      <c r="K777" s="41"/>
      <c r="L777" s="45"/>
      <c r="M777" s="229"/>
      <c r="N777" s="230"/>
      <c r="O777" s="85"/>
      <c r="P777" s="85"/>
      <c r="Q777" s="85"/>
      <c r="R777" s="85"/>
      <c r="S777" s="85"/>
      <c r="T777" s="86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224</v>
      </c>
      <c r="AU777" s="18" t="s">
        <v>82</v>
      </c>
    </row>
    <row r="778" s="2" customFormat="1" ht="16.5" customHeight="1">
      <c r="A778" s="39"/>
      <c r="B778" s="40"/>
      <c r="C778" s="213" t="s">
        <v>1492</v>
      </c>
      <c r="D778" s="213" t="s">
        <v>217</v>
      </c>
      <c r="E778" s="214" t="s">
        <v>1493</v>
      </c>
      <c r="F778" s="215" t="s">
        <v>1494</v>
      </c>
      <c r="G778" s="216" t="s">
        <v>277</v>
      </c>
      <c r="H778" s="217">
        <v>12</v>
      </c>
      <c r="I778" s="218"/>
      <c r="J778" s="219">
        <f>ROUND(I778*H778,2)</f>
        <v>0</v>
      </c>
      <c r="K778" s="215" t="s">
        <v>221</v>
      </c>
      <c r="L778" s="45"/>
      <c r="M778" s="220" t="s">
        <v>19</v>
      </c>
      <c r="N778" s="221" t="s">
        <v>44</v>
      </c>
      <c r="O778" s="85"/>
      <c r="P778" s="222">
        <f>O778*H778</f>
        <v>0</v>
      </c>
      <c r="Q778" s="222">
        <v>6.0000000000000002E-05</v>
      </c>
      <c r="R778" s="222">
        <f>Q778*H778</f>
        <v>0.00072000000000000005</v>
      </c>
      <c r="S778" s="222">
        <v>0</v>
      </c>
      <c r="T778" s="223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24" t="s">
        <v>334</v>
      </c>
      <c r="AT778" s="224" t="s">
        <v>217</v>
      </c>
      <c r="AU778" s="224" t="s">
        <v>82</v>
      </c>
      <c r="AY778" s="18" t="s">
        <v>214</v>
      </c>
      <c r="BE778" s="225">
        <f>IF(N778="základní",J778,0)</f>
        <v>0</v>
      </c>
      <c r="BF778" s="225">
        <f>IF(N778="snížená",J778,0)</f>
        <v>0</v>
      </c>
      <c r="BG778" s="225">
        <f>IF(N778="zákl. přenesená",J778,0)</f>
        <v>0</v>
      </c>
      <c r="BH778" s="225">
        <f>IF(N778="sníž. přenesená",J778,0)</f>
        <v>0</v>
      </c>
      <c r="BI778" s="225">
        <f>IF(N778="nulová",J778,0)</f>
        <v>0</v>
      </c>
      <c r="BJ778" s="18" t="s">
        <v>80</v>
      </c>
      <c r="BK778" s="225">
        <f>ROUND(I778*H778,2)</f>
        <v>0</v>
      </c>
      <c r="BL778" s="18" t="s">
        <v>334</v>
      </c>
      <c r="BM778" s="224" t="s">
        <v>1495</v>
      </c>
    </row>
    <row r="779" s="2" customFormat="1">
      <c r="A779" s="39"/>
      <c r="B779" s="40"/>
      <c r="C779" s="41"/>
      <c r="D779" s="226" t="s">
        <v>224</v>
      </c>
      <c r="E779" s="41"/>
      <c r="F779" s="227" t="s">
        <v>1496</v>
      </c>
      <c r="G779" s="41"/>
      <c r="H779" s="41"/>
      <c r="I779" s="228"/>
      <c r="J779" s="41"/>
      <c r="K779" s="41"/>
      <c r="L779" s="45"/>
      <c r="M779" s="229"/>
      <c r="N779" s="230"/>
      <c r="O779" s="85"/>
      <c r="P779" s="85"/>
      <c r="Q779" s="85"/>
      <c r="R779" s="85"/>
      <c r="S779" s="85"/>
      <c r="T779" s="86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224</v>
      </c>
      <c r="AU779" s="18" t="s">
        <v>82</v>
      </c>
    </row>
    <row r="780" s="2" customFormat="1">
      <c r="A780" s="39"/>
      <c r="B780" s="40"/>
      <c r="C780" s="41"/>
      <c r="D780" s="231" t="s">
        <v>226</v>
      </c>
      <c r="E780" s="41"/>
      <c r="F780" s="232" t="s">
        <v>1497</v>
      </c>
      <c r="G780" s="41"/>
      <c r="H780" s="41"/>
      <c r="I780" s="228"/>
      <c r="J780" s="41"/>
      <c r="K780" s="41"/>
      <c r="L780" s="45"/>
      <c r="M780" s="229"/>
      <c r="N780" s="230"/>
      <c r="O780" s="85"/>
      <c r="P780" s="85"/>
      <c r="Q780" s="85"/>
      <c r="R780" s="85"/>
      <c r="S780" s="85"/>
      <c r="T780" s="86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8" t="s">
        <v>226</v>
      </c>
      <c r="AU780" s="18" t="s">
        <v>82</v>
      </c>
    </row>
    <row r="781" s="2" customFormat="1" ht="16.5" customHeight="1">
      <c r="A781" s="39"/>
      <c r="B781" s="40"/>
      <c r="C781" s="243" t="s">
        <v>1498</v>
      </c>
      <c r="D781" s="243" t="s">
        <v>254</v>
      </c>
      <c r="E781" s="244" t="s">
        <v>1499</v>
      </c>
      <c r="F781" s="245" t="s">
        <v>1500</v>
      </c>
      <c r="G781" s="246" t="s">
        <v>277</v>
      </c>
      <c r="H781" s="247">
        <v>8</v>
      </c>
      <c r="I781" s="248"/>
      <c r="J781" s="249">
        <f>ROUND(I781*H781,2)</f>
        <v>0</v>
      </c>
      <c r="K781" s="245" t="s">
        <v>19</v>
      </c>
      <c r="L781" s="250"/>
      <c r="M781" s="251" t="s">
        <v>19</v>
      </c>
      <c r="N781" s="252" t="s">
        <v>44</v>
      </c>
      <c r="O781" s="85"/>
      <c r="P781" s="222">
        <f>O781*H781</f>
        <v>0</v>
      </c>
      <c r="Q781" s="222">
        <v>0.002</v>
      </c>
      <c r="R781" s="222">
        <f>Q781*H781</f>
        <v>0.016</v>
      </c>
      <c r="S781" s="222">
        <v>0</v>
      </c>
      <c r="T781" s="223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24" t="s">
        <v>257</v>
      </c>
      <c r="AT781" s="224" t="s">
        <v>254</v>
      </c>
      <c r="AU781" s="224" t="s">
        <v>82</v>
      </c>
      <c r="AY781" s="18" t="s">
        <v>214</v>
      </c>
      <c r="BE781" s="225">
        <f>IF(N781="základní",J781,0)</f>
        <v>0</v>
      </c>
      <c r="BF781" s="225">
        <f>IF(N781="snížená",J781,0)</f>
        <v>0</v>
      </c>
      <c r="BG781" s="225">
        <f>IF(N781="zákl. přenesená",J781,0)</f>
        <v>0</v>
      </c>
      <c r="BH781" s="225">
        <f>IF(N781="sníž. přenesená",J781,0)</f>
        <v>0</v>
      </c>
      <c r="BI781" s="225">
        <f>IF(N781="nulová",J781,0)</f>
        <v>0</v>
      </c>
      <c r="BJ781" s="18" t="s">
        <v>80</v>
      </c>
      <c r="BK781" s="225">
        <f>ROUND(I781*H781,2)</f>
        <v>0</v>
      </c>
      <c r="BL781" s="18" t="s">
        <v>250</v>
      </c>
      <c r="BM781" s="224" t="s">
        <v>1501</v>
      </c>
    </row>
    <row r="782" s="2" customFormat="1">
      <c r="A782" s="39"/>
      <c r="B782" s="40"/>
      <c r="C782" s="41"/>
      <c r="D782" s="226" t="s">
        <v>224</v>
      </c>
      <c r="E782" s="41"/>
      <c r="F782" s="227" t="s">
        <v>1500</v>
      </c>
      <c r="G782" s="41"/>
      <c r="H782" s="41"/>
      <c r="I782" s="228"/>
      <c r="J782" s="41"/>
      <c r="K782" s="41"/>
      <c r="L782" s="45"/>
      <c r="M782" s="229"/>
      <c r="N782" s="230"/>
      <c r="O782" s="85"/>
      <c r="P782" s="85"/>
      <c r="Q782" s="85"/>
      <c r="R782" s="85"/>
      <c r="S782" s="85"/>
      <c r="T782" s="86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224</v>
      </c>
      <c r="AU782" s="18" t="s">
        <v>82</v>
      </c>
    </row>
    <row r="783" s="2" customFormat="1" ht="16.5" customHeight="1">
      <c r="A783" s="39"/>
      <c r="B783" s="40"/>
      <c r="C783" s="243" t="s">
        <v>1502</v>
      </c>
      <c r="D783" s="243" t="s">
        <v>254</v>
      </c>
      <c r="E783" s="244" t="s">
        <v>1503</v>
      </c>
      <c r="F783" s="245" t="s">
        <v>1504</v>
      </c>
      <c r="G783" s="246" t="s">
        <v>277</v>
      </c>
      <c r="H783" s="247">
        <v>4</v>
      </c>
      <c r="I783" s="248"/>
      <c r="J783" s="249">
        <f>ROUND(I783*H783,2)</f>
        <v>0</v>
      </c>
      <c r="K783" s="245" t="s">
        <v>221</v>
      </c>
      <c r="L783" s="250"/>
      <c r="M783" s="251" t="s">
        <v>19</v>
      </c>
      <c r="N783" s="252" t="s">
        <v>44</v>
      </c>
      <c r="O783" s="85"/>
      <c r="P783" s="222">
        <f>O783*H783</f>
        <v>0</v>
      </c>
      <c r="Q783" s="222">
        <v>0.00012</v>
      </c>
      <c r="R783" s="222">
        <f>Q783*H783</f>
        <v>0.00048000000000000001</v>
      </c>
      <c r="S783" s="222">
        <v>0</v>
      </c>
      <c r="T783" s="223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24" t="s">
        <v>604</v>
      </c>
      <c r="AT783" s="224" t="s">
        <v>254</v>
      </c>
      <c r="AU783" s="224" t="s">
        <v>82</v>
      </c>
      <c r="AY783" s="18" t="s">
        <v>214</v>
      </c>
      <c r="BE783" s="225">
        <f>IF(N783="základní",J783,0)</f>
        <v>0</v>
      </c>
      <c r="BF783" s="225">
        <f>IF(N783="snížená",J783,0)</f>
        <v>0</v>
      </c>
      <c r="BG783" s="225">
        <f>IF(N783="zákl. přenesená",J783,0)</f>
        <v>0</v>
      </c>
      <c r="BH783" s="225">
        <f>IF(N783="sníž. přenesená",J783,0)</f>
        <v>0</v>
      </c>
      <c r="BI783" s="225">
        <f>IF(N783="nulová",J783,0)</f>
        <v>0</v>
      </c>
      <c r="BJ783" s="18" t="s">
        <v>80</v>
      </c>
      <c r="BK783" s="225">
        <f>ROUND(I783*H783,2)</f>
        <v>0</v>
      </c>
      <c r="BL783" s="18" t="s">
        <v>334</v>
      </c>
      <c r="BM783" s="224" t="s">
        <v>1505</v>
      </c>
    </row>
    <row r="784" s="2" customFormat="1">
      <c r="A784" s="39"/>
      <c r="B784" s="40"/>
      <c r="C784" s="41"/>
      <c r="D784" s="226" t="s">
        <v>224</v>
      </c>
      <c r="E784" s="41"/>
      <c r="F784" s="227" t="s">
        <v>1504</v>
      </c>
      <c r="G784" s="41"/>
      <c r="H784" s="41"/>
      <c r="I784" s="228"/>
      <c r="J784" s="41"/>
      <c r="K784" s="41"/>
      <c r="L784" s="45"/>
      <c r="M784" s="229"/>
      <c r="N784" s="230"/>
      <c r="O784" s="85"/>
      <c r="P784" s="85"/>
      <c r="Q784" s="85"/>
      <c r="R784" s="85"/>
      <c r="S784" s="85"/>
      <c r="T784" s="86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224</v>
      </c>
      <c r="AU784" s="18" t="s">
        <v>82</v>
      </c>
    </row>
    <row r="785" s="2" customFormat="1" ht="16.5" customHeight="1">
      <c r="A785" s="39"/>
      <c r="B785" s="40"/>
      <c r="C785" s="213" t="s">
        <v>1506</v>
      </c>
      <c r="D785" s="213" t="s">
        <v>217</v>
      </c>
      <c r="E785" s="214" t="s">
        <v>1507</v>
      </c>
      <c r="F785" s="215" t="s">
        <v>1508</v>
      </c>
      <c r="G785" s="216" t="s">
        <v>277</v>
      </c>
      <c r="H785" s="217">
        <v>4</v>
      </c>
      <c r="I785" s="218"/>
      <c r="J785" s="219">
        <f>ROUND(I785*H785,2)</f>
        <v>0</v>
      </c>
      <c r="K785" s="215" t="s">
        <v>221</v>
      </c>
      <c r="L785" s="45"/>
      <c r="M785" s="220" t="s">
        <v>19</v>
      </c>
      <c r="N785" s="221" t="s">
        <v>44</v>
      </c>
      <c r="O785" s="85"/>
      <c r="P785" s="222">
        <f>O785*H785</f>
        <v>0</v>
      </c>
      <c r="Q785" s="222">
        <v>9.0000000000000006E-05</v>
      </c>
      <c r="R785" s="222">
        <f>Q785*H785</f>
        <v>0.00036000000000000002</v>
      </c>
      <c r="S785" s="222">
        <v>0</v>
      </c>
      <c r="T785" s="223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24" t="s">
        <v>334</v>
      </c>
      <c r="AT785" s="224" t="s">
        <v>217</v>
      </c>
      <c r="AU785" s="224" t="s">
        <v>82</v>
      </c>
      <c r="AY785" s="18" t="s">
        <v>214</v>
      </c>
      <c r="BE785" s="225">
        <f>IF(N785="základní",J785,0)</f>
        <v>0</v>
      </c>
      <c r="BF785" s="225">
        <f>IF(N785="snížená",J785,0)</f>
        <v>0</v>
      </c>
      <c r="BG785" s="225">
        <f>IF(N785="zákl. přenesená",J785,0)</f>
        <v>0</v>
      </c>
      <c r="BH785" s="225">
        <f>IF(N785="sníž. přenesená",J785,0)</f>
        <v>0</v>
      </c>
      <c r="BI785" s="225">
        <f>IF(N785="nulová",J785,0)</f>
        <v>0</v>
      </c>
      <c r="BJ785" s="18" t="s">
        <v>80</v>
      </c>
      <c r="BK785" s="225">
        <f>ROUND(I785*H785,2)</f>
        <v>0</v>
      </c>
      <c r="BL785" s="18" t="s">
        <v>334</v>
      </c>
      <c r="BM785" s="224" t="s">
        <v>1509</v>
      </c>
    </row>
    <row r="786" s="2" customFormat="1">
      <c r="A786" s="39"/>
      <c r="B786" s="40"/>
      <c r="C786" s="41"/>
      <c r="D786" s="226" t="s">
        <v>224</v>
      </c>
      <c r="E786" s="41"/>
      <c r="F786" s="227" t="s">
        <v>1510</v>
      </c>
      <c r="G786" s="41"/>
      <c r="H786" s="41"/>
      <c r="I786" s="228"/>
      <c r="J786" s="41"/>
      <c r="K786" s="41"/>
      <c r="L786" s="45"/>
      <c r="M786" s="229"/>
      <c r="N786" s="230"/>
      <c r="O786" s="85"/>
      <c r="P786" s="85"/>
      <c r="Q786" s="85"/>
      <c r="R786" s="85"/>
      <c r="S786" s="85"/>
      <c r="T786" s="86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18" t="s">
        <v>224</v>
      </c>
      <c r="AU786" s="18" t="s">
        <v>82</v>
      </c>
    </row>
    <row r="787" s="2" customFormat="1">
      <c r="A787" s="39"/>
      <c r="B787" s="40"/>
      <c r="C787" s="41"/>
      <c r="D787" s="231" t="s">
        <v>226</v>
      </c>
      <c r="E787" s="41"/>
      <c r="F787" s="232" t="s">
        <v>1511</v>
      </c>
      <c r="G787" s="41"/>
      <c r="H787" s="41"/>
      <c r="I787" s="228"/>
      <c r="J787" s="41"/>
      <c r="K787" s="41"/>
      <c r="L787" s="45"/>
      <c r="M787" s="229"/>
      <c r="N787" s="230"/>
      <c r="O787" s="85"/>
      <c r="P787" s="85"/>
      <c r="Q787" s="85"/>
      <c r="R787" s="85"/>
      <c r="S787" s="85"/>
      <c r="T787" s="86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226</v>
      </c>
      <c r="AU787" s="18" t="s">
        <v>82</v>
      </c>
    </row>
    <row r="788" s="2" customFormat="1" ht="16.5" customHeight="1">
      <c r="A788" s="39"/>
      <c r="B788" s="40"/>
      <c r="C788" s="243" t="s">
        <v>1512</v>
      </c>
      <c r="D788" s="243" t="s">
        <v>254</v>
      </c>
      <c r="E788" s="244" t="s">
        <v>1513</v>
      </c>
      <c r="F788" s="245" t="s">
        <v>1514</v>
      </c>
      <c r="G788" s="246" t="s">
        <v>277</v>
      </c>
      <c r="H788" s="247">
        <v>4</v>
      </c>
      <c r="I788" s="248"/>
      <c r="J788" s="249">
        <f>ROUND(I788*H788,2)</f>
        <v>0</v>
      </c>
      <c r="K788" s="245" t="s">
        <v>19</v>
      </c>
      <c r="L788" s="250"/>
      <c r="M788" s="251" t="s">
        <v>19</v>
      </c>
      <c r="N788" s="252" t="s">
        <v>44</v>
      </c>
      <c r="O788" s="85"/>
      <c r="P788" s="222">
        <f>O788*H788</f>
        <v>0</v>
      </c>
      <c r="Q788" s="222">
        <v>0.0040000000000000001</v>
      </c>
      <c r="R788" s="222">
        <f>Q788*H788</f>
        <v>0.016</v>
      </c>
      <c r="S788" s="222">
        <v>0</v>
      </c>
      <c r="T788" s="223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24" t="s">
        <v>257</v>
      </c>
      <c r="AT788" s="224" t="s">
        <v>254</v>
      </c>
      <c r="AU788" s="224" t="s">
        <v>82</v>
      </c>
      <c r="AY788" s="18" t="s">
        <v>214</v>
      </c>
      <c r="BE788" s="225">
        <f>IF(N788="základní",J788,0)</f>
        <v>0</v>
      </c>
      <c r="BF788" s="225">
        <f>IF(N788="snížená",J788,0)</f>
        <v>0</v>
      </c>
      <c r="BG788" s="225">
        <f>IF(N788="zákl. přenesená",J788,0)</f>
        <v>0</v>
      </c>
      <c r="BH788" s="225">
        <f>IF(N788="sníž. přenesená",J788,0)</f>
        <v>0</v>
      </c>
      <c r="BI788" s="225">
        <f>IF(N788="nulová",J788,0)</f>
        <v>0</v>
      </c>
      <c r="BJ788" s="18" t="s">
        <v>80</v>
      </c>
      <c r="BK788" s="225">
        <f>ROUND(I788*H788,2)</f>
        <v>0</v>
      </c>
      <c r="BL788" s="18" t="s">
        <v>250</v>
      </c>
      <c r="BM788" s="224" t="s">
        <v>1515</v>
      </c>
    </row>
    <row r="789" s="2" customFormat="1">
      <c r="A789" s="39"/>
      <c r="B789" s="40"/>
      <c r="C789" s="41"/>
      <c r="D789" s="226" t="s">
        <v>224</v>
      </c>
      <c r="E789" s="41"/>
      <c r="F789" s="227" t="s">
        <v>1514</v>
      </c>
      <c r="G789" s="41"/>
      <c r="H789" s="41"/>
      <c r="I789" s="228"/>
      <c r="J789" s="41"/>
      <c r="K789" s="41"/>
      <c r="L789" s="45"/>
      <c r="M789" s="229"/>
      <c r="N789" s="230"/>
      <c r="O789" s="85"/>
      <c r="P789" s="85"/>
      <c r="Q789" s="85"/>
      <c r="R789" s="85"/>
      <c r="S789" s="85"/>
      <c r="T789" s="86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224</v>
      </c>
      <c r="AU789" s="18" t="s">
        <v>82</v>
      </c>
    </row>
    <row r="790" s="2" customFormat="1" ht="24.15" customHeight="1">
      <c r="A790" s="39"/>
      <c r="B790" s="40"/>
      <c r="C790" s="243" t="s">
        <v>1516</v>
      </c>
      <c r="D790" s="243" t="s">
        <v>254</v>
      </c>
      <c r="E790" s="244" t="s">
        <v>1517</v>
      </c>
      <c r="F790" s="245" t="s">
        <v>1518</v>
      </c>
      <c r="G790" s="246" t="s">
        <v>277</v>
      </c>
      <c r="H790" s="247">
        <v>1600</v>
      </c>
      <c r="I790" s="248"/>
      <c r="J790" s="249">
        <f>ROUND(I790*H790,2)</f>
        <v>0</v>
      </c>
      <c r="K790" s="245" t="s">
        <v>19</v>
      </c>
      <c r="L790" s="250"/>
      <c r="M790" s="251" t="s">
        <v>19</v>
      </c>
      <c r="N790" s="252" t="s">
        <v>44</v>
      </c>
      <c r="O790" s="85"/>
      <c r="P790" s="222">
        <f>O790*H790</f>
        <v>0</v>
      </c>
      <c r="Q790" s="222">
        <v>0.0025000000000000001</v>
      </c>
      <c r="R790" s="222">
        <f>Q790*H790</f>
        <v>4</v>
      </c>
      <c r="S790" s="222">
        <v>0</v>
      </c>
      <c r="T790" s="223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24" t="s">
        <v>604</v>
      </c>
      <c r="AT790" s="224" t="s">
        <v>254</v>
      </c>
      <c r="AU790" s="224" t="s">
        <v>82</v>
      </c>
      <c r="AY790" s="18" t="s">
        <v>214</v>
      </c>
      <c r="BE790" s="225">
        <f>IF(N790="základní",J790,0)</f>
        <v>0</v>
      </c>
      <c r="BF790" s="225">
        <f>IF(N790="snížená",J790,0)</f>
        <v>0</v>
      </c>
      <c r="BG790" s="225">
        <f>IF(N790="zákl. přenesená",J790,0)</f>
        <v>0</v>
      </c>
      <c r="BH790" s="225">
        <f>IF(N790="sníž. přenesená",J790,0)</f>
        <v>0</v>
      </c>
      <c r="BI790" s="225">
        <f>IF(N790="nulová",J790,0)</f>
        <v>0</v>
      </c>
      <c r="BJ790" s="18" t="s">
        <v>80</v>
      </c>
      <c r="BK790" s="225">
        <f>ROUND(I790*H790,2)</f>
        <v>0</v>
      </c>
      <c r="BL790" s="18" t="s">
        <v>334</v>
      </c>
      <c r="BM790" s="224" t="s">
        <v>1519</v>
      </c>
    </row>
    <row r="791" s="2" customFormat="1">
      <c r="A791" s="39"/>
      <c r="B791" s="40"/>
      <c r="C791" s="41"/>
      <c r="D791" s="226" t="s">
        <v>224</v>
      </c>
      <c r="E791" s="41"/>
      <c r="F791" s="227" t="s">
        <v>1518</v>
      </c>
      <c r="G791" s="41"/>
      <c r="H791" s="41"/>
      <c r="I791" s="228"/>
      <c r="J791" s="41"/>
      <c r="K791" s="41"/>
      <c r="L791" s="45"/>
      <c r="M791" s="229"/>
      <c r="N791" s="230"/>
      <c r="O791" s="85"/>
      <c r="P791" s="85"/>
      <c r="Q791" s="85"/>
      <c r="R791" s="85"/>
      <c r="S791" s="85"/>
      <c r="T791" s="86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224</v>
      </c>
      <c r="AU791" s="18" t="s">
        <v>82</v>
      </c>
    </row>
    <row r="792" s="2" customFormat="1">
      <c r="A792" s="39"/>
      <c r="B792" s="40"/>
      <c r="C792" s="41"/>
      <c r="D792" s="226" t="s">
        <v>507</v>
      </c>
      <c r="E792" s="41"/>
      <c r="F792" s="253" t="s">
        <v>1520</v>
      </c>
      <c r="G792" s="41"/>
      <c r="H792" s="41"/>
      <c r="I792" s="228"/>
      <c r="J792" s="41"/>
      <c r="K792" s="41"/>
      <c r="L792" s="45"/>
      <c r="M792" s="229"/>
      <c r="N792" s="230"/>
      <c r="O792" s="85"/>
      <c r="P792" s="85"/>
      <c r="Q792" s="85"/>
      <c r="R792" s="85"/>
      <c r="S792" s="85"/>
      <c r="T792" s="86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507</v>
      </c>
      <c r="AU792" s="18" t="s">
        <v>82</v>
      </c>
    </row>
    <row r="793" s="12" customFormat="1" ht="22.8" customHeight="1">
      <c r="A793" s="12"/>
      <c r="B793" s="197"/>
      <c r="C793" s="198"/>
      <c r="D793" s="199" t="s">
        <v>72</v>
      </c>
      <c r="E793" s="211" t="s">
        <v>1521</v>
      </c>
      <c r="F793" s="211" t="s">
        <v>1522</v>
      </c>
      <c r="G793" s="198"/>
      <c r="H793" s="198"/>
      <c r="I793" s="201"/>
      <c r="J793" s="212">
        <f>BK793</f>
        <v>0</v>
      </c>
      <c r="K793" s="198"/>
      <c r="L793" s="203"/>
      <c r="M793" s="204"/>
      <c r="N793" s="205"/>
      <c r="O793" s="205"/>
      <c r="P793" s="206">
        <f>SUM(P794:P819)</f>
        <v>0</v>
      </c>
      <c r="Q793" s="205"/>
      <c r="R793" s="206">
        <f>SUM(R794:R819)</f>
        <v>2.6539999999999999</v>
      </c>
      <c r="S793" s="205"/>
      <c r="T793" s="207">
        <f>SUM(T794:T819)</f>
        <v>0</v>
      </c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R793" s="208" t="s">
        <v>236</v>
      </c>
      <c r="AT793" s="209" t="s">
        <v>72</v>
      </c>
      <c r="AU793" s="209" t="s">
        <v>80</v>
      </c>
      <c r="AY793" s="208" t="s">
        <v>214</v>
      </c>
      <c r="BK793" s="210">
        <f>SUM(BK794:BK819)</f>
        <v>0</v>
      </c>
    </row>
    <row r="794" s="2" customFormat="1" ht="16.5" customHeight="1">
      <c r="A794" s="39"/>
      <c r="B794" s="40"/>
      <c r="C794" s="213" t="s">
        <v>1523</v>
      </c>
      <c r="D794" s="213" t="s">
        <v>217</v>
      </c>
      <c r="E794" s="214" t="s">
        <v>1524</v>
      </c>
      <c r="F794" s="215" t="s">
        <v>1525</v>
      </c>
      <c r="G794" s="216" t="s">
        <v>220</v>
      </c>
      <c r="H794" s="217">
        <v>5700</v>
      </c>
      <c r="I794" s="218"/>
      <c r="J794" s="219">
        <f>ROUND(I794*H794,2)</f>
        <v>0</v>
      </c>
      <c r="K794" s="215" t="s">
        <v>221</v>
      </c>
      <c r="L794" s="45"/>
      <c r="M794" s="220" t="s">
        <v>19</v>
      </c>
      <c r="N794" s="221" t="s">
        <v>44</v>
      </c>
      <c r="O794" s="85"/>
      <c r="P794" s="222">
        <f>O794*H794</f>
        <v>0</v>
      </c>
      <c r="Q794" s="222">
        <v>0</v>
      </c>
      <c r="R794" s="222">
        <f>Q794*H794</f>
        <v>0</v>
      </c>
      <c r="S794" s="222">
        <v>0</v>
      </c>
      <c r="T794" s="223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24" t="s">
        <v>334</v>
      </c>
      <c r="AT794" s="224" t="s">
        <v>217</v>
      </c>
      <c r="AU794" s="224" t="s">
        <v>82</v>
      </c>
      <c r="AY794" s="18" t="s">
        <v>214</v>
      </c>
      <c r="BE794" s="225">
        <f>IF(N794="základní",J794,0)</f>
        <v>0</v>
      </c>
      <c r="BF794" s="225">
        <f>IF(N794="snížená",J794,0)</f>
        <v>0</v>
      </c>
      <c r="BG794" s="225">
        <f>IF(N794="zákl. přenesená",J794,0)</f>
        <v>0</v>
      </c>
      <c r="BH794" s="225">
        <f>IF(N794="sníž. přenesená",J794,0)</f>
        <v>0</v>
      </c>
      <c r="BI794" s="225">
        <f>IF(N794="nulová",J794,0)</f>
        <v>0</v>
      </c>
      <c r="BJ794" s="18" t="s">
        <v>80</v>
      </c>
      <c r="BK794" s="225">
        <f>ROUND(I794*H794,2)</f>
        <v>0</v>
      </c>
      <c r="BL794" s="18" t="s">
        <v>334</v>
      </c>
      <c r="BM794" s="224" t="s">
        <v>1526</v>
      </c>
    </row>
    <row r="795" s="2" customFormat="1">
      <c r="A795" s="39"/>
      <c r="B795" s="40"/>
      <c r="C795" s="41"/>
      <c r="D795" s="226" t="s">
        <v>224</v>
      </c>
      <c r="E795" s="41"/>
      <c r="F795" s="227" t="s">
        <v>1525</v>
      </c>
      <c r="G795" s="41"/>
      <c r="H795" s="41"/>
      <c r="I795" s="228"/>
      <c r="J795" s="41"/>
      <c r="K795" s="41"/>
      <c r="L795" s="45"/>
      <c r="M795" s="229"/>
      <c r="N795" s="230"/>
      <c r="O795" s="85"/>
      <c r="P795" s="85"/>
      <c r="Q795" s="85"/>
      <c r="R795" s="85"/>
      <c r="S795" s="85"/>
      <c r="T795" s="86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224</v>
      </c>
      <c r="AU795" s="18" t="s">
        <v>82</v>
      </c>
    </row>
    <row r="796" s="2" customFormat="1">
      <c r="A796" s="39"/>
      <c r="B796" s="40"/>
      <c r="C796" s="41"/>
      <c r="D796" s="231" t="s">
        <v>226</v>
      </c>
      <c r="E796" s="41"/>
      <c r="F796" s="232" t="s">
        <v>1527</v>
      </c>
      <c r="G796" s="41"/>
      <c r="H796" s="41"/>
      <c r="I796" s="228"/>
      <c r="J796" s="41"/>
      <c r="K796" s="41"/>
      <c r="L796" s="45"/>
      <c r="M796" s="229"/>
      <c r="N796" s="230"/>
      <c r="O796" s="85"/>
      <c r="P796" s="85"/>
      <c r="Q796" s="85"/>
      <c r="R796" s="85"/>
      <c r="S796" s="85"/>
      <c r="T796" s="86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226</v>
      </c>
      <c r="AU796" s="18" t="s">
        <v>82</v>
      </c>
    </row>
    <row r="797" s="2" customFormat="1" ht="16.5" customHeight="1">
      <c r="A797" s="39"/>
      <c r="B797" s="40"/>
      <c r="C797" s="243" t="s">
        <v>1528</v>
      </c>
      <c r="D797" s="243" t="s">
        <v>254</v>
      </c>
      <c r="E797" s="244" t="s">
        <v>1529</v>
      </c>
      <c r="F797" s="245" t="s">
        <v>1530</v>
      </c>
      <c r="G797" s="246" t="s">
        <v>220</v>
      </c>
      <c r="H797" s="247">
        <v>6270</v>
      </c>
      <c r="I797" s="248"/>
      <c r="J797" s="249">
        <f>ROUND(I797*H797,2)</f>
        <v>0</v>
      </c>
      <c r="K797" s="245" t="s">
        <v>221</v>
      </c>
      <c r="L797" s="250"/>
      <c r="M797" s="251" t="s">
        <v>19</v>
      </c>
      <c r="N797" s="252" t="s">
        <v>44</v>
      </c>
      <c r="O797" s="85"/>
      <c r="P797" s="222">
        <f>O797*H797</f>
        <v>0</v>
      </c>
      <c r="Q797" s="222">
        <v>0.00040000000000000002</v>
      </c>
      <c r="R797" s="222">
        <f>Q797*H797</f>
        <v>2.508</v>
      </c>
      <c r="S797" s="222">
        <v>0</v>
      </c>
      <c r="T797" s="223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24" t="s">
        <v>686</v>
      </c>
      <c r="AT797" s="224" t="s">
        <v>254</v>
      </c>
      <c r="AU797" s="224" t="s">
        <v>82</v>
      </c>
      <c r="AY797" s="18" t="s">
        <v>214</v>
      </c>
      <c r="BE797" s="225">
        <f>IF(N797="základní",J797,0)</f>
        <v>0</v>
      </c>
      <c r="BF797" s="225">
        <f>IF(N797="snížená",J797,0)</f>
        <v>0</v>
      </c>
      <c r="BG797" s="225">
        <f>IF(N797="zákl. přenesená",J797,0)</f>
        <v>0</v>
      </c>
      <c r="BH797" s="225">
        <f>IF(N797="sníž. přenesená",J797,0)</f>
        <v>0</v>
      </c>
      <c r="BI797" s="225">
        <f>IF(N797="nulová",J797,0)</f>
        <v>0</v>
      </c>
      <c r="BJ797" s="18" t="s">
        <v>80</v>
      </c>
      <c r="BK797" s="225">
        <f>ROUND(I797*H797,2)</f>
        <v>0</v>
      </c>
      <c r="BL797" s="18" t="s">
        <v>686</v>
      </c>
      <c r="BM797" s="224" t="s">
        <v>1531</v>
      </c>
    </row>
    <row r="798" s="2" customFormat="1">
      <c r="A798" s="39"/>
      <c r="B798" s="40"/>
      <c r="C798" s="41"/>
      <c r="D798" s="226" t="s">
        <v>224</v>
      </c>
      <c r="E798" s="41"/>
      <c r="F798" s="227" t="s">
        <v>1530</v>
      </c>
      <c r="G798" s="41"/>
      <c r="H798" s="41"/>
      <c r="I798" s="228"/>
      <c r="J798" s="41"/>
      <c r="K798" s="41"/>
      <c r="L798" s="45"/>
      <c r="M798" s="229"/>
      <c r="N798" s="230"/>
      <c r="O798" s="85"/>
      <c r="P798" s="85"/>
      <c r="Q798" s="85"/>
      <c r="R798" s="85"/>
      <c r="S798" s="85"/>
      <c r="T798" s="86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224</v>
      </c>
      <c r="AU798" s="18" t="s">
        <v>82</v>
      </c>
    </row>
    <row r="799" s="13" customFormat="1">
      <c r="A799" s="13"/>
      <c r="B799" s="233"/>
      <c r="C799" s="234"/>
      <c r="D799" s="226" t="s">
        <v>242</v>
      </c>
      <c r="E799" s="234"/>
      <c r="F799" s="235" t="s">
        <v>1532</v>
      </c>
      <c r="G799" s="234"/>
      <c r="H799" s="236">
        <v>6270</v>
      </c>
      <c r="I799" s="237"/>
      <c r="J799" s="234"/>
      <c r="K799" s="234"/>
      <c r="L799" s="238"/>
      <c r="M799" s="239"/>
      <c r="N799" s="240"/>
      <c r="O799" s="240"/>
      <c r="P799" s="240"/>
      <c r="Q799" s="240"/>
      <c r="R799" s="240"/>
      <c r="S799" s="240"/>
      <c r="T799" s="24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2" t="s">
        <v>242</v>
      </c>
      <c r="AU799" s="242" t="s">
        <v>82</v>
      </c>
      <c r="AV799" s="13" t="s">
        <v>82</v>
      </c>
      <c r="AW799" s="13" t="s">
        <v>4</v>
      </c>
      <c r="AX799" s="13" t="s">
        <v>80</v>
      </c>
      <c r="AY799" s="242" t="s">
        <v>214</v>
      </c>
    </row>
    <row r="800" s="2" customFormat="1" ht="16.5" customHeight="1">
      <c r="A800" s="39"/>
      <c r="B800" s="40"/>
      <c r="C800" s="213" t="s">
        <v>1533</v>
      </c>
      <c r="D800" s="213" t="s">
        <v>217</v>
      </c>
      <c r="E800" s="214" t="s">
        <v>1534</v>
      </c>
      <c r="F800" s="215" t="s">
        <v>1535</v>
      </c>
      <c r="G800" s="216" t="s">
        <v>1536</v>
      </c>
      <c r="H800" s="217">
        <v>5.7000000000000002</v>
      </c>
      <c r="I800" s="218"/>
      <c r="J800" s="219">
        <f>ROUND(I800*H800,2)</f>
        <v>0</v>
      </c>
      <c r="K800" s="215" t="s">
        <v>221</v>
      </c>
      <c r="L800" s="45"/>
      <c r="M800" s="220" t="s">
        <v>19</v>
      </c>
      <c r="N800" s="221" t="s">
        <v>44</v>
      </c>
      <c r="O800" s="85"/>
      <c r="P800" s="222">
        <f>O800*H800</f>
        <v>0</v>
      </c>
      <c r="Q800" s="222">
        <v>0</v>
      </c>
      <c r="R800" s="222">
        <f>Q800*H800</f>
        <v>0</v>
      </c>
      <c r="S800" s="222">
        <v>0</v>
      </c>
      <c r="T800" s="223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24" t="s">
        <v>334</v>
      </c>
      <c r="AT800" s="224" t="s">
        <v>217</v>
      </c>
      <c r="AU800" s="224" t="s">
        <v>82</v>
      </c>
      <c r="AY800" s="18" t="s">
        <v>214</v>
      </c>
      <c r="BE800" s="225">
        <f>IF(N800="základní",J800,0)</f>
        <v>0</v>
      </c>
      <c r="BF800" s="225">
        <f>IF(N800="snížená",J800,0)</f>
        <v>0</v>
      </c>
      <c r="BG800" s="225">
        <f>IF(N800="zákl. přenesená",J800,0)</f>
        <v>0</v>
      </c>
      <c r="BH800" s="225">
        <f>IF(N800="sníž. přenesená",J800,0)</f>
        <v>0</v>
      </c>
      <c r="BI800" s="225">
        <f>IF(N800="nulová",J800,0)</f>
        <v>0</v>
      </c>
      <c r="BJ800" s="18" t="s">
        <v>80</v>
      </c>
      <c r="BK800" s="225">
        <f>ROUND(I800*H800,2)</f>
        <v>0</v>
      </c>
      <c r="BL800" s="18" t="s">
        <v>334</v>
      </c>
      <c r="BM800" s="224" t="s">
        <v>1537</v>
      </c>
    </row>
    <row r="801" s="2" customFormat="1">
      <c r="A801" s="39"/>
      <c r="B801" s="40"/>
      <c r="C801" s="41"/>
      <c r="D801" s="226" t="s">
        <v>224</v>
      </c>
      <c r="E801" s="41"/>
      <c r="F801" s="227" t="s">
        <v>1538</v>
      </c>
      <c r="G801" s="41"/>
      <c r="H801" s="41"/>
      <c r="I801" s="228"/>
      <c r="J801" s="41"/>
      <c r="K801" s="41"/>
      <c r="L801" s="45"/>
      <c r="M801" s="229"/>
      <c r="N801" s="230"/>
      <c r="O801" s="85"/>
      <c r="P801" s="85"/>
      <c r="Q801" s="85"/>
      <c r="R801" s="85"/>
      <c r="S801" s="85"/>
      <c r="T801" s="86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T801" s="18" t="s">
        <v>224</v>
      </c>
      <c r="AU801" s="18" t="s">
        <v>82</v>
      </c>
    </row>
    <row r="802" s="2" customFormat="1">
      <c r="A802" s="39"/>
      <c r="B802" s="40"/>
      <c r="C802" s="41"/>
      <c r="D802" s="231" t="s">
        <v>226</v>
      </c>
      <c r="E802" s="41"/>
      <c r="F802" s="232" t="s">
        <v>1539</v>
      </c>
      <c r="G802" s="41"/>
      <c r="H802" s="41"/>
      <c r="I802" s="228"/>
      <c r="J802" s="41"/>
      <c r="K802" s="41"/>
      <c r="L802" s="45"/>
      <c r="M802" s="229"/>
      <c r="N802" s="230"/>
      <c r="O802" s="85"/>
      <c r="P802" s="85"/>
      <c r="Q802" s="85"/>
      <c r="R802" s="85"/>
      <c r="S802" s="85"/>
      <c r="T802" s="86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226</v>
      </c>
      <c r="AU802" s="18" t="s">
        <v>82</v>
      </c>
    </row>
    <row r="803" s="2" customFormat="1" ht="16.5" customHeight="1">
      <c r="A803" s="39"/>
      <c r="B803" s="40"/>
      <c r="C803" s="213" t="s">
        <v>1540</v>
      </c>
      <c r="D803" s="213" t="s">
        <v>217</v>
      </c>
      <c r="E803" s="214" t="s">
        <v>1541</v>
      </c>
      <c r="F803" s="215" t="s">
        <v>1542</v>
      </c>
      <c r="G803" s="216" t="s">
        <v>277</v>
      </c>
      <c r="H803" s="217">
        <v>60</v>
      </c>
      <c r="I803" s="218"/>
      <c r="J803" s="219">
        <f>ROUND(I803*H803,2)</f>
        <v>0</v>
      </c>
      <c r="K803" s="215" t="s">
        <v>221</v>
      </c>
      <c r="L803" s="45"/>
      <c r="M803" s="220" t="s">
        <v>19</v>
      </c>
      <c r="N803" s="221" t="s">
        <v>44</v>
      </c>
      <c r="O803" s="85"/>
      <c r="P803" s="222">
        <f>O803*H803</f>
        <v>0</v>
      </c>
      <c r="Q803" s="222">
        <v>0</v>
      </c>
      <c r="R803" s="222">
        <f>Q803*H803</f>
        <v>0</v>
      </c>
      <c r="S803" s="222">
        <v>0</v>
      </c>
      <c r="T803" s="223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24" t="s">
        <v>334</v>
      </c>
      <c r="AT803" s="224" t="s">
        <v>217</v>
      </c>
      <c r="AU803" s="224" t="s">
        <v>82</v>
      </c>
      <c r="AY803" s="18" t="s">
        <v>214</v>
      </c>
      <c r="BE803" s="225">
        <f>IF(N803="základní",J803,0)</f>
        <v>0</v>
      </c>
      <c r="BF803" s="225">
        <f>IF(N803="snížená",J803,0)</f>
        <v>0</v>
      </c>
      <c r="BG803" s="225">
        <f>IF(N803="zákl. přenesená",J803,0)</f>
        <v>0</v>
      </c>
      <c r="BH803" s="225">
        <f>IF(N803="sníž. přenesená",J803,0)</f>
        <v>0</v>
      </c>
      <c r="BI803" s="225">
        <f>IF(N803="nulová",J803,0)</f>
        <v>0</v>
      </c>
      <c r="BJ803" s="18" t="s">
        <v>80</v>
      </c>
      <c r="BK803" s="225">
        <f>ROUND(I803*H803,2)</f>
        <v>0</v>
      </c>
      <c r="BL803" s="18" t="s">
        <v>334</v>
      </c>
      <c r="BM803" s="224" t="s">
        <v>1543</v>
      </c>
    </row>
    <row r="804" s="2" customFormat="1">
      <c r="A804" s="39"/>
      <c r="B804" s="40"/>
      <c r="C804" s="41"/>
      <c r="D804" s="226" t="s">
        <v>224</v>
      </c>
      <c r="E804" s="41"/>
      <c r="F804" s="227" t="s">
        <v>1542</v>
      </c>
      <c r="G804" s="41"/>
      <c r="H804" s="41"/>
      <c r="I804" s="228"/>
      <c r="J804" s="41"/>
      <c r="K804" s="41"/>
      <c r="L804" s="45"/>
      <c r="M804" s="229"/>
      <c r="N804" s="230"/>
      <c r="O804" s="85"/>
      <c r="P804" s="85"/>
      <c r="Q804" s="85"/>
      <c r="R804" s="85"/>
      <c r="S804" s="85"/>
      <c r="T804" s="86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224</v>
      </c>
      <c r="AU804" s="18" t="s">
        <v>82</v>
      </c>
    </row>
    <row r="805" s="2" customFormat="1">
      <c r="A805" s="39"/>
      <c r="B805" s="40"/>
      <c r="C805" s="41"/>
      <c r="D805" s="231" t="s">
        <v>226</v>
      </c>
      <c r="E805" s="41"/>
      <c r="F805" s="232" t="s">
        <v>1544</v>
      </c>
      <c r="G805" s="41"/>
      <c r="H805" s="41"/>
      <c r="I805" s="228"/>
      <c r="J805" s="41"/>
      <c r="K805" s="41"/>
      <c r="L805" s="45"/>
      <c r="M805" s="229"/>
      <c r="N805" s="230"/>
      <c r="O805" s="85"/>
      <c r="P805" s="85"/>
      <c r="Q805" s="85"/>
      <c r="R805" s="85"/>
      <c r="S805" s="85"/>
      <c r="T805" s="86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226</v>
      </c>
      <c r="AU805" s="18" t="s">
        <v>82</v>
      </c>
    </row>
    <row r="806" s="2" customFormat="1">
      <c r="A806" s="39"/>
      <c r="B806" s="40"/>
      <c r="C806" s="41"/>
      <c r="D806" s="226" t="s">
        <v>507</v>
      </c>
      <c r="E806" s="41"/>
      <c r="F806" s="253" t="s">
        <v>1545</v>
      </c>
      <c r="G806" s="41"/>
      <c r="H806" s="41"/>
      <c r="I806" s="228"/>
      <c r="J806" s="41"/>
      <c r="K806" s="41"/>
      <c r="L806" s="45"/>
      <c r="M806" s="229"/>
      <c r="N806" s="230"/>
      <c r="O806" s="85"/>
      <c r="P806" s="85"/>
      <c r="Q806" s="85"/>
      <c r="R806" s="85"/>
      <c r="S806" s="85"/>
      <c r="T806" s="86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507</v>
      </c>
      <c r="AU806" s="18" t="s">
        <v>82</v>
      </c>
    </row>
    <row r="807" s="2" customFormat="1" ht="16.5" customHeight="1">
      <c r="A807" s="39"/>
      <c r="B807" s="40"/>
      <c r="C807" s="243" t="s">
        <v>1546</v>
      </c>
      <c r="D807" s="243" t="s">
        <v>254</v>
      </c>
      <c r="E807" s="244" t="s">
        <v>1547</v>
      </c>
      <c r="F807" s="245" t="s">
        <v>1548</v>
      </c>
      <c r="G807" s="246" t="s">
        <v>277</v>
      </c>
      <c r="H807" s="247">
        <v>60</v>
      </c>
      <c r="I807" s="248"/>
      <c r="J807" s="249">
        <f>ROUND(I807*H807,2)</f>
        <v>0</v>
      </c>
      <c r="K807" s="245" t="s">
        <v>221</v>
      </c>
      <c r="L807" s="250"/>
      <c r="M807" s="251" t="s">
        <v>19</v>
      </c>
      <c r="N807" s="252" t="s">
        <v>44</v>
      </c>
      <c r="O807" s="85"/>
      <c r="P807" s="222">
        <f>O807*H807</f>
        <v>0</v>
      </c>
      <c r="Q807" s="222">
        <v>0.00010000000000000001</v>
      </c>
      <c r="R807" s="222">
        <f>Q807*H807</f>
        <v>0.0060000000000000001</v>
      </c>
      <c r="S807" s="222">
        <v>0</v>
      </c>
      <c r="T807" s="223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24" t="s">
        <v>686</v>
      </c>
      <c r="AT807" s="224" t="s">
        <v>254</v>
      </c>
      <c r="AU807" s="224" t="s">
        <v>82</v>
      </c>
      <c r="AY807" s="18" t="s">
        <v>214</v>
      </c>
      <c r="BE807" s="225">
        <f>IF(N807="základní",J807,0)</f>
        <v>0</v>
      </c>
      <c r="BF807" s="225">
        <f>IF(N807="snížená",J807,0)</f>
        <v>0</v>
      </c>
      <c r="BG807" s="225">
        <f>IF(N807="zákl. přenesená",J807,0)</f>
        <v>0</v>
      </c>
      <c r="BH807" s="225">
        <f>IF(N807="sníž. přenesená",J807,0)</f>
        <v>0</v>
      </c>
      <c r="BI807" s="225">
        <f>IF(N807="nulová",J807,0)</f>
        <v>0</v>
      </c>
      <c r="BJ807" s="18" t="s">
        <v>80</v>
      </c>
      <c r="BK807" s="225">
        <f>ROUND(I807*H807,2)</f>
        <v>0</v>
      </c>
      <c r="BL807" s="18" t="s">
        <v>686</v>
      </c>
      <c r="BM807" s="224" t="s">
        <v>1549</v>
      </c>
    </row>
    <row r="808" s="2" customFormat="1">
      <c r="A808" s="39"/>
      <c r="B808" s="40"/>
      <c r="C808" s="41"/>
      <c r="D808" s="226" t="s">
        <v>224</v>
      </c>
      <c r="E808" s="41"/>
      <c r="F808" s="227" t="s">
        <v>1548</v>
      </c>
      <c r="G808" s="41"/>
      <c r="H808" s="41"/>
      <c r="I808" s="228"/>
      <c r="J808" s="41"/>
      <c r="K808" s="41"/>
      <c r="L808" s="45"/>
      <c r="M808" s="229"/>
      <c r="N808" s="230"/>
      <c r="O808" s="85"/>
      <c r="P808" s="85"/>
      <c r="Q808" s="85"/>
      <c r="R808" s="85"/>
      <c r="S808" s="85"/>
      <c r="T808" s="86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224</v>
      </c>
      <c r="AU808" s="18" t="s">
        <v>82</v>
      </c>
    </row>
    <row r="809" s="2" customFormat="1" ht="16.5" customHeight="1">
      <c r="A809" s="39"/>
      <c r="B809" s="40"/>
      <c r="C809" s="213" t="s">
        <v>1550</v>
      </c>
      <c r="D809" s="213" t="s">
        <v>217</v>
      </c>
      <c r="E809" s="214" t="s">
        <v>1551</v>
      </c>
      <c r="F809" s="215" t="s">
        <v>1552</v>
      </c>
      <c r="G809" s="216" t="s">
        <v>277</v>
      </c>
      <c r="H809" s="217">
        <v>4</v>
      </c>
      <c r="I809" s="218"/>
      <c r="J809" s="219">
        <f>ROUND(I809*H809,2)</f>
        <v>0</v>
      </c>
      <c r="K809" s="215" t="s">
        <v>221</v>
      </c>
      <c r="L809" s="45"/>
      <c r="M809" s="220" t="s">
        <v>19</v>
      </c>
      <c r="N809" s="221" t="s">
        <v>44</v>
      </c>
      <c r="O809" s="85"/>
      <c r="P809" s="222">
        <f>O809*H809</f>
        <v>0</v>
      </c>
      <c r="Q809" s="222">
        <v>0</v>
      </c>
      <c r="R809" s="222">
        <f>Q809*H809</f>
        <v>0</v>
      </c>
      <c r="S809" s="222">
        <v>0</v>
      </c>
      <c r="T809" s="223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24" t="s">
        <v>334</v>
      </c>
      <c r="AT809" s="224" t="s">
        <v>217</v>
      </c>
      <c r="AU809" s="224" t="s">
        <v>82</v>
      </c>
      <c r="AY809" s="18" t="s">
        <v>214</v>
      </c>
      <c r="BE809" s="225">
        <f>IF(N809="základní",J809,0)</f>
        <v>0</v>
      </c>
      <c r="BF809" s="225">
        <f>IF(N809="snížená",J809,0)</f>
        <v>0</v>
      </c>
      <c r="BG809" s="225">
        <f>IF(N809="zákl. přenesená",J809,0)</f>
        <v>0</v>
      </c>
      <c r="BH809" s="225">
        <f>IF(N809="sníž. přenesená",J809,0)</f>
        <v>0</v>
      </c>
      <c r="BI809" s="225">
        <f>IF(N809="nulová",J809,0)</f>
        <v>0</v>
      </c>
      <c r="BJ809" s="18" t="s">
        <v>80</v>
      </c>
      <c r="BK809" s="225">
        <f>ROUND(I809*H809,2)</f>
        <v>0</v>
      </c>
      <c r="BL809" s="18" t="s">
        <v>334</v>
      </c>
      <c r="BM809" s="224" t="s">
        <v>1553</v>
      </c>
    </row>
    <row r="810" s="2" customFormat="1">
      <c r="A810" s="39"/>
      <c r="B810" s="40"/>
      <c r="C810" s="41"/>
      <c r="D810" s="226" t="s">
        <v>224</v>
      </c>
      <c r="E810" s="41"/>
      <c r="F810" s="227" t="s">
        <v>1552</v>
      </c>
      <c r="G810" s="41"/>
      <c r="H810" s="41"/>
      <c r="I810" s="228"/>
      <c r="J810" s="41"/>
      <c r="K810" s="41"/>
      <c r="L810" s="45"/>
      <c r="M810" s="229"/>
      <c r="N810" s="230"/>
      <c r="O810" s="85"/>
      <c r="P810" s="85"/>
      <c r="Q810" s="85"/>
      <c r="R810" s="85"/>
      <c r="S810" s="85"/>
      <c r="T810" s="86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224</v>
      </c>
      <c r="AU810" s="18" t="s">
        <v>82</v>
      </c>
    </row>
    <row r="811" s="2" customFormat="1">
      <c r="A811" s="39"/>
      <c r="B811" s="40"/>
      <c r="C811" s="41"/>
      <c r="D811" s="231" t="s">
        <v>226</v>
      </c>
      <c r="E811" s="41"/>
      <c r="F811" s="232" t="s">
        <v>1554</v>
      </c>
      <c r="G811" s="41"/>
      <c r="H811" s="41"/>
      <c r="I811" s="228"/>
      <c r="J811" s="41"/>
      <c r="K811" s="41"/>
      <c r="L811" s="45"/>
      <c r="M811" s="229"/>
      <c r="N811" s="230"/>
      <c r="O811" s="85"/>
      <c r="P811" s="85"/>
      <c r="Q811" s="85"/>
      <c r="R811" s="85"/>
      <c r="S811" s="85"/>
      <c r="T811" s="86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226</v>
      </c>
      <c r="AU811" s="18" t="s">
        <v>82</v>
      </c>
    </row>
    <row r="812" s="2" customFormat="1" ht="16.5" customHeight="1">
      <c r="A812" s="39"/>
      <c r="B812" s="40"/>
      <c r="C812" s="243" t="s">
        <v>1555</v>
      </c>
      <c r="D812" s="243" t="s">
        <v>254</v>
      </c>
      <c r="E812" s="244" t="s">
        <v>1556</v>
      </c>
      <c r="F812" s="245" t="s">
        <v>1557</v>
      </c>
      <c r="G812" s="246" t="s">
        <v>277</v>
      </c>
      <c r="H812" s="247">
        <v>4</v>
      </c>
      <c r="I812" s="248"/>
      <c r="J812" s="249">
        <f>ROUND(I812*H812,2)</f>
        <v>0</v>
      </c>
      <c r="K812" s="245" t="s">
        <v>19</v>
      </c>
      <c r="L812" s="250"/>
      <c r="M812" s="251" t="s">
        <v>19</v>
      </c>
      <c r="N812" s="252" t="s">
        <v>44</v>
      </c>
      <c r="O812" s="85"/>
      <c r="P812" s="222">
        <f>O812*H812</f>
        <v>0</v>
      </c>
      <c r="Q812" s="222">
        <v>0</v>
      </c>
      <c r="R812" s="222">
        <f>Q812*H812</f>
        <v>0</v>
      </c>
      <c r="S812" s="222">
        <v>0</v>
      </c>
      <c r="T812" s="223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24" t="s">
        <v>686</v>
      </c>
      <c r="AT812" s="224" t="s">
        <v>254</v>
      </c>
      <c r="AU812" s="224" t="s">
        <v>82</v>
      </c>
      <c r="AY812" s="18" t="s">
        <v>214</v>
      </c>
      <c r="BE812" s="225">
        <f>IF(N812="základní",J812,0)</f>
        <v>0</v>
      </c>
      <c r="BF812" s="225">
        <f>IF(N812="snížená",J812,0)</f>
        <v>0</v>
      </c>
      <c r="BG812" s="225">
        <f>IF(N812="zákl. přenesená",J812,0)</f>
        <v>0</v>
      </c>
      <c r="BH812" s="225">
        <f>IF(N812="sníž. přenesená",J812,0)</f>
        <v>0</v>
      </c>
      <c r="BI812" s="225">
        <f>IF(N812="nulová",J812,0)</f>
        <v>0</v>
      </c>
      <c r="BJ812" s="18" t="s">
        <v>80</v>
      </c>
      <c r="BK812" s="225">
        <f>ROUND(I812*H812,2)</f>
        <v>0</v>
      </c>
      <c r="BL812" s="18" t="s">
        <v>686</v>
      </c>
      <c r="BM812" s="224" t="s">
        <v>1558</v>
      </c>
    </row>
    <row r="813" s="2" customFormat="1">
      <c r="A813" s="39"/>
      <c r="B813" s="40"/>
      <c r="C813" s="41"/>
      <c r="D813" s="226" t="s">
        <v>224</v>
      </c>
      <c r="E813" s="41"/>
      <c r="F813" s="227" t="s">
        <v>1557</v>
      </c>
      <c r="G813" s="41"/>
      <c r="H813" s="41"/>
      <c r="I813" s="228"/>
      <c r="J813" s="41"/>
      <c r="K813" s="41"/>
      <c r="L813" s="45"/>
      <c r="M813" s="229"/>
      <c r="N813" s="230"/>
      <c r="O813" s="85"/>
      <c r="P813" s="85"/>
      <c r="Q813" s="85"/>
      <c r="R813" s="85"/>
      <c r="S813" s="85"/>
      <c r="T813" s="86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224</v>
      </c>
      <c r="AU813" s="18" t="s">
        <v>82</v>
      </c>
    </row>
    <row r="814" s="2" customFormat="1" ht="16.5" customHeight="1">
      <c r="A814" s="39"/>
      <c r="B814" s="40"/>
      <c r="C814" s="213" t="s">
        <v>1559</v>
      </c>
      <c r="D814" s="213" t="s">
        <v>217</v>
      </c>
      <c r="E814" s="214" t="s">
        <v>1560</v>
      </c>
      <c r="F814" s="215" t="s">
        <v>1561</v>
      </c>
      <c r="G814" s="216" t="s">
        <v>220</v>
      </c>
      <c r="H814" s="217">
        <v>5700</v>
      </c>
      <c r="I814" s="218"/>
      <c r="J814" s="219">
        <f>ROUND(I814*H814,2)</f>
        <v>0</v>
      </c>
      <c r="K814" s="215" t="s">
        <v>221</v>
      </c>
      <c r="L814" s="45"/>
      <c r="M814" s="220" t="s">
        <v>19</v>
      </c>
      <c r="N814" s="221" t="s">
        <v>44</v>
      </c>
      <c r="O814" s="85"/>
      <c r="P814" s="222">
        <f>O814*H814</f>
        <v>0</v>
      </c>
      <c r="Q814" s="222">
        <v>0</v>
      </c>
      <c r="R814" s="222">
        <f>Q814*H814</f>
        <v>0</v>
      </c>
      <c r="S814" s="222">
        <v>0</v>
      </c>
      <c r="T814" s="223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24" t="s">
        <v>334</v>
      </c>
      <c r="AT814" s="224" t="s">
        <v>217</v>
      </c>
      <c r="AU814" s="224" t="s">
        <v>82</v>
      </c>
      <c r="AY814" s="18" t="s">
        <v>214</v>
      </c>
      <c r="BE814" s="225">
        <f>IF(N814="základní",J814,0)</f>
        <v>0</v>
      </c>
      <c r="BF814" s="225">
        <f>IF(N814="snížená",J814,0)</f>
        <v>0</v>
      </c>
      <c r="BG814" s="225">
        <f>IF(N814="zákl. přenesená",J814,0)</f>
        <v>0</v>
      </c>
      <c r="BH814" s="225">
        <f>IF(N814="sníž. přenesená",J814,0)</f>
        <v>0</v>
      </c>
      <c r="BI814" s="225">
        <f>IF(N814="nulová",J814,0)</f>
        <v>0</v>
      </c>
      <c r="BJ814" s="18" t="s">
        <v>80</v>
      </c>
      <c r="BK814" s="225">
        <f>ROUND(I814*H814,2)</f>
        <v>0</v>
      </c>
      <c r="BL814" s="18" t="s">
        <v>334</v>
      </c>
      <c r="BM814" s="224" t="s">
        <v>1562</v>
      </c>
    </row>
    <row r="815" s="2" customFormat="1">
      <c r="A815" s="39"/>
      <c r="B815" s="40"/>
      <c r="C815" s="41"/>
      <c r="D815" s="226" t="s">
        <v>224</v>
      </c>
      <c r="E815" s="41"/>
      <c r="F815" s="227" t="s">
        <v>1561</v>
      </c>
      <c r="G815" s="41"/>
      <c r="H815" s="41"/>
      <c r="I815" s="228"/>
      <c r="J815" s="41"/>
      <c r="K815" s="41"/>
      <c r="L815" s="45"/>
      <c r="M815" s="229"/>
      <c r="N815" s="230"/>
      <c r="O815" s="85"/>
      <c r="P815" s="85"/>
      <c r="Q815" s="85"/>
      <c r="R815" s="85"/>
      <c r="S815" s="85"/>
      <c r="T815" s="86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18" t="s">
        <v>224</v>
      </c>
      <c r="AU815" s="18" t="s">
        <v>82</v>
      </c>
    </row>
    <row r="816" s="2" customFormat="1">
      <c r="A816" s="39"/>
      <c r="B816" s="40"/>
      <c r="C816" s="41"/>
      <c r="D816" s="231" t="s">
        <v>226</v>
      </c>
      <c r="E816" s="41"/>
      <c r="F816" s="232" t="s">
        <v>1563</v>
      </c>
      <c r="G816" s="41"/>
      <c r="H816" s="41"/>
      <c r="I816" s="228"/>
      <c r="J816" s="41"/>
      <c r="K816" s="41"/>
      <c r="L816" s="45"/>
      <c r="M816" s="229"/>
      <c r="N816" s="230"/>
      <c r="O816" s="85"/>
      <c r="P816" s="85"/>
      <c r="Q816" s="85"/>
      <c r="R816" s="85"/>
      <c r="S816" s="85"/>
      <c r="T816" s="86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226</v>
      </c>
      <c r="AU816" s="18" t="s">
        <v>82</v>
      </c>
    </row>
    <row r="817" s="2" customFormat="1" ht="16.5" customHeight="1">
      <c r="A817" s="39"/>
      <c r="B817" s="40"/>
      <c r="C817" s="213" t="s">
        <v>1564</v>
      </c>
      <c r="D817" s="213" t="s">
        <v>217</v>
      </c>
      <c r="E817" s="214" t="s">
        <v>1565</v>
      </c>
      <c r="F817" s="215" t="s">
        <v>1566</v>
      </c>
      <c r="G817" s="216" t="s">
        <v>220</v>
      </c>
      <c r="H817" s="217">
        <v>2000</v>
      </c>
      <c r="I817" s="218"/>
      <c r="J817" s="219">
        <f>ROUND(I817*H817,2)</f>
        <v>0</v>
      </c>
      <c r="K817" s="215" t="s">
        <v>221</v>
      </c>
      <c r="L817" s="45"/>
      <c r="M817" s="220" t="s">
        <v>19</v>
      </c>
      <c r="N817" s="221" t="s">
        <v>44</v>
      </c>
      <c r="O817" s="85"/>
      <c r="P817" s="222">
        <f>O817*H817</f>
        <v>0</v>
      </c>
      <c r="Q817" s="222">
        <v>6.9999999999999994E-05</v>
      </c>
      <c r="R817" s="222">
        <f>Q817*H817</f>
        <v>0.13999999999999999</v>
      </c>
      <c r="S817" s="222">
        <v>0</v>
      </c>
      <c r="T817" s="223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24" t="s">
        <v>334</v>
      </c>
      <c r="AT817" s="224" t="s">
        <v>217</v>
      </c>
      <c r="AU817" s="224" t="s">
        <v>82</v>
      </c>
      <c r="AY817" s="18" t="s">
        <v>214</v>
      </c>
      <c r="BE817" s="225">
        <f>IF(N817="základní",J817,0)</f>
        <v>0</v>
      </c>
      <c r="BF817" s="225">
        <f>IF(N817="snížená",J817,0)</f>
        <v>0</v>
      </c>
      <c r="BG817" s="225">
        <f>IF(N817="zákl. přenesená",J817,0)</f>
        <v>0</v>
      </c>
      <c r="BH817" s="225">
        <f>IF(N817="sníž. přenesená",J817,0)</f>
        <v>0</v>
      </c>
      <c r="BI817" s="225">
        <f>IF(N817="nulová",J817,0)</f>
        <v>0</v>
      </c>
      <c r="BJ817" s="18" t="s">
        <v>80</v>
      </c>
      <c r="BK817" s="225">
        <f>ROUND(I817*H817,2)</f>
        <v>0</v>
      </c>
      <c r="BL817" s="18" t="s">
        <v>334</v>
      </c>
      <c r="BM817" s="224" t="s">
        <v>1567</v>
      </c>
    </row>
    <row r="818" s="2" customFormat="1">
      <c r="A818" s="39"/>
      <c r="B818" s="40"/>
      <c r="C818" s="41"/>
      <c r="D818" s="226" t="s">
        <v>224</v>
      </c>
      <c r="E818" s="41"/>
      <c r="F818" s="227" t="s">
        <v>1568</v>
      </c>
      <c r="G818" s="41"/>
      <c r="H818" s="41"/>
      <c r="I818" s="228"/>
      <c r="J818" s="41"/>
      <c r="K818" s="41"/>
      <c r="L818" s="45"/>
      <c r="M818" s="229"/>
      <c r="N818" s="230"/>
      <c r="O818" s="85"/>
      <c r="P818" s="85"/>
      <c r="Q818" s="85"/>
      <c r="R818" s="85"/>
      <c r="S818" s="85"/>
      <c r="T818" s="86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224</v>
      </c>
      <c r="AU818" s="18" t="s">
        <v>82</v>
      </c>
    </row>
    <row r="819" s="2" customFormat="1">
      <c r="A819" s="39"/>
      <c r="B819" s="40"/>
      <c r="C819" s="41"/>
      <c r="D819" s="231" t="s">
        <v>226</v>
      </c>
      <c r="E819" s="41"/>
      <c r="F819" s="232" t="s">
        <v>1569</v>
      </c>
      <c r="G819" s="41"/>
      <c r="H819" s="41"/>
      <c r="I819" s="228"/>
      <c r="J819" s="41"/>
      <c r="K819" s="41"/>
      <c r="L819" s="45"/>
      <c r="M819" s="229"/>
      <c r="N819" s="230"/>
      <c r="O819" s="85"/>
      <c r="P819" s="85"/>
      <c r="Q819" s="85"/>
      <c r="R819" s="85"/>
      <c r="S819" s="85"/>
      <c r="T819" s="86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T819" s="18" t="s">
        <v>226</v>
      </c>
      <c r="AU819" s="18" t="s">
        <v>82</v>
      </c>
    </row>
    <row r="820" s="12" customFormat="1" ht="25.92" customHeight="1">
      <c r="A820" s="12"/>
      <c r="B820" s="197"/>
      <c r="C820" s="198"/>
      <c r="D820" s="199" t="s">
        <v>72</v>
      </c>
      <c r="E820" s="200" t="s">
        <v>1570</v>
      </c>
      <c r="F820" s="200" t="s">
        <v>1571</v>
      </c>
      <c r="G820" s="198"/>
      <c r="H820" s="198"/>
      <c r="I820" s="201"/>
      <c r="J820" s="202">
        <f>BK820</f>
        <v>0</v>
      </c>
      <c r="K820" s="198"/>
      <c r="L820" s="203"/>
      <c r="M820" s="204"/>
      <c r="N820" s="205"/>
      <c r="O820" s="205"/>
      <c r="P820" s="206">
        <f>SUM(P821:P832)</f>
        <v>0</v>
      </c>
      <c r="Q820" s="205"/>
      <c r="R820" s="206">
        <f>SUM(R821:R832)</f>
        <v>0</v>
      </c>
      <c r="S820" s="205"/>
      <c r="T820" s="207">
        <f>SUM(T821:T832)</f>
        <v>0</v>
      </c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R820" s="208" t="s">
        <v>222</v>
      </c>
      <c r="AT820" s="209" t="s">
        <v>72</v>
      </c>
      <c r="AU820" s="209" t="s">
        <v>73</v>
      </c>
      <c r="AY820" s="208" t="s">
        <v>214</v>
      </c>
      <c r="BK820" s="210">
        <f>SUM(BK821:BK832)</f>
        <v>0</v>
      </c>
    </row>
    <row r="821" s="2" customFormat="1" ht="16.5" customHeight="1">
      <c r="A821" s="39"/>
      <c r="B821" s="40"/>
      <c r="C821" s="213" t="s">
        <v>1572</v>
      </c>
      <c r="D821" s="213" t="s">
        <v>217</v>
      </c>
      <c r="E821" s="214" t="s">
        <v>1573</v>
      </c>
      <c r="F821" s="215" t="s">
        <v>1574</v>
      </c>
      <c r="G821" s="216" t="s">
        <v>1575</v>
      </c>
      <c r="H821" s="217">
        <v>400</v>
      </c>
      <c r="I821" s="218"/>
      <c r="J821" s="219">
        <f>ROUND(I821*H821,2)</f>
        <v>0</v>
      </c>
      <c r="K821" s="215" t="s">
        <v>221</v>
      </c>
      <c r="L821" s="45"/>
      <c r="M821" s="220" t="s">
        <v>19</v>
      </c>
      <c r="N821" s="221" t="s">
        <v>44</v>
      </c>
      <c r="O821" s="85"/>
      <c r="P821" s="222">
        <f>O821*H821</f>
        <v>0</v>
      </c>
      <c r="Q821" s="222">
        <v>0</v>
      </c>
      <c r="R821" s="222">
        <f>Q821*H821</f>
        <v>0</v>
      </c>
      <c r="S821" s="222">
        <v>0</v>
      </c>
      <c r="T821" s="223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24" t="s">
        <v>1576</v>
      </c>
      <c r="AT821" s="224" t="s">
        <v>217</v>
      </c>
      <c r="AU821" s="224" t="s">
        <v>80</v>
      </c>
      <c r="AY821" s="18" t="s">
        <v>214</v>
      </c>
      <c r="BE821" s="225">
        <f>IF(N821="základní",J821,0)</f>
        <v>0</v>
      </c>
      <c r="BF821" s="225">
        <f>IF(N821="snížená",J821,0)</f>
        <v>0</v>
      </c>
      <c r="BG821" s="225">
        <f>IF(N821="zákl. přenesená",J821,0)</f>
        <v>0</v>
      </c>
      <c r="BH821" s="225">
        <f>IF(N821="sníž. přenesená",J821,0)</f>
        <v>0</v>
      </c>
      <c r="BI821" s="225">
        <f>IF(N821="nulová",J821,0)</f>
        <v>0</v>
      </c>
      <c r="BJ821" s="18" t="s">
        <v>80</v>
      </c>
      <c r="BK821" s="225">
        <f>ROUND(I821*H821,2)</f>
        <v>0</v>
      </c>
      <c r="BL821" s="18" t="s">
        <v>1576</v>
      </c>
      <c r="BM821" s="224" t="s">
        <v>1577</v>
      </c>
    </row>
    <row r="822" s="2" customFormat="1">
      <c r="A822" s="39"/>
      <c r="B822" s="40"/>
      <c r="C822" s="41"/>
      <c r="D822" s="226" t="s">
        <v>224</v>
      </c>
      <c r="E822" s="41"/>
      <c r="F822" s="227" t="s">
        <v>1578</v>
      </c>
      <c r="G822" s="41"/>
      <c r="H822" s="41"/>
      <c r="I822" s="228"/>
      <c r="J822" s="41"/>
      <c r="K822" s="41"/>
      <c r="L822" s="45"/>
      <c r="M822" s="229"/>
      <c r="N822" s="230"/>
      <c r="O822" s="85"/>
      <c r="P822" s="85"/>
      <c r="Q822" s="85"/>
      <c r="R822" s="85"/>
      <c r="S822" s="85"/>
      <c r="T822" s="86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224</v>
      </c>
      <c r="AU822" s="18" t="s">
        <v>80</v>
      </c>
    </row>
    <row r="823" s="2" customFormat="1">
      <c r="A823" s="39"/>
      <c r="B823" s="40"/>
      <c r="C823" s="41"/>
      <c r="D823" s="231" t="s">
        <v>226</v>
      </c>
      <c r="E823" s="41"/>
      <c r="F823" s="232" t="s">
        <v>1579</v>
      </c>
      <c r="G823" s="41"/>
      <c r="H823" s="41"/>
      <c r="I823" s="228"/>
      <c r="J823" s="41"/>
      <c r="K823" s="41"/>
      <c r="L823" s="45"/>
      <c r="M823" s="229"/>
      <c r="N823" s="230"/>
      <c r="O823" s="85"/>
      <c r="P823" s="85"/>
      <c r="Q823" s="85"/>
      <c r="R823" s="85"/>
      <c r="S823" s="85"/>
      <c r="T823" s="86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18" t="s">
        <v>226</v>
      </c>
      <c r="AU823" s="18" t="s">
        <v>80</v>
      </c>
    </row>
    <row r="824" s="13" customFormat="1">
      <c r="A824" s="13"/>
      <c r="B824" s="233"/>
      <c r="C824" s="234"/>
      <c r="D824" s="226" t="s">
        <v>242</v>
      </c>
      <c r="E824" s="254" t="s">
        <v>19</v>
      </c>
      <c r="F824" s="235" t="s">
        <v>1580</v>
      </c>
      <c r="G824" s="234"/>
      <c r="H824" s="236">
        <v>400</v>
      </c>
      <c r="I824" s="237"/>
      <c r="J824" s="234"/>
      <c r="K824" s="234"/>
      <c r="L824" s="238"/>
      <c r="M824" s="239"/>
      <c r="N824" s="240"/>
      <c r="O824" s="240"/>
      <c r="P824" s="240"/>
      <c r="Q824" s="240"/>
      <c r="R824" s="240"/>
      <c r="S824" s="240"/>
      <c r="T824" s="24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2" t="s">
        <v>242</v>
      </c>
      <c r="AU824" s="242" t="s">
        <v>80</v>
      </c>
      <c r="AV824" s="13" t="s">
        <v>82</v>
      </c>
      <c r="AW824" s="13" t="s">
        <v>35</v>
      </c>
      <c r="AX824" s="13" t="s">
        <v>73</v>
      </c>
      <c r="AY824" s="242" t="s">
        <v>214</v>
      </c>
    </row>
    <row r="825" s="2" customFormat="1" ht="16.5" customHeight="1">
      <c r="A825" s="39"/>
      <c r="B825" s="40"/>
      <c r="C825" s="213" t="s">
        <v>1581</v>
      </c>
      <c r="D825" s="213" t="s">
        <v>217</v>
      </c>
      <c r="E825" s="214" t="s">
        <v>1582</v>
      </c>
      <c r="F825" s="215" t="s">
        <v>1583</v>
      </c>
      <c r="G825" s="216" t="s">
        <v>1575</v>
      </c>
      <c r="H825" s="217">
        <v>24</v>
      </c>
      <c r="I825" s="218"/>
      <c r="J825" s="219">
        <f>ROUND(I825*H825,2)</f>
        <v>0</v>
      </c>
      <c r="K825" s="215" t="s">
        <v>221</v>
      </c>
      <c r="L825" s="45"/>
      <c r="M825" s="220" t="s">
        <v>19</v>
      </c>
      <c r="N825" s="221" t="s">
        <v>44</v>
      </c>
      <c r="O825" s="85"/>
      <c r="P825" s="222">
        <f>O825*H825</f>
        <v>0</v>
      </c>
      <c r="Q825" s="222">
        <v>0</v>
      </c>
      <c r="R825" s="222">
        <f>Q825*H825</f>
        <v>0</v>
      </c>
      <c r="S825" s="222">
        <v>0</v>
      </c>
      <c r="T825" s="223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24" t="s">
        <v>1576</v>
      </c>
      <c r="AT825" s="224" t="s">
        <v>217</v>
      </c>
      <c r="AU825" s="224" t="s">
        <v>80</v>
      </c>
      <c r="AY825" s="18" t="s">
        <v>214</v>
      </c>
      <c r="BE825" s="225">
        <f>IF(N825="základní",J825,0)</f>
        <v>0</v>
      </c>
      <c r="BF825" s="225">
        <f>IF(N825="snížená",J825,0)</f>
        <v>0</v>
      </c>
      <c r="BG825" s="225">
        <f>IF(N825="zákl. přenesená",J825,0)</f>
        <v>0</v>
      </c>
      <c r="BH825" s="225">
        <f>IF(N825="sníž. přenesená",J825,0)</f>
        <v>0</v>
      </c>
      <c r="BI825" s="225">
        <f>IF(N825="nulová",J825,0)</f>
        <v>0</v>
      </c>
      <c r="BJ825" s="18" t="s">
        <v>80</v>
      </c>
      <c r="BK825" s="225">
        <f>ROUND(I825*H825,2)</f>
        <v>0</v>
      </c>
      <c r="BL825" s="18" t="s">
        <v>1576</v>
      </c>
      <c r="BM825" s="224" t="s">
        <v>1584</v>
      </c>
    </row>
    <row r="826" s="2" customFormat="1">
      <c r="A826" s="39"/>
      <c r="B826" s="40"/>
      <c r="C826" s="41"/>
      <c r="D826" s="226" t="s">
        <v>224</v>
      </c>
      <c r="E826" s="41"/>
      <c r="F826" s="227" t="s">
        <v>1585</v>
      </c>
      <c r="G826" s="41"/>
      <c r="H826" s="41"/>
      <c r="I826" s="228"/>
      <c r="J826" s="41"/>
      <c r="K826" s="41"/>
      <c r="L826" s="45"/>
      <c r="M826" s="229"/>
      <c r="N826" s="230"/>
      <c r="O826" s="85"/>
      <c r="P826" s="85"/>
      <c r="Q826" s="85"/>
      <c r="R826" s="85"/>
      <c r="S826" s="85"/>
      <c r="T826" s="86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224</v>
      </c>
      <c r="AU826" s="18" t="s">
        <v>80</v>
      </c>
    </row>
    <row r="827" s="2" customFormat="1">
      <c r="A827" s="39"/>
      <c r="B827" s="40"/>
      <c r="C827" s="41"/>
      <c r="D827" s="231" t="s">
        <v>226</v>
      </c>
      <c r="E827" s="41"/>
      <c r="F827" s="232" t="s">
        <v>1586</v>
      </c>
      <c r="G827" s="41"/>
      <c r="H827" s="41"/>
      <c r="I827" s="228"/>
      <c r="J827" s="41"/>
      <c r="K827" s="41"/>
      <c r="L827" s="45"/>
      <c r="M827" s="229"/>
      <c r="N827" s="230"/>
      <c r="O827" s="85"/>
      <c r="P827" s="85"/>
      <c r="Q827" s="85"/>
      <c r="R827" s="85"/>
      <c r="S827" s="85"/>
      <c r="T827" s="86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T827" s="18" t="s">
        <v>226</v>
      </c>
      <c r="AU827" s="18" t="s">
        <v>80</v>
      </c>
    </row>
    <row r="828" s="2" customFormat="1">
      <c r="A828" s="39"/>
      <c r="B828" s="40"/>
      <c r="C828" s="41"/>
      <c r="D828" s="226" t="s">
        <v>507</v>
      </c>
      <c r="E828" s="41"/>
      <c r="F828" s="253" t="s">
        <v>1587</v>
      </c>
      <c r="G828" s="41"/>
      <c r="H828" s="41"/>
      <c r="I828" s="228"/>
      <c r="J828" s="41"/>
      <c r="K828" s="41"/>
      <c r="L828" s="45"/>
      <c r="M828" s="229"/>
      <c r="N828" s="230"/>
      <c r="O828" s="85"/>
      <c r="P828" s="85"/>
      <c r="Q828" s="85"/>
      <c r="R828" s="85"/>
      <c r="S828" s="85"/>
      <c r="T828" s="86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507</v>
      </c>
      <c r="AU828" s="18" t="s">
        <v>80</v>
      </c>
    </row>
    <row r="829" s="2" customFormat="1" ht="16.5" customHeight="1">
      <c r="A829" s="39"/>
      <c r="B829" s="40"/>
      <c r="C829" s="213" t="s">
        <v>1588</v>
      </c>
      <c r="D829" s="213" t="s">
        <v>217</v>
      </c>
      <c r="E829" s="214" t="s">
        <v>1589</v>
      </c>
      <c r="F829" s="215" t="s">
        <v>1590</v>
      </c>
      <c r="G829" s="216" t="s">
        <v>1575</v>
      </c>
      <c r="H829" s="217">
        <v>20</v>
      </c>
      <c r="I829" s="218"/>
      <c r="J829" s="219">
        <f>ROUND(I829*H829,2)</f>
        <v>0</v>
      </c>
      <c r="K829" s="215" t="s">
        <v>221</v>
      </c>
      <c r="L829" s="45"/>
      <c r="M829" s="220" t="s">
        <v>19</v>
      </c>
      <c r="N829" s="221" t="s">
        <v>44</v>
      </c>
      <c r="O829" s="85"/>
      <c r="P829" s="222">
        <f>O829*H829</f>
        <v>0</v>
      </c>
      <c r="Q829" s="222">
        <v>0</v>
      </c>
      <c r="R829" s="222">
        <f>Q829*H829</f>
        <v>0</v>
      </c>
      <c r="S829" s="222">
        <v>0</v>
      </c>
      <c r="T829" s="223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24" t="s">
        <v>1576</v>
      </c>
      <c r="AT829" s="224" t="s">
        <v>217</v>
      </c>
      <c r="AU829" s="224" t="s">
        <v>80</v>
      </c>
      <c r="AY829" s="18" t="s">
        <v>214</v>
      </c>
      <c r="BE829" s="225">
        <f>IF(N829="základní",J829,0)</f>
        <v>0</v>
      </c>
      <c r="BF829" s="225">
        <f>IF(N829="snížená",J829,0)</f>
        <v>0</v>
      </c>
      <c r="BG829" s="225">
        <f>IF(N829="zákl. přenesená",J829,0)</f>
        <v>0</v>
      </c>
      <c r="BH829" s="225">
        <f>IF(N829="sníž. přenesená",J829,0)</f>
        <v>0</v>
      </c>
      <c r="BI829" s="225">
        <f>IF(N829="nulová",J829,0)</f>
        <v>0</v>
      </c>
      <c r="BJ829" s="18" t="s">
        <v>80</v>
      </c>
      <c r="BK829" s="225">
        <f>ROUND(I829*H829,2)</f>
        <v>0</v>
      </c>
      <c r="BL829" s="18" t="s">
        <v>1576</v>
      </c>
      <c r="BM829" s="224" t="s">
        <v>1591</v>
      </c>
    </row>
    <row r="830" s="2" customFormat="1">
      <c r="A830" s="39"/>
      <c r="B830" s="40"/>
      <c r="C830" s="41"/>
      <c r="D830" s="226" t="s">
        <v>224</v>
      </c>
      <c r="E830" s="41"/>
      <c r="F830" s="227" t="s">
        <v>1592</v>
      </c>
      <c r="G830" s="41"/>
      <c r="H830" s="41"/>
      <c r="I830" s="228"/>
      <c r="J830" s="41"/>
      <c r="K830" s="41"/>
      <c r="L830" s="45"/>
      <c r="M830" s="229"/>
      <c r="N830" s="230"/>
      <c r="O830" s="85"/>
      <c r="P830" s="85"/>
      <c r="Q830" s="85"/>
      <c r="R830" s="85"/>
      <c r="S830" s="85"/>
      <c r="T830" s="86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224</v>
      </c>
      <c r="AU830" s="18" t="s">
        <v>80</v>
      </c>
    </row>
    <row r="831" s="2" customFormat="1">
      <c r="A831" s="39"/>
      <c r="B831" s="40"/>
      <c r="C831" s="41"/>
      <c r="D831" s="231" t="s">
        <v>226</v>
      </c>
      <c r="E831" s="41"/>
      <c r="F831" s="232" t="s">
        <v>1593</v>
      </c>
      <c r="G831" s="41"/>
      <c r="H831" s="41"/>
      <c r="I831" s="228"/>
      <c r="J831" s="41"/>
      <c r="K831" s="41"/>
      <c r="L831" s="45"/>
      <c r="M831" s="229"/>
      <c r="N831" s="230"/>
      <c r="O831" s="85"/>
      <c r="P831" s="85"/>
      <c r="Q831" s="85"/>
      <c r="R831" s="85"/>
      <c r="S831" s="85"/>
      <c r="T831" s="86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T831" s="18" t="s">
        <v>226</v>
      </c>
      <c r="AU831" s="18" t="s">
        <v>80</v>
      </c>
    </row>
    <row r="832" s="2" customFormat="1">
      <c r="A832" s="39"/>
      <c r="B832" s="40"/>
      <c r="C832" s="41"/>
      <c r="D832" s="226" t="s">
        <v>507</v>
      </c>
      <c r="E832" s="41"/>
      <c r="F832" s="253" t="s">
        <v>1594</v>
      </c>
      <c r="G832" s="41"/>
      <c r="H832" s="41"/>
      <c r="I832" s="228"/>
      <c r="J832" s="41"/>
      <c r="K832" s="41"/>
      <c r="L832" s="45"/>
      <c r="M832" s="255"/>
      <c r="N832" s="256"/>
      <c r="O832" s="257"/>
      <c r="P832" s="257"/>
      <c r="Q832" s="257"/>
      <c r="R832" s="257"/>
      <c r="S832" s="257"/>
      <c r="T832" s="258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507</v>
      </c>
      <c r="AU832" s="18" t="s">
        <v>80</v>
      </c>
    </row>
    <row r="833" s="2" customFormat="1" ht="6.96" customHeight="1">
      <c r="A833" s="39"/>
      <c r="B833" s="60"/>
      <c r="C833" s="61"/>
      <c r="D833" s="61"/>
      <c r="E833" s="61"/>
      <c r="F833" s="61"/>
      <c r="G833" s="61"/>
      <c r="H833" s="61"/>
      <c r="I833" s="61"/>
      <c r="J833" s="61"/>
      <c r="K833" s="61"/>
      <c r="L833" s="45"/>
      <c r="M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</sheetData>
  <sheetProtection sheet="1" autoFilter="0" formatColumns="0" formatRows="0" objects="1" scenarios="1" spinCount="100000" saltValue="KP+bTtWTISFDumZSaqGwjGcR4rrB0WKciiniWJo49jpNh40tXE25mHMWO6Lm6C0gX97anqFCK4m7dlYKAbkk7w==" hashValue="q1Yqcn1KmZRMxIKkq8+jHe1RvH+5TRIgr5KYi+o3kNA/t/KEMzYEVM0OSMNVSfZrZlYu5W7jV3fjVvj80yEVsg==" algorithmName="SHA-512" password="CC35"/>
  <autoFilter ref="C99:K8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5" r:id="rId1" display="https://podminky.urs.cz/item/CS_URS_2024_01/899722114"/>
    <hyperlink ref="F109" r:id="rId2" display="https://podminky.urs.cz/item/CS_URS_2024_01/997006512"/>
    <hyperlink ref="F112" r:id="rId3" display="https://podminky.urs.cz/item/CS_URS_2024_01/997006519"/>
    <hyperlink ref="F130" r:id="rId4" display="https://podminky.urs.cz/item/CS_URS_2024_01/713471212"/>
    <hyperlink ref="F153" r:id="rId5" display="https://podminky.urs.cz/item/CS_URS_2024_01/713490811"/>
    <hyperlink ref="F156" r:id="rId6" display="https://podminky.urs.cz/item/CS_URS_2024_01/713490821"/>
    <hyperlink ref="F159" r:id="rId7" display="https://podminky.urs.cz/item/CS_URS_2024_01/469973135"/>
    <hyperlink ref="F162" r:id="rId8" display="https://podminky.urs.cz/item/CS_URS_2024_01/998713101"/>
    <hyperlink ref="F166" r:id="rId9" display="https://podminky.urs.cz/item/CS_URS_2024_01/727222011"/>
    <hyperlink ref="F169" r:id="rId10" display="https://podminky.urs.cz/item/CS_URS_2024_01/727222012"/>
    <hyperlink ref="F172" r:id="rId11" display="https://podminky.urs.cz/item/CS_URS_2024_01/727222013"/>
    <hyperlink ref="F181" r:id="rId12" display="https://podminky.urs.cz/item/CS_URS_2024_01/998727101"/>
    <hyperlink ref="F185" r:id="rId13" display="https://podminky.urs.cz/item/CS_URS_2024_01/733121156"/>
    <hyperlink ref="F188" r:id="rId14" display="https://podminky.urs.cz/item/CS_URS_2024_01/733121162"/>
    <hyperlink ref="F191" r:id="rId15" display="https://podminky.urs.cz/item/CS_URS_2024_01/733121179"/>
    <hyperlink ref="F194" r:id="rId16" display="https://podminky.urs.cz/item/CS_URS_2024_01/733121244"/>
    <hyperlink ref="F197" r:id="rId17" display="https://podminky.urs.cz/item/CS_URS_2024_01/733121245"/>
    <hyperlink ref="F200" r:id="rId18" display="https://podminky.urs.cz/item/CS_URS_2024_01/998733101"/>
    <hyperlink ref="F204" r:id="rId19" display="https://podminky.urs.cz/item/CS_URS_2024_01/734109215"/>
    <hyperlink ref="F209" r:id="rId20" display="https://podminky.urs.cz/item/CS_URS_2024_01/734109220"/>
    <hyperlink ref="F214" r:id="rId21" display="https://podminky.urs.cz/item/CS_URS_2024_01/734109221"/>
    <hyperlink ref="F217" r:id="rId22" display="https://podminky.urs.cz/item/CS_URS_2024_01/734109223"/>
    <hyperlink ref="F224" r:id="rId23" display="https://podminky.urs.cz/item/CS_URS_2024_01/734173416"/>
    <hyperlink ref="F227" r:id="rId24" display="https://podminky.urs.cz/item/CS_URS_2024_01/734173423"/>
    <hyperlink ref="F230" r:id="rId25" display="https://podminky.urs.cz/item/CS_URS_2024_01/734173424"/>
    <hyperlink ref="F233" r:id="rId26" display="https://podminky.urs.cz/item/CS_URS_2024_01/734173425"/>
    <hyperlink ref="F238" r:id="rId27" display="https://podminky.urs.cz/item/CS_URS_2024_01/998734101"/>
    <hyperlink ref="F242" r:id="rId28" display="https://podminky.urs.cz/item/CS_URS_2024_01/741132001"/>
    <hyperlink ref="F259" r:id="rId29" display="https://podminky.urs.cz/item/CS_URS_2024_01/998741101"/>
    <hyperlink ref="F267" r:id="rId30" display="https://podminky.urs.cz/item/CS_URS_2024_01/767996702"/>
    <hyperlink ref="F270" r:id="rId31" display="https://podminky.urs.cz/item/CS_URS_2024_01/998767101"/>
    <hyperlink ref="F274" r:id="rId32" display="https://podminky.urs.cz/item/CS_URS_2024_01/783604550"/>
    <hyperlink ref="F280" r:id="rId33" display="https://podminky.urs.cz/item/CS_URS_2024_01/783604560"/>
    <hyperlink ref="F286" r:id="rId34" display="https://podminky.urs.cz/item/CS_URS_2024_01/783604590"/>
    <hyperlink ref="F294" r:id="rId35" display="https://podminky.urs.cz/item/CS_URS_2024_01/230022017"/>
    <hyperlink ref="F299" r:id="rId36" display="https://podminky.urs.cz/item/CS_URS_2024_01/230026121"/>
    <hyperlink ref="F304" r:id="rId37" display="https://podminky.urs.cz/item/CS_URS_2024_01/230081021"/>
    <hyperlink ref="F307" r:id="rId38" display="https://podminky.urs.cz/item/CS_URS_2024_01/230081037"/>
    <hyperlink ref="F310" r:id="rId39" display="https://podminky.urs.cz/item/CS_URS_2024_01/230081044"/>
    <hyperlink ref="F313" r:id="rId40" display="https://podminky.urs.cz/item/CS_URS_2024_01/230081056"/>
    <hyperlink ref="F316" r:id="rId41" display="https://podminky.urs.cz/item/CS_URS_2024_01/230082066"/>
    <hyperlink ref="F319" r:id="rId42" display="https://podminky.urs.cz/item/CS_URS_2024_01/230082076"/>
    <hyperlink ref="F322" r:id="rId43" display="https://podminky.urs.cz/item/CS_URS_2024_01/230083087"/>
    <hyperlink ref="F325" r:id="rId44" display="https://podminky.urs.cz/item/CS_URS_2024_01/230083100"/>
    <hyperlink ref="F328" r:id="rId45" display="https://podminky.urs.cz/item/CS_URS_2024_01/230083134"/>
    <hyperlink ref="F331" r:id="rId46" display="https://podminky.urs.cz/item/CS_URS_2024_01/230084156"/>
    <hyperlink ref="F335" r:id="rId47" display="https://podminky.urs.cz/item/CS_URS_2024_01/230011031"/>
    <hyperlink ref="F346" r:id="rId48" display="https://podminky.urs.cz/item/CS_URS_2024_01/230011047"/>
    <hyperlink ref="F357" r:id="rId49" display="https://podminky.urs.cz/item/CS_URS_2024_01/230011057"/>
    <hyperlink ref="F368" r:id="rId50" display="https://podminky.urs.cz/item/CS_URS_2024_01/230011067"/>
    <hyperlink ref="F379" r:id="rId51" display="https://podminky.urs.cz/item/CS_URS_2024_01/230011101"/>
    <hyperlink ref="F414" r:id="rId52" display="https://podminky.urs.cz/item/CS_URS_2024_01/230011113"/>
    <hyperlink ref="F426" r:id="rId53" display="https://podminky.urs.cz/item/CS_URS_2024_01/230011121"/>
    <hyperlink ref="F445" r:id="rId54" display="https://podminky.urs.cz/item/CS_URS_2024_01/230023029"/>
    <hyperlink ref="F460" r:id="rId55" display="https://podminky.urs.cz/item/CS_URS_2024_01/230023057"/>
    <hyperlink ref="F465" r:id="rId56" display="https://podminky.urs.cz/item/CS_URS_2024_01/230024047"/>
    <hyperlink ref="F476" r:id="rId57" display="https://podminky.urs.cz/item/CS_URS_2024_01/230024057"/>
    <hyperlink ref="F495" r:id="rId58" display="https://podminky.urs.cz/item/CS_URS_2024_01/230024067"/>
    <hyperlink ref="F518" r:id="rId59" display="https://podminky.urs.cz/item/CS_URS_2024_01/230025113"/>
    <hyperlink ref="F563" r:id="rId60" display="https://podminky.urs.cz/item/CS_URS_2024_01/230025113"/>
    <hyperlink ref="F570" r:id="rId61" display="https://podminky.urs.cz/item/CS_URS_2024_01/230025121"/>
    <hyperlink ref="F619" r:id="rId62" display="https://podminky.urs.cz/item/CS_URS_2024_01/230025101"/>
    <hyperlink ref="F666" r:id="rId63" display="https://podminky.urs.cz/item/CS_URS_2024_01/230210011"/>
    <hyperlink ref="F738" r:id="rId64" display="https://podminky.urs.cz/item/CS_URS_2024_01/230050015"/>
    <hyperlink ref="F757" r:id="rId65" display="https://podminky.urs.cz/item/CS_URS_2024_01/230050031"/>
    <hyperlink ref="F768" r:id="rId66" display="https://podminky.urs.cz/item/CS_URS_2024_01/230202021"/>
    <hyperlink ref="F780" r:id="rId67" display="https://podminky.urs.cz/item/CS_URS_2024_01/230023026"/>
    <hyperlink ref="F787" r:id="rId68" display="https://podminky.urs.cz/item/CS_URS_2024_01/230024037"/>
    <hyperlink ref="F796" r:id="rId69" display="https://podminky.urs.cz/item/CS_URS_2024_01/220182021"/>
    <hyperlink ref="F802" r:id="rId70" display="https://podminky.urs.cz/item/CS_URS_2024_01/220182025"/>
    <hyperlink ref="F805" r:id="rId71" display="https://podminky.urs.cz/item/CS_URS_2024_01/220182026"/>
    <hyperlink ref="F811" r:id="rId72" display="https://podminky.urs.cz/item/CS_URS_2024_01/220182027"/>
    <hyperlink ref="F816" r:id="rId73" display="https://podminky.urs.cz/item/CS_URS_2024_01/220182028"/>
    <hyperlink ref="F819" r:id="rId74" display="https://podminky.urs.cz/item/CS_URS_2024_01/460671112"/>
    <hyperlink ref="F823" r:id="rId75" display="https://podminky.urs.cz/item/CS_URS_2024_01/HZS3111"/>
    <hyperlink ref="F827" r:id="rId76" display="https://podminky.urs.cz/item/CS_URS_2024_01/HZS3232"/>
    <hyperlink ref="F831" r:id="rId77" display="https://podminky.urs.cz/item/CS_URS_2024_01/HZS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176</v>
      </c>
      <c r="L8" s="21"/>
    </row>
    <row r="9" s="2" customFormat="1" ht="16.5" customHeight="1">
      <c r="A9" s="39"/>
      <c r="B9" s="45"/>
      <c r="C9" s="39"/>
      <c r="D9" s="39"/>
      <c r="E9" s="144" t="s">
        <v>2594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1595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ROUND(J100,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ROUND((SUM(BE100:BE757)),  2)</f>
        <v>0</v>
      </c>
      <c r="G35" s="39"/>
      <c r="H35" s="39"/>
      <c r="I35" s="158">
        <v>0.20999999999999999</v>
      </c>
      <c r="J35" s="157">
        <f>ROUND(((SUM(BE100:BE757))*I35),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ROUND((SUM(BF100:BF757)),  2)</f>
        <v>0</v>
      </c>
      <c r="G36" s="39"/>
      <c r="H36" s="39"/>
      <c r="I36" s="158">
        <v>0.12</v>
      </c>
      <c r="J36" s="157">
        <f>ROUND(((SUM(BF100:BF757))*I36),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ROUND((SUM(BG100:BG757)),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ROUND((SUM(BH100:BH757)),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ROUND((SUM(BI100:BI757)),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2594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D3.1b - InO 201.3 - Horkovod - stavební část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SITEZ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SITEZ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181</v>
      </c>
      <c r="D61" s="172"/>
      <c r="E61" s="172"/>
      <c r="F61" s="172"/>
      <c r="G61" s="172"/>
      <c r="H61" s="172"/>
      <c r="I61" s="172"/>
      <c r="J61" s="173" t="s">
        <v>182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J100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183</v>
      </c>
    </row>
    <row r="64" s="9" customFormat="1" ht="24.96" customHeight="1">
      <c r="A64" s="9"/>
      <c r="B64" s="175"/>
      <c r="C64" s="176"/>
      <c r="D64" s="177" t="s">
        <v>184</v>
      </c>
      <c r="E64" s="178"/>
      <c r="F64" s="178"/>
      <c r="G64" s="178"/>
      <c r="H64" s="178"/>
      <c r="I64" s="178"/>
      <c r="J64" s="179">
        <f>J101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1596</v>
      </c>
      <c r="E65" s="183"/>
      <c r="F65" s="183"/>
      <c r="G65" s="183"/>
      <c r="H65" s="183"/>
      <c r="I65" s="183"/>
      <c r="J65" s="184">
        <f>J102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1597</v>
      </c>
      <c r="E66" s="183"/>
      <c r="F66" s="183"/>
      <c r="G66" s="183"/>
      <c r="H66" s="183"/>
      <c r="I66" s="183"/>
      <c r="J66" s="184">
        <f>J320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1598</v>
      </c>
      <c r="E67" s="183"/>
      <c r="F67" s="183"/>
      <c r="G67" s="183"/>
      <c r="H67" s="183"/>
      <c r="I67" s="183"/>
      <c r="J67" s="184">
        <f>J359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1599</v>
      </c>
      <c r="E68" s="183"/>
      <c r="F68" s="183"/>
      <c r="G68" s="183"/>
      <c r="H68" s="183"/>
      <c r="I68" s="183"/>
      <c r="J68" s="184">
        <f>J409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1600</v>
      </c>
      <c r="E69" s="183"/>
      <c r="F69" s="183"/>
      <c r="G69" s="183"/>
      <c r="H69" s="183"/>
      <c r="I69" s="183"/>
      <c r="J69" s="184">
        <f>J520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185</v>
      </c>
      <c r="E70" s="183"/>
      <c r="F70" s="183"/>
      <c r="G70" s="183"/>
      <c r="H70" s="183"/>
      <c r="I70" s="183"/>
      <c r="J70" s="184">
        <f>J536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1601</v>
      </c>
      <c r="E71" s="183"/>
      <c r="F71" s="183"/>
      <c r="G71" s="183"/>
      <c r="H71" s="183"/>
      <c r="I71" s="183"/>
      <c r="J71" s="184">
        <f>J541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186</v>
      </c>
      <c r="E72" s="183"/>
      <c r="F72" s="183"/>
      <c r="G72" s="183"/>
      <c r="H72" s="183"/>
      <c r="I72" s="183"/>
      <c r="J72" s="184">
        <f>J662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1602</v>
      </c>
      <c r="E73" s="183"/>
      <c r="F73" s="183"/>
      <c r="G73" s="183"/>
      <c r="H73" s="183"/>
      <c r="I73" s="183"/>
      <c r="J73" s="184">
        <f>J699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5"/>
      <c r="C74" s="176"/>
      <c r="D74" s="177" t="s">
        <v>187</v>
      </c>
      <c r="E74" s="178"/>
      <c r="F74" s="178"/>
      <c r="G74" s="178"/>
      <c r="H74" s="178"/>
      <c r="I74" s="178"/>
      <c r="J74" s="179">
        <f>J715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1603</v>
      </c>
      <c r="E75" s="183"/>
      <c r="F75" s="183"/>
      <c r="G75" s="183"/>
      <c r="H75" s="183"/>
      <c r="I75" s="183"/>
      <c r="J75" s="184">
        <f>J716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1604</v>
      </c>
      <c r="E76" s="183"/>
      <c r="F76" s="183"/>
      <c r="G76" s="183"/>
      <c r="H76" s="183"/>
      <c r="I76" s="183"/>
      <c r="J76" s="184">
        <f>J738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5"/>
      <c r="C77" s="176"/>
      <c r="D77" s="177" t="s">
        <v>195</v>
      </c>
      <c r="E77" s="178"/>
      <c r="F77" s="178"/>
      <c r="G77" s="178"/>
      <c r="H77" s="178"/>
      <c r="I77" s="178"/>
      <c r="J77" s="179">
        <f>J748</f>
        <v>0</v>
      </c>
      <c r="K77" s="176"/>
      <c r="L77" s="180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1"/>
      <c r="C78" s="126"/>
      <c r="D78" s="182" t="s">
        <v>1605</v>
      </c>
      <c r="E78" s="183"/>
      <c r="F78" s="183"/>
      <c r="G78" s="183"/>
      <c r="H78" s="183"/>
      <c r="I78" s="183"/>
      <c r="J78" s="184">
        <f>J749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199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70" t="str">
        <f>E7</f>
        <v>Revitalizace CZT Liberec - GreenNet II</v>
      </c>
      <c r="F88" s="33"/>
      <c r="G88" s="33"/>
      <c r="H88" s="33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176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170" t="s">
        <v>2594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178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E11</f>
        <v>D3.1b - InO 201.3 - Horkovod - stavební část</v>
      </c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F14</f>
        <v>Liberec</v>
      </c>
      <c r="G94" s="41"/>
      <c r="H94" s="41"/>
      <c r="I94" s="33" t="s">
        <v>23</v>
      </c>
      <c r="J94" s="73" t="str">
        <f>IF(J14="","",J14)</f>
        <v>21. 6. 2024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E17</f>
        <v>Teplárna Liberec, a.s.</v>
      </c>
      <c r="G96" s="41"/>
      <c r="H96" s="41"/>
      <c r="I96" s="33" t="s">
        <v>32</v>
      </c>
      <c r="J96" s="37" t="str">
        <f>E23</f>
        <v>SITEZ s.r.o.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30</v>
      </c>
      <c r="D97" s="41"/>
      <c r="E97" s="41"/>
      <c r="F97" s="28" t="str">
        <f>IF(E20="","",E20)</f>
        <v>Vyplň údaj</v>
      </c>
      <c r="G97" s="41"/>
      <c r="H97" s="41"/>
      <c r="I97" s="33" t="s">
        <v>36</v>
      </c>
      <c r="J97" s="37" t="str">
        <f>E26</f>
        <v>SITEZ s.r.o.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6"/>
      <c r="B99" s="187"/>
      <c r="C99" s="188" t="s">
        <v>200</v>
      </c>
      <c r="D99" s="189" t="s">
        <v>58</v>
      </c>
      <c r="E99" s="189" t="s">
        <v>54</v>
      </c>
      <c r="F99" s="189" t="s">
        <v>55</v>
      </c>
      <c r="G99" s="189" t="s">
        <v>201</v>
      </c>
      <c r="H99" s="189" t="s">
        <v>202</v>
      </c>
      <c r="I99" s="189" t="s">
        <v>203</v>
      </c>
      <c r="J99" s="189" t="s">
        <v>182</v>
      </c>
      <c r="K99" s="190" t="s">
        <v>204</v>
      </c>
      <c r="L99" s="191"/>
      <c r="M99" s="93" t="s">
        <v>19</v>
      </c>
      <c r="N99" s="94" t="s">
        <v>43</v>
      </c>
      <c r="O99" s="94" t="s">
        <v>205</v>
      </c>
      <c r="P99" s="94" t="s">
        <v>206</v>
      </c>
      <c r="Q99" s="94" t="s">
        <v>207</v>
      </c>
      <c r="R99" s="94" t="s">
        <v>208</v>
      </c>
      <c r="S99" s="94" t="s">
        <v>209</v>
      </c>
      <c r="T99" s="95" t="s">
        <v>210</v>
      </c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</row>
    <row r="100" s="2" customFormat="1" ht="22.8" customHeight="1">
      <c r="A100" s="39"/>
      <c r="B100" s="40"/>
      <c r="C100" s="100" t="s">
        <v>211</v>
      </c>
      <c r="D100" s="41"/>
      <c r="E100" s="41"/>
      <c r="F100" s="41"/>
      <c r="G100" s="41"/>
      <c r="H100" s="41"/>
      <c r="I100" s="41"/>
      <c r="J100" s="192">
        <f>BK100</f>
        <v>0</v>
      </c>
      <c r="K100" s="41"/>
      <c r="L100" s="45"/>
      <c r="M100" s="96"/>
      <c r="N100" s="193"/>
      <c r="O100" s="97"/>
      <c r="P100" s="194">
        <f>P101+P715+P748</f>
        <v>0</v>
      </c>
      <c r="Q100" s="97"/>
      <c r="R100" s="194">
        <f>R101+R715+R748</f>
        <v>4553.53813704</v>
      </c>
      <c r="S100" s="97"/>
      <c r="T100" s="195">
        <f>T101+T715+T748</f>
        <v>1947.9355499999999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72</v>
      </c>
      <c r="AU100" s="18" t="s">
        <v>183</v>
      </c>
      <c r="BK100" s="196">
        <f>BK101+BK715+BK748</f>
        <v>0</v>
      </c>
    </row>
    <row r="101" s="12" customFormat="1" ht="25.92" customHeight="1">
      <c r="A101" s="12"/>
      <c r="B101" s="197"/>
      <c r="C101" s="198"/>
      <c r="D101" s="199" t="s">
        <v>72</v>
      </c>
      <c r="E101" s="200" t="s">
        <v>212</v>
      </c>
      <c r="F101" s="200" t="s">
        <v>213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P102+P320+P359+P409+P520+P536+P541+P662+P699</f>
        <v>0</v>
      </c>
      <c r="Q101" s="205"/>
      <c r="R101" s="206">
        <f>R102+R320+R359+R409+R520+R536+R541+R662+R699</f>
        <v>4551.6345820400002</v>
      </c>
      <c r="S101" s="205"/>
      <c r="T101" s="207">
        <f>T102+T320+T359+T409+T520+T536+T541+T662+T699</f>
        <v>1947.9355499999999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80</v>
      </c>
      <c r="AT101" s="209" t="s">
        <v>72</v>
      </c>
      <c r="AU101" s="209" t="s">
        <v>73</v>
      </c>
      <c r="AY101" s="208" t="s">
        <v>214</v>
      </c>
      <c r="BK101" s="210">
        <f>BK102+BK320+BK359+BK409+BK520+BK536+BK541+BK662+BK699</f>
        <v>0</v>
      </c>
    </row>
    <row r="102" s="12" customFormat="1" ht="22.8" customHeight="1">
      <c r="A102" s="12"/>
      <c r="B102" s="197"/>
      <c r="C102" s="198"/>
      <c r="D102" s="199" t="s">
        <v>72</v>
      </c>
      <c r="E102" s="211" t="s">
        <v>80</v>
      </c>
      <c r="F102" s="211" t="s">
        <v>1606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SUM(P103:P319)</f>
        <v>0</v>
      </c>
      <c r="Q102" s="205"/>
      <c r="R102" s="206">
        <f>SUM(R103:R319)</f>
        <v>2929.58826</v>
      </c>
      <c r="S102" s="205"/>
      <c r="T102" s="207">
        <f>SUM(T103:T319)</f>
        <v>1711.9479999999999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80</v>
      </c>
      <c r="AT102" s="209" t="s">
        <v>72</v>
      </c>
      <c r="AU102" s="209" t="s">
        <v>80</v>
      </c>
      <c r="AY102" s="208" t="s">
        <v>214</v>
      </c>
      <c r="BK102" s="210">
        <f>SUM(BK103:BK319)</f>
        <v>0</v>
      </c>
    </row>
    <row r="103" s="2" customFormat="1" ht="24.15" customHeight="1">
      <c r="A103" s="39"/>
      <c r="B103" s="40"/>
      <c r="C103" s="213" t="s">
        <v>80</v>
      </c>
      <c r="D103" s="213" t="s">
        <v>217</v>
      </c>
      <c r="E103" s="214" t="s">
        <v>1607</v>
      </c>
      <c r="F103" s="215" t="s">
        <v>1608</v>
      </c>
      <c r="G103" s="216" t="s">
        <v>321</v>
      </c>
      <c r="H103" s="217">
        <v>150</v>
      </c>
      <c r="I103" s="218"/>
      <c r="J103" s="219">
        <f>ROUND(I103*H103,2)</f>
        <v>0</v>
      </c>
      <c r="K103" s="215" t="s">
        <v>221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222</v>
      </c>
      <c r="AT103" s="224" t="s">
        <v>217</v>
      </c>
      <c r="AU103" s="224" t="s">
        <v>82</v>
      </c>
      <c r="AY103" s="18" t="s">
        <v>214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222</v>
      </c>
      <c r="BM103" s="224" t="s">
        <v>1609</v>
      </c>
    </row>
    <row r="104" s="2" customFormat="1">
      <c r="A104" s="39"/>
      <c r="B104" s="40"/>
      <c r="C104" s="41"/>
      <c r="D104" s="226" t="s">
        <v>224</v>
      </c>
      <c r="E104" s="41"/>
      <c r="F104" s="227" t="s">
        <v>1610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224</v>
      </c>
      <c r="AU104" s="18" t="s">
        <v>82</v>
      </c>
    </row>
    <row r="105" s="2" customFormat="1">
      <c r="A105" s="39"/>
      <c r="B105" s="40"/>
      <c r="C105" s="41"/>
      <c r="D105" s="231" t="s">
        <v>226</v>
      </c>
      <c r="E105" s="41"/>
      <c r="F105" s="232" t="s">
        <v>1611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226</v>
      </c>
      <c r="AU105" s="18" t="s">
        <v>82</v>
      </c>
    </row>
    <row r="106" s="2" customFormat="1" ht="16.5" customHeight="1">
      <c r="A106" s="39"/>
      <c r="B106" s="40"/>
      <c r="C106" s="213" t="s">
        <v>82</v>
      </c>
      <c r="D106" s="213" t="s">
        <v>217</v>
      </c>
      <c r="E106" s="214" t="s">
        <v>1612</v>
      </c>
      <c r="F106" s="215" t="s">
        <v>1613</v>
      </c>
      <c r="G106" s="216" t="s">
        <v>277</v>
      </c>
      <c r="H106" s="217">
        <v>14</v>
      </c>
      <c r="I106" s="218"/>
      <c r="J106" s="219">
        <f>ROUND(I106*H106,2)</f>
        <v>0</v>
      </c>
      <c r="K106" s="215" t="s">
        <v>221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222</v>
      </c>
      <c r="AT106" s="224" t="s">
        <v>217</v>
      </c>
      <c r="AU106" s="224" t="s">
        <v>82</v>
      </c>
      <c r="AY106" s="18" t="s">
        <v>214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222</v>
      </c>
      <c r="BM106" s="224" t="s">
        <v>1614</v>
      </c>
    </row>
    <row r="107" s="2" customFormat="1">
      <c r="A107" s="39"/>
      <c r="B107" s="40"/>
      <c r="C107" s="41"/>
      <c r="D107" s="226" t="s">
        <v>224</v>
      </c>
      <c r="E107" s="41"/>
      <c r="F107" s="227" t="s">
        <v>1615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224</v>
      </c>
      <c r="AU107" s="18" t="s">
        <v>82</v>
      </c>
    </row>
    <row r="108" s="2" customFormat="1">
      <c r="A108" s="39"/>
      <c r="B108" s="40"/>
      <c r="C108" s="41"/>
      <c r="D108" s="231" t="s">
        <v>226</v>
      </c>
      <c r="E108" s="41"/>
      <c r="F108" s="232" t="s">
        <v>1616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226</v>
      </c>
      <c r="AU108" s="18" t="s">
        <v>82</v>
      </c>
    </row>
    <row r="109" s="2" customFormat="1" ht="16.5" customHeight="1">
      <c r="A109" s="39"/>
      <c r="B109" s="40"/>
      <c r="C109" s="213" t="s">
        <v>236</v>
      </c>
      <c r="D109" s="213" t="s">
        <v>217</v>
      </c>
      <c r="E109" s="214" t="s">
        <v>1617</v>
      </c>
      <c r="F109" s="215" t="s">
        <v>1618</v>
      </c>
      <c r="G109" s="216" t="s">
        <v>277</v>
      </c>
      <c r="H109" s="217">
        <v>25</v>
      </c>
      <c r="I109" s="218"/>
      <c r="J109" s="219">
        <f>ROUND(I109*H109,2)</f>
        <v>0</v>
      </c>
      <c r="K109" s="215" t="s">
        <v>221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222</v>
      </c>
      <c r="AT109" s="224" t="s">
        <v>217</v>
      </c>
      <c r="AU109" s="224" t="s">
        <v>82</v>
      </c>
      <c r="AY109" s="18" t="s">
        <v>214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222</v>
      </c>
      <c r="BM109" s="224" t="s">
        <v>1619</v>
      </c>
    </row>
    <row r="110" s="2" customFormat="1">
      <c r="A110" s="39"/>
      <c r="B110" s="40"/>
      <c r="C110" s="41"/>
      <c r="D110" s="226" t="s">
        <v>224</v>
      </c>
      <c r="E110" s="41"/>
      <c r="F110" s="227" t="s">
        <v>1620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224</v>
      </c>
      <c r="AU110" s="18" t="s">
        <v>82</v>
      </c>
    </row>
    <row r="111" s="2" customFormat="1">
      <c r="A111" s="39"/>
      <c r="B111" s="40"/>
      <c r="C111" s="41"/>
      <c r="D111" s="231" t="s">
        <v>226</v>
      </c>
      <c r="E111" s="41"/>
      <c r="F111" s="232" t="s">
        <v>1621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226</v>
      </c>
      <c r="AU111" s="18" t="s">
        <v>82</v>
      </c>
    </row>
    <row r="112" s="2" customFormat="1" ht="16.5" customHeight="1">
      <c r="A112" s="39"/>
      <c r="B112" s="40"/>
      <c r="C112" s="213" t="s">
        <v>222</v>
      </c>
      <c r="D112" s="213" t="s">
        <v>217</v>
      </c>
      <c r="E112" s="214" t="s">
        <v>1622</v>
      </c>
      <c r="F112" s="215" t="s">
        <v>1623</v>
      </c>
      <c r="G112" s="216" t="s">
        <v>277</v>
      </c>
      <c r="H112" s="217">
        <v>15</v>
      </c>
      <c r="I112" s="218"/>
      <c r="J112" s="219">
        <f>ROUND(I112*H112,2)</f>
        <v>0</v>
      </c>
      <c r="K112" s="215" t="s">
        <v>221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222</v>
      </c>
      <c r="AT112" s="224" t="s">
        <v>217</v>
      </c>
      <c r="AU112" s="224" t="s">
        <v>82</v>
      </c>
      <c r="AY112" s="18" t="s">
        <v>214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222</v>
      </c>
      <c r="BM112" s="224" t="s">
        <v>1624</v>
      </c>
    </row>
    <row r="113" s="2" customFormat="1">
      <c r="A113" s="39"/>
      <c r="B113" s="40"/>
      <c r="C113" s="41"/>
      <c r="D113" s="226" t="s">
        <v>224</v>
      </c>
      <c r="E113" s="41"/>
      <c r="F113" s="227" t="s">
        <v>1625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224</v>
      </c>
      <c r="AU113" s="18" t="s">
        <v>82</v>
      </c>
    </row>
    <row r="114" s="2" customFormat="1">
      <c r="A114" s="39"/>
      <c r="B114" s="40"/>
      <c r="C114" s="41"/>
      <c r="D114" s="231" t="s">
        <v>226</v>
      </c>
      <c r="E114" s="41"/>
      <c r="F114" s="232" t="s">
        <v>1626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226</v>
      </c>
      <c r="AU114" s="18" t="s">
        <v>82</v>
      </c>
    </row>
    <row r="115" s="2" customFormat="1" ht="16.5" customHeight="1">
      <c r="A115" s="39"/>
      <c r="B115" s="40"/>
      <c r="C115" s="213" t="s">
        <v>253</v>
      </c>
      <c r="D115" s="213" t="s">
        <v>217</v>
      </c>
      <c r="E115" s="214" t="s">
        <v>1627</v>
      </c>
      <c r="F115" s="215" t="s">
        <v>1628</v>
      </c>
      <c r="G115" s="216" t="s">
        <v>277</v>
      </c>
      <c r="H115" s="217">
        <v>14</v>
      </c>
      <c r="I115" s="218"/>
      <c r="J115" s="219">
        <f>ROUND(I115*H115,2)</f>
        <v>0</v>
      </c>
      <c r="K115" s="215" t="s">
        <v>221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222</v>
      </c>
      <c r="AT115" s="224" t="s">
        <v>217</v>
      </c>
      <c r="AU115" s="224" t="s">
        <v>82</v>
      </c>
      <c r="AY115" s="18" t="s">
        <v>214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222</v>
      </c>
      <c r="BM115" s="224" t="s">
        <v>1629</v>
      </c>
    </row>
    <row r="116" s="2" customFormat="1">
      <c r="A116" s="39"/>
      <c r="B116" s="40"/>
      <c r="C116" s="41"/>
      <c r="D116" s="226" t="s">
        <v>224</v>
      </c>
      <c r="E116" s="41"/>
      <c r="F116" s="227" t="s">
        <v>1630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224</v>
      </c>
      <c r="AU116" s="18" t="s">
        <v>82</v>
      </c>
    </row>
    <row r="117" s="2" customFormat="1">
      <c r="A117" s="39"/>
      <c r="B117" s="40"/>
      <c r="C117" s="41"/>
      <c r="D117" s="231" t="s">
        <v>226</v>
      </c>
      <c r="E117" s="41"/>
      <c r="F117" s="232" t="s">
        <v>1631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226</v>
      </c>
      <c r="AU117" s="18" t="s">
        <v>82</v>
      </c>
    </row>
    <row r="118" s="2" customFormat="1" ht="16.5" customHeight="1">
      <c r="A118" s="39"/>
      <c r="B118" s="40"/>
      <c r="C118" s="213" t="s">
        <v>259</v>
      </c>
      <c r="D118" s="213" t="s">
        <v>217</v>
      </c>
      <c r="E118" s="214" t="s">
        <v>1632</v>
      </c>
      <c r="F118" s="215" t="s">
        <v>1633</v>
      </c>
      <c r="G118" s="216" t="s">
        <v>277</v>
      </c>
      <c r="H118" s="217">
        <v>55</v>
      </c>
      <c r="I118" s="218"/>
      <c r="J118" s="219">
        <f>ROUND(I118*H118,2)</f>
        <v>0</v>
      </c>
      <c r="K118" s="215" t="s">
        <v>221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222</v>
      </c>
      <c r="AT118" s="224" t="s">
        <v>217</v>
      </c>
      <c r="AU118" s="224" t="s">
        <v>82</v>
      </c>
      <c r="AY118" s="18" t="s">
        <v>214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222</v>
      </c>
      <c r="BM118" s="224" t="s">
        <v>1634</v>
      </c>
    </row>
    <row r="119" s="2" customFormat="1">
      <c r="A119" s="39"/>
      <c r="B119" s="40"/>
      <c r="C119" s="41"/>
      <c r="D119" s="226" t="s">
        <v>224</v>
      </c>
      <c r="E119" s="41"/>
      <c r="F119" s="227" t="s">
        <v>1635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82</v>
      </c>
    </row>
    <row r="120" s="2" customFormat="1">
      <c r="A120" s="39"/>
      <c r="B120" s="40"/>
      <c r="C120" s="41"/>
      <c r="D120" s="231" t="s">
        <v>226</v>
      </c>
      <c r="E120" s="41"/>
      <c r="F120" s="232" t="s">
        <v>1636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226</v>
      </c>
      <c r="AU120" s="18" t="s">
        <v>82</v>
      </c>
    </row>
    <row r="121" s="13" customFormat="1">
      <c r="A121" s="13"/>
      <c r="B121" s="233"/>
      <c r="C121" s="234"/>
      <c r="D121" s="226" t="s">
        <v>242</v>
      </c>
      <c r="E121" s="254" t="s">
        <v>19</v>
      </c>
      <c r="F121" s="235" t="s">
        <v>1637</v>
      </c>
      <c r="G121" s="234"/>
      <c r="H121" s="236">
        <v>55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242</v>
      </c>
      <c r="AU121" s="242" t="s">
        <v>82</v>
      </c>
      <c r="AV121" s="13" t="s">
        <v>82</v>
      </c>
      <c r="AW121" s="13" t="s">
        <v>35</v>
      </c>
      <c r="AX121" s="13" t="s">
        <v>80</v>
      </c>
      <c r="AY121" s="242" t="s">
        <v>214</v>
      </c>
    </row>
    <row r="122" s="2" customFormat="1" ht="16.5" customHeight="1">
      <c r="A122" s="39"/>
      <c r="B122" s="40"/>
      <c r="C122" s="213" t="s">
        <v>263</v>
      </c>
      <c r="D122" s="213" t="s">
        <v>217</v>
      </c>
      <c r="E122" s="214" t="s">
        <v>1638</v>
      </c>
      <c r="F122" s="215" t="s">
        <v>1639</v>
      </c>
      <c r="G122" s="216" t="s">
        <v>277</v>
      </c>
      <c r="H122" s="217">
        <v>14</v>
      </c>
      <c r="I122" s="218"/>
      <c r="J122" s="219">
        <f>ROUND(I122*H122,2)</f>
        <v>0</v>
      </c>
      <c r="K122" s="215" t="s">
        <v>221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222</v>
      </c>
      <c r="AT122" s="224" t="s">
        <v>217</v>
      </c>
      <c r="AU122" s="224" t="s">
        <v>82</v>
      </c>
      <c r="AY122" s="18" t="s">
        <v>214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222</v>
      </c>
      <c r="BM122" s="224" t="s">
        <v>1640</v>
      </c>
    </row>
    <row r="123" s="2" customFormat="1">
      <c r="A123" s="39"/>
      <c r="B123" s="40"/>
      <c r="C123" s="41"/>
      <c r="D123" s="226" t="s">
        <v>224</v>
      </c>
      <c r="E123" s="41"/>
      <c r="F123" s="227" t="s">
        <v>1641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224</v>
      </c>
      <c r="AU123" s="18" t="s">
        <v>82</v>
      </c>
    </row>
    <row r="124" s="2" customFormat="1">
      <c r="A124" s="39"/>
      <c r="B124" s="40"/>
      <c r="C124" s="41"/>
      <c r="D124" s="231" t="s">
        <v>226</v>
      </c>
      <c r="E124" s="41"/>
      <c r="F124" s="232" t="s">
        <v>1642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226</v>
      </c>
      <c r="AU124" s="18" t="s">
        <v>82</v>
      </c>
    </row>
    <row r="125" s="2" customFormat="1" ht="16.5" customHeight="1">
      <c r="A125" s="39"/>
      <c r="B125" s="40"/>
      <c r="C125" s="213" t="s">
        <v>215</v>
      </c>
      <c r="D125" s="213" t="s">
        <v>217</v>
      </c>
      <c r="E125" s="214" t="s">
        <v>1643</v>
      </c>
      <c r="F125" s="215" t="s">
        <v>1644</v>
      </c>
      <c r="G125" s="216" t="s">
        <v>277</v>
      </c>
      <c r="H125" s="217">
        <v>25</v>
      </c>
      <c r="I125" s="218"/>
      <c r="J125" s="219">
        <f>ROUND(I125*H125,2)</f>
        <v>0</v>
      </c>
      <c r="K125" s="215" t="s">
        <v>221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222</v>
      </c>
      <c r="AT125" s="224" t="s">
        <v>217</v>
      </c>
      <c r="AU125" s="224" t="s">
        <v>82</v>
      </c>
      <c r="AY125" s="18" t="s">
        <v>214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222</v>
      </c>
      <c r="BM125" s="224" t="s">
        <v>1645</v>
      </c>
    </row>
    <row r="126" s="2" customFormat="1">
      <c r="A126" s="39"/>
      <c r="B126" s="40"/>
      <c r="C126" s="41"/>
      <c r="D126" s="226" t="s">
        <v>224</v>
      </c>
      <c r="E126" s="41"/>
      <c r="F126" s="227" t="s">
        <v>1646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224</v>
      </c>
      <c r="AU126" s="18" t="s">
        <v>82</v>
      </c>
    </row>
    <row r="127" s="2" customFormat="1">
      <c r="A127" s="39"/>
      <c r="B127" s="40"/>
      <c r="C127" s="41"/>
      <c r="D127" s="231" t="s">
        <v>226</v>
      </c>
      <c r="E127" s="41"/>
      <c r="F127" s="232" t="s">
        <v>1647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226</v>
      </c>
      <c r="AU127" s="18" t="s">
        <v>82</v>
      </c>
    </row>
    <row r="128" s="2" customFormat="1" ht="16.5" customHeight="1">
      <c r="A128" s="39"/>
      <c r="B128" s="40"/>
      <c r="C128" s="213" t="s">
        <v>270</v>
      </c>
      <c r="D128" s="213" t="s">
        <v>217</v>
      </c>
      <c r="E128" s="214" t="s">
        <v>1648</v>
      </c>
      <c r="F128" s="215" t="s">
        <v>1649</v>
      </c>
      <c r="G128" s="216" t="s">
        <v>277</v>
      </c>
      <c r="H128" s="217">
        <v>15</v>
      </c>
      <c r="I128" s="218"/>
      <c r="J128" s="219">
        <f>ROUND(I128*H128,2)</f>
        <v>0</v>
      </c>
      <c r="K128" s="215" t="s">
        <v>221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222</v>
      </c>
      <c r="AT128" s="224" t="s">
        <v>217</v>
      </c>
      <c r="AU128" s="224" t="s">
        <v>82</v>
      </c>
      <c r="AY128" s="18" t="s">
        <v>214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222</v>
      </c>
      <c r="BM128" s="224" t="s">
        <v>1650</v>
      </c>
    </row>
    <row r="129" s="2" customFormat="1">
      <c r="A129" s="39"/>
      <c r="B129" s="40"/>
      <c r="C129" s="41"/>
      <c r="D129" s="226" t="s">
        <v>224</v>
      </c>
      <c r="E129" s="41"/>
      <c r="F129" s="227" t="s">
        <v>1651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224</v>
      </c>
      <c r="AU129" s="18" t="s">
        <v>82</v>
      </c>
    </row>
    <row r="130" s="2" customFormat="1">
      <c r="A130" s="39"/>
      <c r="B130" s="40"/>
      <c r="C130" s="41"/>
      <c r="D130" s="231" t="s">
        <v>226</v>
      </c>
      <c r="E130" s="41"/>
      <c r="F130" s="232" t="s">
        <v>1652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226</v>
      </c>
      <c r="AU130" s="18" t="s">
        <v>82</v>
      </c>
    </row>
    <row r="131" s="2" customFormat="1" ht="16.5" customHeight="1">
      <c r="A131" s="39"/>
      <c r="B131" s="40"/>
      <c r="C131" s="213" t="s">
        <v>274</v>
      </c>
      <c r="D131" s="213" t="s">
        <v>217</v>
      </c>
      <c r="E131" s="214" t="s">
        <v>1653</v>
      </c>
      <c r="F131" s="215" t="s">
        <v>1654</v>
      </c>
      <c r="G131" s="216" t="s">
        <v>1655</v>
      </c>
      <c r="H131" s="217">
        <v>531</v>
      </c>
      <c r="I131" s="218"/>
      <c r="J131" s="219">
        <f>ROUND(I131*H131,2)</f>
        <v>0</v>
      </c>
      <c r="K131" s="215" t="s">
        <v>221</v>
      </c>
      <c r="L131" s="45"/>
      <c r="M131" s="220" t="s">
        <v>19</v>
      </c>
      <c r="N131" s="221" t="s">
        <v>44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222</v>
      </c>
      <c r="AT131" s="224" t="s">
        <v>217</v>
      </c>
      <c r="AU131" s="224" t="s">
        <v>82</v>
      </c>
      <c r="AY131" s="18" t="s">
        <v>214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222</v>
      </c>
      <c r="BM131" s="224" t="s">
        <v>1656</v>
      </c>
    </row>
    <row r="132" s="2" customFormat="1">
      <c r="A132" s="39"/>
      <c r="B132" s="40"/>
      <c r="C132" s="41"/>
      <c r="D132" s="226" t="s">
        <v>224</v>
      </c>
      <c r="E132" s="41"/>
      <c r="F132" s="227" t="s">
        <v>1657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224</v>
      </c>
      <c r="AU132" s="18" t="s">
        <v>82</v>
      </c>
    </row>
    <row r="133" s="2" customFormat="1">
      <c r="A133" s="39"/>
      <c r="B133" s="40"/>
      <c r="C133" s="41"/>
      <c r="D133" s="231" t="s">
        <v>226</v>
      </c>
      <c r="E133" s="41"/>
      <c r="F133" s="232" t="s">
        <v>1658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226</v>
      </c>
      <c r="AU133" s="18" t="s">
        <v>82</v>
      </c>
    </row>
    <row r="134" s="13" customFormat="1">
      <c r="A134" s="13"/>
      <c r="B134" s="233"/>
      <c r="C134" s="234"/>
      <c r="D134" s="226" t="s">
        <v>242</v>
      </c>
      <c r="E134" s="254" t="s">
        <v>19</v>
      </c>
      <c r="F134" s="235" t="s">
        <v>1659</v>
      </c>
      <c r="G134" s="234"/>
      <c r="H134" s="236">
        <v>531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242</v>
      </c>
      <c r="AU134" s="242" t="s">
        <v>82</v>
      </c>
      <c r="AV134" s="13" t="s">
        <v>82</v>
      </c>
      <c r="AW134" s="13" t="s">
        <v>35</v>
      </c>
      <c r="AX134" s="13" t="s">
        <v>80</v>
      </c>
      <c r="AY134" s="242" t="s">
        <v>214</v>
      </c>
    </row>
    <row r="135" s="2" customFormat="1" ht="16.5" customHeight="1">
      <c r="A135" s="39"/>
      <c r="B135" s="40"/>
      <c r="C135" s="213" t="s">
        <v>281</v>
      </c>
      <c r="D135" s="213" t="s">
        <v>217</v>
      </c>
      <c r="E135" s="214" t="s">
        <v>1660</v>
      </c>
      <c r="F135" s="215" t="s">
        <v>1661</v>
      </c>
      <c r="G135" s="216" t="s">
        <v>1575</v>
      </c>
      <c r="H135" s="217">
        <v>200</v>
      </c>
      <c r="I135" s="218"/>
      <c r="J135" s="219">
        <f>ROUND(I135*H135,2)</f>
        <v>0</v>
      </c>
      <c r="K135" s="215" t="s">
        <v>221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3.0000000000000001E-05</v>
      </c>
      <c r="R135" s="222">
        <f>Q135*H135</f>
        <v>0.0060000000000000001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222</v>
      </c>
      <c r="AT135" s="224" t="s">
        <v>217</v>
      </c>
      <c r="AU135" s="224" t="s">
        <v>82</v>
      </c>
      <c r="AY135" s="18" t="s">
        <v>214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222</v>
      </c>
      <c r="BM135" s="224" t="s">
        <v>1662</v>
      </c>
    </row>
    <row r="136" s="2" customFormat="1">
      <c r="A136" s="39"/>
      <c r="B136" s="40"/>
      <c r="C136" s="41"/>
      <c r="D136" s="226" t="s">
        <v>224</v>
      </c>
      <c r="E136" s="41"/>
      <c r="F136" s="227" t="s">
        <v>1663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224</v>
      </c>
      <c r="AU136" s="18" t="s">
        <v>82</v>
      </c>
    </row>
    <row r="137" s="2" customFormat="1">
      <c r="A137" s="39"/>
      <c r="B137" s="40"/>
      <c r="C137" s="41"/>
      <c r="D137" s="231" t="s">
        <v>226</v>
      </c>
      <c r="E137" s="41"/>
      <c r="F137" s="232" t="s">
        <v>1664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226</v>
      </c>
      <c r="AU137" s="18" t="s">
        <v>82</v>
      </c>
    </row>
    <row r="138" s="2" customFormat="1" ht="24.15" customHeight="1">
      <c r="A138" s="39"/>
      <c r="B138" s="40"/>
      <c r="C138" s="213" t="s">
        <v>8</v>
      </c>
      <c r="D138" s="213" t="s">
        <v>217</v>
      </c>
      <c r="E138" s="214" t="s">
        <v>1665</v>
      </c>
      <c r="F138" s="215" t="s">
        <v>1666</v>
      </c>
      <c r="G138" s="216" t="s">
        <v>1655</v>
      </c>
      <c r="H138" s="217">
        <v>54</v>
      </c>
      <c r="I138" s="218"/>
      <c r="J138" s="219">
        <f>ROUND(I138*H138,2)</f>
        <v>0</v>
      </c>
      <c r="K138" s="215" t="s">
        <v>221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222</v>
      </c>
      <c r="AT138" s="224" t="s">
        <v>217</v>
      </c>
      <c r="AU138" s="224" t="s">
        <v>82</v>
      </c>
      <c r="AY138" s="18" t="s">
        <v>214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222</v>
      </c>
      <c r="BM138" s="224" t="s">
        <v>1667</v>
      </c>
    </row>
    <row r="139" s="2" customFormat="1">
      <c r="A139" s="39"/>
      <c r="B139" s="40"/>
      <c r="C139" s="41"/>
      <c r="D139" s="226" t="s">
        <v>224</v>
      </c>
      <c r="E139" s="41"/>
      <c r="F139" s="227" t="s">
        <v>1668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224</v>
      </c>
      <c r="AU139" s="18" t="s">
        <v>82</v>
      </c>
    </row>
    <row r="140" s="2" customFormat="1">
      <c r="A140" s="39"/>
      <c r="B140" s="40"/>
      <c r="C140" s="41"/>
      <c r="D140" s="231" t="s">
        <v>226</v>
      </c>
      <c r="E140" s="41"/>
      <c r="F140" s="232" t="s">
        <v>1669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226</v>
      </c>
      <c r="AU140" s="18" t="s">
        <v>82</v>
      </c>
    </row>
    <row r="141" s="13" customFormat="1">
      <c r="A141" s="13"/>
      <c r="B141" s="233"/>
      <c r="C141" s="234"/>
      <c r="D141" s="226" t="s">
        <v>242</v>
      </c>
      <c r="E141" s="254" t="s">
        <v>19</v>
      </c>
      <c r="F141" s="235" t="s">
        <v>1670</v>
      </c>
      <c r="G141" s="234"/>
      <c r="H141" s="236">
        <v>54</v>
      </c>
      <c r="I141" s="237"/>
      <c r="J141" s="234"/>
      <c r="K141" s="234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242</v>
      </c>
      <c r="AU141" s="242" t="s">
        <v>82</v>
      </c>
      <c r="AV141" s="13" t="s">
        <v>82</v>
      </c>
      <c r="AW141" s="13" t="s">
        <v>35</v>
      </c>
      <c r="AX141" s="13" t="s">
        <v>80</v>
      </c>
      <c r="AY141" s="242" t="s">
        <v>214</v>
      </c>
    </row>
    <row r="142" s="2" customFormat="1" ht="24.15" customHeight="1">
      <c r="A142" s="39"/>
      <c r="B142" s="40"/>
      <c r="C142" s="213" t="s">
        <v>288</v>
      </c>
      <c r="D142" s="213" t="s">
        <v>217</v>
      </c>
      <c r="E142" s="214" t="s">
        <v>1671</v>
      </c>
      <c r="F142" s="215" t="s">
        <v>1672</v>
      </c>
      <c r="G142" s="216" t="s">
        <v>1655</v>
      </c>
      <c r="H142" s="217">
        <v>46</v>
      </c>
      <c r="I142" s="218"/>
      <c r="J142" s="219">
        <f>ROUND(I142*H142,2)</f>
        <v>0</v>
      </c>
      <c r="K142" s="215" t="s">
        <v>221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222</v>
      </c>
      <c r="AT142" s="224" t="s">
        <v>217</v>
      </c>
      <c r="AU142" s="224" t="s">
        <v>82</v>
      </c>
      <c r="AY142" s="18" t="s">
        <v>214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222</v>
      </c>
      <c r="BM142" s="224" t="s">
        <v>1673</v>
      </c>
    </row>
    <row r="143" s="2" customFormat="1">
      <c r="A143" s="39"/>
      <c r="B143" s="40"/>
      <c r="C143" s="41"/>
      <c r="D143" s="226" t="s">
        <v>224</v>
      </c>
      <c r="E143" s="41"/>
      <c r="F143" s="227" t="s">
        <v>1674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224</v>
      </c>
      <c r="AU143" s="18" t="s">
        <v>82</v>
      </c>
    </row>
    <row r="144" s="2" customFormat="1">
      <c r="A144" s="39"/>
      <c r="B144" s="40"/>
      <c r="C144" s="41"/>
      <c r="D144" s="231" t="s">
        <v>226</v>
      </c>
      <c r="E144" s="41"/>
      <c r="F144" s="232" t="s">
        <v>1675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226</v>
      </c>
      <c r="AU144" s="18" t="s">
        <v>82</v>
      </c>
    </row>
    <row r="145" s="13" customFormat="1">
      <c r="A145" s="13"/>
      <c r="B145" s="233"/>
      <c r="C145" s="234"/>
      <c r="D145" s="226" t="s">
        <v>242</v>
      </c>
      <c r="E145" s="254" t="s">
        <v>19</v>
      </c>
      <c r="F145" s="235" t="s">
        <v>1676</v>
      </c>
      <c r="G145" s="234"/>
      <c r="H145" s="236">
        <v>46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242</v>
      </c>
      <c r="AU145" s="242" t="s">
        <v>82</v>
      </c>
      <c r="AV145" s="13" t="s">
        <v>82</v>
      </c>
      <c r="AW145" s="13" t="s">
        <v>35</v>
      </c>
      <c r="AX145" s="13" t="s">
        <v>80</v>
      </c>
      <c r="AY145" s="242" t="s">
        <v>214</v>
      </c>
    </row>
    <row r="146" s="2" customFormat="1" ht="24.15" customHeight="1">
      <c r="A146" s="39"/>
      <c r="B146" s="40"/>
      <c r="C146" s="213" t="s">
        <v>292</v>
      </c>
      <c r="D146" s="213" t="s">
        <v>217</v>
      </c>
      <c r="E146" s="214" t="s">
        <v>1677</v>
      </c>
      <c r="F146" s="215" t="s">
        <v>1678</v>
      </c>
      <c r="G146" s="216" t="s">
        <v>220</v>
      </c>
      <c r="H146" s="217">
        <v>30</v>
      </c>
      <c r="I146" s="218"/>
      <c r="J146" s="219">
        <f>ROUND(I146*H146,2)</f>
        <v>0</v>
      </c>
      <c r="K146" s="215" t="s">
        <v>221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0.017000000000000001</v>
      </c>
      <c r="R146" s="222">
        <f>Q146*H146</f>
        <v>0.51000000000000001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222</v>
      </c>
      <c r="AT146" s="224" t="s">
        <v>217</v>
      </c>
      <c r="AU146" s="224" t="s">
        <v>82</v>
      </c>
      <c r="AY146" s="18" t="s">
        <v>214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222</v>
      </c>
      <c r="BM146" s="224" t="s">
        <v>1679</v>
      </c>
    </row>
    <row r="147" s="2" customFormat="1">
      <c r="A147" s="39"/>
      <c r="B147" s="40"/>
      <c r="C147" s="41"/>
      <c r="D147" s="226" t="s">
        <v>224</v>
      </c>
      <c r="E147" s="41"/>
      <c r="F147" s="227" t="s">
        <v>1680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224</v>
      </c>
      <c r="AU147" s="18" t="s">
        <v>82</v>
      </c>
    </row>
    <row r="148" s="2" customFormat="1">
      <c r="A148" s="39"/>
      <c r="B148" s="40"/>
      <c r="C148" s="41"/>
      <c r="D148" s="231" t="s">
        <v>226</v>
      </c>
      <c r="E148" s="41"/>
      <c r="F148" s="232" t="s">
        <v>1681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226</v>
      </c>
      <c r="AU148" s="18" t="s">
        <v>82</v>
      </c>
    </row>
    <row r="149" s="2" customFormat="1" ht="16.5" customHeight="1">
      <c r="A149" s="39"/>
      <c r="B149" s="40"/>
      <c r="C149" s="213" t="s">
        <v>296</v>
      </c>
      <c r="D149" s="213" t="s">
        <v>217</v>
      </c>
      <c r="E149" s="214" t="s">
        <v>1682</v>
      </c>
      <c r="F149" s="215" t="s">
        <v>1683</v>
      </c>
      <c r="G149" s="216" t="s">
        <v>277</v>
      </c>
      <c r="H149" s="217">
        <v>14</v>
      </c>
      <c r="I149" s="218"/>
      <c r="J149" s="219">
        <f>ROUND(I149*H149,2)</f>
        <v>0</v>
      </c>
      <c r="K149" s="215" t="s">
        <v>221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222</v>
      </c>
      <c r="AT149" s="224" t="s">
        <v>217</v>
      </c>
      <c r="AU149" s="224" t="s">
        <v>82</v>
      </c>
      <c r="AY149" s="18" t="s">
        <v>214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222</v>
      </c>
      <c r="BM149" s="224" t="s">
        <v>1684</v>
      </c>
    </row>
    <row r="150" s="2" customFormat="1">
      <c r="A150" s="39"/>
      <c r="B150" s="40"/>
      <c r="C150" s="41"/>
      <c r="D150" s="226" t="s">
        <v>224</v>
      </c>
      <c r="E150" s="41"/>
      <c r="F150" s="227" t="s">
        <v>1685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82</v>
      </c>
    </row>
    <row r="151" s="2" customFormat="1">
      <c r="A151" s="39"/>
      <c r="B151" s="40"/>
      <c r="C151" s="41"/>
      <c r="D151" s="231" t="s">
        <v>226</v>
      </c>
      <c r="E151" s="41"/>
      <c r="F151" s="232" t="s">
        <v>1686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226</v>
      </c>
      <c r="AU151" s="18" t="s">
        <v>82</v>
      </c>
    </row>
    <row r="152" s="2" customFormat="1" ht="16.5" customHeight="1">
      <c r="A152" s="39"/>
      <c r="B152" s="40"/>
      <c r="C152" s="213" t="s">
        <v>250</v>
      </c>
      <c r="D152" s="213" t="s">
        <v>217</v>
      </c>
      <c r="E152" s="214" t="s">
        <v>1687</v>
      </c>
      <c r="F152" s="215" t="s">
        <v>1688</v>
      </c>
      <c r="G152" s="216" t="s">
        <v>277</v>
      </c>
      <c r="H152" s="217">
        <v>25</v>
      </c>
      <c r="I152" s="218"/>
      <c r="J152" s="219">
        <f>ROUND(I152*H152,2)</f>
        <v>0</v>
      </c>
      <c r="K152" s="215" t="s">
        <v>221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222</v>
      </c>
      <c r="AT152" s="224" t="s">
        <v>217</v>
      </c>
      <c r="AU152" s="224" t="s">
        <v>82</v>
      </c>
      <c r="AY152" s="18" t="s">
        <v>214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222</v>
      </c>
      <c r="BM152" s="224" t="s">
        <v>1689</v>
      </c>
    </row>
    <row r="153" s="2" customFormat="1">
      <c r="A153" s="39"/>
      <c r="B153" s="40"/>
      <c r="C153" s="41"/>
      <c r="D153" s="226" t="s">
        <v>224</v>
      </c>
      <c r="E153" s="41"/>
      <c r="F153" s="227" t="s">
        <v>1690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224</v>
      </c>
      <c r="AU153" s="18" t="s">
        <v>82</v>
      </c>
    </row>
    <row r="154" s="2" customFormat="1">
      <c r="A154" s="39"/>
      <c r="B154" s="40"/>
      <c r="C154" s="41"/>
      <c r="D154" s="231" t="s">
        <v>226</v>
      </c>
      <c r="E154" s="41"/>
      <c r="F154" s="232" t="s">
        <v>1691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226</v>
      </c>
      <c r="AU154" s="18" t="s">
        <v>82</v>
      </c>
    </row>
    <row r="155" s="2" customFormat="1" ht="16.5" customHeight="1">
      <c r="A155" s="39"/>
      <c r="B155" s="40"/>
      <c r="C155" s="213" t="s">
        <v>303</v>
      </c>
      <c r="D155" s="213" t="s">
        <v>217</v>
      </c>
      <c r="E155" s="214" t="s">
        <v>1692</v>
      </c>
      <c r="F155" s="215" t="s">
        <v>1693</v>
      </c>
      <c r="G155" s="216" t="s">
        <v>277</v>
      </c>
      <c r="H155" s="217">
        <v>15</v>
      </c>
      <c r="I155" s="218"/>
      <c r="J155" s="219">
        <f>ROUND(I155*H155,2)</f>
        <v>0</v>
      </c>
      <c r="K155" s="215" t="s">
        <v>221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222</v>
      </c>
      <c r="AT155" s="224" t="s">
        <v>217</v>
      </c>
      <c r="AU155" s="224" t="s">
        <v>82</v>
      </c>
      <c r="AY155" s="18" t="s">
        <v>214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222</v>
      </c>
      <c r="BM155" s="224" t="s">
        <v>1694</v>
      </c>
    </row>
    <row r="156" s="2" customFormat="1">
      <c r="A156" s="39"/>
      <c r="B156" s="40"/>
      <c r="C156" s="41"/>
      <c r="D156" s="226" t="s">
        <v>224</v>
      </c>
      <c r="E156" s="41"/>
      <c r="F156" s="227" t="s">
        <v>1695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224</v>
      </c>
      <c r="AU156" s="18" t="s">
        <v>82</v>
      </c>
    </row>
    <row r="157" s="2" customFormat="1">
      <c r="A157" s="39"/>
      <c r="B157" s="40"/>
      <c r="C157" s="41"/>
      <c r="D157" s="231" t="s">
        <v>226</v>
      </c>
      <c r="E157" s="41"/>
      <c r="F157" s="232" t="s">
        <v>1696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226</v>
      </c>
      <c r="AU157" s="18" t="s">
        <v>82</v>
      </c>
    </row>
    <row r="158" s="2" customFormat="1" ht="16.5" customHeight="1">
      <c r="A158" s="39"/>
      <c r="B158" s="40"/>
      <c r="C158" s="213" t="s">
        <v>307</v>
      </c>
      <c r="D158" s="213" t="s">
        <v>217</v>
      </c>
      <c r="E158" s="214" t="s">
        <v>1697</v>
      </c>
      <c r="F158" s="215" t="s">
        <v>1698</v>
      </c>
      <c r="G158" s="216" t="s">
        <v>1655</v>
      </c>
      <c r="H158" s="217">
        <v>34.5</v>
      </c>
      <c r="I158" s="218"/>
      <c r="J158" s="219">
        <f>ROUND(I158*H158,2)</f>
        <v>0</v>
      </c>
      <c r="K158" s="215" t="s">
        <v>221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222</v>
      </c>
      <c r="AT158" s="224" t="s">
        <v>217</v>
      </c>
      <c r="AU158" s="224" t="s">
        <v>82</v>
      </c>
      <c r="AY158" s="18" t="s">
        <v>214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222</v>
      </c>
      <c r="BM158" s="224" t="s">
        <v>1699</v>
      </c>
    </row>
    <row r="159" s="2" customFormat="1">
      <c r="A159" s="39"/>
      <c r="B159" s="40"/>
      <c r="C159" s="41"/>
      <c r="D159" s="226" t="s">
        <v>224</v>
      </c>
      <c r="E159" s="41"/>
      <c r="F159" s="227" t="s">
        <v>1700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224</v>
      </c>
      <c r="AU159" s="18" t="s">
        <v>82</v>
      </c>
    </row>
    <row r="160" s="2" customFormat="1">
      <c r="A160" s="39"/>
      <c r="B160" s="40"/>
      <c r="C160" s="41"/>
      <c r="D160" s="231" t="s">
        <v>226</v>
      </c>
      <c r="E160" s="41"/>
      <c r="F160" s="232" t="s">
        <v>1701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226</v>
      </c>
      <c r="AU160" s="18" t="s">
        <v>82</v>
      </c>
    </row>
    <row r="161" s="13" customFormat="1">
      <c r="A161" s="13"/>
      <c r="B161" s="233"/>
      <c r="C161" s="234"/>
      <c r="D161" s="226" t="s">
        <v>242</v>
      </c>
      <c r="E161" s="254" t="s">
        <v>19</v>
      </c>
      <c r="F161" s="235" t="s">
        <v>1702</v>
      </c>
      <c r="G161" s="234"/>
      <c r="H161" s="236">
        <v>34.5</v>
      </c>
      <c r="I161" s="237"/>
      <c r="J161" s="234"/>
      <c r="K161" s="234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242</v>
      </c>
      <c r="AU161" s="242" t="s">
        <v>82</v>
      </c>
      <c r="AV161" s="13" t="s">
        <v>82</v>
      </c>
      <c r="AW161" s="13" t="s">
        <v>35</v>
      </c>
      <c r="AX161" s="13" t="s">
        <v>80</v>
      </c>
      <c r="AY161" s="242" t="s">
        <v>214</v>
      </c>
    </row>
    <row r="162" s="2" customFormat="1" ht="16.5" customHeight="1">
      <c r="A162" s="39"/>
      <c r="B162" s="40"/>
      <c r="C162" s="213" t="s">
        <v>311</v>
      </c>
      <c r="D162" s="213" t="s">
        <v>217</v>
      </c>
      <c r="E162" s="214" t="s">
        <v>1703</v>
      </c>
      <c r="F162" s="215" t="s">
        <v>1704</v>
      </c>
      <c r="G162" s="216" t="s">
        <v>1655</v>
      </c>
      <c r="H162" s="217">
        <v>35</v>
      </c>
      <c r="I162" s="218"/>
      <c r="J162" s="219">
        <f>ROUND(I162*H162,2)</f>
        <v>0</v>
      </c>
      <c r="K162" s="215" t="s">
        <v>221</v>
      </c>
      <c r="L162" s="45"/>
      <c r="M162" s="220" t="s">
        <v>19</v>
      </c>
      <c r="N162" s="221" t="s">
        <v>44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222</v>
      </c>
      <c r="AT162" s="224" t="s">
        <v>217</v>
      </c>
      <c r="AU162" s="224" t="s">
        <v>82</v>
      </c>
      <c r="AY162" s="18" t="s">
        <v>214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222</v>
      </c>
      <c r="BM162" s="224" t="s">
        <v>1705</v>
      </c>
    </row>
    <row r="163" s="2" customFormat="1">
      <c r="A163" s="39"/>
      <c r="B163" s="40"/>
      <c r="C163" s="41"/>
      <c r="D163" s="226" t="s">
        <v>224</v>
      </c>
      <c r="E163" s="41"/>
      <c r="F163" s="227" t="s">
        <v>1706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224</v>
      </c>
      <c r="AU163" s="18" t="s">
        <v>82</v>
      </c>
    </row>
    <row r="164" s="2" customFormat="1">
      <c r="A164" s="39"/>
      <c r="B164" s="40"/>
      <c r="C164" s="41"/>
      <c r="D164" s="231" t="s">
        <v>226</v>
      </c>
      <c r="E164" s="41"/>
      <c r="F164" s="232" t="s">
        <v>1707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226</v>
      </c>
      <c r="AU164" s="18" t="s">
        <v>82</v>
      </c>
    </row>
    <row r="165" s="2" customFormat="1" ht="16.5" customHeight="1">
      <c r="A165" s="39"/>
      <c r="B165" s="40"/>
      <c r="C165" s="243" t="s">
        <v>315</v>
      </c>
      <c r="D165" s="243" t="s">
        <v>254</v>
      </c>
      <c r="E165" s="244" t="s">
        <v>1708</v>
      </c>
      <c r="F165" s="245" t="s">
        <v>1709</v>
      </c>
      <c r="G165" s="246" t="s">
        <v>232</v>
      </c>
      <c r="H165" s="247">
        <v>63</v>
      </c>
      <c r="I165" s="248"/>
      <c r="J165" s="249">
        <f>ROUND(I165*H165,2)</f>
        <v>0</v>
      </c>
      <c r="K165" s="245" t="s">
        <v>221</v>
      </c>
      <c r="L165" s="250"/>
      <c r="M165" s="251" t="s">
        <v>19</v>
      </c>
      <c r="N165" s="252" t="s">
        <v>44</v>
      </c>
      <c r="O165" s="85"/>
      <c r="P165" s="222">
        <f>O165*H165</f>
        <v>0</v>
      </c>
      <c r="Q165" s="222">
        <v>1</v>
      </c>
      <c r="R165" s="222">
        <f>Q165*H165</f>
        <v>63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215</v>
      </c>
      <c r="AT165" s="224" t="s">
        <v>254</v>
      </c>
      <c r="AU165" s="224" t="s">
        <v>82</v>
      </c>
      <c r="AY165" s="18" t="s">
        <v>214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222</v>
      </c>
      <c r="BM165" s="224" t="s">
        <v>1710</v>
      </c>
    </row>
    <row r="166" s="2" customFormat="1">
      <c r="A166" s="39"/>
      <c r="B166" s="40"/>
      <c r="C166" s="41"/>
      <c r="D166" s="226" t="s">
        <v>224</v>
      </c>
      <c r="E166" s="41"/>
      <c r="F166" s="227" t="s">
        <v>1709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224</v>
      </c>
      <c r="AU166" s="18" t="s">
        <v>82</v>
      </c>
    </row>
    <row r="167" s="13" customFormat="1">
      <c r="A167" s="13"/>
      <c r="B167" s="233"/>
      <c r="C167" s="234"/>
      <c r="D167" s="226" t="s">
        <v>242</v>
      </c>
      <c r="E167" s="254" t="s">
        <v>19</v>
      </c>
      <c r="F167" s="235" t="s">
        <v>1711</v>
      </c>
      <c r="G167" s="234"/>
      <c r="H167" s="236">
        <v>63</v>
      </c>
      <c r="I167" s="237"/>
      <c r="J167" s="234"/>
      <c r="K167" s="234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242</v>
      </c>
      <c r="AU167" s="242" t="s">
        <v>82</v>
      </c>
      <c r="AV167" s="13" t="s">
        <v>82</v>
      </c>
      <c r="AW167" s="13" t="s">
        <v>35</v>
      </c>
      <c r="AX167" s="13" t="s">
        <v>80</v>
      </c>
      <c r="AY167" s="242" t="s">
        <v>214</v>
      </c>
    </row>
    <row r="168" s="2" customFormat="1" ht="21.75" customHeight="1">
      <c r="A168" s="39"/>
      <c r="B168" s="40"/>
      <c r="C168" s="213" t="s">
        <v>7</v>
      </c>
      <c r="D168" s="213" t="s">
        <v>217</v>
      </c>
      <c r="E168" s="214" t="s">
        <v>1712</v>
      </c>
      <c r="F168" s="215" t="s">
        <v>1713</v>
      </c>
      <c r="G168" s="216" t="s">
        <v>321</v>
      </c>
      <c r="H168" s="217">
        <v>2578</v>
      </c>
      <c r="I168" s="218"/>
      <c r="J168" s="219">
        <f>ROUND(I168*H168,2)</f>
        <v>0</v>
      </c>
      <c r="K168" s="215" t="s">
        <v>221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222</v>
      </c>
      <c r="AT168" s="224" t="s">
        <v>217</v>
      </c>
      <c r="AU168" s="224" t="s">
        <v>82</v>
      </c>
      <c r="AY168" s="18" t="s">
        <v>214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222</v>
      </c>
      <c r="BM168" s="224" t="s">
        <v>1714</v>
      </c>
    </row>
    <row r="169" s="2" customFormat="1">
      <c r="A169" s="39"/>
      <c r="B169" s="40"/>
      <c r="C169" s="41"/>
      <c r="D169" s="226" t="s">
        <v>224</v>
      </c>
      <c r="E169" s="41"/>
      <c r="F169" s="227" t="s">
        <v>1715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224</v>
      </c>
      <c r="AU169" s="18" t="s">
        <v>82</v>
      </c>
    </row>
    <row r="170" s="2" customFormat="1">
      <c r="A170" s="39"/>
      <c r="B170" s="40"/>
      <c r="C170" s="41"/>
      <c r="D170" s="231" t="s">
        <v>226</v>
      </c>
      <c r="E170" s="41"/>
      <c r="F170" s="232" t="s">
        <v>1716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226</v>
      </c>
      <c r="AU170" s="18" t="s">
        <v>82</v>
      </c>
    </row>
    <row r="171" s="2" customFormat="1" ht="21.75" customHeight="1">
      <c r="A171" s="39"/>
      <c r="B171" s="40"/>
      <c r="C171" s="213" t="s">
        <v>325</v>
      </c>
      <c r="D171" s="213" t="s">
        <v>217</v>
      </c>
      <c r="E171" s="214" t="s">
        <v>1717</v>
      </c>
      <c r="F171" s="215" t="s">
        <v>1718</v>
      </c>
      <c r="G171" s="216" t="s">
        <v>321</v>
      </c>
      <c r="H171" s="217">
        <v>962</v>
      </c>
      <c r="I171" s="218"/>
      <c r="J171" s="219">
        <f>ROUND(I171*H171,2)</f>
        <v>0</v>
      </c>
      <c r="K171" s="215" t="s">
        <v>221</v>
      </c>
      <c r="L171" s="45"/>
      <c r="M171" s="220" t="s">
        <v>19</v>
      </c>
      <c r="N171" s="221" t="s">
        <v>44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222</v>
      </c>
      <c r="AT171" s="224" t="s">
        <v>217</v>
      </c>
      <c r="AU171" s="224" t="s">
        <v>82</v>
      </c>
      <c r="AY171" s="18" t="s">
        <v>214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222</v>
      </c>
      <c r="BM171" s="224" t="s">
        <v>1719</v>
      </c>
    </row>
    <row r="172" s="2" customFormat="1">
      <c r="A172" s="39"/>
      <c r="B172" s="40"/>
      <c r="C172" s="41"/>
      <c r="D172" s="226" t="s">
        <v>224</v>
      </c>
      <c r="E172" s="41"/>
      <c r="F172" s="227" t="s">
        <v>1720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224</v>
      </c>
      <c r="AU172" s="18" t="s">
        <v>82</v>
      </c>
    </row>
    <row r="173" s="2" customFormat="1">
      <c r="A173" s="39"/>
      <c r="B173" s="40"/>
      <c r="C173" s="41"/>
      <c r="D173" s="231" t="s">
        <v>226</v>
      </c>
      <c r="E173" s="41"/>
      <c r="F173" s="232" t="s">
        <v>1721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226</v>
      </c>
      <c r="AU173" s="18" t="s">
        <v>82</v>
      </c>
    </row>
    <row r="174" s="2" customFormat="1" ht="16.5" customHeight="1">
      <c r="A174" s="39"/>
      <c r="B174" s="40"/>
      <c r="C174" s="213" t="s">
        <v>331</v>
      </c>
      <c r="D174" s="213" t="s">
        <v>217</v>
      </c>
      <c r="E174" s="214" t="s">
        <v>1722</v>
      </c>
      <c r="F174" s="215" t="s">
        <v>1723</v>
      </c>
      <c r="G174" s="216" t="s">
        <v>277</v>
      </c>
      <c r="H174" s="217">
        <v>110</v>
      </c>
      <c r="I174" s="218"/>
      <c r="J174" s="219">
        <f>ROUND(I174*H174,2)</f>
        <v>0</v>
      </c>
      <c r="K174" s="215" t="s">
        <v>221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0.01281</v>
      </c>
      <c r="R174" s="222">
        <f>Q174*H174</f>
        <v>1.4091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222</v>
      </c>
      <c r="AT174" s="224" t="s">
        <v>217</v>
      </c>
      <c r="AU174" s="224" t="s">
        <v>82</v>
      </c>
      <c r="AY174" s="18" t="s">
        <v>214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222</v>
      </c>
      <c r="BM174" s="224" t="s">
        <v>1724</v>
      </c>
    </row>
    <row r="175" s="2" customFormat="1">
      <c r="A175" s="39"/>
      <c r="B175" s="40"/>
      <c r="C175" s="41"/>
      <c r="D175" s="226" t="s">
        <v>224</v>
      </c>
      <c r="E175" s="41"/>
      <c r="F175" s="227" t="s">
        <v>1725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224</v>
      </c>
      <c r="AU175" s="18" t="s">
        <v>82</v>
      </c>
    </row>
    <row r="176" s="2" customFormat="1">
      <c r="A176" s="39"/>
      <c r="B176" s="40"/>
      <c r="C176" s="41"/>
      <c r="D176" s="231" t="s">
        <v>226</v>
      </c>
      <c r="E176" s="41"/>
      <c r="F176" s="232" t="s">
        <v>1726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226</v>
      </c>
      <c r="AU176" s="18" t="s">
        <v>82</v>
      </c>
    </row>
    <row r="177" s="2" customFormat="1" ht="16.5" customHeight="1">
      <c r="A177" s="39"/>
      <c r="B177" s="40"/>
      <c r="C177" s="213" t="s">
        <v>338</v>
      </c>
      <c r="D177" s="213" t="s">
        <v>217</v>
      </c>
      <c r="E177" s="214" t="s">
        <v>1727</v>
      </c>
      <c r="F177" s="215" t="s">
        <v>1728</v>
      </c>
      <c r="G177" s="216" t="s">
        <v>277</v>
      </c>
      <c r="H177" s="217">
        <v>20</v>
      </c>
      <c r="I177" s="218"/>
      <c r="J177" s="219">
        <f>ROUND(I177*H177,2)</f>
        <v>0</v>
      </c>
      <c r="K177" s="215" t="s">
        <v>221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0.02989</v>
      </c>
      <c r="R177" s="222">
        <f>Q177*H177</f>
        <v>0.5978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222</v>
      </c>
      <c r="AT177" s="224" t="s">
        <v>217</v>
      </c>
      <c r="AU177" s="224" t="s">
        <v>82</v>
      </c>
      <c r="AY177" s="18" t="s">
        <v>214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222</v>
      </c>
      <c r="BM177" s="224" t="s">
        <v>1729</v>
      </c>
    </row>
    <row r="178" s="2" customFormat="1">
      <c r="A178" s="39"/>
      <c r="B178" s="40"/>
      <c r="C178" s="41"/>
      <c r="D178" s="226" t="s">
        <v>224</v>
      </c>
      <c r="E178" s="41"/>
      <c r="F178" s="227" t="s">
        <v>1730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224</v>
      </c>
      <c r="AU178" s="18" t="s">
        <v>82</v>
      </c>
    </row>
    <row r="179" s="2" customFormat="1">
      <c r="A179" s="39"/>
      <c r="B179" s="40"/>
      <c r="C179" s="41"/>
      <c r="D179" s="231" t="s">
        <v>226</v>
      </c>
      <c r="E179" s="41"/>
      <c r="F179" s="232" t="s">
        <v>1731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226</v>
      </c>
      <c r="AU179" s="18" t="s">
        <v>82</v>
      </c>
    </row>
    <row r="180" s="2" customFormat="1" ht="16.5" customHeight="1">
      <c r="A180" s="39"/>
      <c r="B180" s="40"/>
      <c r="C180" s="213" t="s">
        <v>346</v>
      </c>
      <c r="D180" s="213" t="s">
        <v>217</v>
      </c>
      <c r="E180" s="214" t="s">
        <v>1732</v>
      </c>
      <c r="F180" s="215" t="s">
        <v>1733</v>
      </c>
      <c r="G180" s="216" t="s">
        <v>277</v>
      </c>
      <c r="H180" s="217">
        <v>20</v>
      </c>
      <c r="I180" s="218"/>
      <c r="J180" s="219">
        <f>ROUND(I180*H180,2)</f>
        <v>0</v>
      </c>
      <c r="K180" s="215" t="s">
        <v>221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0.038429999999999999</v>
      </c>
      <c r="R180" s="222">
        <f>Q180*H180</f>
        <v>0.76859999999999995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222</v>
      </c>
      <c r="AT180" s="224" t="s">
        <v>217</v>
      </c>
      <c r="AU180" s="224" t="s">
        <v>82</v>
      </c>
      <c r="AY180" s="18" t="s">
        <v>214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222</v>
      </c>
      <c r="BM180" s="224" t="s">
        <v>1734</v>
      </c>
    </row>
    <row r="181" s="2" customFormat="1">
      <c r="A181" s="39"/>
      <c r="B181" s="40"/>
      <c r="C181" s="41"/>
      <c r="D181" s="226" t="s">
        <v>224</v>
      </c>
      <c r="E181" s="41"/>
      <c r="F181" s="227" t="s">
        <v>1735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224</v>
      </c>
      <c r="AU181" s="18" t="s">
        <v>82</v>
      </c>
    </row>
    <row r="182" s="2" customFormat="1">
      <c r="A182" s="39"/>
      <c r="B182" s="40"/>
      <c r="C182" s="41"/>
      <c r="D182" s="231" t="s">
        <v>226</v>
      </c>
      <c r="E182" s="41"/>
      <c r="F182" s="232" t="s">
        <v>1736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226</v>
      </c>
      <c r="AU182" s="18" t="s">
        <v>82</v>
      </c>
    </row>
    <row r="183" s="2" customFormat="1" ht="21.75" customHeight="1">
      <c r="A183" s="39"/>
      <c r="B183" s="40"/>
      <c r="C183" s="213" t="s">
        <v>352</v>
      </c>
      <c r="D183" s="213" t="s">
        <v>217</v>
      </c>
      <c r="E183" s="214" t="s">
        <v>1737</v>
      </c>
      <c r="F183" s="215" t="s">
        <v>1738</v>
      </c>
      <c r="G183" s="216" t="s">
        <v>1655</v>
      </c>
      <c r="H183" s="217">
        <v>2345.7399999999998</v>
      </c>
      <c r="I183" s="218"/>
      <c r="J183" s="219">
        <f>ROUND(I183*H183,2)</f>
        <v>0</v>
      </c>
      <c r="K183" s="215" t="s">
        <v>221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222</v>
      </c>
      <c r="AT183" s="224" t="s">
        <v>217</v>
      </c>
      <c r="AU183" s="224" t="s">
        <v>82</v>
      </c>
      <c r="AY183" s="18" t="s">
        <v>214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222</v>
      </c>
      <c r="BM183" s="224" t="s">
        <v>1739</v>
      </c>
    </row>
    <row r="184" s="2" customFormat="1">
      <c r="A184" s="39"/>
      <c r="B184" s="40"/>
      <c r="C184" s="41"/>
      <c r="D184" s="226" t="s">
        <v>224</v>
      </c>
      <c r="E184" s="41"/>
      <c r="F184" s="227" t="s">
        <v>1740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224</v>
      </c>
      <c r="AU184" s="18" t="s">
        <v>82</v>
      </c>
    </row>
    <row r="185" s="2" customFormat="1">
      <c r="A185" s="39"/>
      <c r="B185" s="40"/>
      <c r="C185" s="41"/>
      <c r="D185" s="231" t="s">
        <v>226</v>
      </c>
      <c r="E185" s="41"/>
      <c r="F185" s="232" t="s">
        <v>1741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226</v>
      </c>
      <c r="AU185" s="18" t="s">
        <v>82</v>
      </c>
    </row>
    <row r="186" s="13" customFormat="1">
      <c r="A186" s="13"/>
      <c r="B186" s="233"/>
      <c r="C186" s="234"/>
      <c r="D186" s="226" t="s">
        <v>242</v>
      </c>
      <c r="E186" s="254" t="s">
        <v>19</v>
      </c>
      <c r="F186" s="235" t="s">
        <v>1742</v>
      </c>
      <c r="G186" s="234"/>
      <c r="H186" s="236">
        <v>54.719999999999999</v>
      </c>
      <c r="I186" s="237"/>
      <c r="J186" s="234"/>
      <c r="K186" s="234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242</v>
      </c>
      <c r="AU186" s="242" t="s">
        <v>82</v>
      </c>
      <c r="AV186" s="13" t="s">
        <v>82</v>
      </c>
      <c r="AW186" s="13" t="s">
        <v>35</v>
      </c>
      <c r="AX186" s="13" t="s">
        <v>73</v>
      </c>
      <c r="AY186" s="242" t="s">
        <v>214</v>
      </c>
    </row>
    <row r="187" s="13" customFormat="1">
      <c r="A187" s="13"/>
      <c r="B187" s="233"/>
      <c r="C187" s="234"/>
      <c r="D187" s="226" t="s">
        <v>242</v>
      </c>
      <c r="E187" s="254" t="s">
        <v>19</v>
      </c>
      <c r="F187" s="235" t="s">
        <v>1743</v>
      </c>
      <c r="G187" s="234"/>
      <c r="H187" s="236">
        <v>1125.74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242</v>
      </c>
      <c r="AU187" s="242" t="s">
        <v>82</v>
      </c>
      <c r="AV187" s="13" t="s">
        <v>82</v>
      </c>
      <c r="AW187" s="13" t="s">
        <v>35</v>
      </c>
      <c r="AX187" s="13" t="s">
        <v>73</v>
      </c>
      <c r="AY187" s="242" t="s">
        <v>214</v>
      </c>
    </row>
    <row r="188" s="13" customFormat="1">
      <c r="A188" s="13"/>
      <c r="B188" s="233"/>
      <c r="C188" s="234"/>
      <c r="D188" s="226" t="s">
        <v>242</v>
      </c>
      <c r="E188" s="254" t="s">
        <v>19</v>
      </c>
      <c r="F188" s="235" t="s">
        <v>1744</v>
      </c>
      <c r="G188" s="234"/>
      <c r="H188" s="236">
        <v>997.77999999999997</v>
      </c>
      <c r="I188" s="237"/>
      <c r="J188" s="234"/>
      <c r="K188" s="234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242</v>
      </c>
      <c r="AU188" s="242" t="s">
        <v>82</v>
      </c>
      <c r="AV188" s="13" t="s">
        <v>82</v>
      </c>
      <c r="AW188" s="13" t="s">
        <v>35</v>
      </c>
      <c r="AX188" s="13" t="s">
        <v>73</v>
      </c>
      <c r="AY188" s="242" t="s">
        <v>214</v>
      </c>
    </row>
    <row r="189" s="13" customFormat="1">
      <c r="A189" s="13"/>
      <c r="B189" s="233"/>
      <c r="C189" s="234"/>
      <c r="D189" s="226" t="s">
        <v>242</v>
      </c>
      <c r="E189" s="254" t="s">
        <v>19</v>
      </c>
      <c r="F189" s="235" t="s">
        <v>1745</v>
      </c>
      <c r="G189" s="234"/>
      <c r="H189" s="236">
        <v>145.90000000000001</v>
      </c>
      <c r="I189" s="237"/>
      <c r="J189" s="234"/>
      <c r="K189" s="234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242</v>
      </c>
      <c r="AU189" s="242" t="s">
        <v>82</v>
      </c>
      <c r="AV189" s="13" t="s">
        <v>82</v>
      </c>
      <c r="AW189" s="13" t="s">
        <v>35</v>
      </c>
      <c r="AX189" s="13" t="s">
        <v>73</v>
      </c>
      <c r="AY189" s="242" t="s">
        <v>214</v>
      </c>
    </row>
    <row r="190" s="13" customFormat="1">
      <c r="A190" s="13"/>
      <c r="B190" s="233"/>
      <c r="C190" s="234"/>
      <c r="D190" s="226" t="s">
        <v>242</v>
      </c>
      <c r="E190" s="254" t="s">
        <v>19</v>
      </c>
      <c r="F190" s="235" t="s">
        <v>1746</v>
      </c>
      <c r="G190" s="234"/>
      <c r="H190" s="236">
        <v>21.600000000000001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242</v>
      </c>
      <c r="AU190" s="242" t="s">
        <v>82</v>
      </c>
      <c r="AV190" s="13" t="s">
        <v>82</v>
      </c>
      <c r="AW190" s="13" t="s">
        <v>35</v>
      </c>
      <c r="AX190" s="13" t="s">
        <v>73</v>
      </c>
      <c r="AY190" s="242" t="s">
        <v>214</v>
      </c>
    </row>
    <row r="191" s="2" customFormat="1" ht="16.5" customHeight="1">
      <c r="A191" s="39"/>
      <c r="B191" s="40"/>
      <c r="C191" s="213" t="s">
        <v>358</v>
      </c>
      <c r="D191" s="213" t="s">
        <v>217</v>
      </c>
      <c r="E191" s="214" t="s">
        <v>1747</v>
      </c>
      <c r="F191" s="215" t="s">
        <v>1748</v>
      </c>
      <c r="G191" s="216" t="s">
        <v>1655</v>
      </c>
      <c r="H191" s="217">
        <v>4813.6750000000002</v>
      </c>
      <c r="I191" s="218"/>
      <c r="J191" s="219">
        <f>ROUND(I191*H191,2)</f>
        <v>0</v>
      </c>
      <c r="K191" s="215" t="s">
        <v>221</v>
      </c>
      <c r="L191" s="45"/>
      <c r="M191" s="220" t="s">
        <v>19</v>
      </c>
      <c r="N191" s="221" t="s">
        <v>44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222</v>
      </c>
      <c r="AT191" s="224" t="s">
        <v>217</v>
      </c>
      <c r="AU191" s="224" t="s">
        <v>82</v>
      </c>
      <c r="AY191" s="18" t="s">
        <v>214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222</v>
      </c>
      <c r="BM191" s="224" t="s">
        <v>1749</v>
      </c>
    </row>
    <row r="192" s="2" customFormat="1">
      <c r="A192" s="39"/>
      <c r="B192" s="40"/>
      <c r="C192" s="41"/>
      <c r="D192" s="226" t="s">
        <v>224</v>
      </c>
      <c r="E192" s="41"/>
      <c r="F192" s="227" t="s">
        <v>1750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224</v>
      </c>
      <c r="AU192" s="18" t="s">
        <v>82</v>
      </c>
    </row>
    <row r="193" s="2" customFormat="1">
      <c r="A193" s="39"/>
      <c r="B193" s="40"/>
      <c r="C193" s="41"/>
      <c r="D193" s="231" t="s">
        <v>226</v>
      </c>
      <c r="E193" s="41"/>
      <c r="F193" s="232" t="s">
        <v>1751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226</v>
      </c>
      <c r="AU193" s="18" t="s">
        <v>82</v>
      </c>
    </row>
    <row r="194" s="13" customFormat="1">
      <c r="A194" s="13"/>
      <c r="B194" s="233"/>
      <c r="C194" s="234"/>
      <c r="D194" s="226" t="s">
        <v>242</v>
      </c>
      <c r="E194" s="254" t="s">
        <v>19</v>
      </c>
      <c r="F194" s="235" t="s">
        <v>1752</v>
      </c>
      <c r="G194" s="234"/>
      <c r="H194" s="236">
        <v>145.5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242</v>
      </c>
      <c r="AU194" s="242" t="s">
        <v>82</v>
      </c>
      <c r="AV194" s="13" t="s">
        <v>82</v>
      </c>
      <c r="AW194" s="13" t="s">
        <v>35</v>
      </c>
      <c r="AX194" s="13" t="s">
        <v>73</v>
      </c>
      <c r="AY194" s="242" t="s">
        <v>214</v>
      </c>
    </row>
    <row r="195" s="13" customFormat="1">
      <c r="A195" s="13"/>
      <c r="B195" s="233"/>
      <c r="C195" s="234"/>
      <c r="D195" s="226" t="s">
        <v>242</v>
      </c>
      <c r="E195" s="254" t="s">
        <v>19</v>
      </c>
      <c r="F195" s="235" t="s">
        <v>1753</v>
      </c>
      <c r="G195" s="234"/>
      <c r="H195" s="236">
        <v>45</v>
      </c>
      <c r="I195" s="237"/>
      <c r="J195" s="234"/>
      <c r="K195" s="234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242</v>
      </c>
      <c r="AU195" s="242" t="s">
        <v>82</v>
      </c>
      <c r="AV195" s="13" t="s">
        <v>82</v>
      </c>
      <c r="AW195" s="13" t="s">
        <v>35</v>
      </c>
      <c r="AX195" s="13" t="s">
        <v>73</v>
      </c>
      <c r="AY195" s="242" t="s">
        <v>214</v>
      </c>
    </row>
    <row r="196" s="13" customFormat="1">
      <c r="A196" s="13"/>
      <c r="B196" s="233"/>
      <c r="C196" s="234"/>
      <c r="D196" s="226" t="s">
        <v>242</v>
      </c>
      <c r="E196" s="254" t="s">
        <v>19</v>
      </c>
      <c r="F196" s="235" t="s">
        <v>1754</v>
      </c>
      <c r="G196" s="234"/>
      <c r="H196" s="236">
        <v>1362.5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242</v>
      </c>
      <c r="AU196" s="242" t="s">
        <v>82</v>
      </c>
      <c r="AV196" s="13" t="s">
        <v>82</v>
      </c>
      <c r="AW196" s="13" t="s">
        <v>35</v>
      </c>
      <c r="AX196" s="13" t="s">
        <v>73</v>
      </c>
      <c r="AY196" s="242" t="s">
        <v>214</v>
      </c>
    </row>
    <row r="197" s="13" customFormat="1">
      <c r="A197" s="13"/>
      <c r="B197" s="233"/>
      <c r="C197" s="234"/>
      <c r="D197" s="226" t="s">
        <v>242</v>
      </c>
      <c r="E197" s="254" t="s">
        <v>19</v>
      </c>
      <c r="F197" s="235" t="s">
        <v>1755</v>
      </c>
      <c r="G197" s="234"/>
      <c r="H197" s="236">
        <v>1627.7249999999999</v>
      </c>
      <c r="I197" s="237"/>
      <c r="J197" s="234"/>
      <c r="K197" s="234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242</v>
      </c>
      <c r="AU197" s="242" t="s">
        <v>82</v>
      </c>
      <c r="AV197" s="13" t="s">
        <v>82</v>
      </c>
      <c r="AW197" s="13" t="s">
        <v>35</v>
      </c>
      <c r="AX197" s="13" t="s">
        <v>73</v>
      </c>
      <c r="AY197" s="242" t="s">
        <v>214</v>
      </c>
    </row>
    <row r="198" s="13" customFormat="1">
      <c r="A198" s="13"/>
      <c r="B198" s="233"/>
      <c r="C198" s="234"/>
      <c r="D198" s="226" t="s">
        <v>242</v>
      </c>
      <c r="E198" s="254" t="s">
        <v>19</v>
      </c>
      <c r="F198" s="235" t="s">
        <v>1756</v>
      </c>
      <c r="G198" s="234"/>
      <c r="H198" s="236">
        <v>1445.9500000000001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242</v>
      </c>
      <c r="AU198" s="242" t="s">
        <v>82</v>
      </c>
      <c r="AV198" s="13" t="s">
        <v>82</v>
      </c>
      <c r="AW198" s="13" t="s">
        <v>35</v>
      </c>
      <c r="AX198" s="13" t="s">
        <v>73</v>
      </c>
      <c r="AY198" s="242" t="s">
        <v>214</v>
      </c>
    </row>
    <row r="199" s="13" customFormat="1">
      <c r="A199" s="13"/>
      <c r="B199" s="233"/>
      <c r="C199" s="234"/>
      <c r="D199" s="226" t="s">
        <v>242</v>
      </c>
      <c r="E199" s="254" t="s">
        <v>19</v>
      </c>
      <c r="F199" s="235" t="s">
        <v>616</v>
      </c>
      <c r="G199" s="234"/>
      <c r="H199" s="236">
        <v>72</v>
      </c>
      <c r="I199" s="237"/>
      <c r="J199" s="234"/>
      <c r="K199" s="234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242</v>
      </c>
      <c r="AU199" s="242" t="s">
        <v>82</v>
      </c>
      <c r="AV199" s="13" t="s">
        <v>82</v>
      </c>
      <c r="AW199" s="13" t="s">
        <v>35</v>
      </c>
      <c r="AX199" s="13" t="s">
        <v>73</v>
      </c>
      <c r="AY199" s="242" t="s">
        <v>214</v>
      </c>
    </row>
    <row r="200" s="13" customFormat="1">
      <c r="A200" s="13"/>
      <c r="B200" s="233"/>
      <c r="C200" s="234"/>
      <c r="D200" s="226" t="s">
        <v>242</v>
      </c>
      <c r="E200" s="254" t="s">
        <v>19</v>
      </c>
      <c r="F200" s="235" t="s">
        <v>843</v>
      </c>
      <c r="G200" s="234"/>
      <c r="H200" s="236">
        <v>115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242</v>
      </c>
      <c r="AU200" s="242" t="s">
        <v>82</v>
      </c>
      <c r="AV200" s="13" t="s">
        <v>82</v>
      </c>
      <c r="AW200" s="13" t="s">
        <v>35</v>
      </c>
      <c r="AX200" s="13" t="s">
        <v>73</v>
      </c>
      <c r="AY200" s="242" t="s">
        <v>214</v>
      </c>
    </row>
    <row r="201" s="2" customFormat="1" ht="16.5" customHeight="1">
      <c r="A201" s="39"/>
      <c r="B201" s="40"/>
      <c r="C201" s="213" t="s">
        <v>364</v>
      </c>
      <c r="D201" s="213" t="s">
        <v>217</v>
      </c>
      <c r="E201" s="214" t="s">
        <v>1757</v>
      </c>
      <c r="F201" s="215" t="s">
        <v>1758</v>
      </c>
      <c r="G201" s="216" t="s">
        <v>1655</v>
      </c>
      <c r="H201" s="217">
        <v>7159.415</v>
      </c>
      <c r="I201" s="218"/>
      <c r="J201" s="219">
        <f>ROUND(I201*H201,2)</f>
        <v>0</v>
      </c>
      <c r="K201" s="215" t="s">
        <v>221</v>
      </c>
      <c r="L201" s="45"/>
      <c r="M201" s="220" t="s">
        <v>19</v>
      </c>
      <c r="N201" s="221" t="s">
        <v>44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222</v>
      </c>
      <c r="AT201" s="224" t="s">
        <v>217</v>
      </c>
      <c r="AU201" s="224" t="s">
        <v>82</v>
      </c>
      <c r="AY201" s="18" t="s">
        <v>214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80</v>
      </c>
      <c r="BK201" s="225">
        <f>ROUND(I201*H201,2)</f>
        <v>0</v>
      </c>
      <c r="BL201" s="18" t="s">
        <v>222</v>
      </c>
      <c r="BM201" s="224" t="s">
        <v>1759</v>
      </c>
    </row>
    <row r="202" s="2" customFormat="1">
      <c r="A202" s="39"/>
      <c r="B202" s="40"/>
      <c r="C202" s="41"/>
      <c r="D202" s="226" t="s">
        <v>224</v>
      </c>
      <c r="E202" s="41"/>
      <c r="F202" s="227" t="s">
        <v>1760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224</v>
      </c>
      <c r="AU202" s="18" t="s">
        <v>82</v>
      </c>
    </row>
    <row r="203" s="2" customFormat="1">
      <c r="A203" s="39"/>
      <c r="B203" s="40"/>
      <c r="C203" s="41"/>
      <c r="D203" s="231" t="s">
        <v>226</v>
      </c>
      <c r="E203" s="41"/>
      <c r="F203" s="232" t="s">
        <v>1761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226</v>
      </c>
      <c r="AU203" s="18" t="s">
        <v>82</v>
      </c>
    </row>
    <row r="204" s="2" customFormat="1" ht="21.75" customHeight="1">
      <c r="A204" s="39"/>
      <c r="B204" s="40"/>
      <c r="C204" s="213" t="s">
        <v>368</v>
      </c>
      <c r="D204" s="213" t="s">
        <v>217</v>
      </c>
      <c r="E204" s="214" t="s">
        <v>1762</v>
      </c>
      <c r="F204" s="215" t="s">
        <v>1763</v>
      </c>
      <c r="G204" s="216" t="s">
        <v>1655</v>
      </c>
      <c r="H204" s="217">
        <v>7159.415</v>
      </c>
      <c r="I204" s="218"/>
      <c r="J204" s="219">
        <f>ROUND(I204*H204,2)</f>
        <v>0</v>
      </c>
      <c r="K204" s="215" t="s">
        <v>221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222</v>
      </c>
      <c r="AT204" s="224" t="s">
        <v>217</v>
      </c>
      <c r="AU204" s="224" t="s">
        <v>82</v>
      </c>
      <c r="AY204" s="18" t="s">
        <v>214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222</v>
      </c>
      <c r="BM204" s="224" t="s">
        <v>1764</v>
      </c>
    </row>
    <row r="205" s="2" customFormat="1">
      <c r="A205" s="39"/>
      <c r="B205" s="40"/>
      <c r="C205" s="41"/>
      <c r="D205" s="226" t="s">
        <v>224</v>
      </c>
      <c r="E205" s="41"/>
      <c r="F205" s="227" t="s">
        <v>1765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224</v>
      </c>
      <c r="AU205" s="18" t="s">
        <v>82</v>
      </c>
    </row>
    <row r="206" s="2" customFormat="1">
      <c r="A206" s="39"/>
      <c r="B206" s="40"/>
      <c r="C206" s="41"/>
      <c r="D206" s="231" t="s">
        <v>226</v>
      </c>
      <c r="E206" s="41"/>
      <c r="F206" s="232" t="s">
        <v>1766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226</v>
      </c>
      <c r="AU206" s="18" t="s">
        <v>82</v>
      </c>
    </row>
    <row r="207" s="2" customFormat="1" ht="24.15" customHeight="1">
      <c r="A207" s="39"/>
      <c r="B207" s="40"/>
      <c r="C207" s="213" t="s">
        <v>372</v>
      </c>
      <c r="D207" s="213" t="s">
        <v>217</v>
      </c>
      <c r="E207" s="214" t="s">
        <v>1767</v>
      </c>
      <c r="F207" s="215" t="s">
        <v>1768</v>
      </c>
      <c r="G207" s="216" t="s">
        <v>1655</v>
      </c>
      <c r="H207" s="217">
        <v>17690</v>
      </c>
      <c r="I207" s="218"/>
      <c r="J207" s="219">
        <f>ROUND(I207*H207,2)</f>
        <v>0</v>
      </c>
      <c r="K207" s="215" t="s">
        <v>221</v>
      </c>
      <c r="L207" s="45"/>
      <c r="M207" s="220" t="s">
        <v>19</v>
      </c>
      <c r="N207" s="221" t="s">
        <v>44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222</v>
      </c>
      <c r="AT207" s="224" t="s">
        <v>217</v>
      </c>
      <c r="AU207" s="224" t="s">
        <v>82</v>
      </c>
      <c r="AY207" s="18" t="s">
        <v>214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80</v>
      </c>
      <c r="BK207" s="225">
        <f>ROUND(I207*H207,2)</f>
        <v>0</v>
      </c>
      <c r="BL207" s="18" t="s">
        <v>222</v>
      </c>
      <c r="BM207" s="224" t="s">
        <v>1769</v>
      </c>
    </row>
    <row r="208" s="2" customFormat="1">
      <c r="A208" s="39"/>
      <c r="B208" s="40"/>
      <c r="C208" s="41"/>
      <c r="D208" s="226" t="s">
        <v>224</v>
      </c>
      <c r="E208" s="41"/>
      <c r="F208" s="227" t="s">
        <v>1770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224</v>
      </c>
      <c r="AU208" s="18" t="s">
        <v>82</v>
      </c>
    </row>
    <row r="209" s="2" customFormat="1">
      <c r="A209" s="39"/>
      <c r="B209" s="40"/>
      <c r="C209" s="41"/>
      <c r="D209" s="231" t="s">
        <v>226</v>
      </c>
      <c r="E209" s="41"/>
      <c r="F209" s="232" t="s">
        <v>1771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226</v>
      </c>
      <c r="AU209" s="18" t="s">
        <v>82</v>
      </c>
    </row>
    <row r="210" s="13" customFormat="1">
      <c r="A210" s="13"/>
      <c r="B210" s="233"/>
      <c r="C210" s="234"/>
      <c r="D210" s="226" t="s">
        <v>242</v>
      </c>
      <c r="E210" s="234"/>
      <c r="F210" s="235" t="s">
        <v>1772</v>
      </c>
      <c r="G210" s="234"/>
      <c r="H210" s="236">
        <v>17690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242</v>
      </c>
      <c r="AU210" s="242" t="s">
        <v>82</v>
      </c>
      <c r="AV210" s="13" t="s">
        <v>82</v>
      </c>
      <c r="AW210" s="13" t="s">
        <v>4</v>
      </c>
      <c r="AX210" s="13" t="s">
        <v>80</v>
      </c>
      <c r="AY210" s="242" t="s">
        <v>214</v>
      </c>
    </row>
    <row r="211" s="2" customFormat="1" ht="16.5" customHeight="1">
      <c r="A211" s="39"/>
      <c r="B211" s="40"/>
      <c r="C211" s="213" t="s">
        <v>376</v>
      </c>
      <c r="D211" s="213" t="s">
        <v>217</v>
      </c>
      <c r="E211" s="214" t="s">
        <v>1773</v>
      </c>
      <c r="F211" s="215" t="s">
        <v>1774</v>
      </c>
      <c r="G211" s="216" t="s">
        <v>321</v>
      </c>
      <c r="H211" s="217">
        <v>7884</v>
      </c>
      <c r="I211" s="218"/>
      <c r="J211" s="219">
        <f>ROUND(I211*H211,2)</f>
        <v>0</v>
      </c>
      <c r="K211" s="215" t="s">
        <v>221</v>
      </c>
      <c r="L211" s="45"/>
      <c r="M211" s="220" t="s">
        <v>19</v>
      </c>
      <c r="N211" s="221" t="s">
        <v>44</v>
      </c>
      <c r="O211" s="85"/>
      <c r="P211" s="222">
        <f>O211*H211</f>
        <v>0</v>
      </c>
      <c r="Q211" s="222">
        <v>0.00084999999999999995</v>
      </c>
      <c r="R211" s="222">
        <f>Q211*H211</f>
        <v>6.7013999999999996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222</v>
      </c>
      <c r="AT211" s="224" t="s">
        <v>217</v>
      </c>
      <c r="AU211" s="224" t="s">
        <v>82</v>
      </c>
      <c r="AY211" s="18" t="s">
        <v>214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80</v>
      </c>
      <c r="BK211" s="225">
        <f>ROUND(I211*H211,2)</f>
        <v>0</v>
      </c>
      <c r="BL211" s="18" t="s">
        <v>222</v>
      </c>
      <c r="BM211" s="224" t="s">
        <v>1775</v>
      </c>
    </row>
    <row r="212" s="2" customFormat="1">
      <c r="A212" s="39"/>
      <c r="B212" s="40"/>
      <c r="C212" s="41"/>
      <c r="D212" s="226" t="s">
        <v>224</v>
      </c>
      <c r="E212" s="41"/>
      <c r="F212" s="227" t="s">
        <v>1776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224</v>
      </c>
      <c r="AU212" s="18" t="s">
        <v>82</v>
      </c>
    </row>
    <row r="213" s="2" customFormat="1">
      <c r="A213" s="39"/>
      <c r="B213" s="40"/>
      <c r="C213" s="41"/>
      <c r="D213" s="231" t="s">
        <v>226</v>
      </c>
      <c r="E213" s="41"/>
      <c r="F213" s="232" t="s">
        <v>1777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226</v>
      </c>
      <c r="AU213" s="18" t="s">
        <v>82</v>
      </c>
    </row>
    <row r="214" s="13" customFormat="1">
      <c r="A214" s="13"/>
      <c r="B214" s="233"/>
      <c r="C214" s="234"/>
      <c r="D214" s="226" t="s">
        <v>242</v>
      </c>
      <c r="E214" s="254" t="s">
        <v>19</v>
      </c>
      <c r="F214" s="235" t="s">
        <v>1778</v>
      </c>
      <c r="G214" s="234"/>
      <c r="H214" s="236">
        <v>7884</v>
      </c>
      <c r="I214" s="237"/>
      <c r="J214" s="234"/>
      <c r="K214" s="234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242</v>
      </c>
      <c r="AU214" s="242" t="s">
        <v>82</v>
      </c>
      <c r="AV214" s="13" t="s">
        <v>82</v>
      </c>
      <c r="AW214" s="13" t="s">
        <v>35</v>
      </c>
      <c r="AX214" s="13" t="s">
        <v>80</v>
      </c>
      <c r="AY214" s="242" t="s">
        <v>214</v>
      </c>
    </row>
    <row r="215" s="2" customFormat="1" ht="16.5" customHeight="1">
      <c r="A215" s="39"/>
      <c r="B215" s="40"/>
      <c r="C215" s="213" t="s">
        <v>257</v>
      </c>
      <c r="D215" s="213" t="s">
        <v>217</v>
      </c>
      <c r="E215" s="214" t="s">
        <v>1779</v>
      </c>
      <c r="F215" s="215" t="s">
        <v>1780</v>
      </c>
      <c r="G215" s="216" t="s">
        <v>321</v>
      </c>
      <c r="H215" s="217">
        <v>7884</v>
      </c>
      <c r="I215" s="218"/>
      <c r="J215" s="219">
        <f>ROUND(I215*H215,2)</f>
        <v>0</v>
      </c>
      <c r="K215" s="215" t="s">
        <v>221</v>
      </c>
      <c r="L215" s="45"/>
      <c r="M215" s="220" t="s">
        <v>19</v>
      </c>
      <c r="N215" s="221" t="s">
        <v>44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222</v>
      </c>
      <c r="AT215" s="224" t="s">
        <v>217</v>
      </c>
      <c r="AU215" s="224" t="s">
        <v>82</v>
      </c>
      <c r="AY215" s="18" t="s">
        <v>214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80</v>
      </c>
      <c r="BK215" s="225">
        <f>ROUND(I215*H215,2)</f>
        <v>0</v>
      </c>
      <c r="BL215" s="18" t="s">
        <v>222</v>
      </c>
      <c r="BM215" s="224" t="s">
        <v>1781</v>
      </c>
    </row>
    <row r="216" s="2" customFormat="1">
      <c r="A216" s="39"/>
      <c r="B216" s="40"/>
      <c r="C216" s="41"/>
      <c r="D216" s="226" t="s">
        <v>224</v>
      </c>
      <c r="E216" s="41"/>
      <c r="F216" s="227" t="s">
        <v>1782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224</v>
      </c>
      <c r="AU216" s="18" t="s">
        <v>82</v>
      </c>
    </row>
    <row r="217" s="2" customFormat="1">
      <c r="A217" s="39"/>
      <c r="B217" s="40"/>
      <c r="C217" s="41"/>
      <c r="D217" s="231" t="s">
        <v>226</v>
      </c>
      <c r="E217" s="41"/>
      <c r="F217" s="232" t="s">
        <v>1783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226</v>
      </c>
      <c r="AU217" s="18" t="s">
        <v>82</v>
      </c>
    </row>
    <row r="218" s="13" customFormat="1">
      <c r="A218" s="13"/>
      <c r="B218" s="233"/>
      <c r="C218" s="234"/>
      <c r="D218" s="226" t="s">
        <v>242</v>
      </c>
      <c r="E218" s="254" t="s">
        <v>19</v>
      </c>
      <c r="F218" s="235" t="s">
        <v>1778</v>
      </c>
      <c r="G218" s="234"/>
      <c r="H218" s="236">
        <v>7884</v>
      </c>
      <c r="I218" s="237"/>
      <c r="J218" s="234"/>
      <c r="K218" s="234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242</v>
      </c>
      <c r="AU218" s="242" t="s">
        <v>82</v>
      </c>
      <c r="AV218" s="13" t="s">
        <v>82</v>
      </c>
      <c r="AW218" s="13" t="s">
        <v>35</v>
      </c>
      <c r="AX218" s="13" t="s">
        <v>80</v>
      </c>
      <c r="AY218" s="242" t="s">
        <v>214</v>
      </c>
    </row>
    <row r="219" s="2" customFormat="1" ht="16.5" customHeight="1">
      <c r="A219" s="39"/>
      <c r="B219" s="40"/>
      <c r="C219" s="213" t="s">
        <v>389</v>
      </c>
      <c r="D219" s="213" t="s">
        <v>217</v>
      </c>
      <c r="E219" s="214" t="s">
        <v>1784</v>
      </c>
      <c r="F219" s="215" t="s">
        <v>1785</v>
      </c>
      <c r="G219" s="216" t="s">
        <v>220</v>
      </c>
      <c r="H219" s="217">
        <v>9</v>
      </c>
      <c r="I219" s="218"/>
      <c r="J219" s="219">
        <f>ROUND(I219*H219,2)</f>
        <v>0</v>
      </c>
      <c r="K219" s="215" t="s">
        <v>221</v>
      </c>
      <c r="L219" s="45"/>
      <c r="M219" s="220" t="s">
        <v>19</v>
      </c>
      <c r="N219" s="221" t="s">
        <v>44</v>
      </c>
      <c r="O219" s="85"/>
      <c r="P219" s="222">
        <f>O219*H219</f>
        <v>0</v>
      </c>
      <c r="Q219" s="222">
        <v>0.0086800000000000002</v>
      </c>
      <c r="R219" s="222">
        <f>Q219*H219</f>
        <v>0.078119999999999995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222</v>
      </c>
      <c r="AT219" s="224" t="s">
        <v>217</v>
      </c>
      <c r="AU219" s="224" t="s">
        <v>82</v>
      </c>
      <c r="AY219" s="18" t="s">
        <v>214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80</v>
      </c>
      <c r="BK219" s="225">
        <f>ROUND(I219*H219,2)</f>
        <v>0</v>
      </c>
      <c r="BL219" s="18" t="s">
        <v>222</v>
      </c>
      <c r="BM219" s="224" t="s">
        <v>1786</v>
      </c>
    </row>
    <row r="220" s="2" customFormat="1">
      <c r="A220" s="39"/>
      <c r="B220" s="40"/>
      <c r="C220" s="41"/>
      <c r="D220" s="226" t="s">
        <v>224</v>
      </c>
      <c r="E220" s="41"/>
      <c r="F220" s="227" t="s">
        <v>1787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224</v>
      </c>
      <c r="AU220" s="18" t="s">
        <v>82</v>
      </c>
    </row>
    <row r="221" s="2" customFormat="1">
      <c r="A221" s="39"/>
      <c r="B221" s="40"/>
      <c r="C221" s="41"/>
      <c r="D221" s="231" t="s">
        <v>226</v>
      </c>
      <c r="E221" s="41"/>
      <c r="F221" s="232" t="s">
        <v>1788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226</v>
      </c>
      <c r="AU221" s="18" t="s">
        <v>82</v>
      </c>
    </row>
    <row r="222" s="2" customFormat="1" ht="16.5" customHeight="1">
      <c r="A222" s="39"/>
      <c r="B222" s="40"/>
      <c r="C222" s="213" t="s">
        <v>395</v>
      </c>
      <c r="D222" s="213" t="s">
        <v>217</v>
      </c>
      <c r="E222" s="214" t="s">
        <v>1789</v>
      </c>
      <c r="F222" s="215" t="s">
        <v>1790</v>
      </c>
      <c r="G222" s="216" t="s">
        <v>220</v>
      </c>
      <c r="H222" s="217">
        <v>24</v>
      </c>
      <c r="I222" s="218"/>
      <c r="J222" s="219">
        <f>ROUND(I222*H222,2)</f>
        <v>0</v>
      </c>
      <c r="K222" s="215" t="s">
        <v>221</v>
      </c>
      <c r="L222" s="45"/>
      <c r="M222" s="220" t="s">
        <v>19</v>
      </c>
      <c r="N222" s="221" t="s">
        <v>44</v>
      </c>
      <c r="O222" s="85"/>
      <c r="P222" s="222">
        <f>O222*H222</f>
        <v>0</v>
      </c>
      <c r="Q222" s="222">
        <v>0.01269</v>
      </c>
      <c r="R222" s="222">
        <f>Q222*H222</f>
        <v>0.30456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222</v>
      </c>
      <c r="AT222" s="224" t="s">
        <v>217</v>
      </c>
      <c r="AU222" s="224" t="s">
        <v>82</v>
      </c>
      <c r="AY222" s="18" t="s">
        <v>214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222</v>
      </c>
      <c r="BM222" s="224" t="s">
        <v>1791</v>
      </c>
    </row>
    <row r="223" s="2" customFormat="1">
      <c r="A223" s="39"/>
      <c r="B223" s="40"/>
      <c r="C223" s="41"/>
      <c r="D223" s="226" t="s">
        <v>224</v>
      </c>
      <c r="E223" s="41"/>
      <c r="F223" s="227" t="s">
        <v>1792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224</v>
      </c>
      <c r="AU223" s="18" t="s">
        <v>82</v>
      </c>
    </row>
    <row r="224" s="2" customFormat="1">
      <c r="A224" s="39"/>
      <c r="B224" s="40"/>
      <c r="C224" s="41"/>
      <c r="D224" s="231" t="s">
        <v>226</v>
      </c>
      <c r="E224" s="41"/>
      <c r="F224" s="232" t="s">
        <v>1793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226</v>
      </c>
      <c r="AU224" s="18" t="s">
        <v>82</v>
      </c>
    </row>
    <row r="225" s="2" customFormat="1" ht="16.5" customHeight="1">
      <c r="A225" s="39"/>
      <c r="B225" s="40"/>
      <c r="C225" s="213" t="s">
        <v>401</v>
      </c>
      <c r="D225" s="213" t="s">
        <v>217</v>
      </c>
      <c r="E225" s="214" t="s">
        <v>1794</v>
      </c>
      <c r="F225" s="215" t="s">
        <v>1795</v>
      </c>
      <c r="G225" s="216" t="s">
        <v>220</v>
      </c>
      <c r="H225" s="217">
        <v>6</v>
      </c>
      <c r="I225" s="218"/>
      <c r="J225" s="219">
        <f>ROUND(I225*H225,2)</f>
        <v>0</v>
      </c>
      <c r="K225" s="215" t="s">
        <v>221</v>
      </c>
      <c r="L225" s="45"/>
      <c r="M225" s="220" t="s">
        <v>19</v>
      </c>
      <c r="N225" s="221" t="s">
        <v>44</v>
      </c>
      <c r="O225" s="85"/>
      <c r="P225" s="222">
        <f>O225*H225</f>
        <v>0</v>
      </c>
      <c r="Q225" s="222">
        <v>0.036900000000000002</v>
      </c>
      <c r="R225" s="222">
        <f>Q225*H225</f>
        <v>0.22140000000000001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222</v>
      </c>
      <c r="AT225" s="224" t="s">
        <v>217</v>
      </c>
      <c r="AU225" s="224" t="s">
        <v>82</v>
      </c>
      <c r="AY225" s="18" t="s">
        <v>214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80</v>
      </c>
      <c r="BK225" s="225">
        <f>ROUND(I225*H225,2)</f>
        <v>0</v>
      </c>
      <c r="BL225" s="18" t="s">
        <v>222</v>
      </c>
      <c r="BM225" s="224" t="s">
        <v>1796</v>
      </c>
    </row>
    <row r="226" s="2" customFormat="1">
      <c r="A226" s="39"/>
      <c r="B226" s="40"/>
      <c r="C226" s="41"/>
      <c r="D226" s="226" t="s">
        <v>224</v>
      </c>
      <c r="E226" s="41"/>
      <c r="F226" s="227" t="s">
        <v>1797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224</v>
      </c>
      <c r="AU226" s="18" t="s">
        <v>82</v>
      </c>
    </row>
    <row r="227" s="2" customFormat="1">
      <c r="A227" s="39"/>
      <c r="B227" s="40"/>
      <c r="C227" s="41"/>
      <c r="D227" s="231" t="s">
        <v>226</v>
      </c>
      <c r="E227" s="41"/>
      <c r="F227" s="232" t="s">
        <v>1798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226</v>
      </c>
      <c r="AU227" s="18" t="s">
        <v>82</v>
      </c>
    </row>
    <row r="228" s="2" customFormat="1" ht="16.5" customHeight="1">
      <c r="A228" s="39"/>
      <c r="B228" s="40"/>
      <c r="C228" s="213" t="s">
        <v>407</v>
      </c>
      <c r="D228" s="213" t="s">
        <v>217</v>
      </c>
      <c r="E228" s="214" t="s">
        <v>1799</v>
      </c>
      <c r="F228" s="215" t="s">
        <v>1800</v>
      </c>
      <c r="G228" s="216" t="s">
        <v>220</v>
      </c>
      <c r="H228" s="217">
        <v>12</v>
      </c>
      <c r="I228" s="218"/>
      <c r="J228" s="219">
        <f>ROUND(I228*H228,2)</f>
        <v>0</v>
      </c>
      <c r="K228" s="215" t="s">
        <v>221</v>
      </c>
      <c r="L228" s="45"/>
      <c r="M228" s="220" t="s">
        <v>19</v>
      </c>
      <c r="N228" s="221" t="s">
        <v>44</v>
      </c>
      <c r="O228" s="85"/>
      <c r="P228" s="222">
        <f>O228*H228</f>
        <v>0</v>
      </c>
      <c r="Q228" s="222">
        <v>0.01269</v>
      </c>
      <c r="R228" s="222">
        <f>Q228*H228</f>
        <v>0.15228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222</v>
      </c>
      <c r="AT228" s="224" t="s">
        <v>217</v>
      </c>
      <c r="AU228" s="224" t="s">
        <v>82</v>
      </c>
      <c r="AY228" s="18" t="s">
        <v>214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222</v>
      </c>
      <c r="BM228" s="224" t="s">
        <v>1801</v>
      </c>
    </row>
    <row r="229" s="2" customFormat="1">
      <c r="A229" s="39"/>
      <c r="B229" s="40"/>
      <c r="C229" s="41"/>
      <c r="D229" s="226" t="s">
        <v>224</v>
      </c>
      <c r="E229" s="41"/>
      <c r="F229" s="227" t="s">
        <v>1802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224</v>
      </c>
      <c r="AU229" s="18" t="s">
        <v>82</v>
      </c>
    </row>
    <row r="230" s="2" customFormat="1">
      <c r="A230" s="39"/>
      <c r="B230" s="40"/>
      <c r="C230" s="41"/>
      <c r="D230" s="231" t="s">
        <v>226</v>
      </c>
      <c r="E230" s="41"/>
      <c r="F230" s="232" t="s">
        <v>1803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226</v>
      </c>
      <c r="AU230" s="18" t="s">
        <v>82</v>
      </c>
    </row>
    <row r="231" s="2" customFormat="1" ht="16.5" customHeight="1">
      <c r="A231" s="39"/>
      <c r="B231" s="40"/>
      <c r="C231" s="213" t="s">
        <v>413</v>
      </c>
      <c r="D231" s="213" t="s">
        <v>217</v>
      </c>
      <c r="E231" s="214" t="s">
        <v>1804</v>
      </c>
      <c r="F231" s="215" t="s">
        <v>1805</v>
      </c>
      <c r="G231" s="216" t="s">
        <v>220</v>
      </c>
      <c r="H231" s="217">
        <v>84</v>
      </c>
      <c r="I231" s="218"/>
      <c r="J231" s="219">
        <f>ROUND(I231*H231,2)</f>
        <v>0</v>
      </c>
      <c r="K231" s="215" t="s">
        <v>221</v>
      </c>
      <c r="L231" s="45"/>
      <c r="M231" s="220" t="s">
        <v>19</v>
      </c>
      <c r="N231" s="221" t="s">
        <v>44</v>
      </c>
      <c r="O231" s="85"/>
      <c r="P231" s="222">
        <f>O231*H231</f>
        <v>0</v>
      </c>
      <c r="Q231" s="222">
        <v>0.036900000000000002</v>
      </c>
      <c r="R231" s="222">
        <f>Q231*H231</f>
        <v>3.0996000000000001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222</v>
      </c>
      <c r="AT231" s="224" t="s">
        <v>217</v>
      </c>
      <c r="AU231" s="224" t="s">
        <v>82</v>
      </c>
      <c r="AY231" s="18" t="s">
        <v>214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80</v>
      </c>
      <c r="BK231" s="225">
        <f>ROUND(I231*H231,2)</f>
        <v>0</v>
      </c>
      <c r="BL231" s="18" t="s">
        <v>222</v>
      </c>
      <c r="BM231" s="224" t="s">
        <v>1806</v>
      </c>
    </row>
    <row r="232" s="2" customFormat="1">
      <c r="A232" s="39"/>
      <c r="B232" s="40"/>
      <c r="C232" s="41"/>
      <c r="D232" s="226" t="s">
        <v>224</v>
      </c>
      <c r="E232" s="41"/>
      <c r="F232" s="227" t="s">
        <v>1807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224</v>
      </c>
      <c r="AU232" s="18" t="s">
        <v>82</v>
      </c>
    </row>
    <row r="233" s="2" customFormat="1">
      <c r="A233" s="39"/>
      <c r="B233" s="40"/>
      <c r="C233" s="41"/>
      <c r="D233" s="231" t="s">
        <v>226</v>
      </c>
      <c r="E233" s="41"/>
      <c r="F233" s="232" t="s">
        <v>1808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226</v>
      </c>
      <c r="AU233" s="18" t="s">
        <v>82</v>
      </c>
    </row>
    <row r="234" s="2" customFormat="1" ht="16.5" customHeight="1">
      <c r="A234" s="39"/>
      <c r="B234" s="40"/>
      <c r="C234" s="213" t="s">
        <v>421</v>
      </c>
      <c r="D234" s="213" t="s">
        <v>217</v>
      </c>
      <c r="E234" s="214" t="s">
        <v>1809</v>
      </c>
      <c r="F234" s="215" t="s">
        <v>1810</v>
      </c>
      <c r="G234" s="216" t="s">
        <v>220</v>
      </c>
      <c r="H234" s="217">
        <v>36</v>
      </c>
      <c r="I234" s="218"/>
      <c r="J234" s="219">
        <f>ROUND(I234*H234,2)</f>
        <v>0</v>
      </c>
      <c r="K234" s="215" t="s">
        <v>221</v>
      </c>
      <c r="L234" s="45"/>
      <c r="M234" s="220" t="s">
        <v>19</v>
      </c>
      <c r="N234" s="221" t="s">
        <v>44</v>
      </c>
      <c r="O234" s="85"/>
      <c r="P234" s="222">
        <f>O234*H234</f>
        <v>0</v>
      </c>
      <c r="Q234" s="222">
        <v>0.06053</v>
      </c>
      <c r="R234" s="222">
        <f>Q234*H234</f>
        <v>2.1790799999999999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222</v>
      </c>
      <c r="AT234" s="224" t="s">
        <v>217</v>
      </c>
      <c r="AU234" s="224" t="s">
        <v>82</v>
      </c>
      <c r="AY234" s="18" t="s">
        <v>214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80</v>
      </c>
      <c r="BK234" s="225">
        <f>ROUND(I234*H234,2)</f>
        <v>0</v>
      </c>
      <c r="BL234" s="18" t="s">
        <v>222</v>
      </c>
      <c r="BM234" s="224" t="s">
        <v>1811</v>
      </c>
    </row>
    <row r="235" s="2" customFormat="1">
      <c r="A235" s="39"/>
      <c r="B235" s="40"/>
      <c r="C235" s="41"/>
      <c r="D235" s="226" t="s">
        <v>224</v>
      </c>
      <c r="E235" s="41"/>
      <c r="F235" s="227" t="s">
        <v>1812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224</v>
      </c>
      <c r="AU235" s="18" t="s">
        <v>82</v>
      </c>
    </row>
    <row r="236" s="2" customFormat="1">
      <c r="A236" s="39"/>
      <c r="B236" s="40"/>
      <c r="C236" s="41"/>
      <c r="D236" s="231" t="s">
        <v>226</v>
      </c>
      <c r="E236" s="41"/>
      <c r="F236" s="232" t="s">
        <v>1813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226</v>
      </c>
      <c r="AU236" s="18" t="s">
        <v>82</v>
      </c>
    </row>
    <row r="237" s="2" customFormat="1" ht="16.5" customHeight="1">
      <c r="A237" s="39"/>
      <c r="B237" s="40"/>
      <c r="C237" s="213" t="s">
        <v>428</v>
      </c>
      <c r="D237" s="213" t="s">
        <v>217</v>
      </c>
      <c r="E237" s="214" t="s">
        <v>1814</v>
      </c>
      <c r="F237" s="215" t="s">
        <v>1815</v>
      </c>
      <c r="G237" s="216" t="s">
        <v>220</v>
      </c>
      <c r="H237" s="217">
        <v>36</v>
      </c>
      <c r="I237" s="218"/>
      <c r="J237" s="219">
        <f>ROUND(I237*H237,2)</f>
        <v>0</v>
      </c>
      <c r="K237" s="215" t="s">
        <v>221</v>
      </c>
      <c r="L237" s="45"/>
      <c r="M237" s="220" t="s">
        <v>19</v>
      </c>
      <c r="N237" s="221" t="s">
        <v>44</v>
      </c>
      <c r="O237" s="85"/>
      <c r="P237" s="222">
        <f>O237*H237</f>
        <v>0</v>
      </c>
      <c r="Q237" s="222">
        <v>0.10775</v>
      </c>
      <c r="R237" s="222">
        <f>Q237*H237</f>
        <v>3.879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222</v>
      </c>
      <c r="AT237" s="224" t="s">
        <v>217</v>
      </c>
      <c r="AU237" s="224" t="s">
        <v>82</v>
      </c>
      <c r="AY237" s="18" t="s">
        <v>214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80</v>
      </c>
      <c r="BK237" s="225">
        <f>ROUND(I237*H237,2)</f>
        <v>0</v>
      </c>
      <c r="BL237" s="18" t="s">
        <v>222</v>
      </c>
      <c r="BM237" s="224" t="s">
        <v>1816</v>
      </c>
    </row>
    <row r="238" s="2" customFormat="1">
      <c r="A238" s="39"/>
      <c r="B238" s="40"/>
      <c r="C238" s="41"/>
      <c r="D238" s="226" t="s">
        <v>224</v>
      </c>
      <c r="E238" s="41"/>
      <c r="F238" s="227" t="s">
        <v>1817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224</v>
      </c>
      <c r="AU238" s="18" t="s">
        <v>82</v>
      </c>
    </row>
    <row r="239" s="2" customFormat="1">
      <c r="A239" s="39"/>
      <c r="B239" s="40"/>
      <c r="C239" s="41"/>
      <c r="D239" s="231" t="s">
        <v>226</v>
      </c>
      <c r="E239" s="41"/>
      <c r="F239" s="232" t="s">
        <v>1818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226</v>
      </c>
      <c r="AU239" s="18" t="s">
        <v>82</v>
      </c>
    </row>
    <row r="240" s="2" customFormat="1" ht="16.5" customHeight="1">
      <c r="A240" s="39"/>
      <c r="B240" s="40"/>
      <c r="C240" s="213" t="s">
        <v>433</v>
      </c>
      <c r="D240" s="213" t="s">
        <v>217</v>
      </c>
      <c r="E240" s="214" t="s">
        <v>1819</v>
      </c>
      <c r="F240" s="215" t="s">
        <v>1820</v>
      </c>
      <c r="G240" s="216" t="s">
        <v>1655</v>
      </c>
      <c r="H240" s="217">
        <v>414</v>
      </c>
      <c r="I240" s="218"/>
      <c r="J240" s="219">
        <f>ROUND(I240*H240,2)</f>
        <v>0</v>
      </c>
      <c r="K240" s="215" t="s">
        <v>221</v>
      </c>
      <c r="L240" s="45"/>
      <c r="M240" s="220" t="s">
        <v>19</v>
      </c>
      <c r="N240" s="221" t="s">
        <v>44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222</v>
      </c>
      <c r="AT240" s="224" t="s">
        <v>217</v>
      </c>
      <c r="AU240" s="224" t="s">
        <v>82</v>
      </c>
      <c r="AY240" s="18" t="s">
        <v>214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80</v>
      </c>
      <c r="BK240" s="225">
        <f>ROUND(I240*H240,2)</f>
        <v>0</v>
      </c>
      <c r="BL240" s="18" t="s">
        <v>222</v>
      </c>
      <c r="BM240" s="224" t="s">
        <v>1821</v>
      </c>
    </row>
    <row r="241" s="2" customFormat="1">
      <c r="A241" s="39"/>
      <c r="B241" s="40"/>
      <c r="C241" s="41"/>
      <c r="D241" s="226" t="s">
        <v>224</v>
      </c>
      <c r="E241" s="41"/>
      <c r="F241" s="227" t="s">
        <v>1822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224</v>
      </c>
      <c r="AU241" s="18" t="s">
        <v>82</v>
      </c>
    </row>
    <row r="242" s="2" customFormat="1">
      <c r="A242" s="39"/>
      <c r="B242" s="40"/>
      <c r="C242" s="41"/>
      <c r="D242" s="231" t="s">
        <v>226</v>
      </c>
      <c r="E242" s="41"/>
      <c r="F242" s="232" t="s">
        <v>1823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226</v>
      </c>
      <c r="AU242" s="18" t="s">
        <v>82</v>
      </c>
    </row>
    <row r="243" s="13" customFormat="1">
      <c r="A243" s="13"/>
      <c r="B243" s="233"/>
      <c r="C243" s="234"/>
      <c r="D243" s="226" t="s">
        <v>242</v>
      </c>
      <c r="E243" s="254" t="s">
        <v>19</v>
      </c>
      <c r="F243" s="235" t="s">
        <v>1824</v>
      </c>
      <c r="G243" s="234"/>
      <c r="H243" s="236">
        <v>414</v>
      </c>
      <c r="I243" s="237"/>
      <c r="J243" s="234"/>
      <c r="K243" s="234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242</v>
      </c>
      <c r="AU243" s="242" t="s">
        <v>82</v>
      </c>
      <c r="AV243" s="13" t="s">
        <v>82</v>
      </c>
      <c r="AW243" s="13" t="s">
        <v>35</v>
      </c>
      <c r="AX243" s="13" t="s">
        <v>80</v>
      </c>
      <c r="AY243" s="242" t="s">
        <v>214</v>
      </c>
    </row>
    <row r="244" s="2" customFormat="1" ht="16.5" customHeight="1">
      <c r="A244" s="39"/>
      <c r="B244" s="40"/>
      <c r="C244" s="213" t="s">
        <v>439</v>
      </c>
      <c r="D244" s="213" t="s">
        <v>217</v>
      </c>
      <c r="E244" s="214" t="s">
        <v>1825</v>
      </c>
      <c r="F244" s="215" t="s">
        <v>1826</v>
      </c>
      <c r="G244" s="216" t="s">
        <v>1655</v>
      </c>
      <c r="H244" s="217">
        <v>212.69999999999999</v>
      </c>
      <c r="I244" s="218"/>
      <c r="J244" s="219">
        <f>ROUND(I244*H244,2)</f>
        <v>0</v>
      </c>
      <c r="K244" s="215" t="s">
        <v>221</v>
      </c>
      <c r="L244" s="45"/>
      <c r="M244" s="220" t="s">
        <v>19</v>
      </c>
      <c r="N244" s="221" t="s">
        <v>44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222</v>
      </c>
      <c r="AT244" s="224" t="s">
        <v>217</v>
      </c>
      <c r="AU244" s="224" t="s">
        <v>82</v>
      </c>
      <c r="AY244" s="18" t="s">
        <v>214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80</v>
      </c>
      <c r="BK244" s="225">
        <f>ROUND(I244*H244,2)</f>
        <v>0</v>
      </c>
      <c r="BL244" s="18" t="s">
        <v>222</v>
      </c>
      <c r="BM244" s="224" t="s">
        <v>1827</v>
      </c>
    </row>
    <row r="245" s="2" customFormat="1">
      <c r="A245" s="39"/>
      <c r="B245" s="40"/>
      <c r="C245" s="41"/>
      <c r="D245" s="226" t="s">
        <v>224</v>
      </c>
      <c r="E245" s="41"/>
      <c r="F245" s="227" t="s">
        <v>1828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224</v>
      </c>
      <c r="AU245" s="18" t="s">
        <v>82</v>
      </c>
    </row>
    <row r="246" s="2" customFormat="1">
      <c r="A246" s="39"/>
      <c r="B246" s="40"/>
      <c r="C246" s="41"/>
      <c r="D246" s="231" t="s">
        <v>226</v>
      </c>
      <c r="E246" s="41"/>
      <c r="F246" s="232" t="s">
        <v>1829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226</v>
      </c>
      <c r="AU246" s="18" t="s">
        <v>82</v>
      </c>
    </row>
    <row r="247" s="13" customFormat="1">
      <c r="A247" s="13"/>
      <c r="B247" s="233"/>
      <c r="C247" s="234"/>
      <c r="D247" s="226" t="s">
        <v>242</v>
      </c>
      <c r="E247" s="254" t="s">
        <v>19</v>
      </c>
      <c r="F247" s="235" t="s">
        <v>1830</v>
      </c>
      <c r="G247" s="234"/>
      <c r="H247" s="236">
        <v>100.8</v>
      </c>
      <c r="I247" s="237"/>
      <c r="J247" s="234"/>
      <c r="K247" s="234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242</v>
      </c>
      <c r="AU247" s="242" t="s">
        <v>82</v>
      </c>
      <c r="AV247" s="13" t="s">
        <v>82</v>
      </c>
      <c r="AW247" s="13" t="s">
        <v>35</v>
      </c>
      <c r="AX247" s="13" t="s">
        <v>73</v>
      </c>
      <c r="AY247" s="242" t="s">
        <v>214</v>
      </c>
    </row>
    <row r="248" s="13" customFormat="1">
      <c r="A248" s="13"/>
      <c r="B248" s="233"/>
      <c r="C248" s="234"/>
      <c r="D248" s="226" t="s">
        <v>242</v>
      </c>
      <c r="E248" s="254" t="s">
        <v>19</v>
      </c>
      <c r="F248" s="235" t="s">
        <v>1831</v>
      </c>
      <c r="G248" s="234"/>
      <c r="H248" s="236">
        <v>82.799999999999997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242</v>
      </c>
      <c r="AU248" s="242" t="s">
        <v>82</v>
      </c>
      <c r="AV248" s="13" t="s">
        <v>82</v>
      </c>
      <c r="AW248" s="13" t="s">
        <v>35</v>
      </c>
      <c r="AX248" s="13" t="s">
        <v>73</v>
      </c>
      <c r="AY248" s="242" t="s">
        <v>214</v>
      </c>
    </row>
    <row r="249" s="13" customFormat="1">
      <c r="A249" s="13"/>
      <c r="B249" s="233"/>
      <c r="C249" s="234"/>
      <c r="D249" s="226" t="s">
        <v>242</v>
      </c>
      <c r="E249" s="254" t="s">
        <v>19</v>
      </c>
      <c r="F249" s="235" t="s">
        <v>1832</v>
      </c>
      <c r="G249" s="234"/>
      <c r="H249" s="236">
        <v>19.5</v>
      </c>
      <c r="I249" s="237"/>
      <c r="J249" s="234"/>
      <c r="K249" s="234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242</v>
      </c>
      <c r="AU249" s="242" t="s">
        <v>82</v>
      </c>
      <c r="AV249" s="13" t="s">
        <v>82</v>
      </c>
      <c r="AW249" s="13" t="s">
        <v>35</v>
      </c>
      <c r="AX249" s="13" t="s">
        <v>73</v>
      </c>
      <c r="AY249" s="242" t="s">
        <v>214</v>
      </c>
    </row>
    <row r="250" s="13" customFormat="1">
      <c r="A250" s="13"/>
      <c r="B250" s="233"/>
      <c r="C250" s="234"/>
      <c r="D250" s="226" t="s">
        <v>242</v>
      </c>
      <c r="E250" s="254" t="s">
        <v>19</v>
      </c>
      <c r="F250" s="235" t="s">
        <v>1833</v>
      </c>
      <c r="G250" s="234"/>
      <c r="H250" s="236">
        <v>9.5999999999999996</v>
      </c>
      <c r="I250" s="237"/>
      <c r="J250" s="234"/>
      <c r="K250" s="234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242</v>
      </c>
      <c r="AU250" s="242" t="s">
        <v>82</v>
      </c>
      <c r="AV250" s="13" t="s">
        <v>82</v>
      </c>
      <c r="AW250" s="13" t="s">
        <v>35</v>
      </c>
      <c r="AX250" s="13" t="s">
        <v>73</v>
      </c>
      <c r="AY250" s="242" t="s">
        <v>214</v>
      </c>
    </row>
    <row r="251" s="2" customFormat="1" ht="16.5" customHeight="1">
      <c r="A251" s="39"/>
      <c r="B251" s="40"/>
      <c r="C251" s="213" t="s">
        <v>443</v>
      </c>
      <c r="D251" s="213" t="s">
        <v>217</v>
      </c>
      <c r="E251" s="214" t="s">
        <v>1834</v>
      </c>
      <c r="F251" s="215" t="s">
        <v>1835</v>
      </c>
      <c r="G251" s="216" t="s">
        <v>321</v>
      </c>
      <c r="H251" s="217">
        <v>546</v>
      </c>
      <c r="I251" s="218"/>
      <c r="J251" s="219">
        <f>ROUND(I251*H251,2)</f>
        <v>0</v>
      </c>
      <c r="K251" s="215" t="s">
        <v>221</v>
      </c>
      <c r="L251" s="45"/>
      <c r="M251" s="220" t="s">
        <v>19</v>
      </c>
      <c r="N251" s="221" t="s">
        <v>44</v>
      </c>
      <c r="O251" s="85"/>
      <c r="P251" s="222">
        <f>O251*H251</f>
        <v>0</v>
      </c>
      <c r="Q251" s="222">
        <v>8.0000000000000007E-05</v>
      </c>
      <c r="R251" s="222">
        <f>Q251*H251</f>
        <v>0.043680000000000004</v>
      </c>
      <c r="S251" s="222">
        <v>0.23000000000000001</v>
      </c>
      <c r="T251" s="223">
        <f>S251*H251</f>
        <v>125.58000000000001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222</v>
      </c>
      <c r="AT251" s="224" t="s">
        <v>217</v>
      </c>
      <c r="AU251" s="224" t="s">
        <v>82</v>
      </c>
      <c r="AY251" s="18" t="s">
        <v>214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80</v>
      </c>
      <c r="BK251" s="225">
        <f>ROUND(I251*H251,2)</f>
        <v>0</v>
      </c>
      <c r="BL251" s="18" t="s">
        <v>222</v>
      </c>
      <c r="BM251" s="224" t="s">
        <v>1836</v>
      </c>
    </row>
    <row r="252" s="2" customFormat="1">
      <c r="A252" s="39"/>
      <c r="B252" s="40"/>
      <c r="C252" s="41"/>
      <c r="D252" s="226" t="s">
        <v>224</v>
      </c>
      <c r="E252" s="41"/>
      <c r="F252" s="227" t="s">
        <v>1837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224</v>
      </c>
      <c r="AU252" s="18" t="s">
        <v>82</v>
      </c>
    </row>
    <row r="253" s="2" customFormat="1">
      <c r="A253" s="39"/>
      <c r="B253" s="40"/>
      <c r="C253" s="41"/>
      <c r="D253" s="231" t="s">
        <v>226</v>
      </c>
      <c r="E253" s="41"/>
      <c r="F253" s="232" t="s">
        <v>1838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226</v>
      </c>
      <c r="AU253" s="18" t="s">
        <v>82</v>
      </c>
    </row>
    <row r="254" s="13" customFormat="1">
      <c r="A254" s="13"/>
      <c r="B254" s="233"/>
      <c r="C254" s="234"/>
      <c r="D254" s="226" t="s">
        <v>242</v>
      </c>
      <c r="E254" s="254" t="s">
        <v>19</v>
      </c>
      <c r="F254" s="235" t="s">
        <v>1839</v>
      </c>
      <c r="G254" s="234"/>
      <c r="H254" s="236">
        <v>546</v>
      </c>
      <c r="I254" s="237"/>
      <c r="J254" s="234"/>
      <c r="K254" s="234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242</v>
      </c>
      <c r="AU254" s="242" t="s">
        <v>82</v>
      </c>
      <c r="AV254" s="13" t="s">
        <v>82</v>
      </c>
      <c r="AW254" s="13" t="s">
        <v>35</v>
      </c>
      <c r="AX254" s="13" t="s">
        <v>80</v>
      </c>
      <c r="AY254" s="242" t="s">
        <v>214</v>
      </c>
    </row>
    <row r="255" s="2" customFormat="1" ht="21.75" customHeight="1">
      <c r="A255" s="39"/>
      <c r="B255" s="40"/>
      <c r="C255" s="213" t="s">
        <v>449</v>
      </c>
      <c r="D255" s="213" t="s">
        <v>217</v>
      </c>
      <c r="E255" s="214" t="s">
        <v>1840</v>
      </c>
      <c r="F255" s="215" t="s">
        <v>1841</v>
      </c>
      <c r="G255" s="216" t="s">
        <v>321</v>
      </c>
      <c r="H255" s="217">
        <v>1194</v>
      </c>
      <c r="I255" s="218"/>
      <c r="J255" s="219">
        <f>ROUND(I255*H255,2)</f>
        <v>0</v>
      </c>
      <c r="K255" s="215" t="s">
        <v>221</v>
      </c>
      <c r="L255" s="45"/>
      <c r="M255" s="220" t="s">
        <v>19</v>
      </c>
      <c r="N255" s="221" t="s">
        <v>44</v>
      </c>
      <c r="O255" s="85"/>
      <c r="P255" s="222">
        <f>O255*H255</f>
        <v>0</v>
      </c>
      <c r="Q255" s="222">
        <v>0.00022000000000000001</v>
      </c>
      <c r="R255" s="222">
        <f>Q255*H255</f>
        <v>0.26268000000000002</v>
      </c>
      <c r="S255" s="222">
        <v>0.46000000000000002</v>
      </c>
      <c r="T255" s="223">
        <f>S255*H255</f>
        <v>549.24000000000001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222</v>
      </c>
      <c r="AT255" s="224" t="s">
        <v>217</v>
      </c>
      <c r="AU255" s="224" t="s">
        <v>82</v>
      </c>
      <c r="AY255" s="18" t="s">
        <v>214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80</v>
      </c>
      <c r="BK255" s="225">
        <f>ROUND(I255*H255,2)</f>
        <v>0</v>
      </c>
      <c r="BL255" s="18" t="s">
        <v>222</v>
      </c>
      <c r="BM255" s="224" t="s">
        <v>1842</v>
      </c>
    </row>
    <row r="256" s="2" customFormat="1">
      <c r="A256" s="39"/>
      <c r="B256" s="40"/>
      <c r="C256" s="41"/>
      <c r="D256" s="226" t="s">
        <v>224</v>
      </c>
      <c r="E256" s="41"/>
      <c r="F256" s="227" t="s">
        <v>1843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224</v>
      </c>
      <c r="AU256" s="18" t="s">
        <v>82</v>
      </c>
    </row>
    <row r="257" s="2" customFormat="1">
      <c r="A257" s="39"/>
      <c r="B257" s="40"/>
      <c r="C257" s="41"/>
      <c r="D257" s="231" t="s">
        <v>226</v>
      </c>
      <c r="E257" s="41"/>
      <c r="F257" s="232" t="s">
        <v>1844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226</v>
      </c>
      <c r="AU257" s="18" t="s">
        <v>82</v>
      </c>
    </row>
    <row r="258" s="2" customFormat="1" ht="16.5" customHeight="1">
      <c r="A258" s="39"/>
      <c r="B258" s="40"/>
      <c r="C258" s="213" t="s">
        <v>455</v>
      </c>
      <c r="D258" s="213" t="s">
        <v>217</v>
      </c>
      <c r="E258" s="214" t="s">
        <v>1845</v>
      </c>
      <c r="F258" s="215" t="s">
        <v>1846</v>
      </c>
      <c r="G258" s="216" t="s">
        <v>321</v>
      </c>
      <c r="H258" s="217">
        <v>77.299999999999997</v>
      </c>
      <c r="I258" s="218"/>
      <c r="J258" s="219">
        <f>ROUND(I258*H258,2)</f>
        <v>0</v>
      </c>
      <c r="K258" s="215" t="s">
        <v>221</v>
      </c>
      <c r="L258" s="45"/>
      <c r="M258" s="220" t="s">
        <v>19</v>
      </c>
      <c r="N258" s="221" t="s">
        <v>44</v>
      </c>
      <c r="O258" s="85"/>
      <c r="P258" s="222">
        <f>O258*H258</f>
        <v>0</v>
      </c>
      <c r="Q258" s="222">
        <v>0</v>
      </c>
      <c r="R258" s="222">
        <f>Q258*H258</f>
        <v>0</v>
      </c>
      <c r="S258" s="222">
        <v>0.098000000000000004</v>
      </c>
      <c r="T258" s="223">
        <f>S258*H258</f>
        <v>7.5754000000000001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222</v>
      </c>
      <c r="AT258" s="224" t="s">
        <v>217</v>
      </c>
      <c r="AU258" s="224" t="s">
        <v>82</v>
      </c>
      <c r="AY258" s="18" t="s">
        <v>214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80</v>
      </c>
      <c r="BK258" s="225">
        <f>ROUND(I258*H258,2)</f>
        <v>0</v>
      </c>
      <c r="BL258" s="18" t="s">
        <v>222</v>
      </c>
      <c r="BM258" s="224" t="s">
        <v>1847</v>
      </c>
    </row>
    <row r="259" s="2" customFormat="1">
      <c r="A259" s="39"/>
      <c r="B259" s="40"/>
      <c r="C259" s="41"/>
      <c r="D259" s="226" t="s">
        <v>224</v>
      </c>
      <c r="E259" s="41"/>
      <c r="F259" s="227" t="s">
        <v>1848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224</v>
      </c>
      <c r="AU259" s="18" t="s">
        <v>82</v>
      </c>
    </row>
    <row r="260" s="2" customFormat="1">
      <c r="A260" s="39"/>
      <c r="B260" s="40"/>
      <c r="C260" s="41"/>
      <c r="D260" s="231" t="s">
        <v>226</v>
      </c>
      <c r="E260" s="41"/>
      <c r="F260" s="232" t="s">
        <v>1849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226</v>
      </c>
      <c r="AU260" s="18" t="s">
        <v>82</v>
      </c>
    </row>
    <row r="261" s="13" customFormat="1">
      <c r="A261" s="13"/>
      <c r="B261" s="233"/>
      <c r="C261" s="234"/>
      <c r="D261" s="226" t="s">
        <v>242</v>
      </c>
      <c r="E261" s="254" t="s">
        <v>19</v>
      </c>
      <c r="F261" s="235" t="s">
        <v>1850</v>
      </c>
      <c r="G261" s="234"/>
      <c r="H261" s="236">
        <v>77.299999999999997</v>
      </c>
      <c r="I261" s="237"/>
      <c r="J261" s="234"/>
      <c r="K261" s="234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242</v>
      </c>
      <c r="AU261" s="242" t="s">
        <v>82</v>
      </c>
      <c r="AV261" s="13" t="s">
        <v>82</v>
      </c>
      <c r="AW261" s="13" t="s">
        <v>35</v>
      </c>
      <c r="AX261" s="13" t="s">
        <v>80</v>
      </c>
      <c r="AY261" s="242" t="s">
        <v>214</v>
      </c>
    </row>
    <row r="262" s="2" customFormat="1" ht="16.5" customHeight="1">
      <c r="A262" s="39"/>
      <c r="B262" s="40"/>
      <c r="C262" s="213" t="s">
        <v>459</v>
      </c>
      <c r="D262" s="213" t="s">
        <v>217</v>
      </c>
      <c r="E262" s="214" t="s">
        <v>1851</v>
      </c>
      <c r="F262" s="215" t="s">
        <v>1852</v>
      </c>
      <c r="G262" s="216" t="s">
        <v>321</v>
      </c>
      <c r="H262" s="217">
        <v>173.69999999999999</v>
      </c>
      <c r="I262" s="218"/>
      <c r="J262" s="219">
        <f>ROUND(I262*H262,2)</f>
        <v>0</v>
      </c>
      <c r="K262" s="215" t="s">
        <v>221</v>
      </c>
      <c r="L262" s="45"/>
      <c r="M262" s="220" t="s">
        <v>19</v>
      </c>
      <c r="N262" s="221" t="s">
        <v>44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0.098000000000000004</v>
      </c>
      <c r="T262" s="223">
        <f>S262*H262</f>
        <v>17.022600000000001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222</v>
      </c>
      <c r="AT262" s="224" t="s">
        <v>217</v>
      </c>
      <c r="AU262" s="224" t="s">
        <v>82</v>
      </c>
      <c r="AY262" s="18" t="s">
        <v>214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80</v>
      </c>
      <c r="BK262" s="225">
        <f>ROUND(I262*H262,2)</f>
        <v>0</v>
      </c>
      <c r="BL262" s="18" t="s">
        <v>222</v>
      </c>
      <c r="BM262" s="224" t="s">
        <v>1853</v>
      </c>
    </row>
    <row r="263" s="2" customFormat="1">
      <c r="A263" s="39"/>
      <c r="B263" s="40"/>
      <c r="C263" s="41"/>
      <c r="D263" s="226" t="s">
        <v>224</v>
      </c>
      <c r="E263" s="41"/>
      <c r="F263" s="227" t="s">
        <v>1854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224</v>
      </c>
      <c r="AU263" s="18" t="s">
        <v>82</v>
      </c>
    </row>
    <row r="264" s="2" customFormat="1">
      <c r="A264" s="39"/>
      <c r="B264" s="40"/>
      <c r="C264" s="41"/>
      <c r="D264" s="231" t="s">
        <v>226</v>
      </c>
      <c r="E264" s="41"/>
      <c r="F264" s="232" t="s">
        <v>1855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226</v>
      </c>
      <c r="AU264" s="18" t="s">
        <v>82</v>
      </c>
    </row>
    <row r="265" s="13" customFormat="1">
      <c r="A265" s="13"/>
      <c r="B265" s="233"/>
      <c r="C265" s="234"/>
      <c r="D265" s="226" t="s">
        <v>242</v>
      </c>
      <c r="E265" s="254" t="s">
        <v>19</v>
      </c>
      <c r="F265" s="235" t="s">
        <v>1856</v>
      </c>
      <c r="G265" s="234"/>
      <c r="H265" s="236">
        <v>173.69999999999999</v>
      </c>
      <c r="I265" s="237"/>
      <c r="J265" s="234"/>
      <c r="K265" s="234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242</v>
      </c>
      <c r="AU265" s="242" t="s">
        <v>82</v>
      </c>
      <c r="AV265" s="13" t="s">
        <v>82</v>
      </c>
      <c r="AW265" s="13" t="s">
        <v>35</v>
      </c>
      <c r="AX265" s="13" t="s">
        <v>80</v>
      </c>
      <c r="AY265" s="242" t="s">
        <v>214</v>
      </c>
    </row>
    <row r="266" s="2" customFormat="1" ht="16.5" customHeight="1">
      <c r="A266" s="39"/>
      <c r="B266" s="40"/>
      <c r="C266" s="213" t="s">
        <v>464</v>
      </c>
      <c r="D266" s="213" t="s">
        <v>217</v>
      </c>
      <c r="E266" s="214" t="s">
        <v>1857</v>
      </c>
      <c r="F266" s="215" t="s">
        <v>1858</v>
      </c>
      <c r="G266" s="216" t="s">
        <v>321</v>
      </c>
      <c r="H266" s="217">
        <v>1203</v>
      </c>
      <c r="I266" s="218"/>
      <c r="J266" s="219">
        <f>ROUND(I266*H266,2)</f>
        <v>0</v>
      </c>
      <c r="K266" s="215" t="s">
        <v>221</v>
      </c>
      <c r="L266" s="45"/>
      <c r="M266" s="220" t="s">
        <v>19</v>
      </c>
      <c r="N266" s="221" t="s">
        <v>44</v>
      </c>
      <c r="O266" s="85"/>
      <c r="P266" s="222">
        <f>O266*H266</f>
        <v>0</v>
      </c>
      <c r="Q266" s="222">
        <v>0</v>
      </c>
      <c r="R266" s="222">
        <f>Q266*H266</f>
        <v>0</v>
      </c>
      <c r="S266" s="222">
        <v>0.57999999999999996</v>
      </c>
      <c r="T266" s="223">
        <f>S266*H266</f>
        <v>697.7399999999999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222</v>
      </c>
      <c r="AT266" s="224" t="s">
        <v>217</v>
      </c>
      <c r="AU266" s="224" t="s">
        <v>82</v>
      </c>
      <c r="AY266" s="18" t="s">
        <v>214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80</v>
      </c>
      <c r="BK266" s="225">
        <f>ROUND(I266*H266,2)</f>
        <v>0</v>
      </c>
      <c r="BL266" s="18" t="s">
        <v>222</v>
      </c>
      <c r="BM266" s="224" t="s">
        <v>1859</v>
      </c>
    </row>
    <row r="267" s="2" customFormat="1">
      <c r="A267" s="39"/>
      <c r="B267" s="40"/>
      <c r="C267" s="41"/>
      <c r="D267" s="226" t="s">
        <v>224</v>
      </c>
      <c r="E267" s="41"/>
      <c r="F267" s="227" t="s">
        <v>1860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224</v>
      </c>
      <c r="AU267" s="18" t="s">
        <v>82</v>
      </c>
    </row>
    <row r="268" s="2" customFormat="1">
      <c r="A268" s="39"/>
      <c r="B268" s="40"/>
      <c r="C268" s="41"/>
      <c r="D268" s="231" t="s">
        <v>226</v>
      </c>
      <c r="E268" s="41"/>
      <c r="F268" s="232" t="s">
        <v>1861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226</v>
      </c>
      <c r="AU268" s="18" t="s">
        <v>82</v>
      </c>
    </row>
    <row r="269" s="13" customFormat="1">
      <c r="A269" s="13"/>
      <c r="B269" s="233"/>
      <c r="C269" s="234"/>
      <c r="D269" s="226" t="s">
        <v>242</v>
      </c>
      <c r="E269" s="254" t="s">
        <v>19</v>
      </c>
      <c r="F269" s="235" t="s">
        <v>1862</v>
      </c>
      <c r="G269" s="234"/>
      <c r="H269" s="236">
        <v>1203</v>
      </c>
      <c r="I269" s="237"/>
      <c r="J269" s="234"/>
      <c r="K269" s="234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242</v>
      </c>
      <c r="AU269" s="242" t="s">
        <v>82</v>
      </c>
      <c r="AV269" s="13" t="s">
        <v>82</v>
      </c>
      <c r="AW269" s="13" t="s">
        <v>35</v>
      </c>
      <c r="AX269" s="13" t="s">
        <v>80</v>
      </c>
      <c r="AY269" s="242" t="s">
        <v>214</v>
      </c>
    </row>
    <row r="270" s="2" customFormat="1" ht="16.5" customHeight="1">
      <c r="A270" s="39"/>
      <c r="B270" s="40"/>
      <c r="C270" s="213" t="s">
        <v>470</v>
      </c>
      <c r="D270" s="213" t="s">
        <v>217</v>
      </c>
      <c r="E270" s="214" t="s">
        <v>1863</v>
      </c>
      <c r="F270" s="215" t="s">
        <v>1864</v>
      </c>
      <c r="G270" s="216" t="s">
        <v>321</v>
      </c>
      <c r="H270" s="217">
        <v>213</v>
      </c>
      <c r="I270" s="218"/>
      <c r="J270" s="219">
        <f>ROUND(I270*H270,2)</f>
        <v>0</v>
      </c>
      <c r="K270" s="215" t="s">
        <v>221</v>
      </c>
      <c r="L270" s="45"/>
      <c r="M270" s="220" t="s">
        <v>19</v>
      </c>
      <c r="N270" s="221" t="s">
        <v>44</v>
      </c>
      <c r="O270" s="85"/>
      <c r="P270" s="222">
        <f>O270*H270</f>
        <v>0</v>
      </c>
      <c r="Q270" s="222">
        <v>0</v>
      </c>
      <c r="R270" s="222">
        <f>Q270*H270</f>
        <v>0</v>
      </c>
      <c r="S270" s="222">
        <v>0.26000000000000001</v>
      </c>
      <c r="T270" s="223">
        <f>S270*H270</f>
        <v>55.380000000000003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222</v>
      </c>
      <c r="AT270" s="224" t="s">
        <v>217</v>
      </c>
      <c r="AU270" s="224" t="s">
        <v>82</v>
      </c>
      <c r="AY270" s="18" t="s">
        <v>214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80</v>
      </c>
      <c r="BK270" s="225">
        <f>ROUND(I270*H270,2)</f>
        <v>0</v>
      </c>
      <c r="BL270" s="18" t="s">
        <v>222</v>
      </c>
      <c r="BM270" s="224" t="s">
        <v>1865</v>
      </c>
    </row>
    <row r="271" s="2" customFormat="1">
      <c r="A271" s="39"/>
      <c r="B271" s="40"/>
      <c r="C271" s="41"/>
      <c r="D271" s="226" t="s">
        <v>224</v>
      </c>
      <c r="E271" s="41"/>
      <c r="F271" s="227" t="s">
        <v>1866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224</v>
      </c>
      <c r="AU271" s="18" t="s">
        <v>82</v>
      </c>
    </row>
    <row r="272" s="2" customFormat="1">
      <c r="A272" s="39"/>
      <c r="B272" s="40"/>
      <c r="C272" s="41"/>
      <c r="D272" s="231" t="s">
        <v>226</v>
      </c>
      <c r="E272" s="41"/>
      <c r="F272" s="232" t="s">
        <v>1867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226</v>
      </c>
      <c r="AU272" s="18" t="s">
        <v>82</v>
      </c>
    </row>
    <row r="273" s="2" customFormat="1" ht="16.5" customHeight="1">
      <c r="A273" s="39"/>
      <c r="B273" s="40"/>
      <c r="C273" s="213" t="s">
        <v>476</v>
      </c>
      <c r="D273" s="213" t="s">
        <v>217</v>
      </c>
      <c r="E273" s="214" t="s">
        <v>1868</v>
      </c>
      <c r="F273" s="215" t="s">
        <v>1869</v>
      </c>
      <c r="G273" s="216" t="s">
        <v>321</v>
      </c>
      <c r="H273" s="217">
        <v>213</v>
      </c>
      <c r="I273" s="218"/>
      <c r="J273" s="219">
        <f>ROUND(I273*H273,2)</f>
        <v>0</v>
      </c>
      <c r="K273" s="215" t="s">
        <v>221</v>
      </c>
      <c r="L273" s="45"/>
      <c r="M273" s="220" t="s">
        <v>19</v>
      </c>
      <c r="N273" s="221" t="s">
        <v>44</v>
      </c>
      <c r="O273" s="85"/>
      <c r="P273" s="222">
        <f>O273*H273</f>
        <v>0</v>
      </c>
      <c r="Q273" s="222">
        <v>0</v>
      </c>
      <c r="R273" s="222">
        <f>Q273*H273</f>
        <v>0</v>
      </c>
      <c r="S273" s="222">
        <v>0.44</v>
      </c>
      <c r="T273" s="223">
        <f>S273*H273</f>
        <v>93.719999999999999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222</v>
      </c>
      <c r="AT273" s="224" t="s">
        <v>217</v>
      </c>
      <c r="AU273" s="224" t="s">
        <v>82</v>
      </c>
      <c r="AY273" s="18" t="s">
        <v>214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80</v>
      </c>
      <c r="BK273" s="225">
        <f>ROUND(I273*H273,2)</f>
        <v>0</v>
      </c>
      <c r="BL273" s="18" t="s">
        <v>222</v>
      </c>
      <c r="BM273" s="224" t="s">
        <v>1870</v>
      </c>
    </row>
    <row r="274" s="2" customFormat="1">
      <c r="A274" s="39"/>
      <c r="B274" s="40"/>
      <c r="C274" s="41"/>
      <c r="D274" s="226" t="s">
        <v>224</v>
      </c>
      <c r="E274" s="41"/>
      <c r="F274" s="227" t="s">
        <v>1871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224</v>
      </c>
      <c r="AU274" s="18" t="s">
        <v>82</v>
      </c>
    </row>
    <row r="275" s="2" customFormat="1">
      <c r="A275" s="39"/>
      <c r="B275" s="40"/>
      <c r="C275" s="41"/>
      <c r="D275" s="231" t="s">
        <v>226</v>
      </c>
      <c r="E275" s="41"/>
      <c r="F275" s="232" t="s">
        <v>1872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226</v>
      </c>
      <c r="AU275" s="18" t="s">
        <v>82</v>
      </c>
    </row>
    <row r="276" s="2" customFormat="1" ht="16.5" customHeight="1">
      <c r="A276" s="39"/>
      <c r="B276" s="40"/>
      <c r="C276" s="213" t="s">
        <v>482</v>
      </c>
      <c r="D276" s="213" t="s">
        <v>217</v>
      </c>
      <c r="E276" s="214" t="s">
        <v>1873</v>
      </c>
      <c r="F276" s="215" t="s">
        <v>1874</v>
      </c>
      <c r="G276" s="216" t="s">
        <v>220</v>
      </c>
      <c r="H276" s="217">
        <v>145</v>
      </c>
      <c r="I276" s="218"/>
      <c r="J276" s="219">
        <f>ROUND(I276*H276,2)</f>
        <v>0</v>
      </c>
      <c r="K276" s="215" t="s">
        <v>221</v>
      </c>
      <c r="L276" s="45"/>
      <c r="M276" s="220" t="s">
        <v>19</v>
      </c>
      <c r="N276" s="221" t="s">
        <v>44</v>
      </c>
      <c r="O276" s="85"/>
      <c r="P276" s="222">
        <f>O276*H276</f>
        <v>0</v>
      </c>
      <c r="Q276" s="222">
        <v>0</v>
      </c>
      <c r="R276" s="222">
        <f>Q276*H276</f>
        <v>0</v>
      </c>
      <c r="S276" s="222">
        <v>0.20499999999999999</v>
      </c>
      <c r="T276" s="223">
        <f>S276*H276</f>
        <v>29.724999999999998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222</v>
      </c>
      <c r="AT276" s="224" t="s">
        <v>217</v>
      </c>
      <c r="AU276" s="224" t="s">
        <v>82</v>
      </c>
      <c r="AY276" s="18" t="s">
        <v>214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80</v>
      </c>
      <c r="BK276" s="225">
        <f>ROUND(I276*H276,2)</f>
        <v>0</v>
      </c>
      <c r="BL276" s="18" t="s">
        <v>222</v>
      </c>
      <c r="BM276" s="224" t="s">
        <v>1875</v>
      </c>
    </row>
    <row r="277" s="2" customFormat="1">
      <c r="A277" s="39"/>
      <c r="B277" s="40"/>
      <c r="C277" s="41"/>
      <c r="D277" s="226" t="s">
        <v>224</v>
      </c>
      <c r="E277" s="41"/>
      <c r="F277" s="227" t="s">
        <v>1876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224</v>
      </c>
      <c r="AU277" s="18" t="s">
        <v>82</v>
      </c>
    </row>
    <row r="278" s="2" customFormat="1">
      <c r="A278" s="39"/>
      <c r="B278" s="40"/>
      <c r="C278" s="41"/>
      <c r="D278" s="231" t="s">
        <v>226</v>
      </c>
      <c r="E278" s="41"/>
      <c r="F278" s="232" t="s">
        <v>1877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226</v>
      </c>
      <c r="AU278" s="18" t="s">
        <v>82</v>
      </c>
    </row>
    <row r="279" s="2" customFormat="1" ht="16.5" customHeight="1">
      <c r="A279" s="39"/>
      <c r="B279" s="40"/>
      <c r="C279" s="213" t="s">
        <v>488</v>
      </c>
      <c r="D279" s="213" t="s">
        <v>217</v>
      </c>
      <c r="E279" s="214" t="s">
        <v>1878</v>
      </c>
      <c r="F279" s="215" t="s">
        <v>1879</v>
      </c>
      <c r="G279" s="216" t="s">
        <v>321</v>
      </c>
      <c r="H279" s="217">
        <v>383</v>
      </c>
      <c r="I279" s="218"/>
      <c r="J279" s="219">
        <f>ROUND(I279*H279,2)</f>
        <v>0</v>
      </c>
      <c r="K279" s="215" t="s">
        <v>221</v>
      </c>
      <c r="L279" s="45"/>
      <c r="M279" s="220" t="s">
        <v>19</v>
      </c>
      <c r="N279" s="221" t="s">
        <v>44</v>
      </c>
      <c r="O279" s="85"/>
      <c r="P279" s="222">
        <f>O279*H279</f>
        <v>0</v>
      </c>
      <c r="Q279" s="222">
        <v>0</v>
      </c>
      <c r="R279" s="222">
        <f>Q279*H279</f>
        <v>0</v>
      </c>
      <c r="S279" s="222">
        <v>0.35499999999999998</v>
      </c>
      <c r="T279" s="223">
        <f>S279*H279</f>
        <v>135.965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222</v>
      </c>
      <c r="AT279" s="224" t="s">
        <v>217</v>
      </c>
      <c r="AU279" s="224" t="s">
        <v>82</v>
      </c>
      <c r="AY279" s="18" t="s">
        <v>214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80</v>
      </c>
      <c r="BK279" s="225">
        <f>ROUND(I279*H279,2)</f>
        <v>0</v>
      </c>
      <c r="BL279" s="18" t="s">
        <v>222</v>
      </c>
      <c r="BM279" s="224" t="s">
        <v>1880</v>
      </c>
    </row>
    <row r="280" s="2" customFormat="1">
      <c r="A280" s="39"/>
      <c r="B280" s="40"/>
      <c r="C280" s="41"/>
      <c r="D280" s="226" t="s">
        <v>224</v>
      </c>
      <c r="E280" s="41"/>
      <c r="F280" s="227" t="s">
        <v>1881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224</v>
      </c>
      <c r="AU280" s="18" t="s">
        <v>82</v>
      </c>
    </row>
    <row r="281" s="2" customFormat="1">
      <c r="A281" s="39"/>
      <c r="B281" s="40"/>
      <c r="C281" s="41"/>
      <c r="D281" s="231" t="s">
        <v>226</v>
      </c>
      <c r="E281" s="41"/>
      <c r="F281" s="232" t="s">
        <v>1882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226</v>
      </c>
      <c r="AU281" s="18" t="s">
        <v>82</v>
      </c>
    </row>
    <row r="282" s="2" customFormat="1" ht="16.5" customHeight="1">
      <c r="A282" s="39"/>
      <c r="B282" s="40"/>
      <c r="C282" s="213" t="s">
        <v>493</v>
      </c>
      <c r="D282" s="213" t="s">
        <v>217</v>
      </c>
      <c r="E282" s="214" t="s">
        <v>1883</v>
      </c>
      <c r="F282" s="215" t="s">
        <v>1884</v>
      </c>
      <c r="G282" s="216" t="s">
        <v>1655</v>
      </c>
      <c r="H282" s="217">
        <v>389</v>
      </c>
      <c r="I282" s="218"/>
      <c r="J282" s="219">
        <f>ROUND(I282*H282,2)</f>
        <v>0</v>
      </c>
      <c r="K282" s="215" t="s">
        <v>19</v>
      </c>
      <c r="L282" s="45"/>
      <c r="M282" s="220" t="s">
        <v>19</v>
      </c>
      <c r="N282" s="221" t="s">
        <v>44</v>
      </c>
      <c r="O282" s="85"/>
      <c r="P282" s="222">
        <f>O282*H282</f>
        <v>0</v>
      </c>
      <c r="Q282" s="222">
        <v>1.4299999999999999</v>
      </c>
      <c r="R282" s="222">
        <f>Q282*H282</f>
        <v>556.26999999999998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222</v>
      </c>
      <c r="AT282" s="224" t="s">
        <v>217</v>
      </c>
      <c r="AU282" s="224" t="s">
        <v>82</v>
      </c>
      <c r="AY282" s="18" t="s">
        <v>214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80</v>
      </c>
      <c r="BK282" s="225">
        <f>ROUND(I282*H282,2)</f>
        <v>0</v>
      </c>
      <c r="BL282" s="18" t="s">
        <v>222</v>
      </c>
      <c r="BM282" s="224" t="s">
        <v>1885</v>
      </c>
    </row>
    <row r="283" s="2" customFormat="1">
      <c r="A283" s="39"/>
      <c r="B283" s="40"/>
      <c r="C283" s="41"/>
      <c r="D283" s="226" t="s">
        <v>224</v>
      </c>
      <c r="E283" s="41"/>
      <c r="F283" s="227" t="s">
        <v>1886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224</v>
      </c>
      <c r="AU283" s="18" t="s">
        <v>82</v>
      </c>
    </row>
    <row r="284" s="13" customFormat="1">
      <c r="A284" s="13"/>
      <c r="B284" s="233"/>
      <c r="C284" s="234"/>
      <c r="D284" s="226" t="s">
        <v>242</v>
      </c>
      <c r="E284" s="254" t="s">
        <v>19</v>
      </c>
      <c r="F284" s="235" t="s">
        <v>1887</v>
      </c>
      <c r="G284" s="234"/>
      <c r="H284" s="236">
        <v>389</v>
      </c>
      <c r="I284" s="237"/>
      <c r="J284" s="234"/>
      <c r="K284" s="234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242</v>
      </c>
      <c r="AU284" s="242" t="s">
        <v>82</v>
      </c>
      <c r="AV284" s="13" t="s">
        <v>82</v>
      </c>
      <c r="AW284" s="13" t="s">
        <v>35</v>
      </c>
      <c r="AX284" s="13" t="s">
        <v>80</v>
      </c>
      <c r="AY284" s="242" t="s">
        <v>214</v>
      </c>
    </row>
    <row r="285" s="2" customFormat="1" ht="16.5" customHeight="1">
      <c r="A285" s="39"/>
      <c r="B285" s="40"/>
      <c r="C285" s="213" t="s">
        <v>501</v>
      </c>
      <c r="D285" s="213" t="s">
        <v>217</v>
      </c>
      <c r="E285" s="214" t="s">
        <v>1888</v>
      </c>
      <c r="F285" s="215" t="s">
        <v>1889</v>
      </c>
      <c r="G285" s="216" t="s">
        <v>1655</v>
      </c>
      <c r="H285" s="217">
        <v>1145</v>
      </c>
      <c r="I285" s="218"/>
      <c r="J285" s="219">
        <f>ROUND(I285*H285,2)</f>
        <v>0</v>
      </c>
      <c r="K285" s="215" t="s">
        <v>221</v>
      </c>
      <c r="L285" s="45"/>
      <c r="M285" s="220" t="s">
        <v>19</v>
      </c>
      <c r="N285" s="221" t="s">
        <v>44</v>
      </c>
      <c r="O285" s="85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222</v>
      </c>
      <c r="AT285" s="224" t="s">
        <v>217</v>
      </c>
      <c r="AU285" s="224" t="s">
        <v>82</v>
      </c>
      <c r="AY285" s="18" t="s">
        <v>214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80</v>
      </c>
      <c r="BK285" s="225">
        <f>ROUND(I285*H285,2)</f>
        <v>0</v>
      </c>
      <c r="BL285" s="18" t="s">
        <v>222</v>
      </c>
      <c r="BM285" s="224" t="s">
        <v>1890</v>
      </c>
    </row>
    <row r="286" s="2" customFormat="1">
      <c r="A286" s="39"/>
      <c r="B286" s="40"/>
      <c r="C286" s="41"/>
      <c r="D286" s="226" t="s">
        <v>224</v>
      </c>
      <c r="E286" s="41"/>
      <c r="F286" s="227" t="s">
        <v>1891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224</v>
      </c>
      <c r="AU286" s="18" t="s">
        <v>82</v>
      </c>
    </row>
    <row r="287" s="2" customFormat="1">
      <c r="A287" s="39"/>
      <c r="B287" s="40"/>
      <c r="C287" s="41"/>
      <c r="D287" s="231" t="s">
        <v>226</v>
      </c>
      <c r="E287" s="41"/>
      <c r="F287" s="232" t="s">
        <v>1892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226</v>
      </c>
      <c r="AU287" s="18" t="s">
        <v>82</v>
      </c>
    </row>
    <row r="288" s="2" customFormat="1" ht="16.5" customHeight="1">
      <c r="A288" s="39"/>
      <c r="B288" s="40"/>
      <c r="C288" s="243" t="s">
        <v>510</v>
      </c>
      <c r="D288" s="243" t="s">
        <v>254</v>
      </c>
      <c r="E288" s="244" t="s">
        <v>1893</v>
      </c>
      <c r="F288" s="245" t="s">
        <v>1894</v>
      </c>
      <c r="G288" s="246" t="s">
        <v>232</v>
      </c>
      <c r="H288" s="247">
        <v>2290</v>
      </c>
      <c r="I288" s="248"/>
      <c r="J288" s="249">
        <f>ROUND(I288*H288,2)</f>
        <v>0</v>
      </c>
      <c r="K288" s="245" t="s">
        <v>221</v>
      </c>
      <c r="L288" s="250"/>
      <c r="M288" s="251" t="s">
        <v>19</v>
      </c>
      <c r="N288" s="252" t="s">
        <v>44</v>
      </c>
      <c r="O288" s="85"/>
      <c r="P288" s="222">
        <f>O288*H288</f>
        <v>0</v>
      </c>
      <c r="Q288" s="222">
        <v>1</v>
      </c>
      <c r="R288" s="222">
        <f>Q288*H288</f>
        <v>2290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215</v>
      </c>
      <c r="AT288" s="224" t="s">
        <v>254</v>
      </c>
      <c r="AU288" s="224" t="s">
        <v>82</v>
      </c>
      <c r="AY288" s="18" t="s">
        <v>214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80</v>
      </c>
      <c r="BK288" s="225">
        <f>ROUND(I288*H288,2)</f>
        <v>0</v>
      </c>
      <c r="BL288" s="18" t="s">
        <v>222</v>
      </c>
      <c r="BM288" s="224" t="s">
        <v>1895</v>
      </c>
    </row>
    <row r="289" s="2" customFormat="1">
      <c r="A289" s="39"/>
      <c r="B289" s="40"/>
      <c r="C289" s="41"/>
      <c r="D289" s="226" t="s">
        <v>224</v>
      </c>
      <c r="E289" s="41"/>
      <c r="F289" s="227" t="s">
        <v>1894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224</v>
      </c>
      <c r="AU289" s="18" t="s">
        <v>82</v>
      </c>
    </row>
    <row r="290" s="13" customFormat="1">
      <c r="A290" s="13"/>
      <c r="B290" s="233"/>
      <c r="C290" s="234"/>
      <c r="D290" s="226" t="s">
        <v>242</v>
      </c>
      <c r="E290" s="234"/>
      <c r="F290" s="235" t="s">
        <v>1896</v>
      </c>
      <c r="G290" s="234"/>
      <c r="H290" s="236">
        <v>2290</v>
      </c>
      <c r="I290" s="237"/>
      <c r="J290" s="234"/>
      <c r="K290" s="234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242</v>
      </c>
      <c r="AU290" s="242" t="s">
        <v>82</v>
      </c>
      <c r="AV290" s="13" t="s">
        <v>82</v>
      </c>
      <c r="AW290" s="13" t="s">
        <v>4</v>
      </c>
      <c r="AX290" s="13" t="s">
        <v>80</v>
      </c>
      <c r="AY290" s="242" t="s">
        <v>214</v>
      </c>
    </row>
    <row r="291" s="2" customFormat="1" ht="16.5" customHeight="1">
      <c r="A291" s="39"/>
      <c r="B291" s="40"/>
      <c r="C291" s="213" t="s">
        <v>514</v>
      </c>
      <c r="D291" s="213" t="s">
        <v>217</v>
      </c>
      <c r="E291" s="214" t="s">
        <v>1897</v>
      </c>
      <c r="F291" s="215" t="s">
        <v>1898</v>
      </c>
      <c r="G291" s="216" t="s">
        <v>1655</v>
      </c>
      <c r="H291" s="217">
        <v>5390.415</v>
      </c>
      <c r="I291" s="218"/>
      <c r="J291" s="219">
        <f>ROUND(I291*H291,2)</f>
        <v>0</v>
      </c>
      <c r="K291" s="215" t="s">
        <v>221</v>
      </c>
      <c r="L291" s="45"/>
      <c r="M291" s="220" t="s">
        <v>19</v>
      </c>
      <c r="N291" s="221" t="s">
        <v>44</v>
      </c>
      <c r="O291" s="85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222</v>
      </c>
      <c r="AT291" s="224" t="s">
        <v>217</v>
      </c>
      <c r="AU291" s="224" t="s">
        <v>82</v>
      </c>
      <c r="AY291" s="18" t="s">
        <v>214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80</v>
      </c>
      <c r="BK291" s="225">
        <f>ROUND(I291*H291,2)</f>
        <v>0</v>
      </c>
      <c r="BL291" s="18" t="s">
        <v>222</v>
      </c>
      <c r="BM291" s="224" t="s">
        <v>1899</v>
      </c>
    </row>
    <row r="292" s="2" customFormat="1">
      <c r="A292" s="39"/>
      <c r="B292" s="40"/>
      <c r="C292" s="41"/>
      <c r="D292" s="226" t="s">
        <v>224</v>
      </c>
      <c r="E292" s="41"/>
      <c r="F292" s="227" t="s">
        <v>1900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224</v>
      </c>
      <c r="AU292" s="18" t="s">
        <v>82</v>
      </c>
    </row>
    <row r="293" s="2" customFormat="1">
      <c r="A293" s="39"/>
      <c r="B293" s="40"/>
      <c r="C293" s="41"/>
      <c r="D293" s="231" t="s">
        <v>226</v>
      </c>
      <c r="E293" s="41"/>
      <c r="F293" s="232" t="s">
        <v>1901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226</v>
      </c>
      <c r="AU293" s="18" t="s">
        <v>82</v>
      </c>
    </row>
    <row r="294" s="2" customFormat="1" ht="16.5" customHeight="1">
      <c r="A294" s="39"/>
      <c r="B294" s="40"/>
      <c r="C294" s="213" t="s">
        <v>520</v>
      </c>
      <c r="D294" s="213" t="s">
        <v>217</v>
      </c>
      <c r="E294" s="214" t="s">
        <v>1902</v>
      </c>
      <c r="F294" s="215" t="s">
        <v>1903</v>
      </c>
      <c r="G294" s="216" t="s">
        <v>1655</v>
      </c>
      <c r="H294" s="217">
        <v>5390.415</v>
      </c>
      <c r="I294" s="218"/>
      <c r="J294" s="219">
        <f>ROUND(I294*H294,2)</f>
        <v>0</v>
      </c>
      <c r="K294" s="215" t="s">
        <v>221</v>
      </c>
      <c r="L294" s="45"/>
      <c r="M294" s="220" t="s">
        <v>19</v>
      </c>
      <c r="N294" s="221" t="s">
        <v>44</v>
      </c>
      <c r="O294" s="85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222</v>
      </c>
      <c r="AT294" s="224" t="s">
        <v>217</v>
      </c>
      <c r="AU294" s="224" t="s">
        <v>82</v>
      </c>
      <c r="AY294" s="18" t="s">
        <v>214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80</v>
      </c>
      <c r="BK294" s="225">
        <f>ROUND(I294*H294,2)</f>
        <v>0</v>
      </c>
      <c r="BL294" s="18" t="s">
        <v>222</v>
      </c>
      <c r="BM294" s="224" t="s">
        <v>1904</v>
      </c>
    </row>
    <row r="295" s="2" customFormat="1">
      <c r="A295" s="39"/>
      <c r="B295" s="40"/>
      <c r="C295" s="41"/>
      <c r="D295" s="226" t="s">
        <v>224</v>
      </c>
      <c r="E295" s="41"/>
      <c r="F295" s="227" t="s">
        <v>1905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224</v>
      </c>
      <c r="AU295" s="18" t="s">
        <v>82</v>
      </c>
    </row>
    <row r="296" s="2" customFormat="1">
      <c r="A296" s="39"/>
      <c r="B296" s="40"/>
      <c r="C296" s="41"/>
      <c r="D296" s="231" t="s">
        <v>226</v>
      </c>
      <c r="E296" s="41"/>
      <c r="F296" s="232" t="s">
        <v>1906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226</v>
      </c>
      <c r="AU296" s="18" t="s">
        <v>82</v>
      </c>
    </row>
    <row r="297" s="2" customFormat="1" ht="16.5" customHeight="1">
      <c r="A297" s="39"/>
      <c r="B297" s="40"/>
      <c r="C297" s="213" t="s">
        <v>526</v>
      </c>
      <c r="D297" s="213" t="s">
        <v>217</v>
      </c>
      <c r="E297" s="214" t="s">
        <v>1907</v>
      </c>
      <c r="F297" s="215" t="s">
        <v>1908</v>
      </c>
      <c r="G297" s="216" t="s">
        <v>232</v>
      </c>
      <c r="H297" s="217">
        <v>1769</v>
      </c>
      <c r="I297" s="218"/>
      <c r="J297" s="219">
        <f>ROUND(I297*H297,2)</f>
        <v>0</v>
      </c>
      <c r="K297" s="215" t="s">
        <v>221</v>
      </c>
      <c r="L297" s="45"/>
      <c r="M297" s="220" t="s">
        <v>19</v>
      </c>
      <c r="N297" s="221" t="s">
        <v>44</v>
      </c>
      <c r="O297" s="85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222</v>
      </c>
      <c r="AT297" s="224" t="s">
        <v>217</v>
      </c>
      <c r="AU297" s="224" t="s">
        <v>82</v>
      </c>
      <c r="AY297" s="18" t="s">
        <v>214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80</v>
      </c>
      <c r="BK297" s="225">
        <f>ROUND(I297*H297,2)</f>
        <v>0</v>
      </c>
      <c r="BL297" s="18" t="s">
        <v>222</v>
      </c>
      <c r="BM297" s="224" t="s">
        <v>1909</v>
      </c>
    </row>
    <row r="298" s="2" customFormat="1">
      <c r="A298" s="39"/>
      <c r="B298" s="40"/>
      <c r="C298" s="41"/>
      <c r="D298" s="226" t="s">
        <v>224</v>
      </c>
      <c r="E298" s="41"/>
      <c r="F298" s="227" t="s">
        <v>1910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224</v>
      </c>
      <c r="AU298" s="18" t="s">
        <v>82</v>
      </c>
    </row>
    <row r="299" s="2" customFormat="1">
      <c r="A299" s="39"/>
      <c r="B299" s="40"/>
      <c r="C299" s="41"/>
      <c r="D299" s="231" t="s">
        <v>226</v>
      </c>
      <c r="E299" s="41"/>
      <c r="F299" s="232" t="s">
        <v>1911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226</v>
      </c>
      <c r="AU299" s="18" t="s">
        <v>82</v>
      </c>
    </row>
    <row r="300" s="2" customFormat="1" ht="16.5" customHeight="1">
      <c r="A300" s="39"/>
      <c r="B300" s="40"/>
      <c r="C300" s="213" t="s">
        <v>531</v>
      </c>
      <c r="D300" s="213" t="s">
        <v>217</v>
      </c>
      <c r="E300" s="214" t="s">
        <v>1912</v>
      </c>
      <c r="F300" s="215" t="s">
        <v>1913</v>
      </c>
      <c r="G300" s="216" t="s">
        <v>321</v>
      </c>
      <c r="H300" s="217">
        <v>3717</v>
      </c>
      <c r="I300" s="218"/>
      <c r="J300" s="219">
        <f>ROUND(I300*H300,2)</f>
        <v>0</v>
      </c>
      <c r="K300" s="215" t="s">
        <v>221</v>
      </c>
      <c r="L300" s="45"/>
      <c r="M300" s="220" t="s">
        <v>19</v>
      </c>
      <c r="N300" s="221" t="s">
        <v>44</v>
      </c>
      <c r="O300" s="85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222</v>
      </c>
      <c r="AT300" s="224" t="s">
        <v>217</v>
      </c>
      <c r="AU300" s="224" t="s">
        <v>82</v>
      </c>
      <c r="AY300" s="18" t="s">
        <v>214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80</v>
      </c>
      <c r="BK300" s="225">
        <f>ROUND(I300*H300,2)</f>
        <v>0</v>
      </c>
      <c r="BL300" s="18" t="s">
        <v>222</v>
      </c>
      <c r="BM300" s="224" t="s">
        <v>1914</v>
      </c>
    </row>
    <row r="301" s="2" customFormat="1">
      <c r="A301" s="39"/>
      <c r="B301" s="40"/>
      <c r="C301" s="41"/>
      <c r="D301" s="226" t="s">
        <v>224</v>
      </c>
      <c r="E301" s="41"/>
      <c r="F301" s="227" t="s">
        <v>1915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224</v>
      </c>
      <c r="AU301" s="18" t="s">
        <v>82</v>
      </c>
    </row>
    <row r="302" s="2" customFormat="1">
      <c r="A302" s="39"/>
      <c r="B302" s="40"/>
      <c r="C302" s="41"/>
      <c r="D302" s="231" t="s">
        <v>226</v>
      </c>
      <c r="E302" s="41"/>
      <c r="F302" s="232" t="s">
        <v>1916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226</v>
      </c>
      <c r="AU302" s="18" t="s">
        <v>82</v>
      </c>
    </row>
    <row r="303" s="13" customFormat="1">
      <c r="A303" s="13"/>
      <c r="B303" s="233"/>
      <c r="C303" s="234"/>
      <c r="D303" s="226" t="s">
        <v>242</v>
      </c>
      <c r="E303" s="234"/>
      <c r="F303" s="235" t="s">
        <v>1917</v>
      </c>
      <c r="G303" s="234"/>
      <c r="H303" s="236">
        <v>3717</v>
      </c>
      <c r="I303" s="237"/>
      <c r="J303" s="234"/>
      <c r="K303" s="234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242</v>
      </c>
      <c r="AU303" s="242" t="s">
        <v>82</v>
      </c>
      <c r="AV303" s="13" t="s">
        <v>82</v>
      </c>
      <c r="AW303" s="13" t="s">
        <v>4</v>
      </c>
      <c r="AX303" s="13" t="s">
        <v>80</v>
      </c>
      <c r="AY303" s="242" t="s">
        <v>214</v>
      </c>
    </row>
    <row r="304" s="2" customFormat="1" ht="16.5" customHeight="1">
      <c r="A304" s="39"/>
      <c r="B304" s="40"/>
      <c r="C304" s="243" t="s">
        <v>539</v>
      </c>
      <c r="D304" s="243" t="s">
        <v>254</v>
      </c>
      <c r="E304" s="244" t="s">
        <v>1918</v>
      </c>
      <c r="F304" s="245" t="s">
        <v>1919</v>
      </c>
      <c r="G304" s="246" t="s">
        <v>551</v>
      </c>
      <c r="H304" s="247">
        <v>88.5</v>
      </c>
      <c r="I304" s="248"/>
      <c r="J304" s="249">
        <f>ROUND(I304*H304,2)</f>
        <v>0</v>
      </c>
      <c r="K304" s="245" t="s">
        <v>221</v>
      </c>
      <c r="L304" s="250"/>
      <c r="M304" s="251" t="s">
        <v>19</v>
      </c>
      <c r="N304" s="252" t="s">
        <v>44</v>
      </c>
      <c r="O304" s="85"/>
      <c r="P304" s="222">
        <f>O304*H304</f>
        <v>0</v>
      </c>
      <c r="Q304" s="222">
        <v>0.001</v>
      </c>
      <c r="R304" s="222">
        <f>Q304*H304</f>
        <v>0.088499999999999995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215</v>
      </c>
      <c r="AT304" s="224" t="s">
        <v>254</v>
      </c>
      <c r="AU304" s="224" t="s">
        <v>82</v>
      </c>
      <c r="AY304" s="18" t="s">
        <v>214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80</v>
      </c>
      <c r="BK304" s="225">
        <f>ROUND(I304*H304,2)</f>
        <v>0</v>
      </c>
      <c r="BL304" s="18" t="s">
        <v>222</v>
      </c>
      <c r="BM304" s="224" t="s">
        <v>1920</v>
      </c>
    </row>
    <row r="305" s="2" customFormat="1">
      <c r="A305" s="39"/>
      <c r="B305" s="40"/>
      <c r="C305" s="41"/>
      <c r="D305" s="226" t="s">
        <v>224</v>
      </c>
      <c r="E305" s="41"/>
      <c r="F305" s="227" t="s">
        <v>1919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224</v>
      </c>
      <c r="AU305" s="18" t="s">
        <v>82</v>
      </c>
    </row>
    <row r="306" s="13" customFormat="1">
      <c r="A306" s="13"/>
      <c r="B306" s="233"/>
      <c r="C306" s="234"/>
      <c r="D306" s="226" t="s">
        <v>242</v>
      </c>
      <c r="E306" s="234"/>
      <c r="F306" s="235" t="s">
        <v>1921</v>
      </c>
      <c r="G306" s="234"/>
      <c r="H306" s="236">
        <v>88.5</v>
      </c>
      <c r="I306" s="237"/>
      <c r="J306" s="234"/>
      <c r="K306" s="234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242</v>
      </c>
      <c r="AU306" s="242" t="s">
        <v>82</v>
      </c>
      <c r="AV306" s="13" t="s">
        <v>82</v>
      </c>
      <c r="AW306" s="13" t="s">
        <v>4</v>
      </c>
      <c r="AX306" s="13" t="s">
        <v>80</v>
      </c>
      <c r="AY306" s="242" t="s">
        <v>214</v>
      </c>
    </row>
    <row r="307" s="2" customFormat="1" ht="16.5" customHeight="1">
      <c r="A307" s="39"/>
      <c r="B307" s="40"/>
      <c r="C307" s="213" t="s">
        <v>544</v>
      </c>
      <c r="D307" s="213" t="s">
        <v>217</v>
      </c>
      <c r="E307" s="214" t="s">
        <v>1922</v>
      </c>
      <c r="F307" s="215" t="s">
        <v>1923</v>
      </c>
      <c r="G307" s="216" t="s">
        <v>277</v>
      </c>
      <c r="H307" s="217">
        <v>1</v>
      </c>
      <c r="I307" s="218"/>
      <c r="J307" s="219">
        <f>ROUND(I307*H307,2)</f>
        <v>0</v>
      </c>
      <c r="K307" s="215" t="s">
        <v>221</v>
      </c>
      <c r="L307" s="45"/>
      <c r="M307" s="220" t="s">
        <v>19</v>
      </c>
      <c r="N307" s="221" t="s">
        <v>44</v>
      </c>
      <c r="O307" s="85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222</v>
      </c>
      <c r="AT307" s="224" t="s">
        <v>217</v>
      </c>
      <c r="AU307" s="224" t="s">
        <v>82</v>
      </c>
      <c r="AY307" s="18" t="s">
        <v>214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80</v>
      </c>
      <c r="BK307" s="225">
        <f>ROUND(I307*H307,2)</f>
        <v>0</v>
      </c>
      <c r="BL307" s="18" t="s">
        <v>222</v>
      </c>
      <c r="BM307" s="224" t="s">
        <v>1924</v>
      </c>
    </row>
    <row r="308" s="2" customFormat="1">
      <c r="A308" s="39"/>
      <c r="B308" s="40"/>
      <c r="C308" s="41"/>
      <c r="D308" s="226" t="s">
        <v>224</v>
      </c>
      <c r="E308" s="41"/>
      <c r="F308" s="227" t="s">
        <v>1925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224</v>
      </c>
      <c r="AU308" s="18" t="s">
        <v>82</v>
      </c>
    </row>
    <row r="309" s="2" customFormat="1">
      <c r="A309" s="39"/>
      <c r="B309" s="40"/>
      <c r="C309" s="41"/>
      <c r="D309" s="231" t="s">
        <v>226</v>
      </c>
      <c r="E309" s="41"/>
      <c r="F309" s="232" t="s">
        <v>1926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226</v>
      </c>
      <c r="AU309" s="18" t="s">
        <v>82</v>
      </c>
    </row>
    <row r="310" s="2" customFormat="1" ht="16.5" customHeight="1">
      <c r="A310" s="39"/>
      <c r="B310" s="40"/>
      <c r="C310" s="243" t="s">
        <v>548</v>
      </c>
      <c r="D310" s="243" t="s">
        <v>254</v>
      </c>
      <c r="E310" s="244" t="s">
        <v>1927</v>
      </c>
      <c r="F310" s="245" t="s">
        <v>1928</v>
      </c>
      <c r="G310" s="246" t="s">
        <v>277</v>
      </c>
      <c r="H310" s="247">
        <v>1</v>
      </c>
      <c r="I310" s="248"/>
      <c r="J310" s="249">
        <f>ROUND(I310*H310,2)</f>
        <v>0</v>
      </c>
      <c r="K310" s="245" t="s">
        <v>221</v>
      </c>
      <c r="L310" s="250"/>
      <c r="M310" s="251" t="s">
        <v>19</v>
      </c>
      <c r="N310" s="252" t="s">
        <v>44</v>
      </c>
      <c r="O310" s="85"/>
      <c r="P310" s="222">
        <f>O310*H310</f>
        <v>0</v>
      </c>
      <c r="Q310" s="222">
        <v>0.0023</v>
      </c>
      <c r="R310" s="222">
        <f>Q310*H310</f>
        <v>0.0023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215</v>
      </c>
      <c r="AT310" s="224" t="s">
        <v>254</v>
      </c>
      <c r="AU310" s="224" t="s">
        <v>82</v>
      </c>
      <c r="AY310" s="18" t="s">
        <v>214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80</v>
      </c>
      <c r="BK310" s="225">
        <f>ROUND(I310*H310,2)</f>
        <v>0</v>
      </c>
      <c r="BL310" s="18" t="s">
        <v>222</v>
      </c>
      <c r="BM310" s="224" t="s">
        <v>1929</v>
      </c>
    </row>
    <row r="311" s="2" customFormat="1">
      <c r="A311" s="39"/>
      <c r="B311" s="40"/>
      <c r="C311" s="41"/>
      <c r="D311" s="226" t="s">
        <v>224</v>
      </c>
      <c r="E311" s="41"/>
      <c r="F311" s="227" t="s">
        <v>1928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224</v>
      </c>
      <c r="AU311" s="18" t="s">
        <v>82</v>
      </c>
    </row>
    <row r="312" s="2" customFormat="1" ht="16.5" customHeight="1">
      <c r="A312" s="39"/>
      <c r="B312" s="40"/>
      <c r="C312" s="213" t="s">
        <v>555</v>
      </c>
      <c r="D312" s="213" t="s">
        <v>217</v>
      </c>
      <c r="E312" s="214" t="s">
        <v>1930</v>
      </c>
      <c r="F312" s="215" t="s">
        <v>1931</v>
      </c>
      <c r="G312" s="216" t="s">
        <v>277</v>
      </c>
      <c r="H312" s="217">
        <v>3</v>
      </c>
      <c r="I312" s="218"/>
      <c r="J312" s="219">
        <f>ROUND(I312*H312,2)</f>
        <v>0</v>
      </c>
      <c r="K312" s="215" t="s">
        <v>221</v>
      </c>
      <c r="L312" s="45"/>
      <c r="M312" s="220" t="s">
        <v>19</v>
      </c>
      <c r="N312" s="221" t="s">
        <v>44</v>
      </c>
      <c r="O312" s="85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222</v>
      </c>
      <c r="AT312" s="224" t="s">
        <v>217</v>
      </c>
      <c r="AU312" s="224" t="s">
        <v>82</v>
      </c>
      <c r="AY312" s="18" t="s">
        <v>214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80</v>
      </c>
      <c r="BK312" s="225">
        <f>ROUND(I312*H312,2)</f>
        <v>0</v>
      </c>
      <c r="BL312" s="18" t="s">
        <v>222</v>
      </c>
      <c r="BM312" s="224" t="s">
        <v>1932</v>
      </c>
    </row>
    <row r="313" s="2" customFormat="1">
      <c r="A313" s="39"/>
      <c r="B313" s="40"/>
      <c r="C313" s="41"/>
      <c r="D313" s="226" t="s">
        <v>224</v>
      </c>
      <c r="E313" s="41"/>
      <c r="F313" s="227" t="s">
        <v>1933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224</v>
      </c>
      <c r="AU313" s="18" t="s">
        <v>82</v>
      </c>
    </row>
    <row r="314" s="2" customFormat="1">
      <c r="A314" s="39"/>
      <c r="B314" s="40"/>
      <c r="C314" s="41"/>
      <c r="D314" s="231" t="s">
        <v>226</v>
      </c>
      <c r="E314" s="41"/>
      <c r="F314" s="232" t="s">
        <v>1934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226</v>
      </c>
      <c r="AU314" s="18" t="s">
        <v>82</v>
      </c>
    </row>
    <row r="315" s="2" customFormat="1" ht="16.5" customHeight="1">
      <c r="A315" s="39"/>
      <c r="B315" s="40"/>
      <c r="C315" s="243" t="s">
        <v>563</v>
      </c>
      <c r="D315" s="243" t="s">
        <v>254</v>
      </c>
      <c r="E315" s="244" t="s">
        <v>1935</v>
      </c>
      <c r="F315" s="245" t="s">
        <v>1936</v>
      </c>
      <c r="G315" s="246" t="s">
        <v>277</v>
      </c>
      <c r="H315" s="247">
        <v>3</v>
      </c>
      <c r="I315" s="248"/>
      <c r="J315" s="249">
        <f>ROUND(I315*H315,2)</f>
        <v>0</v>
      </c>
      <c r="K315" s="245" t="s">
        <v>221</v>
      </c>
      <c r="L315" s="250"/>
      <c r="M315" s="251" t="s">
        <v>19</v>
      </c>
      <c r="N315" s="252" t="s">
        <v>44</v>
      </c>
      <c r="O315" s="85"/>
      <c r="P315" s="222">
        <f>O315*H315</f>
        <v>0</v>
      </c>
      <c r="Q315" s="222">
        <v>0.0047200000000000002</v>
      </c>
      <c r="R315" s="222">
        <f>Q315*H315</f>
        <v>0.014160000000000001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215</v>
      </c>
      <c r="AT315" s="224" t="s">
        <v>254</v>
      </c>
      <c r="AU315" s="224" t="s">
        <v>82</v>
      </c>
      <c r="AY315" s="18" t="s">
        <v>214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80</v>
      </c>
      <c r="BK315" s="225">
        <f>ROUND(I315*H315,2)</f>
        <v>0</v>
      </c>
      <c r="BL315" s="18" t="s">
        <v>222</v>
      </c>
      <c r="BM315" s="224" t="s">
        <v>1937</v>
      </c>
    </row>
    <row r="316" s="2" customFormat="1">
      <c r="A316" s="39"/>
      <c r="B316" s="40"/>
      <c r="C316" s="41"/>
      <c r="D316" s="226" t="s">
        <v>224</v>
      </c>
      <c r="E316" s="41"/>
      <c r="F316" s="227" t="s">
        <v>1936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224</v>
      </c>
      <c r="AU316" s="18" t="s">
        <v>82</v>
      </c>
    </row>
    <row r="317" s="2" customFormat="1" ht="16.5" customHeight="1">
      <c r="A317" s="39"/>
      <c r="B317" s="40"/>
      <c r="C317" s="213" t="s">
        <v>569</v>
      </c>
      <c r="D317" s="213" t="s">
        <v>217</v>
      </c>
      <c r="E317" s="214" t="s">
        <v>1938</v>
      </c>
      <c r="F317" s="215" t="s">
        <v>1939</v>
      </c>
      <c r="G317" s="216" t="s">
        <v>1655</v>
      </c>
      <c r="H317" s="217">
        <v>30</v>
      </c>
      <c r="I317" s="218"/>
      <c r="J317" s="219">
        <f>ROUND(I317*H317,2)</f>
        <v>0</v>
      </c>
      <c r="K317" s="215" t="s">
        <v>221</v>
      </c>
      <c r="L317" s="45"/>
      <c r="M317" s="220" t="s">
        <v>19</v>
      </c>
      <c r="N317" s="221" t="s">
        <v>44</v>
      </c>
      <c r="O317" s="85"/>
      <c r="P317" s="222">
        <f>O317*H317</f>
        <v>0</v>
      </c>
      <c r="Q317" s="222">
        <v>0</v>
      </c>
      <c r="R317" s="222">
        <f>Q317*H317</f>
        <v>0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222</v>
      </c>
      <c r="AT317" s="224" t="s">
        <v>217</v>
      </c>
      <c r="AU317" s="224" t="s">
        <v>82</v>
      </c>
      <c r="AY317" s="18" t="s">
        <v>214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80</v>
      </c>
      <c r="BK317" s="225">
        <f>ROUND(I317*H317,2)</f>
        <v>0</v>
      </c>
      <c r="BL317" s="18" t="s">
        <v>222</v>
      </c>
      <c r="BM317" s="224" t="s">
        <v>1940</v>
      </c>
    </row>
    <row r="318" s="2" customFormat="1">
      <c r="A318" s="39"/>
      <c r="B318" s="40"/>
      <c r="C318" s="41"/>
      <c r="D318" s="226" t="s">
        <v>224</v>
      </c>
      <c r="E318" s="41"/>
      <c r="F318" s="227" t="s">
        <v>1941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224</v>
      </c>
      <c r="AU318" s="18" t="s">
        <v>82</v>
      </c>
    </row>
    <row r="319" s="2" customFormat="1">
      <c r="A319" s="39"/>
      <c r="B319" s="40"/>
      <c r="C319" s="41"/>
      <c r="D319" s="231" t="s">
        <v>226</v>
      </c>
      <c r="E319" s="41"/>
      <c r="F319" s="232" t="s">
        <v>1942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226</v>
      </c>
      <c r="AU319" s="18" t="s">
        <v>82</v>
      </c>
    </row>
    <row r="320" s="12" customFormat="1" ht="22.8" customHeight="1">
      <c r="A320" s="12"/>
      <c r="B320" s="197"/>
      <c r="C320" s="198"/>
      <c r="D320" s="199" t="s">
        <v>72</v>
      </c>
      <c r="E320" s="211" t="s">
        <v>82</v>
      </c>
      <c r="F320" s="211" t="s">
        <v>1943</v>
      </c>
      <c r="G320" s="198"/>
      <c r="H320" s="198"/>
      <c r="I320" s="201"/>
      <c r="J320" s="212">
        <f>BK320</f>
        <v>0</v>
      </c>
      <c r="K320" s="198"/>
      <c r="L320" s="203"/>
      <c r="M320" s="204"/>
      <c r="N320" s="205"/>
      <c r="O320" s="205"/>
      <c r="P320" s="206">
        <f>SUM(P321:P358)</f>
        <v>0</v>
      </c>
      <c r="Q320" s="205"/>
      <c r="R320" s="206">
        <f>SUM(R321:R358)</f>
        <v>82.996636289999998</v>
      </c>
      <c r="S320" s="205"/>
      <c r="T320" s="207">
        <f>SUM(T321:T358)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8" t="s">
        <v>80</v>
      </c>
      <c r="AT320" s="209" t="s">
        <v>72</v>
      </c>
      <c r="AU320" s="209" t="s">
        <v>80</v>
      </c>
      <c r="AY320" s="208" t="s">
        <v>214</v>
      </c>
      <c r="BK320" s="210">
        <f>SUM(BK321:BK358)</f>
        <v>0</v>
      </c>
    </row>
    <row r="321" s="2" customFormat="1" ht="16.5" customHeight="1">
      <c r="A321" s="39"/>
      <c r="B321" s="40"/>
      <c r="C321" s="213" t="s">
        <v>334</v>
      </c>
      <c r="D321" s="213" t="s">
        <v>217</v>
      </c>
      <c r="E321" s="214" t="s">
        <v>1944</v>
      </c>
      <c r="F321" s="215" t="s">
        <v>1945</v>
      </c>
      <c r="G321" s="216" t="s">
        <v>1655</v>
      </c>
      <c r="H321" s="217">
        <v>1.163</v>
      </c>
      <c r="I321" s="218"/>
      <c r="J321" s="219">
        <f>ROUND(I321*H321,2)</f>
        <v>0</v>
      </c>
      <c r="K321" s="215" t="s">
        <v>221</v>
      </c>
      <c r="L321" s="45"/>
      <c r="M321" s="220" t="s">
        <v>19</v>
      </c>
      <c r="N321" s="221" t="s">
        <v>44</v>
      </c>
      <c r="O321" s="85"/>
      <c r="P321" s="222">
        <f>O321*H321</f>
        <v>0</v>
      </c>
      <c r="Q321" s="222">
        <v>1.98</v>
      </c>
      <c r="R321" s="222">
        <f>Q321*H321</f>
        <v>2.30274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222</v>
      </c>
      <c r="AT321" s="224" t="s">
        <v>217</v>
      </c>
      <c r="AU321" s="224" t="s">
        <v>82</v>
      </c>
      <c r="AY321" s="18" t="s">
        <v>214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80</v>
      </c>
      <c r="BK321" s="225">
        <f>ROUND(I321*H321,2)</f>
        <v>0</v>
      </c>
      <c r="BL321" s="18" t="s">
        <v>222</v>
      </c>
      <c r="BM321" s="224" t="s">
        <v>1946</v>
      </c>
    </row>
    <row r="322" s="2" customFormat="1">
      <c r="A322" s="39"/>
      <c r="B322" s="40"/>
      <c r="C322" s="41"/>
      <c r="D322" s="226" t="s">
        <v>224</v>
      </c>
      <c r="E322" s="41"/>
      <c r="F322" s="227" t="s">
        <v>1947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224</v>
      </c>
      <c r="AU322" s="18" t="s">
        <v>82</v>
      </c>
    </row>
    <row r="323" s="2" customFormat="1">
      <c r="A323" s="39"/>
      <c r="B323" s="40"/>
      <c r="C323" s="41"/>
      <c r="D323" s="231" t="s">
        <v>226</v>
      </c>
      <c r="E323" s="41"/>
      <c r="F323" s="232" t="s">
        <v>1948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226</v>
      </c>
      <c r="AU323" s="18" t="s">
        <v>82</v>
      </c>
    </row>
    <row r="324" s="13" customFormat="1">
      <c r="A324" s="13"/>
      <c r="B324" s="233"/>
      <c r="C324" s="234"/>
      <c r="D324" s="226" t="s">
        <v>242</v>
      </c>
      <c r="E324" s="254" t="s">
        <v>19</v>
      </c>
      <c r="F324" s="235" t="s">
        <v>1949</v>
      </c>
      <c r="G324" s="234"/>
      <c r="H324" s="236">
        <v>0.29999999999999999</v>
      </c>
      <c r="I324" s="237"/>
      <c r="J324" s="234"/>
      <c r="K324" s="234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242</v>
      </c>
      <c r="AU324" s="242" t="s">
        <v>82</v>
      </c>
      <c r="AV324" s="13" t="s">
        <v>82</v>
      </c>
      <c r="AW324" s="13" t="s">
        <v>35</v>
      </c>
      <c r="AX324" s="13" t="s">
        <v>73</v>
      </c>
      <c r="AY324" s="242" t="s">
        <v>214</v>
      </c>
    </row>
    <row r="325" s="13" customFormat="1">
      <c r="A325" s="13"/>
      <c r="B325" s="233"/>
      <c r="C325" s="234"/>
      <c r="D325" s="226" t="s">
        <v>242</v>
      </c>
      <c r="E325" s="254" t="s">
        <v>19</v>
      </c>
      <c r="F325" s="235" t="s">
        <v>1950</v>
      </c>
      <c r="G325" s="234"/>
      <c r="H325" s="236">
        <v>0.26300000000000001</v>
      </c>
      <c r="I325" s="237"/>
      <c r="J325" s="234"/>
      <c r="K325" s="234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242</v>
      </c>
      <c r="AU325" s="242" t="s">
        <v>82</v>
      </c>
      <c r="AV325" s="13" t="s">
        <v>82</v>
      </c>
      <c r="AW325" s="13" t="s">
        <v>35</v>
      </c>
      <c r="AX325" s="13" t="s">
        <v>73</v>
      </c>
      <c r="AY325" s="242" t="s">
        <v>214</v>
      </c>
    </row>
    <row r="326" s="13" customFormat="1">
      <c r="A326" s="13"/>
      <c r="B326" s="233"/>
      <c r="C326" s="234"/>
      <c r="D326" s="226" t="s">
        <v>242</v>
      </c>
      <c r="E326" s="254" t="s">
        <v>19</v>
      </c>
      <c r="F326" s="235" t="s">
        <v>1951</v>
      </c>
      <c r="G326" s="234"/>
      <c r="H326" s="236">
        <v>0.59999999999999998</v>
      </c>
      <c r="I326" s="237"/>
      <c r="J326" s="234"/>
      <c r="K326" s="234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242</v>
      </c>
      <c r="AU326" s="242" t="s">
        <v>82</v>
      </c>
      <c r="AV326" s="13" t="s">
        <v>82</v>
      </c>
      <c r="AW326" s="13" t="s">
        <v>35</v>
      </c>
      <c r="AX326" s="13" t="s">
        <v>73</v>
      </c>
      <c r="AY326" s="242" t="s">
        <v>214</v>
      </c>
    </row>
    <row r="327" s="2" customFormat="1" ht="16.5" customHeight="1">
      <c r="A327" s="39"/>
      <c r="B327" s="40"/>
      <c r="C327" s="213" t="s">
        <v>579</v>
      </c>
      <c r="D327" s="213" t="s">
        <v>217</v>
      </c>
      <c r="E327" s="214" t="s">
        <v>1952</v>
      </c>
      <c r="F327" s="215" t="s">
        <v>1953</v>
      </c>
      <c r="G327" s="216" t="s">
        <v>1655</v>
      </c>
      <c r="H327" s="217">
        <v>3.9529999999999998</v>
      </c>
      <c r="I327" s="218"/>
      <c r="J327" s="219">
        <f>ROUND(I327*H327,2)</f>
        <v>0</v>
      </c>
      <c r="K327" s="215" t="s">
        <v>221</v>
      </c>
      <c r="L327" s="45"/>
      <c r="M327" s="220" t="s">
        <v>19</v>
      </c>
      <c r="N327" s="221" t="s">
        <v>44</v>
      </c>
      <c r="O327" s="85"/>
      <c r="P327" s="222">
        <f>O327*H327</f>
        <v>0</v>
      </c>
      <c r="Q327" s="222">
        <v>2.55328</v>
      </c>
      <c r="R327" s="222">
        <f>Q327*H327</f>
        <v>10.093115839999999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222</v>
      </c>
      <c r="AT327" s="224" t="s">
        <v>217</v>
      </c>
      <c r="AU327" s="224" t="s">
        <v>82</v>
      </c>
      <c r="AY327" s="18" t="s">
        <v>214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80</v>
      </c>
      <c r="BK327" s="225">
        <f>ROUND(I327*H327,2)</f>
        <v>0</v>
      </c>
      <c r="BL327" s="18" t="s">
        <v>222</v>
      </c>
      <c r="BM327" s="224" t="s">
        <v>1954</v>
      </c>
    </row>
    <row r="328" s="2" customFormat="1">
      <c r="A328" s="39"/>
      <c r="B328" s="40"/>
      <c r="C328" s="41"/>
      <c r="D328" s="226" t="s">
        <v>224</v>
      </c>
      <c r="E328" s="41"/>
      <c r="F328" s="227" t="s">
        <v>1955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224</v>
      </c>
      <c r="AU328" s="18" t="s">
        <v>82</v>
      </c>
    </row>
    <row r="329" s="2" customFormat="1">
      <c r="A329" s="39"/>
      <c r="B329" s="40"/>
      <c r="C329" s="41"/>
      <c r="D329" s="231" t="s">
        <v>226</v>
      </c>
      <c r="E329" s="41"/>
      <c r="F329" s="232" t="s">
        <v>1956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226</v>
      </c>
      <c r="AU329" s="18" t="s">
        <v>82</v>
      </c>
    </row>
    <row r="330" s="13" customFormat="1">
      <c r="A330" s="13"/>
      <c r="B330" s="233"/>
      <c r="C330" s="234"/>
      <c r="D330" s="226" t="s">
        <v>242</v>
      </c>
      <c r="E330" s="254" t="s">
        <v>19</v>
      </c>
      <c r="F330" s="235" t="s">
        <v>1957</v>
      </c>
      <c r="G330" s="234"/>
      <c r="H330" s="236">
        <v>1.02</v>
      </c>
      <c r="I330" s="237"/>
      <c r="J330" s="234"/>
      <c r="K330" s="234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242</v>
      </c>
      <c r="AU330" s="242" t="s">
        <v>82</v>
      </c>
      <c r="AV330" s="13" t="s">
        <v>82</v>
      </c>
      <c r="AW330" s="13" t="s">
        <v>35</v>
      </c>
      <c r="AX330" s="13" t="s">
        <v>73</v>
      </c>
      <c r="AY330" s="242" t="s">
        <v>214</v>
      </c>
    </row>
    <row r="331" s="13" customFormat="1">
      <c r="A331" s="13"/>
      <c r="B331" s="233"/>
      <c r="C331" s="234"/>
      <c r="D331" s="226" t="s">
        <v>242</v>
      </c>
      <c r="E331" s="254" t="s">
        <v>19</v>
      </c>
      <c r="F331" s="235" t="s">
        <v>1958</v>
      </c>
      <c r="G331" s="234"/>
      <c r="H331" s="236">
        <v>0.89300000000000002</v>
      </c>
      <c r="I331" s="237"/>
      <c r="J331" s="234"/>
      <c r="K331" s="234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242</v>
      </c>
      <c r="AU331" s="242" t="s">
        <v>82</v>
      </c>
      <c r="AV331" s="13" t="s">
        <v>82</v>
      </c>
      <c r="AW331" s="13" t="s">
        <v>35</v>
      </c>
      <c r="AX331" s="13" t="s">
        <v>73</v>
      </c>
      <c r="AY331" s="242" t="s">
        <v>214</v>
      </c>
    </row>
    <row r="332" s="13" customFormat="1">
      <c r="A332" s="13"/>
      <c r="B332" s="233"/>
      <c r="C332" s="234"/>
      <c r="D332" s="226" t="s">
        <v>242</v>
      </c>
      <c r="E332" s="254" t="s">
        <v>19</v>
      </c>
      <c r="F332" s="235" t="s">
        <v>1959</v>
      </c>
      <c r="G332" s="234"/>
      <c r="H332" s="236">
        <v>2.04</v>
      </c>
      <c r="I332" s="237"/>
      <c r="J332" s="234"/>
      <c r="K332" s="234"/>
      <c r="L332" s="238"/>
      <c r="M332" s="239"/>
      <c r="N332" s="240"/>
      <c r="O332" s="240"/>
      <c r="P332" s="240"/>
      <c r="Q332" s="240"/>
      <c r="R332" s="240"/>
      <c r="S332" s="240"/>
      <c r="T332" s="24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2" t="s">
        <v>242</v>
      </c>
      <c r="AU332" s="242" t="s">
        <v>82</v>
      </c>
      <c r="AV332" s="13" t="s">
        <v>82</v>
      </c>
      <c r="AW332" s="13" t="s">
        <v>35</v>
      </c>
      <c r="AX332" s="13" t="s">
        <v>73</v>
      </c>
      <c r="AY332" s="242" t="s">
        <v>214</v>
      </c>
    </row>
    <row r="333" s="2" customFormat="1" ht="16.5" customHeight="1">
      <c r="A333" s="39"/>
      <c r="B333" s="40"/>
      <c r="C333" s="213" t="s">
        <v>582</v>
      </c>
      <c r="D333" s="213" t="s">
        <v>217</v>
      </c>
      <c r="E333" s="214" t="s">
        <v>1960</v>
      </c>
      <c r="F333" s="215" t="s">
        <v>1961</v>
      </c>
      <c r="G333" s="216" t="s">
        <v>321</v>
      </c>
      <c r="H333" s="217">
        <v>39.270000000000003</v>
      </c>
      <c r="I333" s="218"/>
      <c r="J333" s="219">
        <f>ROUND(I333*H333,2)</f>
        <v>0</v>
      </c>
      <c r="K333" s="215" t="s">
        <v>221</v>
      </c>
      <c r="L333" s="45"/>
      <c r="M333" s="220" t="s">
        <v>19</v>
      </c>
      <c r="N333" s="221" t="s">
        <v>44</v>
      </c>
      <c r="O333" s="85"/>
      <c r="P333" s="222">
        <f>O333*H333</f>
        <v>0</v>
      </c>
      <c r="Q333" s="222">
        <v>0.0053899999999999998</v>
      </c>
      <c r="R333" s="222">
        <f>Q333*H333</f>
        <v>0.2116653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222</v>
      </c>
      <c r="AT333" s="224" t="s">
        <v>217</v>
      </c>
      <c r="AU333" s="224" t="s">
        <v>82</v>
      </c>
      <c r="AY333" s="18" t="s">
        <v>214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80</v>
      </c>
      <c r="BK333" s="225">
        <f>ROUND(I333*H333,2)</f>
        <v>0</v>
      </c>
      <c r="BL333" s="18" t="s">
        <v>222</v>
      </c>
      <c r="BM333" s="224" t="s">
        <v>1962</v>
      </c>
    </row>
    <row r="334" s="2" customFormat="1">
      <c r="A334" s="39"/>
      <c r="B334" s="40"/>
      <c r="C334" s="41"/>
      <c r="D334" s="226" t="s">
        <v>224</v>
      </c>
      <c r="E334" s="41"/>
      <c r="F334" s="227" t="s">
        <v>1963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224</v>
      </c>
      <c r="AU334" s="18" t="s">
        <v>82</v>
      </c>
    </row>
    <row r="335" s="2" customFormat="1">
      <c r="A335" s="39"/>
      <c r="B335" s="40"/>
      <c r="C335" s="41"/>
      <c r="D335" s="231" t="s">
        <v>226</v>
      </c>
      <c r="E335" s="41"/>
      <c r="F335" s="232" t="s">
        <v>1964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226</v>
      </c>
      <c r="AU335" s="18" t="s">
        <v>82</v>
      </c>
    </row>
    <row r="336" s="13" customFormat="1">
      <c r="A336" s="13"/>
      <c r="B336" s="233"/>
      <c r="C336" s="234"/>
      <c r="D336" s="226" t="s">
        <v>242</v>
      </c>
      <c r="E336" s="254" t="s">
        <v>19</v>
      </c>
      <c r="F336" s="235" t="s">
        <v>1965</v>
      </c>
      <c r="G336" s="234"/>
      <c r="H336" s="236">
        <v>9.8599999999999994</v>
      </c>
      <c r="I336" s="237"/>
      <c r="J336" s="234"/>
      <c r="K336" s="234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242</v>
      </c>
      <c r="AU336" s="242" t="s">
        <v>82</v>
      </c>
      <c r="AV336" s="13" t="s">
        <v>82</v>
      </c>
      <c r="AW336" s="13" t="s">
        <v>35</v>
      </c>
      <c r="AX336" s="13" t="s">
        <v>73</v>
      </c>
      <c r="AY336" s="242" t="s">
        <v>214</v>
      </c>
    </row>
    <row r="337" s="13" customFormat="1">
      <c r="A337" s="13"/>
      <c r="B337" s="233"/>
      <c r="C337" s="234"/>
      <c r="D337" s="226" t="s">
        <v>242</v>
      </c>
      <c r="E337" s="254" t="s">
        <v>19</v>
      </c>
      <c r="F337" s="235" t="s">
        <v>1966</v>
      </c>
      <c r="G337" s="234"/>
      <c r="H337" s="236">
        <v>7.9900000000000002</v>
      </c>
      <c r="I337" s="237"/>
      <c r="J337" s="234"/>
      <c r="K337" s="234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242</v>
      </c>
      <c r="AU337" s="242" t="s">
        <v>82</v>
      </c>
      <c r="AV337" s="13" t="s">
        <v>82</v>
      </c>
      <c r="AW337" s="13" t="s">
        <v>35</v>
      </c>
      <c r="AX337" s="13" t="s">
        <v>73</v>
      </c>
      <c r="AY337" s="242" t="s">
        <v>214</v>
      </c>
    </row>
    <row r="338" s="13" customFormat="1">
      <c r="A338" s="13"/>
      <c r="B338" s="233"/>
      <c r="C338" s="234"/>
      <c r="D338" s="226" t="s">
        <v>242</v>
      </c>
      <c r="E338" s="254" t="s">
        <v>19</v>
      </c>
      <c r="F338" s="235" t="s">
        <v>1967</v>
      </c>
      <c r="G338" s="234"/>
      <c r="H338" s="236">
        <v>21.420000000000002</v>
      </c>
      <c r="I338" s="237"/>
      <c r="J338" s="234"/>
      <c r="K338" s="234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242</v>
      </c>
      <c r="AU338" s="242" t="s">
        <v>82</v>
      </c>
      <c r="AV338" s="13" t="s">
        <v>82</v>
      </c>
      <c r="AW338" s="13" t="s">
        <v>35</v>
      </c>
      <c r="AX338" s="13" t="s">
        <v>73</v>
      </c>
      <c r="AY338" s="242" t="s">
        <v>214</v>
      </c>
    </row>
    <row r="339" s="2" customFormat="1" ht="16.5" customHeight="1">
      <c r="A339" s="39"/>
      <c r="B339" s="40"/>
      <c r="C339" s="213" t="s">
        <v>588</v>
      </c>
      <c r="D339" s="213" t="s">
        <v>217</v>
      </c>
      <c r="E339" s="214" t="s">
        <v>1968</v>
      </c>
      <c r="F339" s="215" t="s">
        <v>1969</v>
      </c>
      <c r="G339" s="216" t="s">
        <v>321</v>
      </c>
      <c r="H339" s="217">
        <v>39.270000000000003</v>
      </c>
      <c r="I339" s="218"/>
      <c r="J339" s="219">
        <f>ROUND(I339*H339,2)</f>
        <v>0</v>
      </c>
      <c r="K339" s="215" t="s">
        <v>221</v>
      </c>
      <c r="L339" s="45"/>
      <c r="M339" s="220" t="s">
        <v>19</v>
      </c>
      <c r="N339" s="221" t="s">
        <v>44</v>
      </c>
      <c r="O339" s="85"/>
      <c r="P339" s="222">
        <f>O339*H339</f>
        <v>0</v>
      </c>
      <c r="Q339" s="222">
        <v>0</v>
      </c>
      <c r="R339" s="222">
        <f>Q339*H339</f>
        <v>0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222</v>
      </c>
      <c r="AT339" s="224" t="s">
        <v>217</v>
      </c>
      <c r="AU339" s="224" t="s">
        <v>82</v>
      </c>
      <c r="AY339" s="18" t="s">
        <v>214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80</v>
      </c>
      <c r="BK339" s="225">
        <f>ROUND(I339*H339,2)</f>
        <v>0</v>
      </c>
      <c r="BL339" s="18" t="s">
        <v>222</v>
      </c>
      <c r="BM339" s="224" t="s">
        <v>1970</v>
      </c>
    </row>
    <row r="340" s="2" customFormat="1">
      <c r="A340" s="39"/>
      <c r="B340" s="40"/>
      <c r="C340" s="41"/>
      <c r="D340" s="226" t="s">
        <v>224</v>
      </c>
      <c r="E340" s="41"/>
      <c r="F340" s="227" t="s">
        <v>1971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224</v>
      </c>
      <c r="AU340" s="18" t="s">
        <v>82</v>
      </c>
    </row>
    <row r="341" s="2" customFormat="1">
      <c r="A341" s="39"/>
      <c r="B341" s="40"/>
      <c r="C341" s="41"/>
      <c r="D341" s="231" t="s">
        <v>226</v>
      </c>
      <c r="E341" s="41"/>
      <c r="F341" s="232" t="s">
        <v>1972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226</v>
      </c>
      <c r="AU341" s="18" t="s">
        <v>82</v>
      </c>
    </row>
    <row r="342" s="13" customFormat="1">
      <c r="A342" s="13"/>
      <c r="B342" s="233"/>
      <c r="C342" s="234"/>
      <c r="D342" s="226" t="s">
        <v>242</v>
      </c>
      <c r="E342" s="254" t="s">
        <v>19</v>
      </c>
      <c r="F342" s="235" t="s">
        <v>1965</v>
      </c>
      <c r="G342" s="234"/>
      <c r="H342" s="236">
        <v>9.8599999999999994</v>
      </c>
      <c r="I342" s="237"/>
      <c r="J342" s="234"/>
      <c r="K342" s="234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242</v>
      </c>
      <c r="AU342" s="242" t="s">
        <v>82</v>
      </c>
      <c r="AV342" s="13" t="s">
        <v>82</v>
      </c>
      <c r="AW342" s="13" t="s">
        <v>35</v>
      </c>
      <c r="AX342" s="13" t="s">
        <v>73</v>
      </c>
      <c r="AY342" s="242" t="s">
        <v>214</v>
      </c>
    </row>
    <row r="343" s="13" customFormat="1">
      <c r="A343" s="13"/>
      <c r="B343" s="233"/>
      <c r="C343" s="234"/>
      <c r="D343" s="226" t="s">
        <v>242</v>
      </c>
      <c r="E343" s="254" t="s">
        <v>19</v>
      </c>
      <c r="F343" s="235" t="s">
        <v>1966</v>
      </c>
      <c r="G343" s="234"/>
      <c r="H343" s="236">
        <v>7.9900000000000002</v>
      </c>
      <c r="I343" s="237"/>
      <c r="J343" s="234"/>
      <c r="K343" s="234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242</v>
      </c>
      <c r="AU343" s="242" t="s">
        <v>82</v>
      </c>
      <c r="AV343" s="13" t="s">
        <v>82</v>
      </c>
      <c r="AW343" s="13" t="s">
        <v>35</v>
      </c>
      <c r="AX343" s="13" t="s">
        <v>73</v>
      </c>
      <c r="AY343" s="242" t="s">
        <v>214</v>
      </c>
    </row>
    <row r="344" s="13" customFormat="1">
      <c r="A344" s="13"/>
      <c r="B344" s="233"/>
      <c r="C344" s="234"/>
      <c r="D344" s="226" t="s">
        <v>242</v>
      </c>
      <c r="E344" s="254" t="s">
        <v>19</v>
      </c>
      <c r="F344" s="235" t="s">
        <v>1967</v>
      </c>
      <c r="G344" s="234"/>
      <c r="H344" s="236">
        <v>21.420000000000002</v>
      </c>
      <c r="I344" s="237"/>
      <c r="J344" s="234"/>
      <c r="K344" s="234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242</v>
      </c>
      <c r="AU344" s="242" t="s">
        <v>82</v>
      </c>
      <c r="AV344" s="13" t="s">
        <v>82</v>
      </c>
      <c r="AW344" s="13" t="s">
        <v>35</v>
      </c>
      <c r="AX344" s="13" t="s">
        <v>73</v>
      </c>
      <c r="AY344" s="242" t="s">
        <v>214</v>
      </c>
    </row>
    <row r="345" s="2" customFormat="1" ht="16.5" customHeight="1">
      <c r="A345" s="39"/>
      <c r="B345" s="40"/>
      <c r="C345" s="213" t="s">
        <v>594</v>
      </c>
      <c r="D345" s="213" t="s">
        <v>217</v>
      </c>
      <c r="E345" s="214" t="s">
        <v>1973</v>
      </c>
      <c r="F345" s="215" t="s">
        <v>1974</v>
      </c>
      <c r="G345" s="216" t="s">
        <v>232</v>
      </c>
      <c r="H345" s="217">
        <v>0.92000000000000004</v>
      </c>
      <c r="I345" s="218"/>
      <c r="J345" s="219">
        <f>ROUND(I345*H345,2)</f>
        <v>0</v>
      </c>
      <c r="K345" s="215" t="s">
        <v>221</v>
      </c>
      <c r="L345" s="45"/>
      <c r="M345" s="220" t="s">
        <v>19</v>
      </c>
      <c r="N345" s="221" t="s">
        <v>44</v>
      </c>
      <c r="O345" s="85"/>
      <c r="P345" s="222">
        <f>O345*H345</f>
        <v>0</v>
      </c>
      <c r="Q345" s="222">
        <v>1.0471699999999999</v>
      </c>
      <c r="R345" s="222">
        <f>Q345*H345</f>
        <v>0.96339639999999993</v>
      </c>
      <c r="S345" s="222">
        <v>0</v>
      </c>
      <c r="T345" s="223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4" t="s">
        <v>222</v>
      </c>
      <c r="AT345" s="224" t="s">
        <v>217</v>
      </c>
      <c r="AU345" s="224" t="s">
        <v>82</v>
      </c>
      <c r="AY345" s="18" t="s">
        <v>214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8" t="s">
        <v>80</v>
      </c>
      <c r="BK345" s="225">
        <f>ROUND(I345*H345,2)</f>
        <v>0</v>
      </c>
      <c r="BL345" s="18" t="s">
        <v>222</v>
      </c>
      <c r="BM345" s="224" t="s">
        <v>1975</v>
      </c>
    </row>
    <row r="346" s="2" customFormat="1">
      <c r="A346" s="39"/>
      <c r="B346" s="40"/>
      <c r="C346" s="41"/>
      <c r="D346" s="226" t="s">
        <v>224</v>
      </c>
      <c r="E346" s="41"/>
      <c r="F346" s="227" t="s">
        <v>1976</v>
      </c>
      <c r="G346" s="41"/>
      <c r="H346" s="41"/>
      <c r="I346" s="228"/>
      <c r="J346" s="41"/>
      <c r="K346" s="41"/>
      <c r="L346" s="45"/>
      <c r="M346" s="229"/>
      <c r="N346" s="230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224</v>
      </c>
      <c r="AU346" s="18" t="s">
        <v>82</v>
      </c>
    </row>
    <row r="347" s="2" customFormat="1">
      <c r="A347" s="39"/>
      <c r="B347" s="40"/>
      <c r="C347" s="41"/>
      <c r="D347" s="231" t="s">
        <v>226</v>
      </c>
      <c r="E347" s="41"/>
      <c r="F347" s="232" t="s">
        <v>1977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226</v>
      </c>
      <c r="AU347" s="18" t="s">
        <v>82</v>
      </c>
    </row>
    <row r="348" s="2" customFormat="1" ht="16.5" customHeight="1">
      <c r="A348" s="39"/>
      <c r="B348" s="40"/>
      <c r="C348" s="213" t="s">
        <v>600</v>
      </c>
      <c r="D348" s="213" t="s">
        <v>217</v>
      </c>
      <c r="E348" s="214" t="s">
        <v>1978</v>
      </c>
      <c r="F348" s="215" t="s">
        <v>1979</v>
      </c>
      <c r="G348" s="216" t="s">
        <v>1655</v>
      </c>
      <c r="H348" s="217">
        <v>3.375</v>
      </c>
      <c r="I348" s="218"/>
      <c r="J348" s="219">
        <f>ROUND(I348*H348,2)</f>
        <v>0</v>
      </c>
      <c r="K348" s="215" t="s">
        <v>221</v>
      </c>
      <c r="L348" s="45"/>
      <c r="M348" s="220" t="s">
        <v>19</v>
      </c>
      <c r="N348" s="221" t="s">
        <v>44</v>
      </c>
      <c r="O348" s="85"/>
      <c r="P348" s="222">
        <f>O348*H348</f>
        <v>0</v>
      </c>
      <c r="Q348" s="222">
        <v>1.9312499999999999</v>
      </c>
      <c r="R348" s="222">
        <f>Q348*H348</f>
        <v>6.5179687499999996</v>
      </c>
      <c r="S348" s="222">
        <v>0</v>
      </c>
      <c r="T348" s="22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222</v>
      </c>
      <c r="AT348" s="224" t="s">
        <v>217</v>
      </c>
      <c r="AU348" s="224" t="s">
        <v>82</v>
      </c>
      <c r="AY348" s="18" t="s">
        <v>214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80</v>
      </c>
      <c r="BK348" s="225">
        <f>ROUND(I348*H348,2)</f>
        <v>0</v>
      </c>
      <c r="BL348" s="18" t="s">
        <v>222</v>
      </c>
      <c r="BM348" s="224" t="s">
        <v>1980</v>
      </c>
    </row>
    <row r="349" s="2" customFormat="1">
      <c r="A349" s="39"/>
      <c r="B349" s="40"/>
      <c r="C349" s="41"/>
      <c r="D349" s="226" t="s">
        <v>224</v>
      </c>
      <c r="E349" s="41"/>
      <c r="F349" s="227" t="s">
        <v>1981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224</v>
      </c>
      <c r="AU349" s="18" t="s">
        <v>82</v>
      </c>
    </row>
    <row r="350" s="2" customFormat="1">
      <c r="A350" s="39"/>
      <c r="B350" s="40"/>
      <c r="C350" s="41"/>
      <c r="D350" s="231" t="s">
        <v>226</v>
      </c>
      <c r="E350" s="41"/>
      <c r="F350" s="232" t="s">
        <v>1982</v>
      </c>
      <c r="G350" s="41"/>
      <c r="H350" s="41"/>
      <c r="I350" s="228"/>
      <c r="J350" s="41"/>
      <c r="K350" s="41"/>
      <c r="L350" s="45"/>
      <c r="M350" s="229"/>
      <c r="N350" s="230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226</v>
      </c>
      <c r="AU350" s="18" t="s">
        <v>82</v>
      </c>
    </row>
    <row r="351" s="13" customFormat="1">
      <c r="A351" s="13"/>
      <c r="B351" s="233"/>
      <c r="C351" s="234"/>
      <c r="D351" s="226" t="s">
        <v>242</v>
      </c>
      <c r="E351" s="254" t="s">
        <v>19</v>
      </c>
      <c r="F351" s="235" t="s">
        <v>1983</v>
      </c>
      <c r="G351" s="234"/>
      <c r="H351" s="236">
        <v>3.375</v>
      </c>
      <c r="I351" s="237"/>
      <c r="J351" s="234"/>
      <c r="K351" s="234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242</v>
      </c>
      <c r="AU351" s="242" t="s">
        <v>82</v>
      </c>
      <c r="AV351" s="13" t="s">
        <v>82</v>
      </c>
      <c r="AW351" s="13" t="s">
        <v>35</v>
      </c>
      <c r="AX351" s="13" t="s">
        <v>80</v>
      </c>
      <c r="AY351" s="242" t="s">
        <v>214</v>
      </c>
    </row>
    <row r="352" s="2" customFormat="1" ht="16.5" customHeight="1">
      <c r="A352" s="39"/>
      <c r="B352" s="40"/>
      <c r="C352" s="213" t="s">
        <v>606</v>
      </c>
      <c r="D352" s="213" t="s">
        <v>217</v>
      </c>
      <c r="E352" s="214" t="s">
        <v>1984</v>
      </c>
      <c r="F352" s="215" t="s">
        <v>1985</v>
      </c>
      <c r="G352" s="216" t="s">
        <v>321</v>
      </c>
      <c r="H352" s="217">
        <v>383</v>
      </c>
      <c r="I352" s="218"/>
      <c r="J352" s="219">
        <f>ROUND(I352*H352,2)</f>
        <v>0</v>
      </c>
      <c r="K352" s="215" t="s">
        <v>221</v>
      </c>
      <c r="L352" s="45"/>
      <c r="M352" s="220" t="s">
        <v>19</v>
      </c>
      <c r="N352" s="221" t="s">
        <v>44</v>
      </c>
      <c r="O352" s="85"/>
      <c r="P352" s="222">
        <f>O352*H352</f>
        <v>0</v>
      </c>
      <c r="Q352" s="222">
        <v>0.108</v>
      </c>
      <c r="R352" s="222">
        <f>Q352*H352</f>
        <v>41.363999999999997</v>
      </c>
      <c r="S352" s="222">
        <v>0</v>
      </c>
      <c r="T352" s="223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222</v>
      </c>
      <c r="AT352" s="224" t="s">
        <v>217</v>
      </c>
      <c r="AU352" s="224" t="s">
        <v>82</v>
      </c>
      <c r="AY352" s="18" t="s">
        <v>214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80</v>
      </c>
      <c r="BK352" s="225">
        <f>ROUND(I352*H352,2)</f>
        <v>0</v>
      </c>
      <c r="BL352" s="18" t="s">
        <v>222</v>
      </c>
      <c r="BM352" s="224" t="s">
        <v>1986</v>
      </c>
    </row>
    <row r="353" s="2" customFormat="1">
      <c r="A353" s="39"/>
      <c r="B353" s="40"/>
      <c r="C353" s="41"/>
      <c r="D353" s="226" t="s">
        <v>224</v>
      </c>
      <c r="E353" s="41"/>
      <c r="F353" s="227" t="s">
        <v>1987</v>
      </c>
      <c r="G353" s="41"/>
      <c r="H353" s="41"/>
      <c r="I353" s="228"/>
      <c r="J353" s="41"/>
      <c r="K353" s="41"/>
      <c r="L353" s="45"/>
      <c r="M353" s="229"/>
      <c r="N353" s="230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224</v>
      </c>
      <c r="AU353" s="18" t="s">
        <v>82</v>
      </c>
    </row>
    <row r="354" s="2" customFormat="1">
      <c r="A354" s="39"/>
      <c r="B354" s="40"/>
      <c r="C354" s="41"/>
      <c r="D354" s="231" t="s">
        <v>226</v>
      </c>
      <c r="E354" s="41"/>
      <c r="F354" s="232" t="s">
        <v>1988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226</v>
      </c>
      <c r="AU354" s="18" t="s">
        <v>82</v>
      </c>
    </row>
    <row r="355" s="2" customFormat="1" ht="16.5" customHeight="1">
      <c r="A355" s="39"/>
      <c r="B355" s="40"/>
      <c r="C355" s="243" t="s">
        <v>612</v>
      </c>
      <c r="D355" s="243" t="s">
        <v>254</v>
      </c>
      <c r="E355" s="244" t="s">
        <v>1989</v>
      </c>
      <c r="F355" s="245" t="s">
        <v>1990</v>
      </c>
      <c r="G355" s="246" t="s">
        <v>277</v>
      </c>
      <c r="H355" s="247">
        <v>28.725000000000001</v>
      </c>
      <c r="I355" s="248"/>
      <c r="J355" s="249">
        <f>ROUND(I355*H355,2)</f>
        <v>0</v>
      </c>
      <c r="K355" s="245" t="s">
        <v>221</v>
      </c>
      <c r="L355" s="250"/>
      <c r="M355" s="251" t="s">
        <v>19</v>
      </c>
      <c r="N355" s="252" t="s">
        <v>44</v>
      </c>
      <c r="O355" s="85"/>
      <c r="P355" s="222">
        <f>O355*H355</f>
        <v>0</v>
      </c>
      <c r="Q355" s="222">
        <v>0.75</v>
      </c>
      <c r="R355" s="222">
        <f>Q355*H355</f>
        <v>21.543750000000003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215</v>
      </c>
      <c r="AT355" s="224" t="s">
        <v>254</v>
      </c>
      <c r="AU355" s="224" t="s">
        <v>82</v>
      </c>
      <c r="AY355" s="18" t="s">
        <v>214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80</v>
      </c>
      <c r="BK355" s="225">
        <f>ROUND(I355*H355,2)</f>
        <v>0</v>
      </c>
      <c r="BL355" s="18" t="s">
        <v>222</v>
      </c>
      <c r="BM355" s="224" t="s">
        <v>1991</v>
      </c>
    </row>
    <row r="356" s="2" customFormat="1">
      <c r="A356" s="39"/>
      <c r="B356" s="40"/>
      <c r="C356" s="41"/>
      <c r="D356" s="226" t="s">
        <v>224</v>
      </c>
      <c r="E356" s="41"/>
      <c r="F356" s="227" t="s">
        <v>1990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224</v>
      </c>
      <c r="AU356" s="18" t="s">
        <v>82</v>
      </c>
    </row>
    <row r="357" s="2" customFormat="1">
      <c r="A357" s="39"/>
      <c r="B357" s="40"/>
      <c r="C357" s="41"/>
      <c r="D357" s="226" t="s">
        <v>507</v>
      </c>
      <c r="E357" s="41"/>
      <c r="F357" s="253" t="s">
        <v>1992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507</v>
      </c>
      <c r="AU357" s="18" t="s">
        <v>82</v>
      </c>
    </row>
    <row r="358" s="13" customFormat="1">
      <c r="A358" s="13"/>
      <c r="B358" s="233"/>
      <c r="C358" s="234"/>
      <c r="D358" s="226" t="s">
        <v>242</v>
      </c>
      <c r="E358" s="234"/>
      <c r="F358" s="235" t="s">
        <v>1993</v>
      </c>
      <c r="G358" s="234"/>
      <c r="H358" s="236">
        <v>28.725000000000001</v>
      </c>
      <c r="I358" s="237"/>
      <c r="J358" s="234"/>
      <c r="K358" s="234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242</v>
      </c>
      <c r="AU358" s="242" t="s">
        <v>82</v>
      </c>
      <c r="AV358" s="13" t="s">
        <v>82</v>
      </c>
      <c r="AW358" s="13" t="s">
        <v>4</v>
      </c>
      <c r="AX358" s="13" t="s">
        <v>80</v>
      </c>
      <c r="AY358" s="242" t="s">
        <v>214</v>
      </c>
    </row>
    <row r="359" s="12" customFormat="1" ht="22.8" customHeight="1">
      <c r="A359" s="12"/>
      <c r="B359" s="197"/>
      <c r="C359" s="198"/>
      <c r="D359" s="199" t="s">
        <v>72</v>
      </c>
      <c r="E359" s="211" t="s">
        <v>236</v>
      </c>
      <c r="F359" s="211" t="s">
        <v>1994</v>
      </c>
      <c r="G359" s="198"/>
      <c r="H359" s="198"/>
      <c r="I359" s="201"/>
      <c r="J359" s="212">
        <f>BK359</f>
        <v>0</v>
      </c>
      <c r="K359" s="198"/>
      <c r="L359" s="203"/>
      <c r="M359" s="204"/>
      <c r="N359" s="205"/>
      <c r="O359" s="205"/>
      <c r="P359" s="206">
        <f>SUM(P360:P408)</f>
        <v>0</v>
      </c>
      <c r="Q359" s="205"/>
      <c r="R359" s="206">
        <f>SUM(R360:R408)</f>
        <v>74.71670524999999</v>
      </c>
      <c r="S359" s="205"/>
      <c r="T359" s="207">
        <f>SUM(T360:T408)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8" t="s">
        <v>80</v>
      </c>
      <c r="AT359" s="209" t="s">
        <v>72</v>
      </c>
      <c r="AU359" s="209" t="s">
        <v>80</v>
      </c>
      <c r="AY359" s="208" t="s">
        <v>214</v>
      </c>
      <c r="BK359" s="210">
        <f>SUM(BK360:BK408)</f>
        <v>0</v>
      </c>
    </row>
    <row r="360" s="2" customFormat="1" ht="16.5" customHeight="1">
      <c r="A360" s="39"/>
      <c r="B360" s="40"/>
      <c r="C360" s="213" t="s">
        <v>616</v>
      </c>
      <c r="D360" s="213" t="s">
        <v>217</v>
      </c>
      <c r="E360" s="214" t="s">
        <v>1995</v>
      </c>
      <c r="F360" s="215" t="s">
        <v>1996</v>
      </c>
      <c r="G360" s="216" t="s">
        <v>277</v>
      </c>
      <c r="H360" s="217">
        <v>1</v>
      </c>
      <c r="I360" s="218"/>
      <c r="J360" s="219">
        <f>ROUND(I360*H360,2)</f>
        <v>0</v>
      </c>
      <c r="K360" s="215" t="s">
        <v>221</v>
      </c>
      <c r="L360" s="45"/>
      <c r="M360" s="220" t="s">
        <v>19</v>
      </c>
      <c r="N360" s="221" t="s">
        <v>44</v>
      </c>
      <c r="O360" s="85"/>
      <c r="P360" s="222">
        <f>O360*H360</f>
        <v>0</v>
      </c>
      <c r="Q360" s="222">
        <v>0</v>
      </c>
      <c r="R360" s="222">
        <f>Q360*H360</f>
        <v>0</v>
      </c>
      <c r="S360" s="222">
        <v>0</v>
      </c>
      <c r="T360" s="223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4" t="s">
        <v>222</v>
      </c>
      <c r="AT360" s="224" t="s">
        <v>217</v>
      </c>
      <c r="AU360" s="224" t="s">
        <v>82</v>
      </c>
      <c r="AY360" s="18" t="s">
        <v>214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8" t="s">
        <v>80</v>
      </c>
      <c r="BK360" s="225">
        <f>ROUND(I360*H360,2)</f>
        <v>0</v>
      </c>
      <c r="BL360" s="18" t="s">
        <v>222</v>
      </c>
      <c r="BM360" s="224" t="s">
        <v>1997</v>
      </c>
    </row>
    <row r="361" s="2" customFormat="1">
      <c r="A361" s="39"/>
      <c r="B361" s="40"/>
      <c r="C361" s="41"/>
      <c r="D361" s="226" t="s">
        <v>224</v>
      </c>
      <c r="E361" s="41"/>
      <c r="F361" s="227" t="s">
        <v>1998</v>
      </c>
      <c r="G361" s="41"/>
      <c r="H361" s="41"/>
      <c r="I361" s="228"/>
      <c r="J361" s="41"/>
      <c r="K361" s="41"/>
      <c r="L361" s="45"/>
      <c r="M361" s="229"/>
      <c r="N361" s="230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224</v>
      </c>
      <c r="AU361" s="18" t="s">
        <v>82</v>
      </c>
    </row>
    <row r="362" s="2" customFormat="1">
      <c r="A362" s="39"/>
      <c r="B362" s="40"/>
      <c r="C362" s="41"/>
      <c r="D362" s="231" t="s">
        <v>226</v>
      </c>
      <c r="E362" s="41"/>
      <c r="F362" s="232" t="s">
        <v>1999</v>
      </c>
      <c r="G362" s="41"/>
      <c r="H362" s="41"/>
      <c r="I362" s="228"/>
      <c r="J362" s="41"/>
      <c r="K362" s="41"/>
      <c r="L362" s="45"/>
      <c r="M362" s="229"/>
      <c r="N362" s="230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226</v>
      </c>
      <c r="AU362" s="18" t="s">
        <v>82</v>
      </c>
    </row>
    <row r="363" s="2" customFormat="1" ht="16.5" customHeight="1">
      <c r="A363" s="39"/>
      <c r="B363" s="40"/>
      <c r="C363" s="213" t="s">
        <v>622</v>
      </c>
      <c r="D363" s="213" t="s">
        <v>217</v>
      </c>
      <c r="E363" s="214" t="s">
        <v>2000</v>
      </c>
      <c r="F363" s="215" t="s">
        <v>2001</v>
      </c>
      <c r="G363" s="216" t="s">
        <v>277</v>
      </c>
      <c r="H363" s="217">
        <v>1</v>
      </c>
      <c r="I363" s="218"/>
      <c r="J363" s="219">
        <f>ROUND(I363*H363,2)</f>
        <v>0</v>
      </c>
      <c r="K363" s="215" t="s">
        <v>221</v>
      </c>
      <c r="L363" s="45"/>
      <c r="M363" s="220" t="s">
        <v>19</v>
      </c>
      <c r="N363" s="221" t="s">
        <v>44</v>
      </c>
      <c r="O363" s="85"/>
      <c r="P363" s="222">
        <f>O363*H363</f>
        <v>0</v>
      </c>
      <c r="Q363" s="222">
        <v>0</v>
      </c>
      <c r="R363" s="222">
        <f>Q363*H363</f>
        <v>0</v>
      </c>
      <c r="S363" s="222">
        <v>0</v>
      </c>
      <c r="T363" s="223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4" t="s">
        <v>222</v>
      </c>
      <c r="AT363" s="224" t="s">
        <v>217</v>
      </c>
      <c r="AU363" s="224" t="s">
        <v>82</v>
      </c>
      <c r="AY363" s="18" t="s">
        <v>214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8" t="s">
        <v>80</v>
      </c>
      <c r="BK363" s="225">
        <f>ROUND(I363*H363,2)</f>
        <v>0</v>
      </c>
      <c r="BL363" s="18" t="s">
        <v>222</v>
      </c>
      <c r="BM363" s="224" t="s">
        <v>2002</v>
      </c>
    </row>
    <row r="364" s="2" customFormat="1">
      <c r="A364" s="39"/>
      <c r="B364" s="40"/>
      <c r="C364" s="41"/>
      <c r="D364" s="226" t="s">
        <v>224</v>
      </c>
      <c r="E364" s="41"/>
      <c r="F364" s="227" t="s">
        <v>2003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224</v>
      </c>
      <c r="AU364" s="18" t="s">
        <v>82</v>
      </c>
    </row>
    <row r="365" s="2" customFormat="1">
      <c r="A365" s="39"/>
      <c r="B365" s="40"/>
      <c r="C365" s="41"/>
      <c r="D365" s="231" t="s">
        <v>226</v>
      </c>
      <c r="E365" s="41"/>
      <c r="F365" s="232" t="s">
        <v>2004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226</v>
      </c>
      <c r="AU365" s="18" t="s">
        <v>82</v>
      </c>
    </row>
    <row r="366" s="2" customFormat="1" ht="16.5" customHeight="1">
      <c r="A366" s="39"/>
      <c r="B366" s="40"/>
      <c r="C366" s="213" t="s">
        <v>628</v>
      </c>
      <c r="D366" s="213" t="s">
        <v>217</v>
      </c>
      <c r="E366" s="214" t="s">
        <v>2005</v>
      </c>
      <c r="F366" s="215" t="s">
        <v>2006</v>
      </c>
      <c r="G366" s="216" t="s">
        <v>277</v>
      </c>
      <c r="H366" s="217">
        <v>1</v>
      </c>
      <c r="I366" s="218"/>
      <c r="J366" s="219">
        <f>ROUND(I366*H366,2)</f>
        <v>0</v>
      </c>
      <c r="K366" s="215" t="s">
        <v>221</v>
      </c>
      <c r="L366" s="45"/>
      <c r="M366" s="220" t="s">
        <v>19</v>
      </c>
      <c r="N366" s="221" t="s">
        <v>44</v>
      </c>
      <c r="O366" s="85"/>
      <c r="P366" s="222">
        <f>O366*H366</f>
        <v>0</v>
      </c>
      <c r="Q366" s="222">
        <v>0</v>
      </c>
      <c r="R366" s="222">
        <f>Q366*H366</f>
        <v>0</v>
      </c>
      <c r="S366" s="222">
        <v>0</v>
      </c>
      <c r="T366" s="223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222</v>
      </c>
      <c r="AT366" s="224" t="s">
        <v>217</v>
      </c>
      <c r="AU366" s="224" t="s">
        <v>82</v>
      </c>
      <c r="AY366" s="18" t="s">
        <v>214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80</v>
      </c>
      <c r="BK366" s="225">
        <f>ROUND(I366*H366,2)</f>
        <v>0</v>
      </c>
      <c r="BL366" s="18" t="s">
        <v>222</v>
      </c>
      <c r="BM366" s="224" t="s">
        <v>2007</v>
      </c>
    </row>
    <row r="367" s="2" customFormat="1">
      <c r="A367" s="39"/>
      <c r="B367" s="40"/>
      <c r="C367" s="41"/>
      <c r="D367" s="226" t="s">
        <v>224</v>
      </c>
      <c r="E367" s="41"/>
      <c r="F367" s="227" t="s">
        <v>2008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224</v>
      </c>
      <c r="AU367" s="18" t="s">
        <v>82</v>
      </c>
    </row>
    <row r="368" s="2" customFormat="1">
      <c r="A368" s="39"/>
      <c r="B368" s="40"/>
      <c r="C368" s="41"/>
      <c r="D368" s="231" t="s">
        <v>226</v>
      </c>
      <c r="E368" s="41"/>
      <c r="F368" s="232" t="s">
        <v>2009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226</v>
      </c>
      <c r="AU368" s="18" t="s">
        <v>82</v>
      </c>
    </row>
    <row r="369" s="2" customFormat="1" ht="16.5" customHeight="1">
      <c r="A369" s="39"/>
      <c r="B369" s="40"/>
      <c r="C369" s="213" t="s">
        <v>634</v>
      </c>
      <c r="D369" s="213" t="s">
        <v>217</v>
      </c>
      <c r="E369" s="214" t="s">
        <v>2010</v>
      </c>
      <c r="F369" s="215" t="s">
        <v>2011</v>
      </c>
      <c r="G369" s="216" t="s">
        <v>1655</v>
      </c>
      <c r="H369" s="217">
        <v>1.5</v>
      </c>
      <c r="I369" s="218"/>
      <c r="J369" s="219">
        <f>ROUND(I369*H369,2)</f>
        <v>0</v>
      </c>
      <c r="K369" s="215" t="s">
        <v>221</v>
      </c>
      <c r="L369" s="45"/>
      <c r="M369" s="220" t="s">
        <v>19</v>
      </c>
      <c r="N369" s="221" t="s">
        <v>44</v>
      </c>
      <c r="O369" s="85"/>
      <c r="P369" s="222">
        <f>O369*H369</f>
        <v>0</v>
      </c>
      <c r="Q369" s="222">
        <v>2.5018699999999998</v>
      </c>
      <c r="R369" s="222">
        <f>Q369*H369</f>
        <v>3.7528049999999995</v>
      </c>
      <c r="S369" s="222">
        <v>0</v>
      </c>
      <c r="T369" s="22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222</v>
      </c>
      <c r="AT369" s="224" t="s">
        <v>217</v>
      </c>
      <c r="AU369" s="224" t="s">
        <v>82</v>
      </c>
      <c r="AY369" s="18" t="s">
        <v>214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80</v>
      </c>
      <c r="BK369" s="225">
        <f>ROUND(I369*H369,2)</f>
        <v>0</v>
      </c>
      <c r="BL369" s="18" t="s">
        <v>222</v>
      </c>
      <c r="BM369" s="224" t="s">
        <v>2012</v>
      </c>
    </row>
    <row r="370" s="2" customFormat="1">
      <c r="A370" s="39"/>
      <c r="B370" s="40"/>
      <c r="C370" s="41"/>
      <c r="D370" s="226" t="s">
        <v>224</v>
      </c>
      <c r="E370" s="41"/>
      <c r="F370" s="227" t="s">
        <v>2013</v>
      </c>
      <c r="G370" s="41"/>
      <c r="H370" s="41"/>
      <c r="I370" s="228"/>
      <c r="J370" s="41"/>
      <c r="K370" s="41"/>
      <c r="L370" s="45"/>
      <c r="M370" s="229"/>
      <c r="N370" s="230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224</v>
      </c>
      <c r="AU370" s="18" t="s">
        <v>82</v>
      </c>
    </row>
    <row r="371" s="2" customFormat="1">
      <c r="A371" s="39"/>
      <c r="B371" s="40"/>
      <c r="C371" s="41"/>
      <c r="D371" s="231" t="s">
        <v>226</v>
      </c>
      <c r="E371" s="41"/>
      <c r="F371" s="232" t="s">
        <v>2014</v>
      </c>
      <c r="G371" s="41"/>
      <c r="H371" s="41"/>
      <c r="I371" s="228"/>
      <c r="J371" s="41"/>
      <c r="K371" s="41"/>
      <c r="L371" s="45"/>
      <c r="M371" s="229"/>
      <c r="N371" s="230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226</v>
      </c>
      <c r="AU371" s="18" t="s">
        <v>82</v>
      </c>
    </row>
    <row r="372" s="13" customFormat="1">
      <c r="A372" s="13"/>
      <c r="B372" s="233"/>
      <c r="C372" s="234"/>
      <c r="D372" s="226" t="s">
        <v>242</v>
      </c>
      <c r="E372" s="254" t="s">
        <v>19</v>
      </c>
      <c r="F372" s="235" t="s">
        <v>2015</v>
      </c>
      <c r="G372" s="234"/>
      <c r="H372" s="236">
        <v>1.5</v>
      </c>
      <c r="I372" s="237"/>
      <c r="J372" s="234"/>
      <c r="K372" s="234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242</v>
      </c>
      <c r="AU372" s="242" t="s">
        <v>82</v>
      </c>
      <c r="AV372" s="13" t="s">
        <v>82</v>
      </c>
      <c r="AW372" s="13" t="s">
        <v>35</v>
      </c>
      <c r="AX372" s="13" t="s">
        <v>80</v>
      </c>
      <c r="AY372" s="242" t="s">
        <v>214</v>
      </c>
    </row>
    <row r="373" s="2" customFormat="1" ht="16.5" customHeight="1">
      <c r="A373" s="39"/>
      <c r="B373" s="40"/>
      <c r="C373" s="213" t="s">
        <v>640</v>
      </c>
      <c r="D373" s="213" t="s">
        <v>217</v>
      </c>
      <c r="E373" s="214" t="s">
        <v>2016</v>
      </c>
      <c r="F373" s="215" t="s">
        <v>2017</v>
      </c>
      <c r="G373" s="216" t="s">
        <v>321</v>
      </c>
      <c r="H373" s="217">
        <v>12</v>
      </c>
      <c r="I373" s="218"/>
      <c r="J373" s="219">
        <f>ROUND(I373*H373,2)</f>
        <v>0</v>
      </c>
      <c r="K373" s="215" t="s">
        <v>221</v>
      </c>
      <c r="L373" s="45"/>
      <c r="M373" s="220" t="s">
        <v>19</v>
      </c>
      <c r="N373" s="221" t="s">
        <v>44</v>
      </c>
      <c r="O373" s="85"/>
      <c r="P373" s="222">
        <f>O373*H373</f>
        <v>0</v>
      </c>
      <c r="Q373" s="222">
        <v>0.015890000000000001</v>
      </c>
      <c r="R373" s="222">
        <f>Q373*H373</f>
        <v>0.19068000000000002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222</v>
      </c>
      <c r="AT373" s="224" t="s">
        <v>217</v>
      </c>
      <c r="AU373" s="224" t="s">
        <v>82</v>
      </c>
      <c r="AY373" s="18" t="s">
        <v>214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80</v>
      </c>
      <c r="BK373" s="225">
        <f>ROUND(I373*H373,2)</f>
        <v>0</v>
      </c>
      <c r="BL373" s="18" t="s">
        <v>222</v>
      </c>
      <c r="BM373" s="224" t="s">
        <v>2018</v>
      </c>
    </row>
    <row r="374" s="2" customFormat="1">
      <c r="A374" s="39"/>
      <c r="B374" s="40"/>
      <c r="C374" s="41"/>
      <c r="D374" s="226" t="s">
        <v>224</v>
      </c>
      <c r="E374" s="41"/>
      <c r="F374" s="227" t="s">
        <v>2019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224</v>
      </c>
      <c r="AU374" s="18" t="s">
        <v>82</v>
      </c>
    </row>
    <row r="375" s="2" customFormat="1">
      <c r="A375" s="39"/>
      <c r="B375" s="40"/>
      <c r="C375" s="41"/>
      <c r="D375" s="231" t="s">
        <v>226</v>
      </c>
      <c r="E375" s="41"/>
      <c r="F375" s="232" t="s">
        <v>2020</v>
      </c>
      <c r="G375" s="41"/>
      <c r="H375" s="41"/>
      <c r="I375" s="228"/>
      <c r="J375" s="41"/>
      <c r="K375" s="41"/>
      <c r="L375" s="45"/>
      <c r="M375" s="229"/>
      <c r="N375" s="230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226</v>
      </c>
      <c r="AU375" s="18" t="s">
        <v>82</v>
      </c>
    </row>
    <row r="376" s="13" customFormat="1">
      <c r="A376" s="13"/>
      <c r="B376" s="233"/>
      <c r="C376" s="234"/>
      <c r="D376" s="226" t="s">
        <v>242</v>
      </c>
      <c r="E376" s="254" t="s">
        <v>19</v>
      </c>
      <c r="F376" s="235" t="s">
        <v>2021</v>
      </c>
      <c r="G376" s="234"/>
      <c r="H376" s="236">
        <v>12</v>
      </c>
      <c r="I376" s="237"/>
      <c r="J376" s="234"/>
      <c r="K376" s="234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242</v>
      </c>
      <c r="AU376" s="242" t="s">
        <v>82</v>
      </c>
      <c r="AV376" s="13" t="s">
        <v>82</v>
      </c>
      <c r="AW376" s="13" t="s">
        <v>35</v>
      </c>
      <c r="AX376" s="13" t="s">
        <v>80</v>
      </c>
      <c r="AY376" s="242" t="s">
        <v>214</v>
      </c>
    </row>
    <row r="377" s="2" customFormat="1" ht="16.5" customHeight="1">
      <c r="A377" s="39"/>
      <c r="B377" s="40"/>
      <c r="C377" s="213" t="s">
        <v>646</v>
      </c>
      <c r="D377" s="213" t="s">
        <v>217</v>
      </c>
      <c r="E377" s="214" t="s">
        <v>2022</v>
      </c>
      <c r="F377" s="215" t="s">
        <v>2023</v>
      </c>
      <c r="G377" s="216" t="s">
        <v>321</v>
      </c>
      <c r="H377" s="217">
        <v>12</v>
      </c>
      <c r="I377" s="218"/>
      <c r="J377" s="219">
        <f>ROUND(I377*H377,2)</f>
        <v>0</v>
      </c>
      <c r="K377" s="215" t="s">
        <v>221</v>
      </c>
      <c r="L377" s="45"/>
      <c r="M377" s="220" t="s">
        <v>19</v>
      </c>
      <c r="N377" s="221" t="s">
        <v>44</v>
      </c>
      <c r="O377" s="85"/>
      <c r="P377" s="222">
        <f>O377*H377</f>
        <v>0</v>
      </c>
      <c r="Q377" s="222">
        <v>0</v>
      </c>
      <c r="R377" s="222">
        <f>Q377*H377</f>
        <v>0</v>
      </c>
      <c r="S377" s="222">
        <v>0</v>
      </c>
      <c r="T377" s="223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4" t="s">
        <v>222</v>
      </c>
      <c r="AT377" s="224" t="s">
        <v>217</v>
      </c>
      <c r="AU377" s="224" t="s">
        <v>82</v>
      </c>
      <c r="AY377" s="18" t="s">
        <v>214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8" t="s">
        <v>80</v>
      </c>
      <c r="BK377" s="225">
        <f>ROUND(I377*H377,2)</f>
        <v>0</v>
      </c>
      <c r="BL377" s="18" t="s">
        <v>222</v>
      </c>
      <c r="BM377" s="224" t="s">
        <v>2024</v>
      </c>
    </row>
    <row r="378" s="2" customFormat="1">
      <c r="A378" s="39"/>
      <c r="B378" s="40"/>
      <c r="C378" s="41"/>
      <c r="D378" s="226" t="s">
        <v>224</v>
      </c>
      <c r="E378" s="41"/>
      <c r="F378" s="227" t="s">
        <v>2025</v>
      </c>
      <c r="G378" s="41"/>
      <c r="H378" s="41"/>
      <c r="I378" s="228"/>
      <c r="J378" s="41"/>
      <c r="K378" s="41"/>
      <c r="L378" s="45"/>
      <c r="M378" s="229"/>
      <c r="N378" s="230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224</v>
      </c>
      <c r="AU378" s="18" t="s">
        <v>82</v>
      </c>
    </row>
    <row r="379" s="2" customFormat="1">
      <c r="A379" s="39"/>
      <c r="B379" s="40"/>
      <c r="C379" s="41"/>
      <c r="D379" s="231" t="s">
        <v>226</v>
      </c>
      <c r="E379" s="41"/>
      <c r="F379" s="232" t="s">
        <v>2026</v>
      </c>
      <c r="G379" s="41"/>
      <c r="H379" s="41"/>
      <c r="I379" s="228"/>
      <c r="J379" s="41"/>
      <c r="K379" s="41"/>
      <c r="L379" s="45"/>
      <c r="M379" s="229"/>
      <c r="N379" s="230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226</v>
      </c>
      <c r="AU379" s="18" t="s">
        <v>82</v>
      </c>
    </row>
    <row r="380" s="13" customFormat="1">
      <c r="A380" s="13"/>
      <c r="B380" s="233"/>
      <c r="C380" s="234"/>
      <c r="D380" s="226" t="s">
        <v>242</v>
      </c>
      <c r="E380" s="254" t="s">
        <v>19</v>
      </c>
      <c r="F380" s="235" t="s">
        <v>2021</v>
      </c>
      <c r="G380" s="234"/>
      <c r="H380" s="236">
        <v>12</v>
      </c>
      <c r="I380" s="237"/>
      <c r="J380" s="234"/>
      <c r="K380" s="234"/>
      <c r="L380" s="238"/>
      <c r="M380" s="239"/>
      <c r="N380" s="240"/>
      <c r="O380" s="240"/>
      <c r="P380" s="240"/>
      <c r="Q380" s="240"/>
      <c r="R380" s="240"/>
      <c r="S380" s="240"/>
      <c r="T380" s="24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2" t="s">
        <v>242</v>
      </c>
      <c r="AU380" s="242" t="s">
        <v>82</v>
      </c>
      <c r="AV380" s="13" t="s">
        <v>82</v>
      </c>
      <c r="AW380" s="13" t="s">
        <v>35</v>
      </c>
      <c r="AX380" s="13" t="s">
        <v>80</v>
      </c>
      <c r="AY380" s="242" t="s">
        <v>214</v>
      </c>
    </row>
    <row r="381" s="2" customFormat="1" ht="16.5" customHeight="1">
      <c r="A381" s="39"/>
      <c r="B381" s="40"/>
      <c r="C381" s="213" t="s">
        <v>652</v>
      </c>
      <c r="D381" s="213" t="s">
        <v>217</v>
      </c>
      <c r="E381" s="214" t="s">
        <v>2027</v>
      </c>
      <c r="F381" s="215" t="s">
        <v>2028</v>
      </c>
      <c r="G381" s="216" t="s">
        <v>232</v>
      </c>
      <c r="H381" s="217">
        <v>0.14999999999999999</v>
      </c>
      <c r="I381" s="218"/>
      <c r="J381" s="219">
        <f>ROUND(I381*H381,2)</f>
        <v>0</v>
      </c>
      <c r="K381" s="215" t="s">
        <v>221</v>
      </c>
      <c r="L381" s="45"/>
      <c r="M381" s="220" t="s">
        <v>19</v>
      </c>
      <c r="N381" s="221" t="s">
        <v>44</v>
      </c>
      <c r="O381" s="85"/>
      <c r="P381" s="222">
        <f>O381*H381</f>
        <v>0</v>
      </c>
      <c r="Q381" s="222">
        <v>1.0502400000000001</v>
      </c>
      <c r="R381" s="222">
        <f>Q381*H381</f>
        <v>0.15753600000000001</v>
      </c>
      <c r="S381" s="222">
        <v>0</v>
      </c>
      <c r="T381" s="223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4" t="s">
        <v>222</v>
      </c>
      <c r="AT381" s="224" t="s">
        <v>217</v>
      </c>
      <c r="AU381" s="224" t="s">
        <v>82</v>
      </c>
      <c r="AY381" s="18" t="s">
        <v>214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8" t="s">
        <v>80</v>
      </c>
      <c r="BK381" s="225">
        <f>ROUND(I381*H381,2)</f>
        <v>0</v>
      </c>
      <c r="BL381" s="18" t="s">
        <v>222</v>
      </c>
      <c r="BM381" s="224" t="s">
        <v>2029</v>
      </c>
    </row>
    <row r="382" s="2" customFormat="1">
      <c r="A382" s="39"/>
      <c r="B382" s="40"/>
      <c r="C382" s="41"/>
      <c r="D382" s="226" t="s">
        <v>224</v>
      </c>
      <c r="E382" s="41"/>
      <c r="F382" s="227" t="s">
        <v>2030</v>
      </c>
      <c r="G382" s="41"/>
      <c r="H382" s="41"/>
      <c r="I382" s="228"/>
      <c r="J382" s="41"/>
      <c r="K382" s="41"/>
      <c r="L382" s="45"/>
      <c r="M382" s="229"/>
      <c r="N382" s="230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224</v>
      </c>
      <c r="AU382" s="18" t="s">
        <v>82</v>
      </c>
    </row>
    <row r="383" s="2" customFormat="1">
      <c r="A383" s="39"/>
      <c r="B383" s="40"/>
      <c r="C383" s="41"/>
      <c r="D383" s="231" t="s">
        <v>226</v>
      </c>
      <c r="E383" s="41"/>
      <c r="F383" s="232" t="s">
        <v>2031</v>
      </c>
      <c r="G383" s="41"/>
      <c r="H383" s="41"/>
      <c r="I383" s="228"/>
      <c r="J383" s="41"/>
      <c r="K383" s="41"/>
      <c r="L383" s="45"/>
      <c r="M383" s="229"/>
      <c r="N383" s="230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226</v>
      </c>
      <c r="AU383" s="18" t="s">
        <v>82</v>
      </c>
    </row>
    <row r="384" s="13" customFormat="1">
      <c r="A384" s="13"/>
      <c r="B384" s="233"/>
      <c r="C384" s="234"/>
      <c r="D384" s="226" t="s">
        <v>242</v>
      </c>
      <c r="E384" s="254" t="s">
        <v>19</v>
      </c>
      <c r="F384" s="235" t="s">
        <v>2032</v>
      </c>
      <c r="G384" s="234"/>
      <c r="H384" s="236">
        <v>0.14999999999999999</v>
      </c>
      <c r="I384" s="237"/>
      <c r="J384" s="234"/>
      <c r="K384" s="234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242</v>
      </c>
      <c r="AU384" s="242" t="s">
        <v>82</v>
      </c>
      <c r="AV384" s="13" t="s">
        <v>82</v>
      </c>
      <c r="AW384" s="13" t="s">
        <v>35</v>
      </c>
      <c r="AX384" s="13" t="s">
        <v>80</v>
      </c>
      <c r="AY384" s="242" t="s">
        <v>214</v>
      </c>
    </row>
    <row r="385" s="2" customFormat="1" ht="16.5" customHeight="1">
      <c r="A385" s="39"/>
      <c r="B385" s="40"/>
      <c r="C385" s="213" t="s">
        <v>658</v>
      </c>
      <c r="D385" s="213" t="s">
        <v>217</v>
      </c>
      <c r="E385" s="214" t="s">
        <v>2033</v>
      </c>
      <c r="F385" s="215" t="s">
        <v>2034</v>
      </c>
      <c r="G385" s="216" t="s">
        <v>1655</v>
      </c>
      <c r="H385" s="217">
        <v>0.67500000000000004</v>
      </c>
      <c r="I385" s="218"/>
      <c r="J385" s="219">
        <f>ROUND(I385*H385,2)</f>
        <v>0</v>
      </c>
      <c r="K385" s="215" t="s">
        <v>221</v>
      </c>
      <c r="L385" s="45"/>
      <c r="M385" s="220" t="s">
        <v>19</v>
      </c>
      <c r="N385" s="221" t="s">
        <v>44</v>
      </c>
      <c r="O385" s="85"/>
      <c r="P385" s="222">
        <f>O385*H385</f>
        <v>0</v>
      </c>
      <c r="Q385" s="222">
        <v>0.3276</v>
      </c>
      <c r="R385" s="222">
        <f>Q385*H385</f>
        <v>0.22113000000000002</v>
      </c>
      <c r="S385" s="222">
        <v>0</v>
      </c>
      <c r="T385" s="22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222</v>
      </c>
      <c r="AT385" s="224" t="s">
        <v>217</v>
      </c>
      <c r="AU385" s="224" t="s">
        <v>82</v>
      </c>
      <c r="AY385" s="18" t="s">
        <v>214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80</v>
      </c>
      <c r="BK385" s="225">
        <f>ROUND(I385*H385,2)</f>
        <v>0</v>
      </c>
      <c r="BL385" s="18" t="s">
        <v>222</v>
      </c>
      <c r="BM385" s="224" t="s">
        <v>2035</v>
      </c>
    </row>
    <row r="386" s="2" customFormat="1">
      <c r="A386" s="39"/>
      <c r="B386" s="40"/>
      <c r="C386" s="41"/>
      <c r="D386" s="226" t="s">
        <v>224</v>
      </c>
      <c r="E386" s="41"/>
      <c r="F386" s="227" t="s">
        <v>2036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224</v>
      </c>
      <c r="AU386" s="18" t="s">
        <v>82</v>
      </c>
    </row>
    <row r="387" s="2" customFormat="1">
      <c r="A387" s="39"/>
      <c r="B387" s="40"/>
      <c r="C387" s="41"/>
      <c r="D387" s="231" t="s">
        <v>226</v>
      </c>
      <c r="E387" s="41"/>
      <c r="F387" s="232" t="s">
        <v>2037</v>
      </c>
      <c r="G387" s="41"/>
      <c r="H387" s="41"/>
      <c r="I387" s="228"/>
      <c r="J387" s="41"/>
      <c r="K387" s="41"/>
      <c r="L387" s="45"/>
      <c r="M387" s="229"/>
      <c r="N387" s="230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226</v>
      </c>
      <c r="AU387" s="18" t="s">
        <v>82</v>
      </c>
    </row>
    <row r="388" s="13" customFormat="1">
      <c r="A388" s="13"/>
      <c r="B388" s="233"/>
      <c r="C388" s="234"/>
      <c r="D388" s="226" t="s">
        <v>242</v>
      </c>
      <c r="E388" s="254" t="s">
        <v>19</v>
      </c>
      <c r="F388" s="235" t="s">
        <v>2038</v>
      </c>
      <c r="G388" s="234"/>
      <c r="H388" s="236">
        <v>0.67500000000000004</v>
      </c>
      <c r="I388" s="237"/>
      <c r="J388" s="234"/>
      <c r="K388" s="234"/>
      <c r="L388" s="238"/>
      <c r="M388" s="239"/>
      <c r="N388" s="240"/>
      <c r="O388" s="240"/>
      <c r="P388" s="240"/>
      <c r="Q388" s="240"/>
      <c r="R388" s="240"/>
      <c r="S388" s="240"/>
      <c r="T388" s="24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2" t="s">
        <v>242</v>
      </c>
      <c r="AU388" s="242" t="s">
        <v>82</v>
      </c>
      <c r="AV388" s="13" t="s">
        <v>82</v>
      </c>
      <c r="AW388" s="13" t="s">
        <v>35</v>
      </c>
      <c r="AX388" s="13" t="s">
        <v>80</v>
      </c>
      <c r="AY388" s="242" t="s">
        <v>214</v>
      </c>
    </row>
    <row r="389" s="2" customFormat="1" ht="16.5" customHeight="1">
      <c r="A389" s="39"/>
      <c r="B389" s="40"/>
      <c r="C389" s="243" t="s">
        <v>664</v>
      </c>
      <c r="D389" s="243" t="s">
        <v>254</v>
      </c>
      <c r="E389" s="244" t="s">
        <v>2039</v>
      </c>
      <c r="F389" s="245" t="s">
        <v>2040</v>
      </c>
      <c r="G389" s="246" t="s">
        <v>277</v>
      </c>
      <c r="H389" s="247">
        <v>58.749000000000002</v>
      </c>
      <c r="I389" s="248"/>
      <c r="J389" s="249">
        <f>ROUND(I389*H389,2)</f>
        <v>0</v>
      </c>
      <c r="K389" s="245" t="s">
        <v>221</v>
      </c>
      <c r="L389" s="250"/>
      <c r="M389" s="251" t="s">
        <v>19</v>
      </c>
      <c r="N389" s="252" t="s">
        <v>44</v>
      </c>
      <c r="O389" s="85"/>
      <c r="P389" s="222">
        <f>O389*H389</f>
        <v>0</v>
      </c>
      <c r="Q389" s="222">
        <v>0.014</v>
      </c>
      <c r="R389" s="222">
        <f>Q389*H389</f>
        <v>0.82248600000000005</v>
      </c>
      <c r="S389" s="222">
        <v>0</v>
      </c>
      <c r="T389" s="223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4" t="s">
        <v>215</v>
      </c>
      <c r="AT389" s="224" t="s">
        <v>254</v>
      </c>
      <c r="AU389" s="224" t="s">
        <v>82</v>
      </c>
      <c r="AY389" s="18" t="s">
        <v>214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8" t="s">
        <v>80</v>
      </c>
      <c r="BK389" s="225">
        <f>ROUND(I389*H389,2)</f>
        <v>0</v>
      </c>
      <c r="BL389" s="18" t="s">
        <v>222</v>
      </c>
      <c r="BM389" s="224" t="s">
        <v>2041</v>
      </c>
    </row>
    <row r="390" s="2" customFormat="1">
      <c r="A390" s="39"/>
      <c r="B390" s="40"/>
      <c r="C390" s="41"/>
      <c r="D390" s="226" t="s">
        <v>224</v>
      </c>
      <c r="E390" s="41"/>
      <c r="F390" s="227" t="s">
        <v>2040</v>
      </c>
      <c r="G390" s="41"/>
      <c r="H390" s="41"/>
      <c r="I390" s="228"/>
      <c r="J390" s="41"/>
      <c r="K390" s="41"/>
      <c r="L390" s="45"/>
      <c r="M390" s="229"/>
      <c r="N390" s="230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224</v>
      </c>
      <c r="AU390" s="18" t="s">
        <v>82</v>
      </c>
    </row>
    <row r="391" s="13" customFormat="1">
      <c r="A391" s="13"/>
      <c r="B391" s="233"/>
      <c r="C391" s="234"/>
      <c r="D391" s="226" t="s">
        <v>242</v>
      </c>
      <c r="E391" s="234"/>
      <c r="F391" s="235" t="s">
        <v>2042</v>
      </c>
      <c r="G391" s="234"/>
      <c r="H391" s="236">
        <v>58.749000000000002</v>
      </c>
      <c r="I391" s="237"/>
      <c r="J391" s="234"/>
      <c r="K391" s="234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242</v>
      </c>
      <c r="AU391" s="242" t="s">
        <v>82</v>
      </c>
      <c r="AV391" s="13" t="s">
        <v>82</v>
      </c>
      <c r="AW391" s="13" t="s">
        <v>4</v>
      </c>
      <c r="AX391" s="13" t="s">
        <v>80</v>
      </c>
      <c r="AY391" s="242" t="s">
        <v>214</v>
      </c>
    </row>
    <row r="392" s="2" customFormat="1" ht="16.5" customHeight="1">
      <c r="A392" s="39"/>
      <c r="B392" s="40"/>
      <c r="C392" s="213" t="s">
        <v>670</v>
      </c>
      <c r="D392" s="213" t="s">
        <v>217</v>
      </c>
      <c r="E392" s="214" t="s">
        <v>2043</v>
      </c>
      <c r="F392" s="215" t="s">
        <v>2044</v>
      </c>
      <c r="G392" s="216" t="s">
        <v>220</v>
      </c>
      <c r="H392" s="217">
        <v>6</v>
      </c>
      <c r="I392" s="218"/>
      <c r="J392" s="219">
        <f>ROUND(I392*H392,2)</f>
        <v>0</v>
      </c>
      <c r="K392" s="215" t="s">
        <v>221</v>
      </c>
      <c r="L392" s="45"/>
      <c r="M392" s="220" t="s">
        <v>19</v>
      </c>
      <c r="N392" s="221" t="s">
        <v>44</v>
      </c>
      <c r="O392" s="85"/>
      <c r="P392" s="222">
        <f>O392*H392</f>
        <v>0</v>
      </c>
      <c r="Q392" s="222">
        <v>0.034380000000000001</v>
      </c>
      <c r="R392" s="222">
        <f>Q392*H392</f>
        <v>0.20628000000000002</v>
      </c>
      <c r="S392" s="222">
        <v>0</v>
      </c>
      <c r="T392" s="22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4" t="s">
        <v>222</v>
      </c>
      <c r="AT392" s="224" t="s">
        <v>217</v>
      </c>
      <c r="AU392" s="224" t="s">
        <v>82</v>
      </c>
      <c r="AY392" s="18" t="s">
        <v>214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80</v>
      </c>
      <c r="BK392" s="225">
        <f>ROUND(I392*H392,2)</f>
        <v>0</v>
      </c>
      <c r="BL392" s="18" t="s">
        <v>222</v>
      </c>
      <c r="BM392" s="224" t="s">
        <v>2045</v>
      </c>
    </row>
    <row r="393" s="2" customFormat="1">
      <c r="A393" s="39"/>
      <c r="B393" s="40"/>
      <c r="C393" s="41"/>
      <c r="D393" s="226" t="s">
        <v>224</v>
      </c>
      <c r="E393" s="41"/>
      <c r="F393" s="227" t="s">
        <v>2046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224</v>
      </c>
      <c r="AU393" s="18" t="s">
        <v>82</v>
      </c>
    </row>
    <row r="394" s="2" customFormat="1">
      <c r="A394" s="39"/>
      <c r="B394" s="40"/>
      <c r="C394" s="41"/>
      <c r="D394" s="231" t="s">
        <v>226</v>
      </c>
      <c r="E394" s="41"/>
      <c r="F394" s="232" t="s">
        <v>2047</v>
      </c>
      <c r="G394" s="41"/>
      <c r="H394" s="41"/>
      <c r="I394" s="228"/>
      <c r="J394" s="41"/>
      <c r="K394" s="41"/>
      <c r="L394" s="45"/>
      <c r="M394" s="229"/>
      <c r="N394" s="230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226</v>
      </c>
      <c r="AU394" s="18" t="s">
        <v>82</v>
      </c>
    </row>
    <row r="395" s="2" customFormat="1" ht="21.75" customHeight="1">
      <c r="A395" s="39"/>
      <c r="B395" s="40"/>
      <c r="C395" s="213" t="s">
        <v>677</v>
      </c>
      <c r="D395" s="213" t="s">
        <v>217</v>
      </c>
      <c r="E395" s="214" t="s">
        <v>2048</v>
      </c>
      <c r="F395" s="215" t="s">
        <v>2049</v>
      </c>
      <c r="G395" s="216" t="s">
        <v>1655</v>
      </c>
      <c r="H395" s="217">
        <v>4.7249999999999996</v>
      </c>
      <c r="I395" s="218"/>
      <c r="J395" s="219">
        <f>ROUND(I395*H395,2)</f>
        <v>0</v>
      </c>
      <c r="K395" s="215" t="s">
        <v>221</v>
      </c>
      <c r="L395" s="45"/>
      <c r="M395" s="220" t="s">
        <v>19</v>
      </c>
      <c r="N395" s="221" t="s">
        <v>44</v>
      </c>
      <c r="O395" s="85"/>
      <c r="P395" s="222">
        <f>O395*H395</f>
        <v>0</v>
      </c>
      <c r="Q395" s="222">
        <v>2.57477</v>
      </c>
      <c r="R395" s="222">
        <f>Q395*H395</f>
        <v>12.165788249999999</v>
      </c>
      <c r="S395" s="222">
        <v>0</v>
      </c>
      <c r="T395" s="223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4" t="s">
        <v>222</v>
      </c>
      <c r="AT395" s="224" t="s">
        <v>217</v>
      </c>
      <c r="AU395" s="224" t="s">
        <v>82</v>
      </c>
      <c r="AY395" s="18" t="s">
        <v>214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8" t="s">
        <v>80</v>
      </c>
      <c r="BK395" s="225">
        <f>ROUND(I395*H395,2)</f>
        <v>0</v>
      </c>
      <c r="BL395" s="18" t="s">
        <v>222</v>
      </c>
      <c r="BM395" s="224" t="s">
        <v>2050</v>
      </c>
    </row>
    <row r="396" s="2" customFormat="1">
      <c r="A396" s="39"/>
      <c r="B396" s="40"/>
      <c r="C396" s="41"/>
      <c r="D396" s="226" t="s">
        <v>224</v>
      </c>
      <c r="E396" s="41"/>
      <c r="F396" s="227" t="s">
        <v>2051</v>
      </c>
      <c r="G396" s="41"/>
      <c r="H396" s="41"/>
      <c r="I396" s="228"/>
      <c r="J396" s="41"/>
      <c r="K396" s="41"/>
      <c r="L396" s="45"/>
      <c r="M396" s="229"/>
      <c r="N396" s="230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224</v>
      </c>
      <c r="AU396" s="18" t="s">
        <v>82</v>
      </c>
    </row>
    <row r="397" s="2" customFormat="1">
      <c r="A397" s="39"/>
      <c r="B397" s="40"/>
      <c r="C397" s="41"/>
      <c r="D397" s="231" t="s">
        <v>226</v>
      </c>
      <c r="E397" s="41"/>
      <c r="F397" s="232" t="s">
        <v>2052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226</v>
      </c>
      <c r="AU397" s="18" t="s">
        <v>82</v>
      </c>
    </row>
    <row r="398" s="13" customFormat="1">
      <c r="A398" s="13"/>
      <c r="B398" s="233"/>
      <c r="C398" s="234"/>
      <c r="D398" s="226" t="s">
        <v>242</v>
      </c>
      <c r="E398" s="254" t="s">
        <v>19</v>
      </c>
      <c r="F398" s="235" t="s">
        <v>2053</v>
      </c>
      <c r="G398" s="234"/>
      <c r="H398" s="236">
        <v>4.7249999999999996</v>
      </c>
      <c r="I398" s="237"/>
      <c r="J398" s="234"/>
      <c r="K398" s="234"/>
      <c r="L398" s="238"/>
      <c r="M398" s="239"/>
      <c r="N398" s="240"/>
      <c r="O398" s="240"/>
      <c r="P398" s="240"/>
      <c r="Q398" s="240"/>
      <c r="R398" s="240"/>
      <c r="S398" s="240"/>
      <c r="T398" s="24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2" t="s">
        <v>242</v>
      </c>
      <c r="AU398" s="242" t="s">
        <v>82</v>
      </c>
      <c r="AV398" s="13" t="s">
        <v>82</v>
      </c>
      <c r="AW398" s="13" t="s">
        <v>35</v>
      </c>
      <c r="AX398" s="13" t="s">
        <v>80</v>
      </c>
      <c r="AY398" s="242" t="s">
        <v>214</v>
      </c>
    </row>
    <row r="399" s="2" customFormat="1" ht="16.5" customHeight="1">
      <c r="A399" s="39"/>
      <c r="B399" s="40"/>
      <c r="C399" s="213" t="s">
        <v>683</v>
      </c>
      <c r="D399" s="213" t="s">
        <v>217</v>
      </c>
      <c r="E399" s="214" t="s">
        <v>2054</v>
      </c>
      <c r="F399" s="215" t="s">
        <v>2055</v>
      </c>
      <c r="G399" s="216" t="s">
        <v>277</v>
      </c>
      <c r="H399" s="217">
        <v>20</v>
      </c>
      <c r="I399" s="218"/>
      <c r="J399" s="219">
        <f>ROUND(I399*H399,2)</f>
        <v>0</v>
      </c>
      <c r="K399" s="215" t="s">
        <v>221</v>
      </c>
      <c r="L399" s="45"/>
      <c r="M399" s="220" t="s">
        <v>19</v>
      </c>
      <c r="N399" s="221" t="s">
        <v>44</v>
      </c>
      <c r="O399" s="85"/>
      <c r="P399" s="222">
        <f>O399*H399</f>
        <v>0</v>
      </c>
      <c r="Q399" s="222">
        <v>0.002</v>
      </c>
      <c r="R399" s="222">
        <f>Q399*H399</f>
        <v>0.040000000000000001</v>
      </c>
      <c r="S399" s="222">
        <v>0</v>
      </c>
      <c r="T399" s="223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4" t="s">
        <v>222</v>
      </c>
      <c r="AT399" s="224" t="s">
        <v>217</v>
      </c>
      <c r="AU399" s="224" t="s">
        <v>82</v>
      </c>
      <c r="AY399" s="18" t="s">
        <v>214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8" t="s">
        <v>80</v>
      </c>
      <c r="BK399" s="225">
        <f>ROUND(I399*H399,2)</f>
        <v>0</v>
      </c>
      <c r="BL399" s="18" t="s">
        <v>222</v>
      </c>
      <c r="BM399" s="224" t="s">
        <v>2056</v>
      </c>
    </row>
    <row r="400" s="2" customFormat="1">
      <c r="A400" s="39"/>
      <c r="B400" s="40"/>
      <c r="C400" s="41"/>
      <c r="D400" s="226" t="s">
        <v>224</v>
      </c>
      <c r="E400" s="41"/>
      <c r="F400" s="227" t="s">
        <v>2057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224</v>
      </c>
      <c r="AU400" s="18" t="s">
        <v>82</v>
      </c>
    </row>
    <row r="401" s="2" customFormat="1">
      <c r="A401" s="39"/>
      <c r="B401" s="40"/>
      <c r="C401" s="41"/>
      <c r="D401" s="231" t="s">
        <v>226</v>
      </c>
      <c r="E401" s="41"/>
      <c r="F401" s="232" t="s">
        <v>2058</v>
      </c>
      <c r="G401" s="41"/>
      <c r="H401" s="41"/>
      <c r="I401" s="228"/>
      <c r="J401" s="41"/>
      <c r="K401" s="41"/>
      <c r="L401" s="45"/>
      <c r="M401" s="229"/>
      <c r="N401" s="230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226</v>
      </c>
      <c r="AU401" s="18" t="s">
        <v>82</v>
      </c>
    </row>
    <row r="402" s="2" customFormat="1" ht="16.5" customHeight="1">
      <c r="A402" s="39"/>
      <c r="B402" s="40"/>
      <c r="C402" s="243" t="s">
        <v>690</v>
      </c>
      <c r="D402" s="243" t="s">
        <v>254</v>
      </c>
      <c r="E402" s="244" t="s">
        <v>2059</v>
      </c>
      <c r="F402" s="245" t="s">
        <v>2060</v>
      </c>
      <c r="G402" s="246" t="s">
        <v>277</v>
      </c>
      <c r="H402" s="247">
        <v>20</v>
      </c>
      <c r="I402" s="248"/>
      <c r="J402" s="249">
        <f>ROUND(I402*H402,2)</f>
        <v>0</v>
      </c>
      <c r="K402" s="245" t="s">
        <v>19</v>
      </c>
      <c r="L402" s="250"/>
      <c r="M402" s="251" t="s">
        <v>19</v>
      </c>
      <c r="N402" s="252" t="s">
        <v>44</v>
      </c>
      <c r="O402" s="85"/>
      <c r="P402" s="222">
        <f>O402*H402</f>
        <v>0</v>
      </c>
      <c r="Q402" s="222">
        <v>1.74</v>
      </c>
      <c r="R402" s="222">
        <f>Q402*H402</f>
        <v>34.799999999999997</v>
      </c>
      <c r="S402" s="222">
        <v>0</v>
      </c>
      <c r="T402" s="22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4" t="s">
        <v>215</v>
      </c>
      <c r="AT402" s="224" t="s">
        <v>254</v>
      </c>
      <c r="AU402" s="224" t="s">
        <v>82</v>
      </c>
      <c r="AY402" s="18" t="s">
        <v>214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8" t="s">
        <v>80</v>
      </c>
      <c r="BK402" s="225">
        <f>ROUND(I402*H402,2)</f>
        <v>0</v>
      </c>
      <c r="BL402" s="18" t="s">
        <v>222</v>
      </c>
      <c r="BM402" s="224" t="s">
        <v>2061</v>
      </c>
    </row>
    <row r="403" s="2" customFormat="1">
      <c r="A403" s="39"/>
      <c r="B403" s="40"/>
      <c r="C403" s="41"/>
      <c r="D403" s="226" t="s">
        <v>224</v>
      </c>
      <c r="E403" s="41"/>
      <c r="F403" s="227" t="s">
        <v>2060</v>
      </c>
      <c r="G403" s="41"/>
      <c r="H403" s="41"/>
      <c r="I403" s="228"/>
      <c r="J403" s="41"/>
      <c r="K403" s="41"/>
      <c r="L403" s="45"/>
      <c r="M403" s="229"/>
      <c r="N403" s="230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224</v>
      </c>
      <c r="AU403" s="18" t="s">
        <v>82</v>
      </c>
    </row>
    <row r="404" s="2" customFormat="1" ht="16.5" customHeight="1">
      <c r="A404" s="39"/>
      <c r="B404" s="40"/>
      <c r="C404" s="213" t="s">
        <v>694</v>
      </c>
      <c r="D404" s="213" t="s">
        <v>217</v>
      </c>
      <c r="E404" s="214" t="s">
        <v>2062</v>
      </c>
      <c r="F404" s="215" t="s">
        <v>2063</v>
      </c>
      <c r="G404" s="216" t="s">
        <v>277</v>
      </c>
      <c r="H404" s="217">
        <v>20</v>
      </c>
      <c r="I404" s="218"/>
      <c r="J404" s="219">
        <f>ROUND(I404*H404,2)</f>
        <v>0</v>
      </c>
      <c r="K404" s="215" t="s">
        <v>221</v>
      </c>
      <c r="L404" s="45"/>
      <c r="M404" s="220" t="s">
        <v>19</v>
      </c>
      <c r="N404" s="221" t="s">
        <v>44</v>
      </c>
      <c r="O404" s="85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4" t="s">
        <v>222</v>
      </c>
      <c r="AT404" s="224" t="s">
        <v>217</v>
      </c>
      <c r="AU404" s="224" t="s">
        <v>82</v>
      </c>
      <c r="AY404" s="18" t="s">
        <v>214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8" t="s">
        <v>80</v>
      </c>
      <c r="BK404" s="225">
        <f>ROUND(I404*H404,2)</f>
        <v>0</v>
      </c>
      <c r="BL404" s="18" t="s">
        <v>222</v>
      </c>
      <c r="BM404" s="224" t="s">
        <v>2064</v>
      </c>
    </row>
    <row r="405" s="2" customFormat="1">
      <c r="A405" s="39"/>
      <c r="B405" s="40"/>
      <c r="C405" s="41"/>
      <c r="D405" s="226" t="s">
        <v>224</v>
      </c>
      <c r="E405" s="41"/>
      <c r="F405" s="227" t="s">
        <v>2065</v>
      </c>
      <c r="G405" s="41"/>
      <c r="H405" s="41"/>
      <c r="I405" s="228"/>
      <c r="J405" s="41"/>
      <c r="K405" s="41"/>
      <c r="L405" s="45"/>
      <c r="M405" s="229"/>
      <c r="N405" s="230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224</v>
      </c>
      <c r="AU405" s="18" t="s">
        <v>82</v>
      </c>
    </row>
    <row r="406" s="2" customFormat="1">
      <c r="A406" s="39"/>
      <c r="B406" s="40"/>
      <c r="C406" s="41"/>
      <c r="D406" s="231" t="s">
        <v>226</v>
      </c>
      <c r="E406" s="41"/>
      <c r="F406" s="232" t="s">
        <v>2066</v>
      </c>
      <c r="G406" s="41"/>
      <c r="H406" s="41"/>
      <c r="I406" s="228"/>
      <c r="J406" s="41"/>
      <c r="K406" s="41"/>
      <c r="L406" s="45"/>
      <c r="M406" s="229"/>
      <c r="N406" s="230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226</v>
      </c>
      <c r="AU406" s="18" t="s">
        <v>82</v>
      </c>
    </row>
    <row r="407" s="2" customFormat="1" ht="21.75" customHeight="1">
      <c r="A407" s="39"/>
      <c r="B407" s="40"/>
      <c r="C407" s="243" t="s">
        <v>700</v>
      </c>
      <c r="D407" s="243" t="s">
        <v>254</v>
      </c>
      <c r="E407" s="244" t="s">
        <v>2067</v>
      </c>
      <c r="F407" s="245" t="s">
        <v>2068</v>
      </c>
      <c r="G407" s="246" t="s">
        <v>277</v>
      </c>
      <c r="H407" s="247">
        <v>20</v>
      </c>
      <c r="I407" s="248"/>
      <c r="J407" s="249">
        <f>ROUND(I407*H407,2)</f>
        <v>0</v>
      </c>
      <c r="K407" s="245" t="s">
        <v>19</v>
      </c>
      <c r="L407" s="250"/>
      <c r="M407" s="251" t="s">
        <v>19</v>
      </c>
      <c r="N407" s="252" t="s">
        <v>44</v>
      </c>
      <c r="O407" s="85"/>
      <c r="P407" s="222">
        <f>O407*H407</f>
        <v>0</v>
      </c>
      <c r="Q407" s="222">
        <v>1.1180000000000001</v>
      </c>
      <c r="R407" s="222">
        <f>Q407*H407</f>
        <v>22.360000000000003</v>
      </c>
      <c r="S407" s="222">
        <v>0</v>
      </c>
      <c r="T407" s="223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4" t="s">
        <v>215</v>
      </c>
      <c r="AT407" s="224" t="s">
        <v>254</v>
      </c>
      <c r="AU407" s="224" t="s">
        <v>82</v>
      </c>
      <c r="AY407" s="18" t="s">
        <v>214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8" t="s">
        <v>80</v>
      </c>
      <c r="BK407" s="225">
        <f>ROUND(I407*H407,2)</f>
        <v>0</v>
      </c>
      <c r="BL407" s="18" t="s">
        <v>222</v>
      </c>
      <c r="BM407" s="224" t="s">
        <v>2069</v>
      </c>
    </row>
    <row r="408" s="2" customFormat="1">
      <c r="A408" s="39"/>
      <c r="B408" s="40"/>
      <c r="C408" s="41"/>
      <c r="D408" s="226" t="s">
        <v>224</v>
      </c>
      <c r="E408" s="41"/>
      <c r="F408" s="227" t="s">
        <v>2068</v>
      </c>
      <c r="G408" s="41"/>
      <c r="H408" s="41"/>
      <c r="I408" s="228"/>
      <c r="J408" s="41"/>
      <c r="K408" s="41"/>
      <c r="L408" s="45"/>
      <c r="M408" s="229"/>
      <c r="N408" s="230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224</v>
      </c>
      <c r="AU408" s="18" t="s">
        <v>82</v>
      </c>
    </row>
    <row r="409" s="12" customFormat="1" ht="22.8" customHeight="1">
      <c r="A409" s="12"/>
      <c r="B409" s="197"/>
      <c r="C409" s="198"/>
      <c r="D409" s="199" t="s">
        <v>72</v>
      </c>
      <c r="E409" s="211" t="s">
        <v>253</v>
      </c>
      <c r="F409" s="211" t="s">
        <v>2070</v>
      </c>
      <c r="G409" s="198"/>
      <c r="H409" s="198"/>
      <c r="I409" s="201"/>
      <c r="J409" s="212">
        <f>BK409</f>
        <v>0</v>
      </c>
      <c r="K409" s="198"/>
      <c r="L409" s="203"/>
      <c r="M409" s="204"/>
      <c r="N409" s="205"/>
      <c r="O409" s="205"/>
      <c r="P409" s="206">
        <f>SUM(P410:P519)</f>
        <v>0</v>
      </c>
      <c r="Q409" s="205"/>
      <c r="R409" s="206">
        <f>SUM(R410:R519)</f>
        <v>1431.2482189999996</v>
      </c>
      <c r="S409" s="205"/>
      <c r="T409" s="207">
        <f>SUM(T410:T519)</f>
        <v>18.831200000000003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08" t="s">
        <v>80</v>
      </c>
      <c r="AT409" s="209" t="s">
        <v>72</v>
      </c>
      <c r="AU409" s="209" t="s">
        <v>80</v>
      </c>
      <c r="AY409" s="208" t="s">
        <v>214</v>
      </c>
      <c r="BK409" s="210">
        <f>SUM(BK410:BK519)</f>
        <v>0</v>
      </c>
    </row>
    <row r="410" s="2" customFormat="1" ht="16.5" customHeight="1">
      <c r="A410" s="39"/>
      <c r="B410" s="40"/>
      <c r="C410" s="213" t="s">
        <v>705</v>
      </c>
      <c r="D410" s="213" t="s">
        <v>217</v>
      </c>
      <c r="E410" s="214" t="s">
        <v>2071</v>
      </c>
      <c r="F410" s="215" t="s">
        <v>2072</v>
      </c>
      <c r="G410" s="216" t="s">
        <v>1655</v>
      </c>
      <c r="H410" s="217">
        <v>11.5</v>
      </c>
      <c r="I410" s="218"/>
      <c r="J410" s="219">
        <f>ROUND(I410*H410,2)</f>
        <v>0</v>
      </c>
      <c r="K410" s="215" t="s">
        <v>221</v>
      </c>
      <c r="L410" s="45"/>
      <c r="M410" s="220" t="s">
        <v>19</v>
      </c>
      <c r="N410" s="221" t="s">
        <v>44</v>
      </c>
      <c r="O410" s="85"/>
      <c r="P410" s="222">
        <f>O410*H410</f>
        <v>0</v>
      </c>
      <c r="Q410" s="222">
        <v>2.9596300000000002</v>
      </c>
      <c r="R410" s="222">
        <f>Q410*H410</f>
        <v>34.035745000000006</v>
      </c>
      <c r="S410" s="222">
        <v>0</v>
      </c>
      <c r="T410" s="223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4" t="s">
        <v>222</v>
      </c>
      <c r="AT410" s="224" t="s">
        <v>217</v>
      </c>
      <c r="AU410" s="224" t="s">
        <v>82</v>
      </c>
      <c r="AY410" s="18" t="s">
        <v>214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8" t="s">
        <v>80</v>
      </c>
      <c r="BK410" s="225">
        <f>ROUND(I410*H410,2)</f>
        <v>0</v>
      </c>
      <c r="BL410" s="18" t="s">
        <v>222</v>
      </c>
      <c r="BM410" s="224" t="s">
        <v>2073</v>
      </c>
    </row>
    <row r="411" s="2" customFormat="1">
      <c r="A411" s="39"/>
      <c r="B411" s="40"/>
      <c r="C411" s="41"/>
      <c r="D411" s="226" t="s">
        <v>224</v>
      </c>
      <c r="E411" s="41"/>
      <c r="F411" s="227" t="s">
        <v>2074</v>
      </c>
      <c r="G411" s="41"/>
      <c r="H411" s="41"/>
      <c r="I411" s="228"/>
      <c r="J411" s="41"/>
      <c r="K411" s="41"/>
      <c r="L411" s="45"/>
      <c r="M411" s="229"/>
      <c r="N411" s="230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224</v>
      </c>
      <c r="AU411" s="18" t="s">
        <v>82</v>
      </c>
    </row>
    <row r="412" s="2" customFormat="1">
      <c r="A412" s="39"/>
      <c r="B412" s="40"/>
      <c r="C412" s="41"/>
      <c r="D412" s="231" t="s">
        <v>226</v>
      </c>
      <c r="E412" s="41"/>
      <c r="F412" s="232" t="s">
        <v>2075</v>
      </c>
      <c r="G412" s="41"/>
      <c r="H412" s="41"/>
      <c r="I412" s="228"/>
      <c r="J412" s="41"/>
      <c r="K412" s="41"/>
      <c r="L412" s="45"/>
      <c r="M412" s="229"/>
      <c r="N412" s="230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226</v>
      </c>
      <c r="AU412" s="18" t="s">
        <v>82</v>
      </c>
    </row>
    <row r="413" s="13" customFormat="1">
      <c r="A413" s="13"/>
      <c r="B413" s="233"/>
      <c r="C413" s="234"/>
      <c r="D413" s="226" t="s">
        <v>242</v>
      </c>
      <c r="E413" s="254" t="s">
        <v>19</v>
      </c>
      <c r="F413" s="235" t="s">
        <v>2076</v>
      </c>
      <c r="G413" s="234"/>
      <c r="H413" s="236">
        <v>11.5</v>
      </c>
      <c r="I413" s="237"/>
      <c r="J413" s="234"/>
      <c r="K413" s="234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242</v>
      </c>
      <c r="AU413" s="242" t="s">
        <v>82</v>
      </c>
      <c r="AV413" s="13" t="s">
        <v>82</v>
      </c>
      <c r="AW413" s="13" t="s">
        <v>35</v>
      </c>
      <c r="AX413" s="13" t="s">
        <v>80</v>
      </c>
      <c r="AY413" s="242" t="s">
        <v>214</v>
      </c>
    </row>
    <row r="414" s="2" customFormat="1" ht="16.5" customHeight="1">
      <c r="A414" s="39"/>
      <c r="B414" s="40"/>
      <c r="C414" s="213" t="s">
        <v>709</v>
      </c>
      <c r="D414" s="213" t="s">
        <v>217</v>
      </c>
      <c r="E414" s="214" t="s">
        <v>2077</v>
      </c>
      <c r="F414" s="215" t="s">
        <v>2078</v>
      </c>
      <c r="G414" s="216" t="s">
        <v>220</v>
      </c>
      <c r="H414" s="217">
        <v>40</v>
      </c>
      <c r="I414" s="218"/>
      <c r="J414" s="219">
        <f>ROUND(I414*H414,2)</f>
        <v>0</v>
      </c>
      <c r="K414" s="215" t="s">
        <v>221</v>
      </c>
      <c r="L414" s="45"/>
      <c r="M414" s="220" t="s">
        <v>19</v>
      </c>
      <c r="N414" s="221" t="s">
        <v>44</v>
      </c>
      <c r="O414" s="85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4" t="s">
        <v>222</v>
      </c>
      <c r="AT414" s="224" t="s">
        <v>217</v>
      </c>
      <c r="AU414" s="224" t="s">
        <v>82</v>
      </c>
      <c r="AY414" s="18" t="s">
        <v>214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8" t="s">
        <v>80</v>
      </c>
      <c r="BK414" s="225">
        <f>ROUND(I414*H414,2)</f>
        <v>0</v>
      </c>
      <c r="BL414" s="18" t="s">
        <v>222</v>
      </c>
      <c r="BM414" s="224" t="s">
        <v>2079</v>
      </c>
    </row>
    <row r="415" s="2" customFormat="1">
      <c r="A415" s="39"/>
      <c r="B415" s="40"/>
      <c r="C415" s="41"/>
      <c r="D415" s="226" t="s">
        <v>224</v>
      </c>
      <c r="E415" s="41"/>
      <c r="F415" s="227" t="s">
        <v>2080</v>
      </c>
      <c r="G415" s="41"/>
      <c r="H415" s="41"/>
      <c r="I415" s="228"/>
      <c r="J415" s="41"/>
      <c r="K415" s="41"/>
      <c r="L415" s="45"/>
      <c r="M415" s="229"/>
      <c r="N415" s="230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224</v>
      </c>
      <c r="AU415" s="18" t="s">
        <v>82</v>
      </c>
    </row>
    <row r="416" s="2" customFormat="1">
      <c r="A416" s="39"/>
      <c r="B416" s="40"/>
      <c r="C416" s="41"/>
      <c r="D416" s="231" t="s">
        <v>226</v>
      </c>
      <c r="E416" s="41"/>
      <c r="F416" s="232" t="s">
        <v>2081</v>
      </c>
      <c r="G416" s="41"/>
      <c r="H416" s="41"/>
      <c r="I416" s="228"/>
      <c r="J416" s="41"/>
      <c r="K416" s="41"/>
      <c r="L416" s="45"/>
      <c r="M416" s="229"/>
      <c r="N416" s="230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226</v>
      </c>
      <c r="AU416" s="18" t="s">
        <v>82</v>
      </c>
    </row>
    <row r="417" s="2" customFormat="1" ht="16.5" customHeight="1">
      <c r="A417" s="39"/>
      <c r="B417" s="40"/>
      <c r="C417" s="213" t="s">
        <v>715</v>
      </c>
      <c r="D417" s="213" t="s">
        <v>217</v>
      </c>
      <c r="E417" s="214" t="s">
        <v>2082</v>
      </c>
      <c r="F417" s="215" t="s">
        <v>2083</v>
      </c>
      <c r="G417" s="216" t="s">
        <v>220</v>
      </c>
      <c r="H417" s="217">
        <v>40</v>
      </c>
      <c r="I417" s="218"/>
      <c r="J417" s="219">
        <f>ROUND(I417*H417,2)</f>
        <v>0</v>
      </c>
      <c r="K417" s="215" t="s">
        <v>221</v>
      </c>
      <c r="L417" s="45"/>
      <c r="M417" s="220" t="s">
        <v>19</v>
      </c>
      <c r="N417" s="221" t="s">
        <v>44</v>
      </c>
      <c r="O417" s="85"/>
      <c r="P417" s="222">
        <f>O417*H417</f>
        <v>0</v>
      </c>
      <c r="Q417" s="222">
        <v>0</v>
      </c>
      <c r="R417" s="222">
        <f>Q417*H417</f>
        <v>0</v>
      </c>
      <c r="S417" s="222">
        <v>0.20399999999999999</v>
      </c>
      <c r="T417" s="223">
        <f>S417*H417</f>
        <v>8.1600000000000001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4" t="s">
        <v>222</v>
      </c>
      <c r="AT417" s="224" t="s">
        <v>217</v>
      </c>
      <c r="AU417" s="224" t="s">
        <v>82</v>
      </c>
      <c r="AY417" s="18" t="s">
        <v>214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8" t="s">
        <v>80</v>
      </c>
      <c r="BK417" s="225">
        <f>ROUND(I417*H417,2)</f>
        <v>0</v>
      </c>
      <c r="BL417" s="18" t="s">
        <v>222</v>
      </c>
      <c r="BM417" s="224" t="s">
        <v>2084</v>
      </c>
    </row>
    <row r="418" s="2" customFormat="1">
      <c r="A418" s="39"/>
      <c r="B418" s="40"/>
      <c r="C418" s="41"/>
      <c r="D418" s="226" t="s">
        <v>224</v>
      </c>
      <c r="E418" s="41"/>
      <c r="F418" s="227" t="s">
        <v>2085</v>
      </c>
      <c r="G418" s="41"/>
      <c r="H418" s="41"/>
      <c r="I418" s="228"/>
      <c r="J418" s="41"/>
      <c r="K418" s="41"/>
      <c r="L418" s="45"/>
      <c r="M418" s="229"/>
      <c r="N418" s="230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224</v>
      </c>
      <c r="AU418" s="18" t="s">
        <v>82</v>
      </c>
    </row>
    <row r="419" s="2" customFormat="1">
      <c r="A419" s="39"/>
      <c r="B419" s="40"/>
      <c r="C419" s="41"/>
      <c r="D419" s="231" t="s">
        <v>226</v>
      </c>
      <c r="E419" s="41"/>
      <c r="F419" s="232" t="s">
        <v>2086</v>
      </c>
      <c r="G419" s="41"/>
      <c r="H419" s="41"/>
      <c r="I419" s="228"/>
      <c r="J419" s="41"/>
      <c r="K419" s="41"/>
      <c r="L419" s="45"/>
      <c r="M419" s="229"/>
      <c r="N419" s="230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226</v>
      </c>
      <c r="AU419" s="18" t="s">
        <v>82</v>
      </c>
    </row>
    <row r="420" s="2" customFormat="1" ht="16.5" customHeight="1">
      <c r="A420" s="39"/>
      <c r="B420" s="40"/>
      <c r="C420" s="213" t="s">
        <v>722</v>
      </c>
      <c r="D420" s="213" t="s">
        <v>217</v>
      </c>
      <c r="E420" s="214" t="s">
        <v>2087</v>
      </c>
      <c r="F420" s="215" t="s">
        <v>2088</v>
      </c>
      <c r="G420" s="216" t="s">
        <v>277</v>
      </c>
      <c r="H420" s="217">
        <v>200</v>
      </c>
      <c r="I420" s="218"/>
      <c r="J420" s="219">
        <f>ROUND(I420*H420,2)</f>
        <v>0</v>
      </c>
      <c r="K420" s="215" t="s">
        <v>221</v>
      </c>
      <c r="L420" s="45"/>
      <c r="M420" s="220" t="s">
        <v>19</v>
      </c>
      <c r="N420" s="221" t="s">
        <v>44</v>
      </c>
      <c r="O420" s="85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222</v>
      </c>
      <c r="AT420" s="224" t="s">
        <v>217</v>
      </c>
      <c r="AU420" s="224" t="s">
        <v>82</v>
      </c>
      <c r="AY420" s="18" t="s">
        <v>214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80</v>
      </c>
      <c r="BK420" s="225">
        <f>ROUND(I420*H420,2)</f>
        <v>0</v>
      </c>
      <c r="BL420" s="18" t="s">
        <v>222</v>
      </c>
      <c r="BM420" s="224" t="s">
        <v>2089</v>
      </c>
    </row>
    <row r="421" s="2" customFormat="1">
      <c r="A421" s="39"/>
      <c r="B421" s="40"/>
      <c r="C421" s="41"/>
      <c r="D421" s="226" t="s">
        <v>224</v>
      </c>
      <c r="E421" s="41"/>
      <c r="F421" s="227" t="s">
        <v>2090</v>
      </c>
      <c r="G421" s="41"/>
      <c r="H421" s="41"/>
      <c r="I421" s="228"/>
      <c r="J421" s="41"/>
      <c r="K421" s="41"/>
      <c r="L421" s="45"/>
      <c r="M421" s="229"/>
      <c r="N421" s="230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224</v>
      </c>
      <c r="AU421" s="18" t="s">
        <v>82</v>
      </c>
    </row>
    <row r="422" s="2" customFormat="1">
      <c r="A422" s="39"/>
      <c r="B422" s="40"/>
      <c r="C422" s="41"/>
      <c r="D422" s="231" t="s">
        <v>226</v>
      </c>
      <c r="E422" s="41"/>
      <c r="F422" s="232" t="s">
        <v>2091</v>
      </c>
      <c r="G422" s="41"/>
      <c r="H422" s="41"/>
      <c r="I422" s="228"/>
      <c r="J422" s="41"/>
      <c r="K422" s="41"/>
      <c r="L422" s="45"/>
      <c r="M422" s="229"/>
      <c r="N422" s="230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226</v>
      </c>
      <c r="AU422" s="18" t="s">
        <v>82</v>
      </c>
    </row>
    <row r="423" s="2" customFormat="1" ht="16.5" customHeight="1">
      <c r="A423" s="39"/>
      <c r="B423" s="40"/>
      <c r="C423" s="213" t="s">
        <v>726</v>
      </c>
      <c r="D423" s="213" t="s">
        <v>217</v>
      </c>
      <c r="E423" s="214" t="s">
        <v>2092</v>
      </c>
      <c r="F423" s="215" t="s">
        <v>2093</v>
      </c>
      <c r="G423" s="216" t="s">
        <v>277</v>
      </c>
      <c r="H423" s="217">
        <v>200</v>
      </c>
      <c r="I423" s="218"/>
      <c r="J423" s="219">
        <f>ROUND(I423*H423,2)</f>
        <v>0</v>
      </c>
      <c r="K423" s="215" t="s">
        <v>221</v>
      </c>
      <c r="L423" s="45"/>
      <c r="M423" s="220" t="s">
        <v>19</v>
      </c>
      <c r="N423" s="221" t="s">
        <v>44</v>
      </c>
      <c r="O423" s="85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4" t="s">
        <v>222</v>
      </c>
      <c r="AT423" s="224" t="s">
        <v>217</v>
      </c>
      <c r="AU423" s="224" t="s">
        <v>82</v>
      </c>
      <c r="AY423" s="18" t="s">
        <v>214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8" t="s">
        <v>80</v>
      </c>
      <c r="BK423" s="225">
        <f>ROUND(I423*H423,2)</f>
        <v>0</v>
      </c>
      <c r="BL423" s="18" t="s">
        <v>222</v>
      </c>
      <c r="BM423" s="224" t="s">
        <v>2094</v>
      </c>
    </row>
    <row r="424" s="2" customFormat="1">
      <c r="A424" s="39"/>
      <c r="B424" s="40"/>
      <c r="C424" s="41"/>
      <c r="D424" s="226" t="s">
        <v>224</v>
      </c>
      <c r="E424" s="41"/>
      <c r="F424" s="227" t="s">
        <v>2095</v>
      </c>
      <c r="G424" s="41"/>
      <c r="H424" s="41"/>
      <c r="I424" s="228"/>
      <c r="J424" s="41"/>
      <c r="K424" s="41"/>
      <c r="L424" s="45"/>
      <c r="M424" s="229"/>
      <c r="N424" s="230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224</v>
      </c>
      <c r="AU424" s="18" t="s">
        <v>82</v>
      </c>
    </row>
    <row r="425" s="2" customFormat="1">
      <c r="A425" s="39"/>
      <c r="B425" s="40"/>
      <c r="C425" s="41"/>
      <c r="D425" s="231" t="s">
        <v>226</v>
      </c>
      <c r="E425" s="41"/>
      <c r="F425" s="232" t="s">
        <v>2096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226</v>
      </c>
      <c r="AU425" s="18" t="s">
        <v>82</v>
      </c>
    </row>
    <row r="426" s="2" customFormat="1" ht="16.5" customHeight="1">
      <c r="A426" s="39"/>
      <c r="B426" s="40"/>
      <c r="C426" s="213" t="s">
        <v>732</v>
      </c>
      <c r="D426" s="213" t="s">
        <v>217</v>
      </c>
      <c r="E426" s="214" t="s">
        <v>2097</v>
      </c>
      <c r="F426" s="215" t="s">
        <v>2098</v>
      </c>
      <c r="G426" s="216" t="s">
        <v>277</v>
      </c>
      <c r="H426" s="217">
        <v>200</v>
      </c>
      <c r="I426" s="218"/>
      <c r="J426" s="219">
        <f>ROUND(I426*H426,2)</f>
        <v>0</v>
      </c>
      <c r="K426" s="215" t="s">
        <v>221</v>
      </c>
      <c r="L426" s="45"/>
      <c r="M426" s="220" t="s">
        <v>19</v>
      </c>
      <c r="N426" s="221" t="s">
        <v>44</v>
      </c>
      <c r="O426" s="85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4" t="s">
        <v>222</v>
      </c>
      <c r="AT426" s="224" t="s">
        <v>217</v>
      </c>
      <c r="AU426" s="224" t="s">
        <v>82</v>
      </c>
      <c r="AY426" s="18" t="s">
        <v>214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8" t="s">
        <v>80</v>
      </c>
      <c r="BK426" s="225">
        <f>ROUND(I426*H426,2)</f>
        <v>0</v>
      </c>
      <c r="BL426" s="18" t="s">
        <v>222</v>
      </c>
      <c r="BM426" s="224" t="s">
        <v>2099</v>
      </c>
    </row>
    <row r="427" s="2" customFormat="1">
      <c r="A427" s="39"/>
      <c r="B427" s="40"/>
      <c r="C427" s="41"/>
      <c r="D427" s="226" t="s">
        <v>224</v>
      </c>
      <c r="E427" s="41"/>
      <c r="F427" s="227" t="s">
        <v>2100</v>
      </c>
      <c r="G427" s="41"/>
      <c r="H427" s="41"/>
      <c r="I427" s="228"/>
      <c r="J427" s="41"/>
      <c r="K427" s="41"/>
      <c r="L427" s="45"/>
      <c r="M427" s="229"/>
      <c r="N427" s="230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224</v>
      </c>
      <c r="AU427" s="18" t="s">
        <v>82</v>
      </c>
    </row>
    <row r="428" s="2" customFormat="1">
      <c r="A428" s="39"/>
      <c r="B428" s="40"/>
      <c r="C428" s="41"/>
      <c r="D428" s="231" t="s">
        <v>226</v>
      </c>
      <c r="E428" s="41"/>
      <c r="F428" s="232" t="s">
        <v>2101</v>
      </c>
      <c r="G428" s="41"/>
      <c r="H428" s="41"/>
      <c r="I428" s="228"/>
      <c r="J428" s="41"/>
      <c r="K428" s="41"/>
      <c r="L428" s="45"/>
      <c r="M428" s="229"/>
      <c r="N428" s="230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226</v>
      </c>
      <c r="AU428" s="18" t="s">
        <v>82</v>
      </c>
    </row>
    <row r="429" s="2" customFormat="1" ht="16.5" customHeight="1">
      <c r="A429" s="39"/>
      <c r="B429" s="40"/>
      <c r="C429" s="213" t="s">
        <v>738</v>
      </c>
      <c r="D429" s="213" t="s">
        <v>217</v>
      </c>
      <c r="E429" s="214" t="s">
        <v>2102</v>
      </c>
      <c r="F429" s="215" t="s">
        <v>2103</v>
      </c>
      <c r="G429" s="216" t="s">
        <v>277</v>
      </c>
      <c r="H429" s="217">
        <v>30</v>
      </c>
      <c r="I429" s="218"/>
      <c r="J429" s="219">
        <f>ROUND(I429*H429,2)</f>
        <v>0</v>
      </c>
      <c r="K429" s="215" t="s">
        <v>19</v>
      </c>
      <c r="L429" s="45"/>
      <c r="M429" s="220" t="s">
        <v>19</v>
      </c>
      <c r="N429" s="221" t="s">
        <v>44</v>
      </c>
      <c r="O429" s="85"/>
      <c r="P429" s="222">
        <f>O429*H429</f>
        <v>0</v>
      </c>
      <c r="Q429" s="222">
        <v>0</v>
      </c>
      <c r="R429" s="222">
        <f>Q429*H429</f>
        <v>0</v>
      </c>
      <c r="S429" s="222">
        <v>0.085000000000000006</v>
      </c>
      <c r="T429" s="223">
        <f>S429*H429</f>
        <v>2.5500000000000003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4" t="s">
        <v>222</v>
      </c>
      <c r="AT429" s="224" t="s">
        <v>217</v>
      </c>
      <c r="AU429" s="224" t="s">
        <v>82</v>
      </c>
      <c r="AY429" s="18" t="s">
        <v>214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8" t="s">
        <v>80</v>
      </c>
      <c r="BK429" s="225">
        <f>ROUND(I429*H429,2)</f>
        <v>0</v>
      </c>
      <c r="BL429" s="18" t="s">
        <v>222</v>
      </c>
      <c r="BM429" s="224" t="s">
        <v>2104</v>
      </c>
    </row>
    <row r="430" s="2" customFormat="1">
      <c r="A430" s="39"/>
      <c r="B430" s="40"/>
      <c r="C430" s="41"/>
      <c r="D430" s="226" t="s">
        <v>224</v>
      </c>
      <c r="E430" s="41"/>
      <c r="F430" s="227" t="s">
        <v>2105</v>
      </c>
      <c r="G430" s="41"/>
      <c r="H430" s="41"/>
      <c r="I430" s="228"/>
      <c r="J430" s="41"/>
      <c r="K430" s="41"/>
      <c r="L430" s="45"/>
      <c r="M430" s="229"/>
      <c r="N430" s="230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224</v>
      </c>
      <c r="AU430" s="18" t="s">
        <v>82</v>
      </c>
    </row>
    <row r="431" s="2" customFormat="1" ht="16.5" customHeight="1">
      <c r="A431" s="39"/>
      <c r="B431" s="40"/>
      <c r="C431" s="213" t="s">
        <v>742</v>
      </c>
      <c r="D431" s="213" t="s">
        <v>217</v>
      </c>
      <c r="E431" s="214" t="s">
        <v>2106</v>
      </c>
      <c r="F431" s="215" t="s">
        <v>2107</v>
      </c>
      <c r="G431" s="216" t="s">
        <v>220</v>
      </c>
      <c r="H431" s="217">
        <v>40</v>
      </c>
      <c r="I431" s="218"/>
      <c r="J431" s="219">
        <f>ROUND(I431*H431,2)</f>
        <v>0</v>
      </c>
      <c r="K431" s="215" t="s">
        <v>221</v>
      </c>
      <c r="L431" s="45"/>
      <c r="M431" s="220" t="s">
        <v>19</v>
      </c>
      <c r="N431" s="221" t="s">
        <v>44</v>
      </c>
      <c r="O431" s="85"/>
      <c r="P431" s="222">
        <f>O431*H431</f>
        <v>0</v>
      </c>
      <c r="Q431" s="222">
        <v>0</v>
      </c>
      <c r="R431" s="222">
        <f>Q431*H431</f>
        <v>0</v>
      </c>
      <c r="S431" s="222">
        <v>0.20302999999999999</v>
      </c>
      <c r="T431" s="223">
        <f>S431*H431</f>
        <v>8.1212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4" t="s">
        <v>222</v>
      </c>
      <c r="AT431" s="224" t="s">
        <v>217</v>
      </c>
      <c r="AU431" s="224" t="s">
        <v>82</v>
      </c>
      <c r="AY431" s="18" t="s">
        <v>214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8" t="s">
        <v>80</v>
      </c>
      <c r="BK431" s="225">
        <f>ROUND(I431*H431,2)</f>
        <v>0</v>
      </c>
      <c r="BL431" s="18" t="s">
        <v>222</v>
      </c>
      <c r="BM431" s="224" t="s">
        <v>2108</v>
      </c>
    </row>
    <row r="432" s="2" customFormat="1">
      <c r="A432" s="39"/>
      <c r="B432" s="40"/>
      <c r="C432" s="41"/>
      <c r="D432" s="226" t="s">
        <v>224</v>
      </c>
      <c r="E432" s="41"/>
      <c r="F432" s="227" t="s">
        <v>2109</v>
      </c>
      <c r="G432" s="41"/>
      <c r="H432" s="41"/>
      <c r="I432" s="228"/>
      <c r="J432" s="41"/>
      <c r="K432" s="41"/>
      <c r="L432" s="45"/>
      <c r="M432" s="229"/>
      <c r="N432" s="230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224</v>
      </c>
      <c r="AU432" s="18" t="s">
        <v>82</v>
      </c>
    </row>
    <row r="433" s="2" customFormat="1">
      <c r="A433" s="39"/>
      <c r="B433" s="40"/>
      <c r="C433" s="41"/>
      <c r="D433" s="231" t="s">
        <v>226</v>
      </c>
      <c r="E433" s="41"/>
      <c r="F433" s="232" t="s">
        <v>2110</v>
      </c>
      <c r="G433" s="41"/>
      <c r="H433" s="41"/>
      <c r="I433" s="228"/>
      <c r="J433" s="41"/>
      <c r="K433" s="41"/>
      <c r="L433" s="45"/>
      <c r="M433" s="229"/>
      <c r="N433" s="230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226</v>
      </c>
      <c r="AU433" s="18" t="s">
        <v>82</v>
      </c>
    </row>
    <row r="434" s="2" customFormat="1" ht="16.5" customHeight="1">
      <c r="A434" s="39"/>
      <c r="B434" s="40"/>
      <c r="C434" s="213" t="s">
        <v>748</v>
      </c>
      <c r="D434" s="213" t="s">
        <v>217</v>
      </c>
      <c r="E434" s="214" t="s">
        <v>2111</v>
      </c>
      <c r="F434" s="215" t="s">
        <v>2112</v>
      </c>
      <c r="G434" s="216" t="s">
        <v>220</v>
      </c>
      <c r="H434" s="217">
        <v>40</v>
      </c>
      <c r="I434" s="218"/>
      <c r="J434" s="219">
        <f>ROUND(I434*H434,2)</f>
        <v>0</v>
      </c>
      <c r="K434" s="215" t="s">
        <v>221</v>
      </c>
      <c r="L434" s="45"/>
      <c r="M434" s="220" t="s">
        <v>19</v>
      </c>
      <c r="N434" s="221" t="s">
        <v>44</v>
      </c>
      <c r="O434" s="85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4" t="s">
        <v>222</v>
      </c>
      <c r="AT434" s="224" t="s">
        <v>217</v>
      </c>
      <c r="AU434" s="224" t="s">
        <v>82</v>
      </c>
      <c r="AY434" s="18" t="s">
        <v>214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8" t="s">
        <v>80</v>
      </c>
      <c r="BK434" s="225">
        <f>ROUND(I434*H434,2)</f>
        <v>0</v>
      </c>
      <c r="BL434" s="18" t="s">
        <v>222</v>
      </c>
      <c r="BM434" s="224" t="s">
        <v>2113</v>
      </c>
    </row>
    <row r="435" s="2" customFormat="1">
      <c r="A435" s="39"/>
      <c r="B435" s="40"/>
      <c r="C435" s="41"/>
      <c r="D435" s="226" t="s">
        <v>224</v>
      </c>
      <c r="E435" s="41"/>
      <c r="F435" s="227" t="s">
        <v>2112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224</v>
      </c>
      <c r="AU435" s="18" t="s">
        <v>82</v>
      </c>
    </row>
    <row r="436" s="2" customFormat="1">
      <c r="A436" s="39"/>
      <c r="B436" s="40"/>
      <c r="C436" s="41"/>
      <c r="D436" s="231" t="s">
        <v>226</v>
      </c>
      <c r="E436" s="41"/>
      <c r="F436" s="232" t="s">
        <v>2114</v>
      </c>
      <c r="G436" s="41"/>
      <c r="H436" s="41"/>
      <c r="I436" s="228"/>
      <c r="J436" s="41"/>
      <c r="K436" s="41"/>
      <c r="L436" s="45"/>
      <c r="M436" s="229"/>
      <c r="N436" s="230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226</v>
      </c>
      <c r="AU436" s="18" t="s">
        <v>82</v>
      </c>
    </row>
    <row r="437" s="2" customFormat="1" ht="16.5" customHeight="1">
      <c r="A437" s="39"/>
      <c r="B437" s="40"/>
      <c r="C437" s="213" t="s">
        <v>754</v>
      </c>
      <c r="D437" s="213" t="s">
        <v>217</v>
      </c>
      <c r="E437" s="214" t="s">
        <v>2115</v>
      </c>
      <c r="F437" s="215" t="s">
        <v>2116</v>
      </c>
      <c r="G437" s="216" t="s">
        <v>220</v>
      </c>
      <c r="H437" s="217">
        <v>40</v>
      </c>
      <c r="I437" s="218"/>
      <c r="J437" s="219">
        <f>ROUND(I437*H437,2)</f>
        <v>0</v>
      </c>
      <c r="K437" s="215" t="s">
        <v>221</v>
      </c>
      <c r="L437" s="45"/>
      <c r="M437" s="220" t="s">
        <v>19</v>
      </c>
      <c r="N437" s="221" t="s">
        <v>44</v>
      </c>
      <c r="O437" s="85"/>
      <c r="P437" s="222">
        <f>O437*H437</f>
        <v>0</v>
      </c>
      <c r="Q437" s="222">
        <v>0</v>
      </c>
      <c r="R437" s="222">
        <f>Q437*H437</f>
        <v>0</v>
      </c>
      <c r="S437" s="222">
        <v>0</v>
      </c>
      <c r="T437" s="223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4" t="s">
        <v>222</v>
      </c>
      <c r="AT437" s="224" t="s">
        <v>217</v>
      </c>
      <c r="AU437" s="224" t="s">
        <v>82</v>
      </c>
      <c r="AY437" s="18" t="s">
        <v>214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8" t="s">
        <v>80</v>
      </c>
      <c r="BK437" s="225">
        <f>ROUND(I437*H437,2)</f>
        <v>0</v>
      </c>
      <c r="BL437" s="18" t="s">
        <v>222</v>
      </c>
      <c r="BM437" s="224" t="s">
        <v>2117</v>
      </c>
    </row>
    <row r="438" s="2" customFormat="1">
      <c r="A438" s="39"/>
      <c r="B438" s="40"/>
      <c r="C438" s="41"/>
      <c r="D438" s="226" t="s">
        <v>224</v>
      </c>
      <c r="E438" s="41"/>
      <c r="F438" s="227" t="s">
        <v>2116</v>
      </c>
      <c r="G438" s="41"/>
      <c r="H438" s="41"/>
      <c r="I438" s="228"/>
      <c r="J438" s="41"/>
      <c r="K438" s="41"/>
      <c r="L438" s="45"/>
      <c r="M438" s="229"/>
      <c r="N438" s="230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224</v>
      </c>
      <c r="AU438" s="18" t="s">
        <v>82</v>
      </c>
    </row>
    <row r="439" s="2" customFormat="1">
      <c r="A439" s="39"/>
      <c r="B439" s="40"/>
      <c r="C439" s="41"/>
      <c r="D439" s="231" t="s">
        <v>226</v>
      </c>
      <c r="E439" s="41"/>
      <c r="F439" s="232" t="s">
        <v>2118</v>
      </c>
      <c r="G439" s="41"/>
      <c r="H439" s="41"/>
      <c r="I439" s="228"/>
      <c r="J439" s="41"/>
      <c r="K439" s="41"/>
      <c r="L439" s="45"/>
      <c r="M439" s="229"/>
      <c r="N439" s="230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226</v>
      </c>
      <c r="AU439" s="18" t="s">
        <v>82</v>
      </c>
    </row>
    <row r="440" s="2" customFormat="1" ht="16.5" customHeight="1">
      <c r="A440" s="39"/>
      <c r="B440" s="40"/>
      <c r="C440" s="213" t="s">
        <v>758</v>
      </c>
      <c r="D440" s="213" t="s">
        <v>217</v>
      </c>
      <c r="E440" s="214" t="s">
        <v>2119</v>
      </c>
      <c r="F440" s="215" t="s">
        <v>2120</v>
      </c>
      <c r="G440" s="216" t="s">
        <v>220</v>
      </c>
      <c r="H440" s="217">
        <v>40</v>
      </c>
      <c r="I440" s="218"/>
      <c r="J440" s="219">
        <f>ROUND(I440*H440,2)</f>
        <v>0</v>
      </c>
      <c r="K440" s="215" t="s">
        <v>221</v>
      </c>
      <c r="L440" s="45"/>
      <c r="M440" s="220" t="s">
        <v>19</v>
      </c>
      <c r="N440" s="221" t="s">
        <v>44</v>
      </c>
      <c r="O440" s="85"/>
      <c r="P440" s="222">
        <f>O440*H440</f>
        <v>0</v>
      </c>
      <c r="Q440" s="222">
        <v>0</v>
      </c>
      <c r="R440" s="222">
        <f>Q440*H440</f>
        <v>0</v>
      </c>
      <c r="S440" s="222">
        <v>0</v>
      </c>
      <c r="T440" s="223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4" t="s">
        <v>222</v>
      </c>
      <c r="AT440" s="224" t="s">
        <v>217</v>
      </c>
      <c r="AU440" s="224" t="s">
        <v>82</v>
      </c>
      <c r="AY440" s="18" t="s">
        <v>214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8" t="s">
        <v>80</v>
      </c>
      <c r="BK440" s="225">
        <f>ROUND(I440*H440,2)</f>
        <v>0</v>
      </c>
      <c r="BL440" s="18" t="s">
        <v>222</v>
      </c>
      <c r="BM440" s="224" t="s">
        <v>2121</v>
      </c>
    </row>
    <row r="441" s="2" customFormat="1">
      <c r="A441" s="39"/>
      <c r="B441" s="40"/>
      <c r="C441" s="41"/>
      <c r="D441" s="226" t="s">
        <v>224</v>
      </c>
      <c r="E441" s="41"/>
      <c r="F441" s="227" t="s">
        <v>2120</v>
      </c>
      <c r="G441" s="41"/>
      <c r="H441" s="41"/>
      <c r="I441" s="228"/>
      <c r="J441" s="41"/>
      <c r="K441" s="41"/>
      <c r="L441" s="45"/>
      <c r="M441" s="229"/>
      <c r="N441" s="230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224</v>
      </c>
      <c r="AU441" s="18" t="s">
        <v>82</v>
      </c>
    </row>
    <row r="442" s="2" customFormat="1">
      <c r="A442" s="39"/>
      <c r="B442" s="40"/>
      <c r="C442" s="41"/>
      <c r="D442" s="231" t="s">
        <v>226</v>
      </c>
      <c r="E442" s="41"/>
      <c r="F442" s="232" t="s">
        <v>2122</v>
      </c>
      <c r="G442" s="41"/>
      <c r="H442" s="41"/>
      <c r="I442" s="228"/>
      <c r="J442" s="41"/>
      <c r="K442" s="41"/>
      <c r="L442" s="45"/>
      <c r="M442" s="229"/>
      <c r="N442" s="230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226</v>
      </c>
      <c r="AU442" s="18" t="s">
        <v>82</v>
      </c>
    </row>
    <row r="443" s="2" customFormat="1" ht="16.5" customHeight="1">
      <c r="A443" s="39"/>
      <c r="B443" s="40"/>
      <c r="C443" s="213" t="s">
        <v>762</v>
      </c>
      <c r="D443" s="213" t="s">
        <v>217</v>
      </c>
      <c r="E443" s="214" t="s">
        <v>2123</v>
      </c>
      <c r="F443" s="215" t="s">
        <v>2124</v>
      </c>
      <c r="G443" s="216" t="s">
        <v>277</v>
      </c>
      <c r="H443" s="217">
        <v>40</v>
      </c>
      <c r="I443" s="218"/>
      <c r="J443" s="219">
        <f>ROUND(I443*H443,2)</f>
        <v>0</v>
      </c>
      <c r="K443" s="215" t="s">
        <v>221</v>
      </c>
      <c r="L443" s="45"/>
      <c r="M443" s="220" t="s">
        <v>19</v>
      </c>
      <c r="N443" s="221" t="s">
        <v>44</v>
      </c>
      <c r="O443" s="85"/>
      <c r="P443" s="222">
        <f>O443*H443</f>
        <v>0</v>
      </c>
      <c r="Q443" s="222">
        <v>0</v>
      </c>
      <c r="R443" s="222">
        <f>Q443*H443</f>
        <v>0</v>
      </c>
      <c r="S443" s="222">
        <v>0</v>
      </c>
      <c r="T443" s="223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4" t="s">
        <v>222</v>
      </c>
      <c r="AT443" s="224" t="s">
        <v>217</v>
      </c>
      <c r="AU443" s="224" t="s">
        <v>82</v>
      </c>
      <c r="AY443" s="18" t="s">
        <v>214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8" t="s">
        <v>80</v>
      </c>
      <c r="BK443" s="225">
        <f>ROUND(I443*H443,2)</f>
        <v>0</v>
      </c>
      <c r="BL443" s="18" t="s">
        <v>222</v>
      </c>
      <c r="BM443" s="224" t="s">
        <v>2125</v>
      </c>
    </row>
    <row r="444" s="2" customFormat="1">
      <c r="A444" s="39"/>
      <c r="B444" s="40"/>
      <c r="C444" s="41"/>
      <c r="D444" s="226" t="s">
        <v>224</v>
      </c>
      <c r="E444" s="41"/>
      <c r="F444" s="227" t="s">
        <v>2124</v>
      </c>
      <c r="G444" s="41"/>
      <c r="H444" s="41"/>
      <c r="I444" s="228"/>
      <c r="J444" s="41"/>
      <c r="K444" s="41"/>
      <c r="L444" s="45"/>
      <c r="M444" s="229"/>
      <c r="N444" s="230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224</v>
      </c>
      <c r="AU444" s="18" t="s">
        <v>82</v>
      </c>
    </row>
    <row r="445" s="2" customFormat="1">
      <c r="A445" s="39"/>
      <c r="B445" s="40"/>
      <c r="C445" s="41"/>
      <c r="D445" s="231" t="s">
        <v>226</v>
      </c>
      <c r="E445" s="41"/>
      <c r="F445" s="232" t="s">
        <v>2126</v>
      </c>
      <c r="G445" s="41"/>
      <c r="H445" s="41"/>
      <c r="I445" s="228"/>
      <c r="J445" s="41"/>
      <c r="K445" s="41"/>
      <c r="L445" s="45"/>
      <c r="M445" s="229"/>
      <c r="N445" s="230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226</v>
      </c>
      <c r="AU445" s="18" t="s">
        <v>82</v>
      </c>
    </row>
    <row r="446" s="2" customFormat="1" ht="16.5" customHeight="1">
      <c r="A446" s="39"/>
      <c r="B446" s="40"/>
      <c r="C446" s="213" t="s">
        <v>768</v>
      </c>
      <c r="D446" s="213" t="s">
        <v>217</v>
      </c>
      <c r="E446" s="214" t="s">
        <v>2127</v>
      </c>
      <c r="F446" s="215" t="s">
        <v>2128</v>
      </c>
      <c r="G446" s="216" t="s">
        <v>277</v>
      </c>
      <c r="H446" s="217">
        <v>8</v>
      </c>
      <c r="I446" s="218"/>
      <c r="J446" s="219">
        <f>ROUND(I446*H446,2)</f>
        <v>0</v>
      </c>
      <c r="K446" s="215" t="s">
        <v>221</v>
      </c>
      <c r="L446" s="45"/>
      <c r="M446" s="220" t="s">
        <v>19</v>
      </c>
      <c r="N446" s="221" t="s">
        <v>44</v>
      </c>
      <c r="O446" s="85"/>
      <c r="P446" s="222">
        <f>O446*H446</f>
        <v>0</v>
      </c>
      <c r="Q446" s="222">
        <v>0.00051999999999999995</v>
      </c>
      <c r="R446" s="222">
        <f>Q446*H446</f>
        <v>0.0041599999999999996</v>
      </c>
      <c r="S446" s="222">
        <v>0</v>
      </c>
      <c r="T446" s="223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4" t="s">
        <v>222</v>
      </c>
      <c r="AT446" s="224" t="s">
        <v>217</v>
      </c>
      <c r="AU446" s="224" t="s">
        <v>82</v>
      </c>
      <c r="AY446" s="18" t="s">
        <v>214</v>
      </c>
      <c r="BE446" s="225">
        <f>IF(N446="základní",J446,0)</f>
        <v>0</v>
      </c>
      <c r="BF446" s="225">
        <f>IF(N446="snížená",J446,0)</f>
        <v>0</v>
      </c>
      <c r="BG446" s="225">
        <f>IF(N446="zákl. přenesená",J446,0)</f>
        <v>0</v>
      </c>
      <c r="BH446" s="225">
        <f>IF(N446="sníž. přenesená",J446,0)</f>
        <v>0</v>
      </c>
      <c r="BI446" s="225">
        <f>IF(N446="nulová",J446,0)</f>
        <v>0</v>
      </c>
      <c r="BJ446" s="18" t="s">
        <v>80</v>
      </c>
      <c r="BK446" s="225">
        <f>ROUND(I446*H446,2)</f>
        <v>0</v>
      </c>
      <c r="BL446" s="18" t="s">
        <v>222</v>
      </c>
      <c r="BM446" s="224" t="s">
        <v>2129</v>
      </c>
    </row>
    <row r="447" s="2" customFormat="1">
      <c r="A447" s="39"/>
      <c r="B447" s="40"/>
      <c r="C447" s="41"/>
      <c r="D447" s="226" t="s">
        <v>224</v>
      </c>
      <c r="E447" s="41"/>
      <c r="F447" s="227" t="s">
        <v>2130</v>
      </c>
      <c r="G447" s="41"/>
      <c r="H447" s="41"/>
      <c r="I447" s="228"/>
      <c r="J447" s="41"/>
      <c r="K447" s="41"/>
      <c r="L447" s="45"/>
      <c r="M447" s="229"/>
      <c r="N447" s="230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224</v>
      </c>
      <c r="AU447" s="18" t="s">
        <v>82</v>
      </c>
    </row>
    <row r="448" s="2" customFormat="1">
      <c r="A448" s="39"/>
      <c r="B448" s="40"/>
      <c r="C448" s="41"/>
      <c r="D448" s="231" t="s">
        <v>226</v>
      </c>
      <c r="E448" s="41"/>
      <c r="F448" s="232" t="s">
        <v>2131</v>
      </c>
      <c r="G448" s="41"/>
      <c r="H448" s="41"/>
      <c r="I448" s="228"/>
      <c r="J448" s="41"/>
      <c r="K448" s="41"/>
      <c r="L448" s="45"/>
      <c r="M448" s="229"/>
      <c r="N448" s="230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226</v>
      </c>
      <c r="AU448" s="18" t="s">
        <v>82</v>
      </c>
    </row>
    <row r="449" s="2" customFormat="1" ht="16.5" customHeight="1">
      <c r="A449" s="39"/>
      <c r="B449" s="40"/>
      <c r="C449" s="213" t="s">
        <v>772</v>
      </c>
      <c r="D449" s="213" t="s">
        <v>217</v>
      </c>
      <c r="E449" s="214" t="s">
        <v>2132</v>
      </c>
      <c r="F449" s="215" t="s">
        <v>2133</v>
      </c>
      <c r="G449" s="216" t="s">
        <v>321</v>
      </c>
      <c r="H449" s="217">
        <v>151</v>
      </c>
      <c r="I449" s="218"/>
      <c r="J449" s="219">
        <f>ROUND(I449*H449,2)</f>
        <v>0</v>
      </c>
      <c r="K449" s="215" t="s">
        <v>221</v>
      </c>
      <c r="L449" s="45"/>
      <c r="M449" s="220" t="s">
        <v>19</v>
      </c>
      <c r="N449" s="221" t="s">
        <v>44</v>
      </c>
      <c r="O449" s="85"/>
      <c r="P449" s="222">
        <f>O449*H449</f>
        <v>0</v>
      </c>
      <c r="Q449" s="222">
        <v>0.496</v>
      </c>
      <c r="R449" s="222">
        <f>Q449*H449</f>
        <v>74.896000000000001</v>
      </c>
      <c r="S449" s="222">
        <v>0</v>
      </c>
      <c r="T449" s="223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4" t="s">
        <v>222</v>
      </c>
      <c r="AT449" s="224" t="s">
        <v>217</v>
      </c>
      <c r="AU449" s="224" t="s">
        <v>82</v>
      </c>
      <c r="AY449" s="18" t="s">
        <v>214</v>
      </c>
      <c r="BE449" s="225">
        <f>IF(N449="základní",J449,0)</f>
        <v>0</v>
      </c>
      <c r="BF449" s="225">
        <f>IF(N449="snížená",J449,0)</f>
        <v>0</v>
      </c>
      <c r="BG449" s="225">
        <f>IF(N449="zákl. přenesená",J449,0)</f>
        <v>0</v>
      </c>
      <c r="BH449" s="225">
        <f>IF(N449="sníž. přenesená",J449,0)</f>
        <v>0</v>
      </c>
      <c r="BI449" s="225">
        <f>IF(N449="nulová",J449,0)</f>
        <v>0</v>
      </c>
      <c r="BJ449" s="18" t="s">
        <v>80</v>
      </c>
      <c r="BK449" s="225">
        <f>ROUND(I449*H449,2)</f>
        <v>0</v>
      </c>
      <c r="BL449" s="18" t="s">
        <v>222</v>
      </c>
      <c r="BM449" s="224" t="s">
        <v>2134</v>
      </c>
    </row>
    <row r="450" s="2" customFormat="1">
      <c r="A450" s="39"/>
      <c r="B450" s="40"/>
      <c r="C450" s="41"/>
      <c r="D450" s="226" t="s">
        <v>224</v>
      </c>
      <c r="E450" s="41"/>
      <c r="F450" s="227" t="s">
        <v>2135</v>
      </c>
      <c r="G450" s="41"/>
      <c r="H450" s="41"/>
      <c r="I450" s="228"/>
      <c r="J450" s="41"/>
      <c r="K450" s="41"/>
      <c r="L450" s="45"/>
      <c r="M450" s="229"/>
      <c r="N450" s="230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224</v>
      </c>
      <c r="AU450" s="18" t="s">
        <v>82</v>
      </c>
    </row>
    <row r="451" s="2" customFormat="1">
      <c r="A451" s="39"/>
      <c r="B451" s="40"/>
      <c r="C451" s="41"/>
      <c r="D451" s="231" t="s">
        <v>226</v>
      </c>
      <c r="E451" s="41"/>
      <c r="F451" s="232" t="s">
        <v>2136</v>
      </c>
      <c r="G451" s="41"/>
      <c r="H451" s="41"/>
      <c r="I451" s="228"/>
      <c r="J451" s="41"/>
      <c r="K451" s="41"/>
      <c r="L451" s="45"/>
      <c r="M451" s="229"/>
      <c r="N451" s="230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226</v>
      </c>
      <c r="AU451" s="18" t="s">
        <v>82</v>
      </c>
    </row>
    <row r="452" s="13" customFormat="1">
      <c r="A452" s="13"/>
      <c r="B452" s="233"/>
      <c r="C452" s="234"/>
      <c r="D452" s="226" t="s">
        <v>242</v>
      </c>
      <c r="E452" s="254" t="s">
        <v>19</v>
      </c>
      <c r="F452" s="235" t="s">
        <v>2137</v>
      </c>
      <c r="G452" s="234"/>
      <c r="H452" s="236">
        <v>151</v>
      </c>
      <c r="I452" s="237"/>
      <c r="J452" s="234"/>
      <c r="K452" s="234"/>
      <c r="L452" s="238"/>
      <c r="M452" s="239"/>
      <c r="N452" s="240"/>
      <c r="O452" s="240"/>
      <c r="P452" s="240"/>
      <c r="Q452" s="240"/>
      <c r="R452" s="240"/>
      <c r="S452" s="240"/>
      <c r="T452" s="24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2" t="s">
        <v>242</v>
      </c>
      <c r="AU452" s="242" t="s">
        <v>82</v>
      </c>
      <c r="AV452" s="13" t="s">
        <v>82</v>
      </c>
      <c r="AW452" s="13" t="s">
        <v>35</v>
      </c>
      <c r="AX452" s="13" t="s">
        <v>80</v>
      </c>
      <c r="AY452" s="242" t="s">
        <v>214</v>
      </c>
    </row>
    <row r="453" s="2" customFormat="1" ht="16.5" customHeight="1">
      <c r="A453" s="39"/>
      <c r="B453" s="40"/>
      <c r="C453" s="213" t="s">
        <v>776</v>
      </c>
      <c r="D453" s="213" t="s">
        <v>217</v>
      </c>
      <c r="E453" s="214" t="s">
        <v>2138</v>
      </c>
      <c r="F453" s="215" t="s">
        <v>2139</v>
      </c>
      <c r="G453" s="216" t="s">
        <v>321</v>
      </c>
      <c r="H453" s="217">
        <v>801</v>
      </c>
      <c r="I453" s="218"/>
      <c r="J453" s="219">
        <f>ROUND(I453*H453,2)</f>
        <v>0</v>
      </c>
      <c r="K453" s="215" t="s">
        <v>221</v>
      </c>
      <c r="L453" s="45"/>
      <c r="M453" s="220" t="s">
        <v>19</v>
      </c>
      <c r="N453" s="221" t="s">
        <v>44</v>
      </c>
      <c r="O453" s="85"/>
      <c r="P453" s="222">
        <f>O453*H453</f>
        <v>0</v>
      </c>
      <c r="Q453" s="222">
        <v>0.496</v>
      </c>
      <c r="R453" s="222">
        <f>Q453*H453</f>
        <v>397.29599999999999</v>
      </c>
      <c r="S453" s="222">
        <v>0</v>
      </c>
      <c r="T453" s="223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4" t="s">
        <v>222</v>
      </c>
      <c r="AT453" s="224" t="s">
        <v>217</v>
      </c>
      <c r="AU453" s="224" t="s">
        <v>82</v>
      </c>
      <c r="AY453" s="18" t="s">
        <v>214</v>
      </c>
      <c r="BE453" s="225">
        <f>IF(N453="základní",J453,0)</f>
        <v>0</v>
      </c>
      <c r="BF453" s="225">
        <f>IF(N453="snížená",J453,0)</f>
        <v>0</v>
      </c>
      <c r="BG453" s="225">
        <f>IF(N453="zákl. přenesená",J453,0)</f>
        <v>0</v>
      </c>
      <c r="BH453" s="225">
        <f>IF(N453="sníž. přenesená",J453,0)</f>
        <v>0</v>
      </c>
      <c r="BI453" s="225">
        <f>IF(N453="nulová",J453,0)</f>
        <v>0</v>
      </c>
      <c r="BJ453" s="18" t="s">
        <v>80</v>
      </c>
      <c r="BK453" s="225">
        <f>ROUND(I453*H453,2)</f>
        <v>0</v>
      </c>
      <c r="BL453" s="18" t="s">
        <v>222</v>
      </c>
      <c r="BM453" s="224" t="s">
        <v>2140</v>
      </c>
    </row>
    <row r="454" s="2" customFormat="1">
      <c r="A454" s="39"/>
      <c r="B454" s="40"/>
      <c r="C454" s="41"/>
      <c r="D454" s="226" t="s">
        <v>224</v>
      </c>
      <c r="E454" s="41"/>
      <c r="F454" s="227" t="s">
        <v>2141</v>
      </c>
      <c r="G454" s="41"/>
      <c r="H454" s="41"/>
      <c r="I454" s="228"/>
      <c r="J454" s="41"/>
      <c r="K454" s="41"/>
      <c r="L454" s="45"/>
      <c r="M454" s="229"/>
      <c r="N454" s="230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224</v>
      </c>
      <c r="AU454" s="18" t="s">
        <v>82</v>
      </c>
    </row>
    <row r="455" s="2" customFormat="1">
      <c r="A455" s="39"/>
      <c r="B455" s="40"/>
      <c r="C455" s="41"/>
      <c r="D455" s="231" t="s">
        <v>226</v>
      </c>
      <c r="E455" s="41"/>
      <c r="F455" s="232" t="s">
        <v>2142</v>
      </c>
      <c r="G455" s="41"/>
      <c r="H455" s="41"/>
      <c r="I455" s="228"/>
      <c r="J455" s="41"/>
      <c r="K455" s="41"/>
      <c r="L455" s="45"/>
      <c r="M455" s="229"/>
      <c r="N455" s="230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226</v>
      </c>
      <c r="AU455" s="18" t="s">
        <v>82</v>
      </c>
    </row>
    <row r="456" s="13" customFormat="1">
      <c r="A456" s="13"/>
      <c r="B456" s="233"/>
      <c r="C456" s="234"/>
      <c r="D456" s="226" t="s">
        <v>242</v>
      </c>
      <c r="E456" s="254" t="s">
        <v>19</v>
      </c>
      <c r="F456" s="235" t="s">
        <v>2143</v>
      </c>
      <c r="G456" s="234"/>
      <c r="H456" s="236">
        <v>801</v>
      </c>
      <c r="I456" s="237"/>
      <c r="J456" s="234"/>
      <c r="K456" s="234"/>
      <c r="L456" s="238"/>
      <c r="M456" s="239"/>
      <c r="N456" s="240"/>
      <c r="O456" s="240"/>
      <c r="P456" s="240"/>
      <c r="Q456" s="240"/>
      <c r="R456" s="240"/>
      <c r="S456" s="240"/>
      <c r="T456" s="24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2" t="s">
        <v>242</v>
      </c>
      <c r="AU456" s="242" t="s">
        <v>82</v>
      </c>
      <c r="AV456" s="13" t="s">
        <v>82</v>
      </c>
      <c r="AW456" s="13" t="s">
        <v>35</v>
      </c>
      <c r="AX456" s="13" t="s">
        <v>80</v>
      </c>
      <c r="AY456" s="242" t="s">
        <v>214</v>
      </c>
    </row>
    <row r="457" s="2" customFormat="1" ht="16.5" customHeight="1">
      <c r="A457" s="39"/>
      <c r="B457" s="40"/>
      <c r="C457" s="213" t="s">
        <v>780</v>
      </c>
      <c r="D457" s="213" t="s">
        <v>217</v>
      </c>
      <c r="E457" s="214" t="s">
        <v>2144</v>
      </c>
      <c r="F457" s="215" t="s">
        <v>2145</v>
      </c>
      <c r="G457" s="216" t="s">
        <v>321</v>
      </c>
      <c r="H457" s="217">
        <v>952</v>
      </c>
      <c r="I457" s="218"/>
      <c r="J457" s="219">
        <f>ROUND(I457*H457,2)</f>
        <v>0</v>
      </c>
      <c r="K457" s="215" t="s">
        <v>221</v>
      </c>
      <c r="L457" s="45"/>
      <c r="M457" s="220" t="s">
        <v>19</v>
      </c>
      <c r="N457" s="221" t="s">
        <v>44</v>
      </c>
      <c r="O457" s="85"/>
      <c r="P457" s="222">
        <f>O457*H457</f>
        <v>0</v>
      </c>
      <c r="Q457" s="222">
        <v>0.37190000000000001</v>
      </c>
      <c r="R457" s="222">
        <f>Q457*H457</f>
        <v>354.04880000000003</v>
      </c>
      <c r="S457" s="222">
        <v>0</v>
      </c>
      <c r="T457" s="223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4" t="s">
        <v>222</v>
      </c>
      <c r="AT457" s="224" t="s">
        <v>217</v>
      </c>
      <c r="AU457" s="224" t="s">
        <v>82</v>
      </c>
      <c r="AY457" s="18" t="s">
        <v>214</v>
      </c>
      <c r="BE457" s="225">
        <f>IF(N457="základní",J457,0)</f>
        <v>0</v>
      </c>
      <c r="BF457" s="225">
        <f>IF(N457="snížená",J457,0)</f>
        <v>0</v>
      </c>
      <c r="BG457" s="225">
        <f>IF(N457="zákl. přenesená",J457,0)</f>
        <v>0</v>
      </c>
      <c r="BH457" s="225">
        <f>IF(N457="sníž. přenesená",J457,0)</f>
        <v>0</v>
      </c>
      <c r="BI457" s="225">
        <f>IF(N457="nulová",J457,0)</f>
        <v>0</v>
      </c>
      <c r="BJ457" s="18" t="s">
        <v>80</v>
      </c>
      <c r="BK457" s="225">
        <f>ROUND(I457*H457,2)</f>
        <v>0</v>
      </c>
      <c r="BL457" s="18" t="s">
        <v>222</v>
      </c>
      <c r="BM457" s="224" t="s">
        <v>2146</v>
      </c>
    </row>
    <row r="458" s="2" customFormat="1">
      <c r="A458" s="39"/>
      <c r="B458" s="40"/>
      <c r="C458" s="41"/>
      <c r="D458" s="226" t="s">
        <v>224</v>
      </c>
      <c r="E458" s="41"/>
      <c r="F458" s="227" t="s">
        <v>2147</v>
      </c>
      <c r="G458" s="41"/>
      <c r="H458" s="41"/>
      <c r="I458" s="228"/>
      <c r="J458" s="41"/>
      <c r="K458" s="41"/>
      <c r="L458" s="45"/>
      <c r="M458" s="229"/>
      <c r="N458" s="230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224</v>
      </c>
      <c r="AU458" s="18" t="s">
        <v>82</v>
      </c>
    </row>
    <row r="459" s="2" customFormat="1">
      <c r="A459" s="39"/>
      <c r="B459" s="40"/>
      <c r="C459" s="41"/>
      <c r="D459" s="231" t="s">
        <v>226</v>
      </c>
      <c r="E459" s="41"/>
      <c r="F459" s="232" t="s">
        <v>2148</v>
      </c>
      <c r="G459" s="41"/>
      <c r="H459" s="41"/>
      <c r="I459" s="228"/>
      <c r="J459" s="41"/>
      <c r="K459" s="41"/>
      <c r="L459" s="45"/>
      <c r="M459" s="229"/>
      <c r="N459" s="230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226</v>
      </c>
      <c r="AU459" s="18" t="s">
        <v>82</v>
      </c>
    </row>
    <row r="460" s="13" customFormat="1">
      <c r="A460" s="13"/>
      <c r="B460" s="233"/>
      <c r="C460" s="234"/>
      <c r="D460" s="226" t="s">
        <v>242</v>
      </c>
      <c r="E460" s="254" t="s">
        <v>19</v>
      </c>
      <c r="F460" s="235" t="s">
        <v>2149</v>
      </c>
      <c r="G460" s="234"/>
      <c r="H460" s="236">
        <v>952</v>
      </c>
      <c r="I460" s="237"/>
      <c r="J460" s="234"/>
      <c r="K460" s="234"/>
      <c r="L460" s="238"/>
      <c r="M460" s="239"/>
      <c r="N460" s="240"/>
      <c r="O460" s="240"/>
      <c r="P460" s="240"/>
      <c r="Q460" s="240"/>
      <c r="R460" s="240"/>
      <c r="S460" s="240"/>
      <c r="T460" s="24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2" t="s">
        <v>242</v>
      </c>
      <c r="AU460" s="242" t="s">
        <v>82</v>
      </c>
      <c r="AV460" s="13" t="s">
        <v>82</v>
      </c>
      <c r="AW460" s="13" t="s">
        <v>35</v>
      </c>
      <c r="AX460" s="13" t="s">
        <v>80</v>
      </c>
      <c r="AY460" s="242" t="s">
        <v>214</v>
      </c>
    </row>
    <row r="461" s="2" customFormat="1" ht="16.5" customHeight="1">
      <c r="A461" s="39"/>
      <c r="B461" s="40"/>
      <c r="C461" s="213" t="s">
        <v>784</v>
      </c>
      <c r="D461" s="213" t="s">
        <v>217</v>
      </c>
      <c r="E461" s="214" t="s">
        <v>2150</v>
      </c>
      <c r="F461" s="215" t="s">
        <v>2151</v>
      </c>
      <c r="G461" s="216" t="s">
        <v>321</v>
      </c>
      <c r="H461" s="217">
        <v>952</v>
      </c>
      <c r="I461" s="218"/>
      <c r="J461" s="219">
        <f>ROUND(I461*H461,2)</f>
        <v>0</v>
      </c>
      <c r="K461" s="215" t="s">
        <v>221</v>
      </c>
      <c r="L461" s="45"/>
      <c r="M461" s="220" t="s">
        <v>19</v>
      </c>
      <c r="N461" s="221" t="s">
        <v>44</v>
      </c>
      <c r="O461" s="85"/>
      <c r="P461" s="222">
        <f>O461*H461</f>
        <v>0</v>
      </c>
      <c r="Q461" s="222">
        <v>0.18462999999999999</v>
      </c>
      <c r="R461" s="222">
        <f>Q461*H461</f>
        <v>175.76775999999998</v>
      </c>
      <c r="S461" s="222">
        <v>0</v>
      </c>
      <c r="T461" s="223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4" t="s">
        <v>222</v>
      </c>
      <c r="AT461" s="224" t="s">
        <v>217</v>
      </c>
      <c r="AU461" s="224" t="s">
        <v>82</v>
      </c>
      <c r="AY461" s="18" t="s">
        <v>214</v>
      </c>
      <c r="BE461" s="225">
        <f>IF(N461="základní",J461,0)</f>
        <v>0</v>
      </c>
      <c r="BF461" s="225">
        <f>IF(N461="snížená",J461,0)</f>
        <v>0</v>
      </c>
      <c r="BG461" s="225">
        <f>IF(N461="zákl. přenesená",J461,0)</f>
        <v>0</v>
      </c>
      <c r="BH461" s="225">
        <f>IF(N461="sníž. přenesená",J461,0)</f>
        <v>0</v>
      </c>
      <c r="BI461" s="225">
        <f>IF(N461="nulová",J461,0)</f>
        <v>0</v>
      </c>
      <c r="BJ461" s="18" t="s">
        <v>80</v>
      </c>
      <c r="BK461" s="225">
        <f>ROUND(I461*H461,2)</f>
        <v>0</v>
      </c>
      <c r="BL461" s="18" t="s">
        <v>222</v>
      </c>
      <c r="BM461" s="224" t="s">
        <v>2152</v>
      </c>
    </row>
    <row r="462" s="2" customFormat="1">
      <c r="A462" s="39"/>
      <c r="B462" s="40"/>
      <c r="C462" s="41"/>
      <c r="D462" s="226" t="s">
        <v>224</v>
      </c>
      <c r="E462" s="41"/>
      <c r="F462" s="227" t="s">
        <v>2153</v>
      </c>
      <c r="G462" s="41"/>
      <c r="H462" s="41"/>
      <c r="I462" s="228"/>
      <c r="J462" s="41"/>
      <c r="K462" s="41"/>
      <c r="L462" s="45"/>
      <c r="M462" s="229"/>
      <c r="N462" s="230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224</v>
      </c>
      <c r="AU462" s="18" t="s">
        <v>82</v>
      </c>
    </row>
    <row r="463" s="2" customFormat="1">
      <c r="A463" s="39"/>
      <c r="B463" s="40"/>
      <c r="C463" s="41"/>
      <c r="D463" s="231" t="s">
        <v>226</v>
      </c>
      <c r="E463" s="41"/>
      <c r="F463" s="232" t="s">
        <v>2154</v>
      </c>
      <c r="G463" s="41"/>
      <c r="H463" s="41"/>
      <c r="I463" s="228"/>
      <c r="J463" s="41"/>
      <c r="K463" s="41"/>
      <c r="L463" s="45"/>
      <c r="M463" s="229"/>
      <c r="N463" s="230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226</v>
      </c>
      <c r="AU463" s="18" t="s">
        <v>82</v>
      </c>
    </row>
    <row r="464" s="13" customFormat="1">
      <c r="A464" s="13"/>
      <c r="B464" s="233"/>
      <c r="C464" s="234"/>
      <c r="D464" s="226" t="s">
        <v>242</v>
      </c>
      <c r="E464" s="254" t="s">
        <v>19</v>
      </c>
      <c r="F464" s="235" t="s">
        <v>2149</v>
      </c>
      <c r="G464" s="234"/>
      <c r="H464" s="236">
        <v>952</v>
      </c>
      <c r="I464" s="237"/>
      <c r="J464" s="234"/>
      <c r="K464" s="234"/>
      <c r="L464" s="238"/>
      <c r="M464" s="239"/>
      <c r="N464" s="240"/>
      <c r="O464" s="240"/>
      <c r="P464" s="240"/>
      <c r="Q464" s="240"/>
      <c r="R464" s="240"/>
      <c r="S464" s="240"/>
      <c r="T464" s="24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2" t="s">
        <v>242</v>
      </c>
      <c r="AU464" s="242" t="s">
        <v>82</v>
      </c>
      <c r="AV464" s="13" t="s">
        <v>82</v>
      </c>
      <c r="AW464" s="13" t="s">
        <v>35</v>
      </c>
      <c r="AX464" s="13" t="s">
        <v>80</v>
      </c>
      <c r="AY464" s="242" t="s">
        <v>214</v>
      </c>
    </row>
    <row r="465" s="2" customFormat="1" ht="21.75" customHeight="1">
      <c r="A465" s="39"/>
      <c r="B465" s="40"/>
      <c r="C465" s="213" t="s">
        <v>790</v>
      </c>
      <c r="D465" s="213" t="s">
        <v>217</v>
      </c>
      <c r="E465" s="214" t="s">
        <v>2155</v>
      </c>
      <c r="F465" s="215" t="s">
        <v>2156</v>
      </c>
      <c r="G465" s="216" t="s">
        <v>321</v>
      </c>
      <c r="H465" s="217">
        <v>1740</v>
      </c>
      <c r="I465" s="218"/>
      <c r="J465" s="219">
        <f>ROUND(I465*H465,2)</f>
        <v>0</v>
      </c>
      <c r="K465" s="215" t="s">
        <v>221</v>
      </c>
      <c r="L465" s="45"/>
      <c r="M465" s="220" t="s">
        <v>19</v>
      </c>
      <c r="N465" s="221" t="s">
        <v>44</v>
      </c>
      <c r="O465" s="85"/>
      <c r="P465" s="222">
        <f>O465*H465</f>
        <v>0</v>
      </c>
      <c r="Q465" s="222">
        <v>0.12966</v>
      </c>
      <c r="R465" s="222">
        <f>Q465*H465</f>
        <v>225.60839999999999</v>
      </c>
      <c r="S465" s="222">
        <v>0</v>
      </c>
      <c r="T465" s="223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4" t="s">
        <v>222</v>
      </c>
      <c r="AT465" s="224" t="s">
        <v>217</v>
      </c>
      <c r="AU465" s="224" t="s">
        <v>82</v>
      </c>
      <c r="AY465" s="18" t="s">
        <v>214</v>
      </c>
      <c r="BE465" s="225">
        <f>IF(N465="základní",J465,0)</f>
        <v>0</v>
      </c>
      <c r="BF465" s="225">
        <f>IF(N465="snížená",J465,0)</f>
        <v>0</v>
      </c>
      <c r="BG465" s="225">
        <f>IF(N465="zákl. přenesená",J465,0)</f>
        <v>0</v>
      </c>
      <c r="BH465" s="225">
        <f>IF(N465="sníž. přenesená",J465,0)</f>
        <v>0</v>
      </c>
      <c r="BI465" s="225">
        <f>IF(N465="nulová",J465,0)</f>
        <v>0</v>
      </c>
      <c r="BJ465" s="18" t="s">
        <v>80</v>
      </c>
      <c r="BK465" s="225">
        <f>ROUND(I465*H465,2)</f>
        <v>0</v>
      </c>
      <c r="BL465" s="18" t="s">
        <v>222</v>
      </c>
      <c r="BM465" s="224" t="s">
        <v>2157</v>
      </c>
    </row>
    <row r="466" s="2" customFormat="1">
      <c r="A466" s="39"/>
      <c r="B466" s="40"/>
      <c r="C466" s="41"/>
      <c r="D466" s="226" t="s">
        <v>224</v>
      </c>
      <c r="E466" s="41"/>
      <c r="F466" s="227" t="s">
        <v>2158</v>
      </c>
      <c r="G466" s="41"/>
      <c r="H466" s="41"/>
      <c r="I466" s="228"/>
      <c r="J466" s="41"/>
      <c r="K466" s="41"/>
      <c r="L466" s="45"/>
      <c r="M466" s="229"/>
      <c r="N466" s="230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224</v>
      </c>
      <c r="AU466" s="18" t="s">
        <v>82</v>
      </c>
    </row>
    <row r="467" s="2" customFormat="1">
      <c r="A467" s="39"/>
      <c r="B467" s="40"/>
      <c r="C467" s="41"/>
      <c r="D467" s="231" t="s">
        <v>226</v>
      </c>
      <c r="E467" s="41"/>
      <c r="F467" s="232" t="s">
        <v>2159</v>
      </c>
      <c r="G467" s="41"/>
      <c r="H467" s="41"/>
      <c r="I467" s="228"/>
      <c r="J467" s="41"/>
      <c r="K467" s="41"/>
      <c r="L467" s="45"/>
      <c r="M467" s="229"/>
      <c r="N467" s="230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226</v>
      </c>
      <c r="AU467" s="18" t="s">
        <v>82</v>
      </c>
    </row>
    <row r="468" s="2" customFormat="1" ht="16.5" customHeight="1">
      <c r="A468" s="39"/>
      <c r="B468" s="40"/>
      <c r="C468" s="213" t="s">
        <v>797</v>
      </c>
      <c r="D468" s="213" t="s">
        <v>217</v>
      </c>
      <c r="E468" s="214" t="s">
        <v>2160</v>
      </c>
      <c r="F468" s="215" t="s">
        <v>2161</v>
      </c>
      <c r="G468" s="216" t="s">
        <v>321</v>
      </c>
      <c r="H468" s="217">
        <v>1740</v>
      </c>
      <c r="I468" s="218"/>
      <c r="J468" s="219">
        <f>ROUND(I468*H468,2)</f>
        <v>0</v>
      </c>
      <c r="K468" s="215" t="s">
        <v>221</v>
      </c>
      <c r="L468" s="45"/>
      <c r="M468" s="220" t="s">
        <v>19</v>
      </c>
      <c r="N468" s="221" t="s">
        <v>44</v>
      </c>
      <c r="O468" s="85"/>
      <c r="P468" s="222">
        <f>O468*H468</f>
        <v>0</v>
      </c>
      <c r="Q468" s="222">
        <v>0.0065199999999999998</v>
      </c>
      <c r="R468" s="222">
        <f>Q468*H468</f>
        <v>11.344799999999999</v>
      </c>
      <c r="S468" s="222">
        <v>0</v>
      </c>
      <c r="T468" s="223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4" t="s">
        <v>222</v>
      </c>
      <c r="AT468" s="224" t="s">
        <v>217</v>
      </c>
      <c r="AU468" s="224" t="s">
        <v>82</v>
      </c>
      <c r="AY468" s="18" t="s">
        <v>214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80</v>
      </c>
      <c r="BK468" s="225">
        <f>ROUND(I468*H468,2)</f>
        <v>0</v>
      </c>
      <c r="BL468" s="18" t="s">
        <v>222</v>
      </c>
      <c r="BM468" s="224" t="s">
        <v>2162</v>
      </c>
    </row>
    <row r="469" s="2" customFormat="1">
      <c r="A469" s="39"/>
      <c r="B469" s="40"/>
      <c r="C469" s="41"/>
      <c r="D469" s="226" t="s">
        <v>224</v>
      </c>
      <c r="E469" s="41"/>
      <c r="F469" s="227" t="s">
        <v>2163</v>
      </c>
      <c r="G469" s="41"/>
      <c r="H469" s="41"/>
      <c r="I469" s="228"/>
      <c r="J469" s="41"/>
      <c r="K469" s="41"/>
      <c r="L469" s="45"/>
      <c r="M469" s="229"/>
      <c r="N469" s="230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224</v>
      </c>
      <c r="AU469" s="18" t="s">
        <v>82</v>
      </c>
    </row>
    <row r="470" s="2" customFormat="1">
      <c r="A470" s="39"/>
      <c r="B470" s="40"/>
      <c r="C470" s="41"/>
      <c r="D470" s="231" t="s">
        <v>226</v>
      </c>
      <c r="E470" s="41"/>
      <c r="F470" s="232" t="s">
        <v>2164</v>
      </c>
      <c r="G470" s="41"/>
      <c r="H470" s="41"/>
      <c r="I470" s="228"/>
      <c r="J470" s="41"/>
      <c r="K470" s="41"/>
      <c r="L470" s="45"/>
      <c r="M470" s="229"/>
      <c r="N470" s="230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226</v>
      </c>
      <c r="AU470" s="18" t="s">
        <v>82</v>
      </c>
    </row>
    <row r="471" s="2" customFormat="1" ht="16.5" customHeight="1">
      <c r="A471" s="39"/>
      <c r="B471" s="40"/>
      <c r="C471" s="213" t="s">
        <v>801</v>
      </c>
      <c r="D471" s="213" t="s">
        <v>217</v>
      </c>
      <c r="E471" s="214" t="s">
        <v>2165</v>
      </c>
      <c r="F471" s="215" t="s">
        <v>2166</v>
      </c>
      <c r="G471" s="216" t="s">
        <v>321</v>
      </c>
      <c r="H471" s="217">
        <v>952</v>
      </c>
      <c r="I471" s="218"/>
      <c r="J471" s="219">
        <f>ROUND(I471*H471,2)</f>
        <v>0</v>
      </c>
      <c r="K471" s="215" t="s">
        <v>221</v>
      </c>
      <c r="L471" s="45"/>
      <c r="M471" s="220" t="s">
        <v>19</v>
      </c>
      <c r="N471" s="221" t="s">
        <v>44</v>
      </c>
      <c r="O471" s="85"/>
      <c r="P471" s="222">
        <f>O471*H471</f>
        <v>0</v>
      </c>
      <c r="Q471" s="222">
        <v>0.00051000000000000004</v>
      </c>
      <c r="R471" s="222">
        <f>Q471*H471</f>
        <v>0.48552000000000006</v>
      </c>
      <c r="S471" s="222">
        <v>0</v>
      </c>
      <c r="T471" s="223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4" t="s">
        <v>222</v>
      </c>
      <c r="AT471" s="224" t="s">
        <v>217</v>
      </c>
      <c r="AU471" s="224" t="s">
        <v>82</v>
      </c>
      <c r="AY471" s="18" t="s">
        <v>214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18" t="s">
        <v>80</v>
      </c>
      <c r="BK471" s="225">
        <f>ROUND(I471*H471,2)</f>
        <v>0</v>
      </c>
      <c r="BL471" s="18" t="s">
        <v>222</v>
      </c>
      <c r="BM471" s="224" t="s">
        <v>2167</v>
      </c>
    </row>
    <row r="472" s="2" customFormat="1">
      <c r="A472" s="39"/>
      <c r="B472" s="40"/>
      <c r="C472" s="41"/>
      <c r="D472" s="226" t="s">
        <v>224</v>
      </c>
      <c r="E472" s="41"/>
      <c r="F472" s="227" t="s">
        <v>2168</v>
      </c>
      <c r="G472" s="41"/>
      <c r="H472" s="41"/>
      <c r="I472" s="228"/>
      <c r="J472" s="41"/>
      <c r="K472" s="41"/>
      <c r="L472" s="45"/>
      <c r="M472" s="229"/>
      <c r="N472" s="230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224</v>
      </c>
      <c r="AU472" s="18" t="s">
        <v>82</v>
      </c>
    </row>
    <row r="473" s="2" customFormat="1">
      <c r="A473" s="39"/>
      <c r="B473" s="40"/>
      <c r="C473" s="41"/>
      <c r="D473" s="231" t="s">
        <v>226</v>
      </c>
      <c r="E473" s="41"/>
      <c r="F473" s="232" t="s">
        <v>2169</v>
      </c>
      <c r="G473" s="41"/>
      <c r="H473" s="41"/>
      <c r="I473" s="228"/>
      <c r="J473" s="41"/>
      <c r="K473" s="41"/>
      <c r="L473" s="45"/>
      <c r="M473" s="229"/>
      <c r="N473" s="230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226</v>
      </c>
      <c r="AU473" s="18" t="s">
        <v>82</v>
      </c>
    </row>
    <row r="474" s="13" customFormat="1">
      <c r="A474" s="13"/>
      <c r="B474" s="233"/>
      <c r="C474" s="234"/>
      <c r="D474" s="226" t="s">
        <v>242</v>
      </c>
      <c r="E474" s="254" t="s">
        <v>19</v>
      </c>
      <c r="F474" s="235" t="s">
        <v>2149</v>
      </c>
      <c r="G474" s="234"/>
      <c r="H474" s="236">
        <v>952</v>
      </c>
      <c r="I474" s="237"/>
      <c r="J474" s="234"/>
      <c r="K474" s="234"/>
      <c r="L474" s="238"/>
      <c r="M474" s="239"/>
      <c r="N474" s="240"/>
      <c r="O474" s="240"/>
      <c r="P474" s="240"/>
      <c r="Q474" s="240"/>
      <c r="R474" s="240"/>
      <c r="S474" s="240"/>
      <c r="T474" s="24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2" t="s">
        <v>242</v>
      </c>
      <c r="AU474" s="242" t="s">
        <v>82</v>
      </c>
      <c r="AV474" s="13" t="s">
        <v>82</v>
      </c>
      <c r="AW474" s="13" t="s">
        <v>35</v>
      </c>
      <c r="AX474" s="13" t="s">
        <v>80</v>
      </c>
      <c r="AY474" s="242" t="s">
        <v>214</v>
      </c>
    </row>
    <row r="475" s="2" customFormat="1" ht="16.5" customHeight="1">
      <c r="A475" s="39"/>
      <c r="B475" s="40"/>
      <c r="C475" s="213" t="s">
        <v>807</v>
      </c>
      <c r="D475" s="213" t="s">
        <v>217</v>
      </c>
      <c r="E475" s="214" t="s">
        <v>2170</v>
      </c>
      <c r="F475" s="215" t="s">
        <v>2171</v>
      </c>
      <c r="G475" s="216" t="s">
        <v>321</v>
      </c>
      <c r="H475" s="217">
        <v>251</v>
      </c>
      <c r="I475" s="218"/>
      <c r="J475" s="219">
        <f>ROUND(I475*H475,2)</f>
        <v>0</v>
      </c>
      <c r="K475" s="215" t="s">
        <v>221</v>
      </c>
      <c r="L475" s="45"/>
      <c r="M475" s="220" t="s">
        <v>19</v>
      </c>
      <c r="N475" s="221" t="s">
        <v>44</v>
      </c>
      <c r="O475" s="85"/>
      <c r="P475" s="222">
        <f>O475*H475</f>
        <v>0</v>
      </c>
      <c r="Q475" s="222">
        <v>0.12966</v>
      </c>
      <c r="R475" s="222">
        <f>Q475*H475</f>
        <v>32.54466</v>
      </c>
      <c r="S475" s="222">
        <v>0</v>
      </c>
      <c r="T475" s="223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4" t="s">
        <v>222</v>
      </c>
      <c r="AT475" s="224" t="s">
        <v>217</v>
      </c>
      <c r="AU475" s="224" t="s">
        <v>82</v>
      </c>
      <c r="AY475" s="18" t="s">
        <v>214</v>
      </c>
      <c r="BE475" s="225">
        <f>IF(N475="základní",J475,0)</f>
        <v>0</v>
      </c>
      <c r="BF475" s="225">
        <f>IF(N475="snížená",J475,0)</f>
        <v>0</v>
      </c>
      <c r="BG475" s="225">
        <f>IF(N475="zákl. přenesená",J475,0)</f>
        <v>0</v>
      </c>
      <c r="BH475" s="225">
        <f>IF(N475="sníž. přenesená",J475,0)</f>
        <v>0</v>
      </c>
      <c r="BI475" s="225">
        <f>IF(N475="nulová",J475,0)</f>
        <v>0</v>
      </c>
      <c r="BJ475" s="18" t="s">
        <v>80</v>
      </c>
      <c r="BK475" s="225">
        <f>ROUND(I475*H475,2)</f>
        <v>0</v>
      </c>
      <c r="BL475" s="18" t="s">
        <v>222</v>
      </c>
      <c r="BM475" s="224" t="s">
        <v>2172</v>
      </c>
    </row>
    <row r="476" s="2" customFormat="1">
      <c r="A476" s="39"/>
      <c r="B476" s="40"/>
      <c r="C476" s="41"/>
      <c r="D476" s="226" t="s">
        <v>224</v>
      </c>
      <c r="E476" s="41"/>
      <c r="F476" s="227" t="s">
        <v>2173</v>
      </c>
      <c r="G476" s="41"/>
      <c r="H476" s="41"/>
      <c r="I476" s="228"/>
      <c r="J476" s="41"/>
      <c r="K476" s="41"/>
      <c r="L476" s="45"/>
      <c r="M476" s="229"/>
      <c r="N476" s="230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224</v>
      </c>
      <c r="AU476" s="18" t="s">
        <v>82</v>
      </c>
    </row>
    <row r="477" s="2" customFormat="1">
      <c r="A477" s="39"/>
      <c r="B477" s="40"/>
      <c r="C477" s="41"/>
      <c r="D477" s="231" t="s">
        <v>226</v>
      </c>
      <c r="E477" s="41"/>
      <c r="F477" s="232" t="s">
        <v>2174</v>
      </c>
      <c r="G477" s="41"/>
      <c r="H477" s="41"/>
      <c r="I477" s="228"/>
      <c r="J477" s="41"/>
      <c r="K477" s="41"/>
      <c r="L477" s="45"/>
      <c r="M477" s="229"/>
      <c r="N477" s="230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226</v>
      </c>
      <c r="AU477" s="18" t="s">
        <v>82</v>
      </c>
    </row>
    <row r="478" s="2" customFormat="1" ht="16.5" customHeight="1">
      <c r="A478" s="39"/>
      <c r="B478" s="40"/>
      <c r="C478" s="213" t="s">
        <v>813</v>
      </c>
      <c r="D478" s="213" t="s">
        <v>217</v>
      </c>
      <c r="E478" s="214" t="s">
        <v>2175</v>
      </c>
      <c r="F478" s="215" t="s">
        <v>2176</v>
      </c>
      <c r="G478" s="216" t="s">
        <v>321</v>
      </c>
      <c r="H478" s="217">
        <v>251</v>
      </c>
      <c r="I478" s="218"/>
      <c r="J478" s="219">
        <f>ROUND(I478*H478,2)</f>
        <v>0</v>
      </c>
      <c r="K478" s="215" t="s">
        <v>221</v>
      </c>
      <c r="L478" s="45"/>
      <c r="M478" s="220" t="s">
        <v>19</v>
      </c>
      <c r="N478" s="221" t="s">
        <v>44</v>
      </c>
      <c r="O478" s="85"/>
      <c r="P478" s="222">
        <f>O478*H478</f>
        <v>0</v>
      </c>
      <c r="Q478" s="222">
        <v>0.091999999999999998</v>
      </c>
      <c r="R478" s="222">
        <f>Q478*H478</f>
        <v>23.091999999999999</v>
      </c>
      <c r="S478" s="222">
        <v>0</v>
      </c>
      <c r="T478" s="223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4" t="s">
        <v>222</v>
      </c>
      <c r="AT478" s="224" t="s">
        <v>217</v>
      </c>
      <c r="AU478" s="224" t="s">
        <v>82</v>
      </c>
      <c r="AY478" s="18" t="s">
        <v>214</v>
      </c>
      <c r="BE478" s="225">
        <f>IF(N478="základní",J478,0)</f>
        <v>0</v>
      </c>
      <c r="BF478" s="225">
        <f>IF(N478="snížená",J478,0)</f>
        <v>0</v>
      </c>
      <c r="BG478" s="225">
        <f>IF(N478="zákl. přenesená",J478,0)</f>
        <v>0</v>
      </c>
      <c r="BH478" s="225">
        <f>IF(N478="sníž. přenesená",J478,0)</f>
        <v>0</v>
      </c>
      <c r="BI478" s="225">
        <f>IF(N478="nulová",J478,0)</f>
        <v>0</v>
      </c>
      <c r="BJ478" s="18" t="s">
        <v>80</v>
      </c>
      <c r="BK478" s="225">
        <f>ROUND(I478*H478,2)</f>
        <v>0</v>
      </c>
      <c r="BL478" s="18" t="s">
        <v>222</v>
      </c>
      <c r="BM478" s="224" t="s">
        <v>2177</v>
      </c>
    </row>
    <row r="479" s="2" customFormat="1">
      <c r="A479" s="39"/>
      <c r="B479" s="40"/>
      <c r="C479" s="41"/>
      <c r="D479" s="226" t="s">
        <v>224</v>
      </c>
      <c r="E479" s="41"/>
      <c r="F479" s="227" t="s">
        <v>2178</v>
      </c>
      <c r="G479" s="41"/>
      <c r="H479" s="41"/>
      <c r="I479" s="228"/>
      <c r="J479" s="41"/>
      <c r="K479" s="41"/>
      <c r="L479" s="45"/>
      <c r="M479" s="229"/>
      <c r="N479" s="230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224</v>
      </c>
      <c r="AU479" s="18" t="s">
        <v>82</v>
      </c>
    </row>
    <row r="480" s="2" customFormat="1">
      <c r="A480" s="39"/>
      <c r="B480" s="40"/>
      <c r="C480" s="41"/>
      <c r="D480" s="231" t="s">
        <v>226</v>
      </c>
      <c r="E480" s="41"/>
      <c r="F480" s="232" t="s">
        <v>2179</v>
      </c>
      <c r="G480" s="41"/>
      <c r="H480" s="41"/>
      <c r="I480" s="228"/>
      <c r="J480" s="41"/>
      <c r="K480" s="41"/>
      <c r="L480" s="45"/>
      <c r="M480" s="229"/>
      <c r="N480" s="230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226</v>
      </c>
      <c r="AU480" s="18" t="s">
        <v>82</v>
      </c>
    </row>
    <row r="481" s="2" customFormat="1" ht="16.5" customHeight="1">
      <c r="A481" s="39"/>
      <c r="B481" s="40"/>
      <c r="C481" s="213" t="s">
        <v>817</v>
      </c>
      <c r="D481" s="213" t="s">
        <v>217</v>
      </c>
      <c r="E481" s="214" t="s">
        <v>2180</v>
      </c>
      <c r="F481" s="215" t="s">
        <v>2181</v>
      </c>
      <c r="G481" s="216" t="s">
        <v>321</v>
      </c>
      <c r="H481" s="217">
        <v>251</v>
      </c>
      <c r="I481" s="218"/>
      <c r="J481" s="219">
        <f>ROUND(I481*H481,2)</f>
        <v>0</v>
      </c>
      <c r="K481" s="215" t="s">
        <v>221</v>
      </c>
      <c r="L481" s="45"/>
      <c r="M481" s="220" t="s">
        <v>19</v>
      </c>
      <c r="N481" s="221" t="s">
        <v>44</v>
      </c>
      <c r="O481" s="85"/>
      <c r="P481" s="222">
        <f>O481*H481</f>
        <v>0</v>
      </c>
      <c r="Q481" s="222">
        <v>0.29699999999999999</v>
      </c>
      <c r="R481" s="222">
        <f>Q481*H481</f>
        <v>74.546999999999997</v>
      </c>
      <c r="S481" s="222">
        <v>0</v>
      </c>
      <c r="T481" s="223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4" t="s">
        <v>222</v>
      </c>
      <c r="AT481" s="224" t="s">
        <v>217</v>
      </c>
      <c r="AU481" s="224" t="s">
        <v>82</v>
      </c>
      <c r="AY481" s="18" t="s">
        <v>214</v>
      </c>
      <c r="BE481" s="225">
        <f>IF(N481="základní",J481,0)</f>
        <v>0</v>
      </c>
      <c r="BF481" s="225">
        <f>IF(N481="snížená",J481,0)</f>
        <v>0</v>
      </c>
      <c r="BG481" s="225">
        <f>IF(N481="zákl. přenesená",J481,0)</f>
        <v>0</v>
      </c>
      <c r="BH481" s="225">
        <f>IF(N481="sníž. přenesená",J481,0)</f>
        <v>0</v>
      </c>
      <c r="BI481" s="225">
        <f>IF(N481="nulová",J481,0)</f>
        <v>0</v>
      </c>
      <c r="BJ481" s="18" t="s">
        <v>80</v>
      </c>
      <c r="BK481" s="225">
        <f>ROUND(I481*H481,2)</f>
        <v>0</v>
      </c>
      <c r="BL481" s="18" t="s">
        <v>222</v>
      </c>
      <c r="BM481" s="224" t="s">
        <v>2182</v>
      </c>
    </row>
    <row r="482" s="2" customFormat="1">
      <c r="A482" s="39"/>
      <c r="B482" s="40"/>
      <c r="C482" s="41"/>
      <c r="D482" s="226" t="s">
        <v>224</v>
      </c>
      <c r="E482" s="41"/>
      <c r="F482" s="227" t="s">
        <v>2183</v>
      </c>
      <c r="G482" s="41"/>
      <c r="H482" s="41"/>
      <c r="I482" s="228"/>
      <c r="J482" s="41"/>
      <c r="K482" s="41"/>
      <c r="L482" s="45"/>
      <c r="M482" s="229"/>
      <c r="N482" s="230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224</v>
      </c>
      <c r="AU482" s="18" t="s">
        <v>82</v>
      </c>
    </row>
    <row r="483" s="2" customFormat="1">
      <c r="A483" s="39"/>
      <c r="B483" s="40"/>
      <c r="C483" s="41"/>
      <c r="D483" s="231" t="s">
        <v>226</v>
      </c>
      <c r="E483" s="41"/>
      <c r="F483" s="232" t="s">
        <v>2184</v>
      </c>
      <c r="G483" s="41"/>
      <c r="H483" s="41"/>
      <c r="I483" s="228"/>
      <c r="J483" s="41"/>
      <c r="K483" s="41"/>
      <c r="L483" s="45"/>
      <c r="M483" s="229"/>
      <c r="N483" s="230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226</v>
      </c>
      <c r="AU483" s="18" t="s">
        <v>82</v>
      </c>
    </row>
    <row r="484" s="2" customFormat="1" ht="16.5" customHeight="1">
      <c r="A484" s="39"/>
      <c r="B484" s="40"/>
      <c r="C484" s="213" t="s">
        <v>821</v>
      </c>
      <c r="D484" s="213" t="s">
        <v>217</v>
      </c>
      <c r="E484" s="214" t="s">
        <v>2185</v>
      </c>
      <c r="F484" s="215" t="s">
        <v>2186</v>
      </c>
      <c r="G484" s="216" t="s">
        <v>321</v>
      </c>
      <c r="H484" s="217">
        <v>84</v>
      </c>
      <c r="I484" s="218"/>
      <c r="J484" s="219">
        <f>ROUND(I484*H484,2)</f>
        <v>0</v>
      </c>
      <c r="K484" s="215" t="s">
        <v>221</v>
      </c>
      <c r="L484" s="45"/>
      <c r="M484" s="220" t="s">
        <v>19</v>
      </c>
      <c r="N484" s="221" t="s">
        <v>44</v>
      </c>
      <c r="O484" s="85"/>
      <c r="P484" s="222">
        <f>O484*H484</f>
        <v>0</v>
      </c>
      <c r="Q484" s="222">
        <v>0.089219999999999994</v>
      </c>
      <c r="R484" s="222">
        <f>Q484*H484</f>
        <v>7.4944799999999994</v>
      </c>
      <c r="S484" s="222">
        <v>0</v>
      </c>
      <c r="T484" s="223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4" t="s">
        <v>222</v>
      </c>
      <c r="AT484" s="224" t="s">
        <v>217</v>
      </c>
      <c r="AU484" s="224" t="s">
        <v>82</v>
      </c>
      <c r="AY484" s="18" t="s">
        <v>214</v>
      </c>
      <c r="BE484" s="225">
        <f>IF(N484="základní",J484,0)</f>
        <v>0</v>
      </c>
      <c r="BF484" s="225">
        <f>IF(N484="snížená",J484,0)</f>
        <v>0</v>
      </c>
      <c r="BG484" s="225">
        <f>IF(N484="zákl. přenesená",J484,0)</f>
        <v>0</v>
      </c>
      <c r="BH484" s="225">
        <f>IF(N484="sníž. přenesená",J484,0)</f>
        <v>0</v>
      </c>
      <c r="BI484" s="225">
        <f>IF(N484="nulová",J484,0)</f>
        <v>0</v>
      </c>
      <c r="BJ484" s="18" t="s">
        <v>80</v>
      </c>
      <c r="BK484" s="225">
        <f>ROUND(I484*H484,2)</f>
        <v>0</v>
      </c>
      <c r="BL484" s="18" t="s">
        <v>222</v>
      </c>
      <c r="BM484" s="224" t="s">
        <v>2187</v>
      </c>
    </row>
    <row r="485" s="2" customFormat="1">
      <c r="A485" s="39"/>
      <c r="B485" s="40"/>
      <c r="C485" s="41"/>
      <c r="D485" s="226" t="s">
        <v>224</v>
      </c>
      <c r="E485" s="41"/>
      <c r="F485" s="227" t="s">
        <v>2188</v>
      </c>
      <c r="G485" s="41"/>
      <c r="H485" s="41"/>
      <c r="I485" s="228"/>
      <c r="J485" s="41"/>
      <c r="K485" s="41"/>
      <c r="L485" s="45"/>
      <c r="M485" s="229"/>
      <c r="N485" s="230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224</v>
      </c>
      <c r="AU485" s="18" t="s">
        <v>82</v>
      </c>
    </row>
    <row r="486" s="2" customFormat="1">
      <c r="A486" s="39"/>
      <c r="B486" s="40"/>
      <c r="C486" s="41"/>
      <c r="D486" s="231" t="s">
        <v>226</v>
      </c>
      <c r="E486" s="41"/>
      <c r="F486" s="232" t="s">
        <v>2189</v>
      </c>
      <c r="G486" s="41"/>
      <c r="H486" s="41"/>
      <c r="I486" s="228"/>
      <c r="J486" s="41"/>
      <c r="K486" s="41"/>
      <c r="L486" s="45"/>
      <c r="M486" s="229"/>
      <c r="N486" s="230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226</v>
      </c>
      <c r="AU486" s="18" t="s">
        <v>82</v>
      </c>
    </row>
    <row r="487" s="2" customFormat="1" ht="21.75" customHeight="1">
      <c r="A487" s="39"/>
      <c r="B487" s="40"/>
      <c r="C487" s="213" t="s">
        <v>825</v>
      </c>
      <c r="D487" s="213" t="s">
        <v>217</v>
      </c>
      <c r="E487" s="214" t="s">
        <v>2190</v>
      </c>
      <c r="F487" s="215" t="s">
        <v>2191</v>
      </c>
      <c r="G487" s="216" t="s">
        <v>321</v>
      </c>
      <c r="H487" s="217">
        <v>129</v>
      </c>
      <c r="I487" s="218"/>
      <c r="J487" s="219">
        <f>ROUND(I487*H487,2)</f>
        <v>0</v>
      </c>
      <c r="K487" s="215" t="s">
        <v>221</v>
      </c>
      <c r="L487" s="45"/>
      <c r="M487" s="220" t="s">
        <v>19</v>
      </c>
      <c r="N487" s="221" t="s">
        <v>44</v>
      </c>
      <c r="O487" s="85"/>
      <c r="P487" s="222">
        <f>O487*H487</f>
        <v>0</v>
      </c>
      <c r="Q487" s="222">
        <v>0.089219999999999994</v>
      </c>
      <c r="R487" s="222">
        <f>Q487*H487</f>
        <v>11.509379999999998</v>
      </c>
      <c r="S487" s="222">
        <v>0</v>
      </c>
      <c r="T487" s="223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4" t="s">
        <v>222</v>
      </c>
      <c r="AT487" s="224" t="s">
        <v>217</v>
      </c>
      <c r="AU487" s="224" t="s">
        <v>82</v>
      </c>
      <c r="AY487" s="18" t="s">
        <v>214</v>
      </c>
      <c r="BE487" s="225">
        <f>IF(N487="základní",J487,0)</f>
        <v>0</v>
      </c>
      <c r="BF487" s="225">
        <f>IF(N487="snížená",J487,0)</f>
        <v>0</v>
      </c>
      <c r="BG487" s="225">
        <f>IF(N487="zákl. přenesená",J487,0)</f>
        <v>0</v>
      </c>
      <c r="BH487" s="225">
        <f>IF(N487="sníž. přenesená",J487,0)</f>
        <v>0</v>
      </c>
      <c r="BI487" s="225">
        <f>IF(N487="nulová",J487,0)</f>
        <v>0</v>
      </c>
      <c r="BJ487" s="18" t="s">
        <v>80</v>
      </c>
      <c r="BK487" s="225">
        <f>ROUND(I487*H487,2)</f>
        <v>0</v>
      </c>
      <c r="BL487" s="18" t="s">
        <v>222</v>
      </c>
      <c r="BM487" s="224" t="s">
        <v>2192</v>
      </c>
    </row>
    <row r="488" s="2" customFormat="1">
      <c r="A488" s="39"/>
      <c r="B488" s="40"/>
      <c r="C488" s="41"/>
      <c r="D488" s="226" t="s">
        <v>224</v>
      </c>
      <c r="E488" s="41"/>
      <c r="F488" s="227" t="s">
        <v>2193</v>
      </c>
      <c r="G488" s="41"/>
      <c r="H488" s="41"/>
      <c r="I488" s="228"/>
      <c r="J488" s="41"/>
      <c r="K488" s="41"/>
      <c r="L488" s="45"/>
      <c r="M488" s="229"/>
      <c r="N488" s="230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224</v>
      </c>
      <c r="AU488" s="18" t="s">
        <v>82</v>
      </c>
    </row>
    <row r="489" s="2" customFormat="1">
      <c r="A489" s="39"/>
      <c r="B489" s="40"/>
      <c r="C489" s="41"/>
      <c r="D489" s="231" t="s">
        <v>226</v>
      </c>
      <c r="E489" s="41"/>
      <c r="F489" s="232" t="s">
        <v>2194</v>
      </c>
      <c r="G489" s="41"/>
      <c r="H489" s="41"/>
      <c r="I489" s="228"/>
      <c r="J489" s="41"/>
      <c r="K489" s="41"/>
      <c r="L489" s="45"/>
      <c r="M489" s="229"/>
      <c r="N489" s="230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226</v>
      </c>
      <c r="AU489" s="18" t="s">
        <v>82</v>
      </c>
    </row>
    <row r="490" s="2" customFormat="1" ht="21.75" customHeight="1">
      <c r="A490" s="39"/>
      <c r="B490" s="40"/>
      <c r="C490" s="213" t="s">
        <v>831</v>
      </c>
      <c r="D490" s="213" t="s">
        <v>217</v>
      </c>
      <c r="E490" s="214" t="s">
        <v>2195</v>
      </c>
      <c r="F490" s="215" t="s">
        <v>2196</v>
      </c>
      <c r="G490" s="216" t="s">
        <v>321</v>
      </c>
      <c r="H490" s="217">
        <v>5</v>
      </c>
      <c r="I490" s="218"/>
      <c r="J490" s="219">
        <f>ROUND(I490*H490,2)</f>
        <v>0</v>
      </c>
      <c r="K490" s="215" t="s">
        <v>221</v>
      </c>
      <c r="L490" s="45"/>
      <c r="M490" s="220" t="s">
        <v>19</v>
      </c>
      <c r="N490" s="221" t="s">
        <v>44</v>
      </c>
      <c r="O490" s="85"/>
      <c r="P490" s="222">
        <f>O490*H490</f>
        <v>0</v>
      </c>
      <c r="Q490" s="222">
        <v>0</v>
      </c>
      <c r="R490" s="222">
        <f>Q490*H490</f>
        <v>0</v>
      </c>
      <c r="S490" s="222">
        <v>0</v>
      </c>
      <c r="T490" s="223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4" t="s">
        <v>222</v>
      </c>
      <c r="AT490" s="224" t="s">
        <v>217</v>
      </c>
      <c r="AU490" s="224" t="s">
        <v>82</v>
      </c>
      <c r="AY490" s="18" t="s">
        <v>214</v>
      </c>
      <c r="BE490" s="225">
        <f>IF(N490="základní",J490,0)</f>
        <v>0</v>
      </c>
      <c r="BF490" s="225">
        <f>IF(N490="snížená",J490,0)</f>
        <v>0</v>
      </c>
      <c r="BG490" s="225">
        <f>IF(N490="zákl. přenesená",J490,0)</f>
        <v>0</v>
      </c>
      <c r="BH490" s="225">
        <f>IF(N490="sníž. přenesená",J490,0)</f>
        <v>0</v>
      </c>
      <c r="BI490" s="225">
        <f>IF(N490="nulová",J490,0)</f>
        <v>0</v>
      </c>
      <c r="BJ490" s="18" t="s">
        <v>80</v>
      </c>
      <c r="BK490" s="225">
        <f>ROUND(I490*H490,2)</f>
        <v>0</v>
      </c>
      <c r="BL490" s="18" t="s">
        <v>222</v>
      </c>
      <c r="BM490" s="224" t="s">
        <v>2197</v>
      </c>
    </row>
    <row r="491" s="2" customFormat="1">
      <c r="A491" s="39"/>
      <c r="B491" s="40"/>
      <c r="C491" s="41"/>
      <c r="D491" s="226" t="s">
        <v>224</v>
      </c>
      <c r="E491" s="41"/>
      <c r="F491" s="227" t="s">
        <v>2198</v>
      </c>
      <c r="G491" s="41"/>
      <c r="H491" s="41"/>
      <c r="I491" s="228"/>
      <c r="J491" s="41"/>
      <c r="K491" s="41"/>
      <c r="L491" s="45"/>
      <c r="M491" s="229"/>
      <c r="N491" s="230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224</v>
      </c>
      <c r="AU491" s="18" t="s">
        <v>82</v>
      </c>
    </row>
    <row r="492" s="2" customFormat="1">
      <c r="A492" s="39"/>
      <c r="B492" s="40"/>
      <c r="C492" s="41"/>
      <c r="D492" s="231" t="s">
        <v>226</v>
      </c>
      <c r="E492" s="41"/>
      <c r="F492" s="232" t="s">
        <v>2199</v>
      </c>
      <c r="G492" s="41"/>
      <c r="H492" s="41"/>
      <c r="I492" s="228"/>
      <c r="J492" s="41"/>
      <c r="K492" s="41"/>
      <c r="L492" s="45"/>
      <c r="M492" s="229"/>
      <c r="N492" s="230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226</v>
      </c>
      <c r="AU492" s="18" t="s">
        <v>82</v>
      </c>
    </row>
    <row r="493" s="2" customFormat="1" ht="16.5" customHeight="1">
      <c r="A493" s="39"/>
      <c r="B493" s="40"/>
      <c r="C493" s="243" t="s">
        <v>835</v>
      </c>
      <c r="D493" s="243" t="s">
        <v>254</v>
      </c>
      <c r="E493" s="244" t="s">
        <v>2200</v>
      </c>
      <c r="F493" s="245" t="s">
        <v>2201</v>
      </c>
      <c r="G493" s="246" t="s">
        <v>321</v>
      </c>
      <c r="H493" s="247">
        <v>4.944</v>
      </c>
      <c r="I493" s="248"/>
      <c r="J493" s="249">
        <f>ROUND(I493*H493,2)</f>
        <v>0</v>
      </c>
      <c r="K493" s="245" t="s">
        <v>221</v>
      </c>
      <c r="L493" s="250"/>
      <c r="M493" s="251" t="s">
        <v>19</v>
      </c>
      <c r="N493" s="252" t="s">
        <v>44</v>
      </c>
      <c r="O493" s="85"/>
      <c r="P493" s="222">
        <f>O493*H493</f>
        <v>0</v>
      </c>
      <c r="Q493" s="222">
        <v>0.113</v>
      </c>
      <c r="R493" s="222">
        <f>Q493*H493</f>
        <v>0.55867200000000006</v>
      </c>
      <c r="S493" s="222">
        <v>0</v>
      </c>
      <c r="T493" s="223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4" t="s">
        <v>215</v>
      </c>
      <c r="AT493" s="224" t="s">
        <v>254</v>
      </c>
      <c r="AU493" s="224" t="s">
        <v>82</v>
      </c>
      <c r="AY493" s="18" t="s">
        <v>214</v>
      </c>
      <c r="BE493" s="225">
        <f>IF(N493="základní",J493,0)</f>
        <v>0</v>
      </c>
      <c r="BF493" s="225">
        <f>IF(N493="snížená",J493,0)</f>
        <v>0</v>
      </c>
      <c r="BG493" s="225">
        <f>IF(N493="zákl. přenesená",J493,0)</f>
        <v>0</v>
      </c>
      <c r="BH493" s="225">
        <f>IF(N493="sníž. přenesená",J493,0)</f>
        <v>0</v>
      </c>
      <c r="BI493" s="225">
        <f>IF(N493="nulová",J493,0)</f>
        <v>0</v>
      </c>
      <c r="BJ493" s="18" t="s">
        <v>80</v>
      </c>
      <c r="BK493" s="225">
        <f>ROUND(I493*H493,2)</f>
        <v>0</v>
      </c>
      <c r="BL493" s="18" t="s">
        <v>222</v>
      </c>
      <c r="BM493" s="224" t="s">
        <v>2202</v>
      </c>
    </row>
    <row r="494" s="2" customFormat="1">
      <c r="A494" s="39"/>
      <c r="B494" s="40"/>
      <c r="C494" s="41"/>
      <c r="D494" s="226" t="s">
        <v>224</v>
      </c>
      <c r="E494" s="41"/>
      <c r="F494" s="227" t="s">
        <v>2201</v>
      </c>
      <c r="G494" s="41"/>
      <c r="H494" s="41"/>
      <c r="I494" s="228"/>
      <c r="J494" s="41"/>
      <c r="K494" s="41"/>
      <c r="L494" s="45"/>
      <c r="M494" s="229"/>
      <c r="N494" s="230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224</v>
      </c>
      <c r="AU494" s="18" t="s">
        <v>82</v>
      </c>
    </row>
    <row r="495" s="2" customFormat="1">
      <c r="A495" s="39"/>
      <c r="B495" s="40"/>
      <c r="C495" s="41"/>
      <c r="D495" s="226" t="s">
        <v>507</v>
      </c>
      <c r="E495" s="41"/>
      <c r="F495" s="253" t="s">
        <v>2203</v>
      </c>
      <c r="G495" s="41"/>
      <c r="H495" s="41"/>
      <c r="I495" s="228"/>
      <c r="J495" s="41"/>
      <c r="K495" s="41"/>
      <c r="L495" s="45"/>
      <c r="M495" s="229"/>
      <c r="N495" s="230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507</v>
      </c>
      <c r="AU495" s="18" t="s">
        <v>82</v>
      </c>
    </row>
    <row r="496" s="13" customFormat="1">
      <c r="A496" s="13"/>
      <c r="B496" s="233"/>
      <c r="C496" s="234"/>
      <c r="D496" s="226" t="s">
        <v>242</v>
      </c>
      <c r="E496" s="254" t="s">
        <v>19</v>
      </c>
      <c r="F496" s="235" t="s">
        <v>2204</v>
      </c>
      <c r="G496" s="234"/>
      <c r="H496" s="236">
        <v>4.7999999999999998</v>
      </c>
      <c r="I496" s="237"/>
      <c r="J496" s="234"/>
      <c r="K496" s="234"/>
      <c r="L496" s="238"/>
      <c r="M496" s="239"/>
      <c r="N496" s="240"/>
      <c r="O496" s="240"/>
      <c r="P496" s="240"/>
      <c r="Q496" s="240"/>
      <c r="R496" s="240"/>
      <c r="S496" s="240"/>
      <c r="T496" s="24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2" t="s">
        <v>242</v>
      </c>
      <c r="AU496" s="242" t="s">
        <v>82</v>
      </c>
      <c r="AV496" s="13" t="s">
        <v>82</v>
      </c>
      <c r="AW496" s="13" t="s">
        <v>35</v>
      </c>
      <c r="AX496" s="13" t="s">
        <v>80</v>
      </c>
      <c r="AY496" s="242" t="s">
        <v>214</v>
      </c>
    </row>
    <row r="497" s="13" customFormat="1">
      <c r="A497" s="13"/>
      <c r="B497" s="233"/>
      <c r="C497" s="234"/>
      <c r="D497" s="226" t="s">
        <v>242</v>
      </c>
      <c r="E497" s="234"/>
      <c r="F497" s="235" t="s">
        <v>2205</v>
      </c>
      <c r="G497" s="234"/>
      <c r="H497" s="236">
        <v>4.944</v>
      </c>
      <c r="I497" s="237"/>
      <c r="J497" s="234"/>
      <c r="K497" s="234"/>
      <c r="L497" s="238"/>
      <c r="M497" s="239"/>
      <c r="N497" s="240"/>
      <c r="O497" s="240"/>
      <c r="P497" s="240"/>
      <c r="Q497" s="240"/>
      <c r="R497" s="240"/>
      <c r="S497" s="240"/>
      <c r="T497" s="24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2" t="s">
        <v>242</v>
      </c>
      <c r="AU497" s="242" t="s">
        <v>82</v>
      </c>
      <c r="AV497" s="13" t="s">
        <v>82</v>
      </c>
      <c r="AW497" s="13" t="s">
        <v>4</v>
      </c>
      <c r="AX497" s="13" t="s">
        <v>80</v>
      </c>
      <c r="AY497" s="242" t="s">
        <v>214</v>
      </c>
    </row>
    <row r="498" s="2" customFormat="1" ht="16.5" customHeight="1">
      <c r="A498" s="39"/>
      <c r="B498" s="40"/>
      <c r="C498" s="243" t="s">
        <v>839</v>
      </c>
      <c r="D498" s="243" t="s">
        <v>254</v>
      </c>
      <c r="E498" s="244" t="s">
        <v>2206</v>
      </c>
      <c r="F498" s="245" t="s">
        <v>2207</v>
      </c>
      <c r="G498" s="246" t="s">
        <v>321</v>
      </c>
      <c r="H498" s="247">
        <v>59.637</v>
      </c>
      <c r="I498" s="248"/>
      <c r="J498" s="249">
        <f>ROUND(I498*H498,2)</f>
        <v>0</v>
      </c>
      <c r="K498" s="245" t="s">
        <v>221</v>
      </c>
      <c r="L498" s="250"/>
      <c r="M498" s="251" t="s">
        <v>19</v>
      </c>
      <c r="N498" s="252" t="s">
        <v>44</v>
      </c>
      <c r="O498" s="85"/>
      <c r="P498" s="222">
        <f>O498*H498</f>
        <v>0</v>
      </c>
      <c r="Q498" s="222">
        <v>0.13100000000000001</v>
      </c>
      <c r="R498" s="222">
        <f>Q498*H498</f>
        <v>7.8124470000000006</v>
      </c>
      <c r="S498" s="222">
        <v>0</v>
      </c>
      <c r="T498" s="223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4" t="s">
        <v>215</v>
      </c>
      <c r="AT498" s="224" t="s">
        <v>254</v>
      </c>
      <c r="AU498" s="224" t="s">
        <v>82</v>
      </c>
      <c r="AY498" s="18" t="s">
        <v>214</v>
      </c>
      <c r="BE498" s="225">
        <f>IF(N498="základní",J498,0)</f>
        <v>0</v>
      </c>
      <c r="BF498" s="225">
        <f>IF(N498="snížená",J498,0)</f>
        <v>0</v>
      </c>
      <c r="BG498" s="225">
        <f>IF(N498="zákl. přenesená",J498,0)</f>
        <v>0</v>
      </c>
      <c r="BH498" s="225">
        <f>IF(N498="sníž. přenesená",J498,0)</f>
        <v>0</v>
      </c>
      <c r="BI498" s="225">
        <f>IF(N498="nulová",J498,0)</f>
        <v>0</v>
      </c>
      <c r="BJ498" s="18" t="s">
        <v>80</v>
      </c>
      <c r="BK498" s="225">
        <f>ROUND(I498*H498,2)</f>
        <v>0</v>
      </c>
      <c r="BL498" s="18" t="s">
        <v>222</v>
      </c>
      <c r="BM498" s="224" t="s">
        <v>2208</v>
      </c>
    </row>
    <row r="499" s="2" customFormat="1">
      <c r="A499" s="39"/>
      <c r="B499" s="40"/>
      <c r="C499" s="41"/>
      <c r="D499" s="226" t="s">
        <v>224</v>
      </c>
      <c r="E499" s="41"/>
      <c r="F499" s="227" t="s">
        <v>2207</v>
      </c>
      <c r="G499" s="41"/>
      <c r="H499" s="41"/>
      <c r="I499" s="228"/>
      <c r="J499" s="41"/>
      <c r="K499" s="41"/>
      <c r="L499" s="45"/>
      <c r="M499" s="229"/>
      <c r="N499" s="230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224</v>
      </c>
      <c r="AU499" s="18" t="s">
        <v>82</v>
      </c>
    </row>
    <row r="500" s="2" customFormat="1">
      <c r="A500" s="39"/>
      <c r="B500" s="40"/>
      <c r="C500" s="41"/>
      <c r="D500" s="226" t="s">
        <v>507</v>
      </c>
      <c r="E500" s="41"/>
      <c r="F500" s="253" t="s">
        <v>2203</v>
      </c>
      <c r="G500" s="41"/>
      <c r="H500" s="41"/>
      <c r="I500" s="228"/>
      <c r="J500" s="41"/>
      <c r="K500" s="41"/>
      <c r="L500" s="45"/>
      <c r="M500" s="229"/>
      <c r="N500" s="230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507</v>
      </c>
      <c r="AU500" s="18" t="s">
        <v>82</v>
      </c>
    </row>
    <row r="501" s="13" customFormat="1">
      <c r="A501" s="13"/>
      <c r="B501" s="233"/>
      <c r="C501" s="234"/>
      <c r="D501" s="226" t="s">
        <v>242</v>
      </c>
      <c r="E501" s="254" t="s">
        <v>19</v>
      </c>
      <c r="F501" s="235" t="s">
        <v>2209</v>
      </c>
      <c r="G501" s="234"/>
      <c r="H501" s="236">
        <v>57.899999999999999</v>
      </c>
      <c r="I501" s="237"/>
      <c r="J501" s="234"/>
      <c r="K501" s="234"/>
      <c r="L501" s="238"/>
      <c r="M501" s="239"/>
      <c r="N501" s="240"/>
      <c r="O501" s="240"/>
      <c r="P501" s="240"/>
      <c r="Q501" s="240"/>
      <c r="R501" s="240"/>
      <c r="S501" s="240"/>
      <c r="T501" s="24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2" t="s">
        <v>242</v>
      </c>
      <c r="AU501" s="242" t="s">
        <v>82</v>
      </c>
      <c r="AV501" s="13" t="s">
        <v>82</v>
      </c>
      <c r="AW501" s="13" t="s">
        <v>35</v>
      </c>
      <c r="AX501" s="13" t="s">
        <v>80</v>
      </c>
      <c r="AY501" s="242" t="s">
        <v>214</v>
      </c>
    </row>
    <row r="502" s="13" customFormat="1">
      <c r="A502" s="13"/>
      <c r="B502" s="233"/>
      <c r="C502" s="234"/>
      <c r="D502" s="226" t="s">
        <v>242</v>
      </c>
      <c r="E502" s="234"/>
      <c r="F502" s="235" t="s">
        <v>2210</v>
      </c>
      <c r="G502" s="234"/>
      <c r="H502" s="236">
        <v>59.637</v>
      </c>
      <c r="I502" s="237"/>
      <c r="J502" s="234"/>
      <c r="K502" s="234"/>
      <c r="L502" s="238"/>
      <c r="M502" s="239"/>
      <c r="N502" s="240"/>
      <c r="O502" s="240"/>
      <c r="P502" s="240"/>
      <c r="Q502" s="240"/>
      <c r="R502" s="240"/>
      <c r="S502" s="240"/>
      <c r="T502" s="24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2" t="s">
        <v>242</v>
      </c>
      <c r="AU502" s="242" t="s">
        <v>82</v>
      </c>
      <c r="AV502" s="13" t="s">
        <v>82</v>
      </c>
      <c r="AW502" s="13" t="s">
        <v>4</v>
      </c>
      <c r="AX502" s="13" t="s">
        <v>80</v>
      </c>
      <c r="AY502" s="242" t="s">
        <v>214</v>
      </c>
    </row>
    <row r="503" s="2" customFormat="1" ht="16.5" customHeight="1">
      <c r="A503" s="39"/>
      <c r="B503" s="40"/>
      <c r="C503" s="243" t="s">
        <v>843</v>
      </c>
      <c r="D503" s="243" t="s">
        <v>254</v>
      </c>
      <c r="E503" s="244" t="s">
        <v>2211</v>
      </c>
      <c r="F503" s="245" t="s">
        <v>2212</v>
      </c>
      <c r="G503" s="246" t="s">
        <v>321</v>
      </c>
      <c r="H503" s="247">
        <v>0.309</v>
      </c>
      <c r="I503" s="248"/>
      <c r="J503" s="249">
        <f>ROUND(I503*H503,2)</f>
        <v>0</v>
      </c>
      <c r="K503" s="245" t="s">
        <v>221</v>
      </c>
      <c r="L503" s="250"/>
      <c r="M503" s="251" t="s">
        <v>19</v>
      </c>
      <c r="N503" s="252" t="s">
        <v>44</v>
      </c>
      <c r="O503" s="85"/>
      <c r="P503" s="222">
        <f>O503*H503</f>
        <v>0</v>
      </c>
      <c r="Q503" s="222">
        <v>0.13100000000000001</v>
      </c>
      <c r="R503" s="222">
        <f>Q503*H503</f>
        <v>0.040479000000000001</v>
      </c>
      <c r="S503" s="222">
        <v>0</v>
      </c>
      <c r="T503" s="223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4" t="s">
        <v>215</v>
      </c>
      <c r="AT503" s="224" t="s">
        <v>254</v>
      </c>
      <c r="AU503" s="224" t="s">
        <v>82</v>
      </c>
      <c r="AY503" s="18" t="s">
        <v>214</v>
      </c>
      <c r="BE503" s="225">
        <f>IF(N503="základní",J503,0)</f>
        <v>0</v>
      </c>
      <c r="BF503" s="225">
        <f>IF(N503="snížená",J503,0)</f>
        <v>0</v>
      </c>
      <c r="BG503" s="225">
        <f>IF(N503="zákl. přenesená",J503,0)</f>
        <v>0</v>
      </c>
      <c r="BH503" s="225">
        <f>IF(N503="sníž. přenesená",J503,0)</f>
        <v>0</v>
      </c>
      <c r="BI503" s="225">
        <f>IF(N503="nulová",J503,0)</f>
        <v>0</v>
      </c>
      <c r="BJ503" s="18" t="s">
        <v>80</v>
      </c>
      <c r="BK503" s="225">
        <f>ROUND(I503*H503,2)</f>
        <v>0</v>
      </c>
      <c r="BL503" s="18" t="s">
        <v>222</v>
      </c>
      <c r="BM503" s="224" t="s">
        <v>2213</v>
      </c>
    </row>
    <row r="504" s="2" customFormat="1">
      <c r="A504" s="39"/>
      <c r="B504" s="40"/>
      <c r="C504" s="41"/>
      <c r="D504" s="226" t="s">
        <v>224</v>
      </c>
      <c r="E504" s="41"/>
      <c r="F504" s="227" t="s">
        <v>2212</v>
      </c>
      <c r="G504" s="41"/>
      <c r="H504" s="41"/>
      <c r="I504" s="228"/>
      <c r="J504" s="41"/>
      <c r="K504" s="41"/>
      <c r="L504" s="45"/>
      <c r="M504" s="229"/>
      <c r="N504" s="230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224</v>
      </c>
      <c r="AU504" s="18" t="s">
        <v>82</v>
      </c>
    </row>
    <row r="505" s="2" customFormat="1">
      <c r="A505" s="39"/>
      <c r="B505" s="40"/>
      <c r="C505" s="41"/>
      <c r="D505" s="226" t="s">
        <v>507</v>
      </c>
      <c r="E505" s="41"/>
      <c r="F505" s="253" t="s">
        <v>2203</v>
      </c>
      <c r="G505" s="41"/>
      <c r="H505" s="41"/>
      <c r="I505" s="228"/>
      <c r="J505" s="41"/>
      <c r="K505" s="41"/>
      <c r="L505" s="45"/>
      <c r="M505" s="229"/>
      <c r="N505" s="230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507</v>
      </c>
      <c r="AU505" s="18" t="s">
        <v>82</v>
      </c>
    </row>
    <row r="506" s="13" customFormat="1">
      <c r="A506" s="13"/>
      <c r="B506" s="233"/>
      <c r="C506" s="234"/>
      <c r="D506" s="226" t="s">
        <v>242</v>
      </c>
      <c r="E506" s="254" t="s">
        <v>19</v>
      </c>
      <c r="F506" s="235" t="s">
        <v>2214</v>
      </c>
      <c r="G506" s="234"/>
      <c r="H506" s="236">
        <v>0.29999999999999999</v>
      </c>
      <c r="I506" s="237"/>
      <c r="J506" s="234"/>
      <c r="K506" s="234"/>
      <c r="L506" s="238"/>
      <c r="M506" s="239"/>
      <c r="N506" s="240"/>
      <c r="O506" s="240"/>
      <c r="P506" s="240"/>
      <c r="Q506" s="240"/>
      <c r="R506" s="240"/>
      <c r="S506" s="240"/>
      <c r="T506" s="24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2" t="s">
        <v>242</v>
      </c>
      <c r="AU506" s="242" t="s">
        <v>82</v>
      </c>
      <c r="AV506" s="13" t="s">
        <v>82</v>
      </c>
      <c r="AW506" s="13" t="s">
        <v>35</v>
      </c>
      <c r="AX506" s="13" t="s">
        <v>80</v>
      </c>
      <c r="AY506" s="242" t="s">
        <v>214</v>
      </c>
    </row>
    <row r="507" s="13" customFormat="1">
      <c r="A507" s="13"/>
      <c r="B507" s="233"/>
      <c r="C507" s="234"/>
      <c r="D507" s="226" t="s">
        <v>242</v>
      </c>
      <c r="E507" s="234"/>
      <c r="F507" s="235" t="s">
        <v>2215</v>
      </c>
      <c r="G507" s="234"/>
      <c r="H507" s="236">
        <v>0.309</v>
      </c>
      <c r="I507" s="237"/>
      <c r="J507" s="234"/>
      <c r="K507" s="234"/>
      <c r="L507" s="238"/>
      <c r="M507" s="239"/>
      <c r="N507" s="240"/>
      <c r="O507" s="240"/>
      <c r="P507" s="240"/>
      <c r="Q507" s="240"/>
      <c r="R507" s="240"/>
      <c r="S507" s="240"/>
      <c r="T507" s="24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2" t="s">
        <v>242</v>
      </c>
      <c r="AU507" s="242" t="s">
        <v>82</v>
      </c>
      <c r="AV507" s="13" t="s">
        <v>82</v>
      </c>
      <c r="AW507" s="13" t="s">
        <v>4</v>
      </c>
      <c r="AX507" s="13" t="s">
        <v>80</v>
      </c>
      <c r="AY507" s="242" t="s">
        <v>214</v>
      </c>
    </row>
    <row r="508" s="2" customFormat="1" ht="16.5" customHeight="1">
      <c r="A508" s="39"/>
      <c r="B508" s="40"/>
      <c r="C508" s="243" t="s">
        <v>847</v>
      </c>
      <c r="D508" s="243" t="s">
        <v>254</v>
      </c>
      <c r="E508" s="244" t="s">
        <v>2216</v>
      </c>
      <c r="F508" s="245" t="s">
        <v>2217</v>
      </c>
      <c r="G508" s="246" t="s">
        <v>321</v>
      </c>
      <c r="H508" s="247">
        <v>1.236</v>
      </c>
      <c r="I508" s="248"/>
      <c r="J508" s="249">
        <f>ROUND(I508*H508,2)</f>
        <v>0</v>
      </c>
      <c r="K508" s="245" t="s">
        <v>221</v>
      </c>
      <c r="L508" s="250"/>
      <c r="M508" s="251" t="s">
        <v>19</v>
      </c>
      <c r="N508" s="252" t="s">
        <v>44</v>
      </c>
      <c r="O508" s="85"/>
      <c r="P508" s="222">
        <f>O508*H508</f>
        <v>0</v>
      </c>
      <c r="Q508" s="222">
        <v>0.13100000000000001</v>
      </c>
      <c r="R508" s="222">
        <f>Q508*H508</f>
        <v>0.161916</v>
      </c>
      <c r="S508" s="222">
        <v>0</v>
      </c>
      <c r="T508" s="223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4" t="s">
        <v>215</v>
      </c>
      <c r="AT508" s="224" t="s">
        <v>254</v>
      </c>
      <c r="AU508" s="224" t="s">
        <v>82</v>
      </c>
      <c r="AY508" s="18" t="s">
        <v>214</v>
      </c>
      <c r="BE508" s="225">
        <f>IF(N508="základní",J508,0)</f>
        <v>0</v>
      </c>
      <c r="BF508" s="225">
        <f>IF(N508="snížená",J508,0)</f>
        <v>0</v>
      </c>
      <c r="BG508" s="225">
        <f>IF(N508="zákl. přenesená",J508,0)</f>
        <v>0</v>
      </c>
      <c r="BH508" s="225">
        <f>IF(N508="sníž. přenesená",J508,0)</f>
        <v>0</v>
      </c>
      <c r="BI508" s="225">
        <f>IF(N508="nulová",J508,0)</f>
        <v>0</v>
      </c>
      <c r="BJ508" s="18" t="s">
        <v>80</v>
      </c>
      <c r="BK508" s="225">
        <f>ROUND(I508*H508,2)</f>
        <v>0</v>
      </c>
      <c r="BL508" s="18" t="s">
        <v>222</v>
      </c>
      <c r="BM508" s="224" t="s">
        <v>2218</v>
      </c>
    </row>
    <row r="509" s="2" customFormat="1">
      <c r="A509" s="39"/>
      <c r="B509" s="40"/>
      <c r="C509" s="41"/>
      <c r="D509" s="226" t="s">
        <v>224</v>
      </c>
      <c r="E509" s="41"/>
      <c r="F509" s="227" t="s">
        <v>2217</v>
      </c>
      <c r="G509" s="41"/>
      <c r="H509" s="41"/>
      <c r="I509" s="228"/>
      <c r="J509" s="41"/>
      <c r="K509" s="41"/>
      <c r="L509" s="45"/>
      <c r="M509" s="229"/>
      <c r="N509" s="230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224</v>
      </c>
      <c r="AU509" s="18" t="s">
        <v>82</v>
      </c>
    </row>
    <row r="510" s="2" customFormat="1">
      <c r="A510" s="39"/>
      <c r="B510" s="40"/>
      <c r="C510" s="41"/>
      <c r="D510" s="226" t="s">
        <v>507</v>
      </c>
      <c r="E510" s="41"/>
      <c r="F510" s="253" t="s">
        <v>2203</v>
      </c>
      <c r="G510" s="41"/>
      <c r="H510" s="41"/>
      <c r="I510" s="228"/>
      <c r="J510" s="41"/>
      <c r="K510" s="41"/>
      <c r="L510" s="45"/>
      <c r="M510" s="229"/>
      <c r="N510" s="230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507</v>
      </c>
      <c r="AU510" s="18" t="s">
        <v>82</v>
      </c>
    </row>
    <row r="511" s="13" customFormat="1">
      <c r="A511" s="13"/>
      <c r="B511" s="233"/>
      <c r="C511" s="234"/>
      <c r="D511" s="226" t="s">
        <v>242</v>
      </c>
      <c r="E511" s="254" t="s">
        <v>19</v>
      </c>
      <c r="F511" s="235" t="s">
        <v>2219</v>
      </c>
      <c r="G511" s="234"/>
      <c r="H511" s="236">
        <v>1.2</v>
      </c>
      <c r="I511" s="237"/>
      <c r="J511" s="234"/>
      <c r="K511" s="234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242</v>
      </c>
      <c r="AU511" s="242" t="s">
        <v>82</v>
      </c>
      <c r="AV511" s="13" t="s">
        <v>82</v>
      </c>
      <c r="AW511" s="13" t="s">
        <v>35</v>
      </c>
      <c r="AX511" s="13" t="s">
        <v>80</v>
      </c>
      <c r="AY511" s="242" t="s">
        <v>214</v>
      </c>
    </row>
    <row r="512" s="13" customFormat="1">
      <c r="A512" s="13"/>
      <c r="B512" s="233"/>
      <c r="C512" s="234"/>
      <c r="D512" s="226" t="s">
        <v>242</v>
      </c>
      <c r="E512" s="234"/>
      <c r="F512" s="235" t="s">
        <v>2220</v>
      </c>
      <c r="G512" s="234"/>
      <c r="H512" s="236">
        <v>1.236</v>
      </c>
      <c r="I512" s="237"/>
      <c r="J512" s="234"/>
      <c r="K512" s="234"/>
      <c r="L512" s="238"/>
      <c r="M512" s="239"/>
      <c r="N512" s="240"/>
      <c r="O512" s="240"/>
      <c r="P512" s="240"/>
      <c r="Q512" s="240"/>
      <c r="R512" s="240"/>
      <c r="S512" s="240"/>
      <c r="T512" s="24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2" t="s">
        <v>242</v>
      </c>
      <c r="AU512" s="242" t="s">
        <v>82</v>
      </c>
      <c r="AV512" s="13" t="s">
        <v>82</v>
      </c>
      <c r="AW512" s="13" t="s">
        <v>4</v>
      </c>
      <c r="AX512" s="13" t="s">
        <v>80</v>
      </c>
      <c r="AY512" s="242" t="s">
        <v>214</v>
      </c>
    </row>
    <row r="513" s="2" customFormat="1" ht="21.75" customHeight="1">
      <c r="A513" s="39"/>
      <c r="B513" s="40"/>
      <c r="C513" s="213" t="s">
        <v>851</v>
      </c>
      <c r="D513" s="213" t="s">
        <v>217</v>
      </c>
      <c r="E513" s="214" t="s">
        <v>2221</v>
      </c>
      <c r="F513" s="215" t="s">
        <v>2222</v>
      </c>
      <c r="G513" s="216" t="s">
        <v>321</v>
      </c>
      <c r="H513" s="217">
        <v>213</v>
      </c>
      <c r="I513" s="218"/>
      <c r="J513" s="219">
        <f>ROUND(I513*H513,2)</f>
        <v>0</v>
      </c>
      <c r="K513" s="215" t="s">
        <v>221</v>
      </c>
      <c r="L513" s="45"/>
      <c r="M513" s="220" t="s">
        <v>19</v>
      </c>
      <c r="N513" s="221" t="s">
        <v>44</v>
      </c>
      <c r="O513" s="85"/>
      <c r="P513" s="222">
        <f>O513*H513</f>
        <v>0</v>
      </c>
      <c r="Q513" s="222">
        <v>0</v>
      </c>
      <c r="R513" s="222">
        <f>Q513*H513</f>
        <v>0</v>
      </c>
      <c r="S513" s="222">
        <v>0</v>
      </c>
      <c r="T513" s="223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4" t="s">
        <v>222</v>
      </c>
      <c r="AT513" s="224" t="s">
        <v>217</v>
      </c>
      <c r="AU513" s="224" t="s">
        <v>82</v>
      </c>
      <c r="AY513" s="18" t="s">
        <v>214</v>
      </c>
      <c r="BE513" s="225">
        <f>IF(N513="základní",J513,0)</f>
        <v>0</v>
      </c>
      <c r="BF513" s="225">
        <f>IF(N513="snížená",J513,0)</f>
        <v>0</v>
      </c>
      <c r="BG513" s="225">
        <f>IF(N513="zákl. přenesená",J513,0)</f>
        <v>0</v>
      </c>
      <c r="BH513" s="225">
        <f>IF(N513="sníž. přenesená",J513,0)</f>
        <v>0</v>
      </c>
      <c r="BI513" s="225">
        <f>IF(N513="nulová",J513,0)</f>
        <v>0</v>
      </c>
      <c r="BJ513" s="18" t="s">
        <v>80</v>
      </c>
      <c r="BK513" s="225">
        <f>ROUND(I513*H513,2)</f>
        <v>0</v>
      </c>
      <c r="BL513" s="18" t="s">
        <v>222</v>
      </c>
      <c r="BM513" s="224" t="s">
        <v>2223</v>
      </c>
    </row>
    <row r="514" s="2" customFormat="1">
      <c r="A514" s="39"/>
      <c r="B514" s="40"/>
      <c r="C514" s="41"/>
      <c r="D514" s="226" t="s">
        <v>224</v>
      </c>
      <c r="E514" s="41"/>
      <c r="F514" s="227" t="s">
        <v>2224</v>
      </c>
      <c r="G514" s="41"/>
      <c r="H514" s="41"/>
      <c r="I514" s="228"/>
      <c r="J514" s="41"/>
      <c r="K514" s="41"/>
      <c r="L514" s="45"/>
      <c r="M514" s="229"/>
      <c r="N514" s="230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224</v>
      </c>
      <c r="AU514" s="18" t="s">
        <v>82</v>
      </c>
    </row>
    <row r="515" s="2" customFormat="1">
      <c r="A515" s="39"/>
      <c r="B515" s="40"/>
      <c r="C515" s="41"/>
      <c r="D515" s="231" t="s">
        <v>226</v>
      </c>
      <c r="E515" s="41"/>
      <c r="F515" s="232" t="s">
        <v>2225</v>
      </c>
      <c r="G515" s="41"/>
      <c r="H515" s="41"/>
      <c r="I515" s="228"/>
      <c r="J515" s="41"/>
      <c r="K515" s="41"/>
      <c r="L515" s="45"/>
      <c r="M515" s="229"/>
      <c r="N515" s="230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226</v>
      </c>
      <c r="AU515" s="18" t="s">
        <v>82</v>
      </c>
    </row>
    <row r="516" s="2" customFormat="1" ht="16.5" customHeight="1">
      <c r="A516" s="39"/>
      <c r="B516" s="40"/>
      <c r="C516" s="213" t="s">
        <v>855</v>
      </c>
      <c r="D516" s="213" t="s">
        <v>217</v>
      </c>
      <c r="E516" s="214" t="s">
        <v>2226</v>
      </c>
      <c r="F516" s="215" t="s">
        <v>2227</v>
      </c>
      <c r="G516" s="216" t="s">
        <v>321</v>
      </c>
      <c r="H516" s="217">
        <v>1065</v>
      </c>
      <c r="I516" s="218"/>
      <c r="J516" s="219">
        <f>ROUND(I516*H516,2)</f>
        <v>0</v>
      </c>
      <c r="K516" s="215" t="s">
        <v>221</v>
      </c>
      <c r="L516" s="45"/>
      <c r="M516" s="220" t="s">
        <v>19</v>
      </c>
      <c r="N516" s="221" t="s">
        <v>44</v>
      </c>
      <c r="O516" s="85"/>
      <c r="P516" s="222">
        <f>O516*H516</f>
        <v>0</v>
      </c>
      <c r="Q516" s="222">
        <v>0</v>
      </c>
      <c r="R516" s="222">
        <f>Q516*H516</f>
        <v>0</v>
      </c>
      <c r="S516" s="222">
        <v>0</v>
      </c>
      <c r="T516" s="223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24" t="s">
        <v>222</v>
      </c>
      <c r="AT516" s="224" t="s">
        <v>217</v>
      </c>
      <c r="AU516" s="224" t="s">
        <v>82</v>
      </c>
      <c r="AY516" s="18" t="s">
        <v>214</v>
      </c>
      <c r="BE516" s="225">
        <f>IF(N516="základní",J516,0)</f>
        <v>0</v>
      </c>
      <c r="BF516" s="225">
        <f>IF(N516="snížená",J516,0)</f>
        <v>0</v>
      </c>
      <c r="BG516" s="225">
        <f>IF(N516="zákl. přenesená",J516,0)</f>
        <v>0</v>
      </c>
      <c r="BH516" s="225">
        <f>IF(N516="sníž. přenesená",J516,0)</f>
        <v>0</v>
      </c>
      <c r="BI516" s="225">
        <f>IF(N516="nulová",J516,0)</f>
        <v>0</v>
      </c>
      <c r="BJ516" s="18" t="s">
        <v>80</v>
      </c>
      <c r="BK516" s="225">
        <f>ROUND(I516*H516,2)</f>
        <v>0</v>
      </c>
      <c r="BL516" s="18" t="s">
        <v>222</v>
      </c>
      <c r="BM516" s="224" t="s">
        <v>2228</v>
      </c>
    </row>
    <row r="517" s="2" customFormat="1">
      <c r="A517" s="39"/>
      <c r="B517" s="40"/>
      <c r="C517" s="41"/>
      <c r="D517" s="226" t="s">
        <v>224</v>
      </c>
      <c r="E517" s="41"/>
      <c r="F517" s="227" t="s">
        <v>2229</v>
      </c>
      <c r="G517" s="41"/>
      <c r="H517" s="41"/>
      <c r="I517" s="228"/>
      <c r="J517" s="41"/>
      <c r="K517" s="41"/>
      <c r="L517" s="45"/>
      <c r="M517" s="229"/>
      <c r="N517" s="230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224</v>
      </c>
      <c r="AU517" s="18" t="s">
        <v>82</v>
      </c>
    </row>
    <row r="518" s="2" customFormat="1">
      <c r="A518" s="39"/>
      <c r="B518" s="40"/>
      <c r="C518" s="41"/>
      <c r="D518" s="231" t="s">
        <v>226</v>
      </c>
      <c r="E518" s="41"/>
      <c r="F518" s="232" t="s">
        <v>2230</v>
      </c>
      <c r="G518" s="41"/>
      <c r="H518" s="41"/>
      <c r="I518" s="228"/>
      <c r="J518" s="41"/>
      <c r="K518" s="41"/>
      <c r="L518" s="45"/>
      <c r="M518" s="229"/>
      <c r="N518" s="230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226</v>
      </c>
      <c r="AU518" s="18" t="s">
        <v>82</v>
      </c>
    </row>
    <row r="519" s="13" customFormat="1">
      <c r="A519" s="13"/>
      <c r="B519" s="233"/>
      <c r="C519" s="234"/>
      <c r="D519" s="226" t="s">
        <v>242</v>
      </c>
      <c r="E519" s="254" t="s">
        <v>19</v>
      </c>
      <c r="F519" s="235" t="s">
        <v>2231</v>
      </c>
      <c r="G519" s="234"/>
      <c r="H519" s="236">
        <v>1065</v>
      </c>
      <c r="I519" s="237"/>
      <c r="J519" s="234"/>
      <c r="K519" s="234"/>
      <c r="L519" s="238"/>
      <c r="M519" s="239"/>
      <c r="N519" s="240"/>
      <c r="O519" s="240"/>
      <c r="P519" s="240"/>
      <c r="Q519" s="240"/>
      <c r="R519" s="240"/>
      <c r="S519" s="240"/>
      <c r="T519" s="24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2" t="s">
        <v>242</v>
      </c>
      <c r="AU519" s="242" t="s">
        <v>82</v>
      </c>
      <c r="AV519" s="13" t="s">
        <v>82</v>
      </c>
      <c r="AW519" s="13" t="s">
        <v>35</v>
      </c>
      <c r="AX519" s="13" t="s">
        <v>80</v>
      </c>
      <c r="AY519" s="242" t="s">
        <v>214</v>
      </c>
    </row>
    <row r="520" s="12" customFormat="1" ht="22.8" customHeight="1">
      <c r="A520" s="12"/>
      <c r="B520" s="197"/>
      <c r="C520" s="198"/>
      <c r="D520" s="199" t="s">
        <v>72</v>
      </c>
      <c r="E520" s="211" t="s">
        <v>259</v>
      </c>
      <c r="F520" s="211" t="s">
        <v>2232</v>
      </c>
      <c r="G520" s="198"/>
      <c r="H520" s="198"/>
      <c r="I520" s="201"/>
      <c r="J520" s="212">
        <f>BK520</f>
        <v>0</v>
      </c>
      <c r="K520" s="198"/>
      <c r="L520" s="203"/>
      <c r="M520" s="204"/>
      <c r="N520" s="205"/>
      <c r="O520" s="205"/>
      <c r="P520" s="206">
        <f>SUM(P521:P535)</f>
        <v>0</v>
      </c>
      <c r="Q520" s="205"/>
      <c r="R520" s="206">
        <f>SUM(R521:R535)</f>
        <v>1.2467415</v>
      </c>
      <c r="S520" s="205"/>
      <c r="T520" s="207">
        <f>SUM(T521:T535)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08" t="s">
        <v>80</v>
      </c>
      <c r="AT520" s="209" t="s">
        <v>72</v>
      </c>
      <c r="AU520" s="209" t="s">
        <v>80</v>
      </c>
      <c r="AY520" s="208" t="s">
        <v>214</v>
      </c>
      <c r="BK520" s="210">
        <f>SUM(BK521:BK535)</f>
        <v>0</v>
      </c>
    </row>
    <row r="521" s="2" customFormat="1" ht="16.5" customHeight="1">
      <c r="A521" s="39"/>
      <c r="B521" s="40"/>
      <c r="C521" s="213" t="s">
        <v>861</v>
      </c>
      <c r="D521" s="213" t="s">
        <v>217</v>
      </c>
      <c r="E521" s="214" t="s">
        <v>2233</v>
      </c>
      <c r="F521" s="215" t="s">
        <v>2234</v>
      </c>
      <c r="G521" s="216" t="s">
        <v>220</v>
      </c>
      <c r="H521" s="217">
        <v>50</v>
      </c>
      <c r="I521" s="218"/>
      <c r="J521" s="219">
        <f>ROUND(I521*H521,2)</f>
        <v>0</v>
      </c>
      <c r="K521" s="215" t="s">
        <v>221</v>
      </c>
      <c r="L521" s="45"/>
      <c r="M521" s="220" t="s">
        <v>19</v>
      </c>
      <c r="N521" s="221" t="s">
        <v>44</v>
      </c>
      <c r="O521" s="85"/>
      <c r="P521" s="222">
        <f>O521*H521</f>
        <v>0</v>
      </c>
      <c r="Q521" s="222">
        <v>0.0015</v>
      </c>
      <c r="R521" s="222">
        <f>Q521*H521</f>
        <v>0.074999999999999997</v>
      </c>
      <c r="S521" s="222">
        <v>0</v>
      </c>
      <c r="T521" s="223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4" t="s">
        <v>222</v>
      </c>
      <c r="AT521" s="224" t="s">
        <v>217</v>
      </c>
      <c r="AU521" s="224" t="s">
        <v>82</v>
      </c>
      <c r="AY521" s="18" t="s">
        <v>214</v>
      </c>
      <c r="BE521" s="225">
        <f>IF(N521="základní",J521,0)</f>
        <v>0</v>
      </c>
      <c r="BF521" s="225">
        <f>IF(N521="snížená",J521,0)</f>
        <v>0</v>
      </c>
      <c r="BG521" s="225">
        <f>IF(N521="zákl. přenesená",J521,0)</f>
        <v>0</v>
      </c>
      <c r="BH521" s="225">
        <f>IF(N521="sníž. přenesená",J521,0)</f>
        <v>0</v>
      </c>
      <c r="BI521" s="225">
        <f>IF(N521="nulová",J521,0)</f>
        <v>0</v>
      </c>
      <c r="BJ521" s="18" t="s">
        <v>80</v>
      </c>
      <c r="BK521" s="225">
        <f>ROUND(I521*H521,2)</f>
        <v>0</v>
      </c>
      <c r="BL521" s="18" t="s">
        <v>222</v>
      </c>
      <c r="BM521" s="224" t="s">
        <v>2235</v>
      </c>
    </row>
    <row r="522" s="2" customFormat="1">
      <c r="A522" s="39"/>
      <c r="B522" s="40"/>
      <c r="C522" s="41"/>
      <c r="D522" s="226" t="s">
        <v>224</v>
      </c>
      <c r="E522" s="41"/>
      <c r="F522" s="227" t="s">
        <v>2236</v>
      </c>
      <c r="G522" s="41"/>
      <c r="H522" s="41"/>
      <c r="I522" s="228"/>
      <c r="J522" s="41"/>
      <c r="K522" s="41"/>
      <c r="L522" s="45"/>
      <c r="M522" s="229"/>
      <c r="N522" s="230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224</v>
      </c>
      <c r="AU522" s="18" t="s">
        <v>82</v>
      </c>
    </row>
    <row r="523" s="2" customFormat="1">
      <c r="A523" s="39"/>
      <c r="B523" s="40"/>
      <c r="C523" s="41"/>
      <c r="D523" s="231" t="s">
        <v>226</v>
      </c>
      <c r="E523" s="41"/>
      <c r="F523" s="232" t="s">
        <v>2237</v>
      </c>
      <c r="G523" s="41"/>
      <c r="H523" s="41"/>
      <c r="I523" s="228"/>
      <c r="J523" s="41"/>
      <c r="K523" s="41"/>
      <c r="L523" s="45"/>
      <c r="M523" s="229"/>
      <c r="N523" s="230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226</v>
      </c>
      <c r="AU523" s="18" t="s">
        <v>82</v>
      </c>
    </row>
    <row r="524" s="2" customFormat="1" ht="21.75" customHeight="1">
      <c r="A524" s="39"/>
      <c r="B524" s="40"/>
      <c r="C524" s="213" t="s">
        <v>865</v>
      </c>
      <c r="D524" s="213" t="s">
        <v>217</v>
      </c>
      <c r="E524" s="214" t="s">
        <v>2238</v>
      </c>
      <c r="F524" s="215" t="s">
        <v>2239</v>
      </c>
      <c r="G524" s="216" t="s">
        <v>1655</v>
      </c>
      <c r="H524" s="217">
        <v>0.45000000000000001</v>
      </c>
      <c r="I524" s="218"/>
      <c r="J524" s="219">
        <f>ROUND(I524*H524,2)</f>
        <v>0</v>
      </c>
      <c r="K524" s="215" t="s">
        <v>221</v>
      </c>
      <c r="L524" s="45"/>
      <c r="M524" s="220" t="s">
        <v>19</v>
      </c>
      <c r="N524" s="221" t="s">
        <v>44</v>
      </c>
      <c r="O524" s="85"/>
      <c r="P524" s="222">
        <f>O524*H524</f>
        <v>0</v>
      </c>
      <c r="Q524" s="222">
        <v>2.5018699999999998</v>
      </c>
      <c r="R524" s="222">
        <f>Q524*H524</f>
        <v>1.1258414999999999</v>
      </c>
      <c r="S524" s="222">
        <v>0</v>
      </c>
      <c r="T524" s="223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24" t="s">
        <v>222</v>
      </c>
      <c r="AT524" s="224" t="s">
        <v>217</v>
      </c>
      <c r="AU524" s="224" t="s">
        <v>82</v>
      </c>
      <c r="AY524" s="18" t="s">
        <v>214</v>
      </c>
      <c r="BE524" s="225">
        <f>IF(N524="základní",J524,0)</f>
        <v>0</v>
      </c>
      <c r="BF524" s="225">
        <f>IF(N524="snížená",J524,0)</f>
        <v>0</v>
      </c>
      <c r="BG524" s="225">
        <f>IF(N524="zákl. přenesená",J524,0)</f>
        <v>0</v>
      </c>
      <c r="BH524" s="225">
        <f>IF(N524="sníž. přenesená",J524,0)</f>
        <v>0</v>
      </c>
      <c r="BI524" s="225">
        <f>IF(N524="nulová",J524,0)</f>
        <v>0</v>
      </c>
      <c r="BJ524" s="18" t="s">
        <v>80</v>
      </c>
      <c r="BK524" s="225">
        <f>ROUND(I524*H524,2)</f>
        <v>0</v>
      </c>
      <c r="BL524" s="18" t="s">
        <v>222</v>
      </c>
      <c r="BM524" s="224" t="s">
        <v>2240</v>
      </c>
    </row>
    <row r="525" s="2" customFormat="1">
      <c r="A525" s="39"/>
      <c r="B525" s="40"/>
      <c r="C525" s="41"/>
      <c r="D525" s="226" t="s">
        <v>224</v>
      </c>
      <c r="E525" s="41"/>
      <c r="F525" s="227" t="s">
        <v>2241</v>
      </c>
      <c r="G525" s="41"/>
      <c r="H525" s="41"/>
      <c r="I525" s="228"/>
      <c r="J525" s="41"/>
      <c r="K525" s="41"/>
      <c r="L525" s="45"/>
      <c r="M525" s="229"/>
      <c r="N525" s="230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224</v>
      </c>
      <c r="AU525" s="18" t="s">
        <v>82</v>
      </c>
    </row>
    <row r="526" s="2" customFormat="1">
      <c r="A526" s="39"/>
      <c r="B526" s="40"/>
      <c r="C526" s="41"/>
      <c r="D526" s="231" t="s">
        <v>226</v>
      </c>
      <c r="E526" s="41"/>
      <c r="F526" s="232" t="s">
        <v>2242</v>
      </c>
      <c r="G526" s="41"/>
      <c r="H526" s="41"/>
      <c r="I526" s="228"/>
      <c r="J526" s="41"/>
      <c r="K526" s="41"/>
      <c r="L526" s="45"/>
      <c r="M526" s="229"/>
      <c r="N526" s="230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226</v>
      </c>
      <c r="AU526" s="18" t="s">
        <v>82</v>
      </c>
    </row>
    <row r="527" s="13" customFormat="1">
      <c r="A527" s="13"/>
      <c r="B527" s="233"/>
      <c r="C527" s="234"/>
      <c r="D527" s="226" t="s">
        <v>242</v>
      </c>
      <c r="E527" s="254" t="s">
        <v>19</v>
      </c>
      <c r="F527" s="235" t="s">
        <v>2243</v>
      </c>
      <c r="G527" s="234"/>
      <c r="H527" s="236">
        <v>0.45000000000000001</v>
      </c>
      <c r="I527" s="237"/>
      <c r="J527" s="234"/>
      <c r="K527" s="234"/>
      <c r="L527" s="238"/>
      <c r="M527" s="239"/>
      <c r="N527" s="240"/>
      <c r="O527" s="240"/>
      <c r="P527" s="240"/>
      <c r="Q527" s="240"/>
      <c r="R527" s="240"/>
      <c r="S527" s="240"/>
      <c r="T527" s="24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2" t="s">
        <v>242</v>
      </c>
      <c r="AU527" s="242" t="s">
        <v>82</v>
      </c>
      <c r="AV527" s="13" t="s">
        <v>82</v>
      </c>
      <c r="AW527" s="13" t="s">
        <v>35</v>
      </c>
      <c r="AX527" s="13" t="s">
        <v>80</v>
      </c>
      <c r="AY527" s="242" t="s">
        <v>214</v>
      </c>
    </row>
    <row r="528" s="2" customFormat="1" ht="16.5" customHeight="1">
      <c r="A528" s="39"/>
      <c r="B528" s="40"/>
      <c r="C528" s="213" t="s">
        <v>871</v>
      </c>
      <c r="D528" s="213" t="s">
        <v>217</v>
      </c>
      <c r="E528" s="214" t="s">
        <v>2244</v>
      </c>
      <c r="F528" s="215" t="s">
        <v>2245</v>
      </c>
      <c r="G528" s="216" t="s">
        <v>1655</v>
      </c>
      <c r="H528" s="217">
        <v>0.45000000000000001</v>
      </c>
      <c r="I528" s="218"/>
      <c r="J528" s="219">
        <f>ROUND(I528*H528,2)</f>
        <v>0</v>
      </c>
      <c r="K528" s="215" t="s">
        <v>221</v>
      </c>
      <c r="L528" s="45"/>
      <c r="M528" s="220" t="s">
        <v>19</v>
      </c>
      <c r="N528" s="221" t="s">
        <v>44</v>
      </c>
      <c r="O528" s="85"/>
      <c r="P528" s="222">
        <f>O528*H528</f>
        <v>0</v>
      </c>
      <c r="Q528" s="222">
        <v>0</v>
      </c>
      <c r="R528" s="222">
        <f>Q528*H528</f>
        <v>0</v>
      </c>
      <c r="S528" s="222">
        <v>0</v>
      </c>
      <c r="T528" s="223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4" t="s">
        <v>222</v>
      </c>
      <c r="AT528" s="224" t="s">
        <v>217</v>
      </c>
      <c r="AU528" s="224" t="s">
        <v>82</v>
      </c>
      <c r="AY528" s="18" t="s">
        <v>214</v>
      </c>
      <c r="BE528" s="225">
        <f>IF(N528="základní",J528,0)</f>
        <v>0</v>
      </c>
      <c r="BF528" s="225">
        <f>IF(N528="snížená",J528,0)</f>
        <v>0</v>
      </c>
      <c r="BG528" s="225">
        <f>IF(N528="zákl. přenesená",J528,0)</f>
        <v>0</v>
      </c>
      <c r="BH528" s="225">
        <f>IF(N528="sníž. přenesená",J528,0)</f>
        <v>0</v>
      </c>
      <c r="BI528" s="225">
        <f>IF(N528="nulová",J528,0)</f>
        <v>0</v>
      </c>
      <c r="BJ528" s="18" t="s">
        <v>80</v>
      </c>
      <c r="BK528" s="225">
        <f>ROUND(I528*H528,2)</f>
        <v>0</v>
      </c>
      <c r="BL528" s="18" t="s">
        <v>222</v>
      </c>
      <c r="BM528" s="224" t="s">
        <v>2246</v>
      </c>
    </row>
    <row r="529" s="2" customFormat="1">
      <c r="A529" s="39"/>
      <c r="B529" s="40"/>
      <c r="C529" s="41"/>
      <c r="D529" s="226" t="s">
        <v>224</v>
      </c>
      <c r="E529" s="41"/>
      <c r="F529" s="227" t="s">
        <v>2247</v>
      </c>
      <c r="G529" s="41"/>
      <c r="H529" s="41"/>
      <c r="I529" s="228"/>
      <c r="J529" s="41"/>
      <c r="K529" s="41"/>
      <c r="L529" s="45"/>
      <c r="M529" s="229"/>
      <c r="N529" s="230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224</v>
      </c>
      <c r="AU529" s="18" t="s">
        <v>82</v>
      </c>
    </row>
    <row r="530" s="2" customFormat="1">
      <c r="A530" s="39"/>
      <c r="B530" s="40"/>
      <c r="C530" s="41"/>
      <c r="D530" s="231" t="s">
        <v>226</v>
      </c>
      <c r="E530" s="41"/>
      <c r="F530" s="232" t="s">
        <v>2248</v>
      </c>
      <c r="G530" s="41"/>
      <c r="H530" s="41"/>
      <c r="I530" s="228"/>
      <c r="J530" s="41"/>
      <c r="K530" s="41"/>
      <c r="L530" s="45"/>
      <c r="M530" s="229"/>
      <c r="N530" s="230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226</v>
      </c>
      <c r="AU530" s="18" t="s">
        <v>82</v>
      </c>
    </row>
    <row r="531" s="13" customFormat="1">
      <c r="A531" s="13"/>
      <c r="B531" s="233"/>
      <c r="C531" s="234"/>
      <c r="D531" s="226" t="s">
        <v>242</v>
      </c>
      <c r="E531" s="254" t="s">
        <v>19</v>
      </c>
      <c r="F531" s="235" t="s">
        <v>2243</v>
      </c>
      <c r="G531" s="234"/>
      <c r="H531" s="236">
        <v>0.45000000000000001</v>
      </c>
      <c r="I531" s="237"/>
      <c r="J531" s="234"/>
      <c r="K531" s="234"/>
      <c r="L531" s="238"/>
      <c r="M531" s="239"/>
      <c r="N531" s="240"/>
      <c r="O531" s="240"/>
      <c r="P531" s="240"/>
      <c r="Q531" s="240"/>
      <c r="R531" s="240"/>
      <c r="S531" s="240"/>
      <c r="T531" s="24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2" t="s">
        <v>242</v>
      </c>
      <c r="AU531" s="242" t="s">
        <v>82</v>
      </c>
      <c r="AV531" s="13" t="s">
        <v>82</v>
      </c>
      <c r="AW531" s="13" t="s">
        <v>35</v>
      </c>
      <c r="AX531" s="13" t="s">
        <v>80</v>
      </c>
      <c r="AY531" s="242" t="s">
        <v>214</v>
      </c>
    </row>
    <row r="532" s="2" customFormat="1" ht="16.5" customHeight="1">
      <c r="A532" s="39"/>
      <c r="B532" s="40"/>
      <c r="C532" s="213" t="s">
        <v>875</v>
      </c>
      <c r="D532" s="213" t="s">
        <v>217</v>
      </c>
      <c r="E532" s="214" t="s">
        <v>2249</v>
      </c>
      <c r="F532" s="215" t="s">
        <v>2250</v>
      </c>
      <c r="G532" s="216" t="s">
        <v>321</v>
      </c>
      <c r="H532" s="217">
        <v>2.25</v>
      </c>
      <c r="I532" s="218"/>
      <c r="J532" s="219">
        <f>ROUND(I532*H532,2)</f>
        <v>0</v>
      </c>
      <c r="K532" s="215" t="s">
        <v>221</v>
      </c>
      <c r="L532" s="45"/>
      <c r="M532" s="220" t="s">
        <v>19</v>
      </c>
      <c r="N532" s="221" t="s">
        <v>44</v>
      </c>
      <c r="O532" s="85"/>
      <c r="P532" s="222">
        <f>O532*H532</f>
        <v>0</v>
      </c>
      <c r="Q532" s="222">
        <v>0.020400000000000001</v>
      </c>
      <c r="R532" s="222">
        <f>Q532*H532</f>
        <v>0.045900000000000003</v>
      </c>
      <c r="S532" s="222">
        <v>0</v>
      </c>
      <c r="T532" s="223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4" t="s">
        <v>222</v>
      </c>
      <c r="AT532" s="224" t="s">
        <v>217</v>
      </c>
      <c r="AU532" s="224" t="s">
        <v>82</v>
      </c>
      <c r="AY532" s="18" t="s">
        <v>214</v>
      </c>
      <c r="BE532" s="225">
        <f>IF(N532="základní",J532,0)</f>
        <v>0</v>
      </c>
      <c r="BF532" s="225">
        <f>IF(N532="snížená",J532,0)</f>
        <v>0</v>
      </c>
      <c r="BG532" s="225">
        <f>IF(N532="zákl. přenesená",J532,0)</f>
        <v>0</v>
      </c>
      <c r="BH532" s="225">
        <f>IF(N532="sníž. přenesená",J532,0)</f>
        <v>0</v>
      </c>
      <c r="BI532" s="225">
        <f>IF(N532="nulová",J532,0)</f>
        <v>0</v>
      </c>
      <c r="BJ532" s="18" t="s">
        <v>80</v>
      </c>
      <c r="BK532" s="225">
        <f>ROUND(I532*H532,2)</f>
        <v>0</v>
      </c>
      <c r="BL532" s="18" t="s">
        <v>222</v>
      </c>
      <c r="BM532" s="224" t="s">
        <v>2251</v>
      </c>
    </row>
    <row r="533" s="2" customFormat="1">
      <c r="A533" s="39"/>
      <c r="B533" s="40"/>
      <c r="C533" s="41"/>
      <c r="D533" s="226" t="s">
        <v>224</v>
      </c>
      <c r="E533" s="41"/>
      <c r="F533" s="227" t="s">
        <v>2252</v>
      </c>
      <c r="G533" s="41"/>
      <c r="H533" s="41"/>
      <c r="I533" s="228"/>
      <c r="J533" s="41"/>
      <c r="K533" s="41"/>
      <c r="L533" s="45"/>
      <c r="M533" s="229"/>
      <c r="N533" s="230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224</v>
      </c>
      <c r="AU533" s="18" t="s">
        <v>82</v>
      </c>
    </row>
    <row r="534" s="2" customFormat="1">
      <c r="A534" s="39"/>
      <c r="B534" s="40"/>
      <c r="C534" s="41"/>
      <c r="D534" s="231" t="s">
        <v>226</v>
      </c>
      <c r="E534" s="41"/>
      <c r="F534" s="232" t="s">
        <v>2253</v>
      </c>
      <c r="G534" s="41"/>
      <c r="H534" s="41"/>
      <c r="I534" s="228"/>
      <c r="J534" s="41"/>
      <c r="K534" s="41"/>
      <c r="L534" s="45"/>
      <c r="M534" s="229"/>
      <c r="N534" s="230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226</v>
      </c>
      <c r="AU534" s="18" t="s">
        <v>82</v>
      </c>
    </row>
    <row r="535" s="13" customFormat="1">
      <c r="A535" s="13"/>
      <c r="B535" s="233"/>
      <c r="C535" s="234"/>
      <c r="D535" s="226" t="s">
        <v>242</v>
      </c>
      <c r="E535" s="254" t="s">
        <v>19</v>
      </c>
      <c r="F535" s="235" t="s">
        <v>2254</v>
      </c>
      <c r="G535" s="234"/>
      <c r="H535" s="236">
        <v>2.25</v>
      </c>
      <c r="I535" s="237"/>
      <c r="J535" s="234"/>
      <c r="K535" s="234"/>
      <c r="L535" s="238"/>
      <c r="M535" s="239"/>
      <c r="N535" s="240"/>
      <c r="O535" s="240"/>
      <c r="P535" s="240"/>
      <c r="Q535" s="240"/>
      <c r="R535" s="240"/>
      <c r="S535" s="240"/>
      <c r="T535" s="24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2" t="s">
        <v>242</v>
      </c>
      <c r="AU535" s="242" t="s">
        <v>82</v>
      </c>
      <c r="AV535" s="13" t="s">
        <v>82</v>
      </c>
      <c r="AW535" s="13" t="s">
        <v>35</v>
      </c>
      <c r="AX535" s="13" t="s">
        <v>80</v>
      </c>
      <c r="AY535" s="242" t="s">
        <v>214</v>
      </c>
    </row>
    <row r="536" s="12" customFormat="1" ht="22.8" customHeight="1">
      <c r="A536" s="12"/>
      <c r="B536" s="197"/>
      <c r="C536" s="198"/>
      <c r="D536" s="199" t="s">
        <v>72</v>
      </c>
      <c r="E536" s="211" t="s">
        <v>215</v>
      </c>
      <c r="F536" s="211" t="s">
        <v>216</v>
      </c>
      <c r="G536" s="198"/>
      <c r="H536" s="198"/>
      <c r="I536" s="201"/>
      <c r="J536" s="212">
        <f>BK536</f>
        <v>0</v>
      </c>
      <c r="K536" s="198"/>
      <c r="L536" s="203"/>
      <c r="M536" s="204"/>
      <c r="N536" s="205"/>
      <c r="O536" s="205"/>
      <c r="P536" s="206">
        <f>SUM(P537:P540)</f>
        <v>0</v>
      </c>
      <c r="Q536" s="205"/>
      <c r="R536" s="206">
        <f>SUM(R537:R540)</f>
        <v>2.7999999999999998</v>
      </c>
      <c r="S536" s="205"/>
      <c r="T536" s="207">
        <f>SUM(T537:T540)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8" t="s">
        <v>80</v>
      </c>
      <c r="AT536" s="209" t="s">
        <v>72</v>
      </c>
      <c r="AU536" s="209" t="s">
        <v>80</v>
      </c>
      <c r="AY536" s="208" t="s">
        <v>214</v>
      </c>
      <c r="BK536" s="210">
        <f>SUM(BK537:BK540)</f>
        <v>0</v>
      </c>
    </row>
    <row r="537" s="2" customFormat="1" ht="16.5" customHeight="1">
      <c r="A537" s="39"/>
      <c r="B537" s="40"/>
      <c r="C537" s="213" t="s">
        <v>879</v>
      </c>
      <c r="D537" s="213" t="s">
        <v>217</v>
      </c>
      <c r="E537" s="214" t="s">
        <v>2255</v>
      </c>
      <c r="F537" s="215" t="s">
        <v>2256</v>
      </c>
      <c r="G537" s="216" t="s">
        <v>277</v>
      </c>
      <c r="H537" s="217">
        <v>20</v>
      </c>
      <c r="I537" s="218"/>
      <c r="J537" s="219">
        <f>ROUND(I537*H537,2)</f>
        <v>0</v>
      </c>
      <c r="K537" s="215" t="s">
        <v>19</v>
      </c>
      <c r="L537" s="45"/>
      <c r="M537" s="220" t="s">
        <v>19</v>
      </c>
      <c r="N537" s="221" t="s">
        <v>44</v>
      </c>
      <c r="O537" s="85"/>
      <c r="P537" s="222">
        <f>O537*H537</f>
        <v>0</v>
      </c>
      <c r="Q537" s="222">
        <v>0.089999999999999997</v>
      </c>
      <c r="R537" s="222">
        <f>Q537*H537</f>
        <v>1.7999999999999998</v>
      </c>
      <c r="S537" s="222">
        <v>0</v>
      </c>
      <c r="T537" s="223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4" t="s">
        <v>222</v>
      </c>
      <c r="AT537" s="224" t="s">
        <v>217</v>
      </c>
      <c r="AU537" s="224" t="s">
        <v>82</v>
      </c>
      <c r="AY537" s="18" t="s">
        <v>214</v>
      </c>
      <c r="BE537" s="225">
        <f>IF(N537="základní",J537,0)</f>
        <v>0</v>
      </c>
      <c r="BF537" s="225">
        <f>IF(N537="snížená",J537,0)</f>
        <v>0</v>
      </c>
      <c r="BG537" s="225">
        <f>IF(N537="zákl. přenesená",J537,0)</f>
        <v>0</v>
      </c>
      <c r="BH537" s="225">
        <f>IF(N537="sníž. přenesená",J537,0)</f>
        <v>0</v>
      </c>
      <c r="BI537" s="225">
        <f>IF(N537="nulová",J537,0)</f>
        <v>0</v>
      </c>
      <c r="BJ537" s="18" t="s">
        <v>80</v>
      </c>
      <c r="BK537" s="225">
        <f>ROUND(I537*H537,2)</f>
        <v>0</v>
      </c>
      <c r="BL537" s="18" t="s">
        <v>222</v>
      </c>
      <c r="BM537" s="224" t="s">
        <v>2257</v>
      </c>
    </row>
    <row r="538" s="2" customFormat="1">
      <c r="A538" s="39"/>
      <c r="B538" s="40"/>
      <c r="C538" s="41"/>
      <c r="D538" s="226" t="s">
        <v>224</v>
      </c>
      <c r="E538" s="41"/>
      <c r="F538" s="227" t="s">
        <v>2258</v>
      </c>
      <c r="G538" s="41"/>
      <c r="H538" s="41"/>
      <c r="I538" s="228"/>
      <c r="J538" s="41"/>
      <c r="K538" s="41"/>
      <c r="L538" s="45"/>
      <c r="M538" s="229"/>
      <c r="N538" s="230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224</v>
      </c>
      <c r="AU538" s="18" t="s">
        <v>82</v>
      </c>
    </row>
    <row r="539" s="2" customFormat="1" ht="16.5" customHeight="1">
      <c r="A539" s="39"/>
      <c r="B539" s="40"/>
      <c r="C539" s="243" t="s">
        <v>883</v>
      </c>
      <c r="D539" s="243" t="s">
        <v>254</v>
      </c>
      <c r="E539" s="244" t="s">
        <v>2259</v>
      </c>
      <c r="F539" s="245" t="s">
        <v>2260</v>
      </c>
      <c r="G539" s="246" t="s">
        <v>277</v>
      </c>
      <c r="H539" s="247">
        <v>20</v>
      </c>
      <c r="I539" s="248"/>
      <c r="J539" s="249">
        <f>ROUND(I539*H539,2)</f>
        <v>0</v>
      </c>
      <c r="K539" s="245" t="s">
        <v>221</v>
      </c>
      <c r="L539" s="250"/>
      <c r="M539" s="251" t="s">
        <v>19</v>
      </c>
      <c r="N539" s="252" t="s">
        <v>44</v>
      </c>
      <c r="O539" s="85"/>
      <c r="P539" s="222">
        <f>O539*H539</f>
        <v>0</v>
      </c>
      <c r="Q539" s="222">
        <v>0.050000000000000003</v>
      </c>
      <c r="R539" s="222">
        <f>Q539*H539</f>
        <v>1</v>
      </c>
      <c r="S539" s="222">
        <v>0</v>
      </c>
      <c r="T539" s="223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4" t="s">
        <v>215</v>
      </c>
      <c r="AT539" s="224" t="s">
        <v>254</v>
      </c>
      <c r="AU539" s="224" t="s">
        <v>82</v>
      </c>
      <c r="AY539" s="18" t="s">
        <v>214</v>
      </c>
      <c r="BE539" s="225">
        <f>IF(N539="základní",J539,0)</f>
        <v>0</v>
      </c>
      <c r="BF539" s="225">
        <f>IF(N539="snížená",J539,0)</f>
        <v>0</v>
      </c>
      <c r="BG539" s="225">
        <f>IF(N539="zákl. přenesená",J539,0)</f>
        <v>0</v>
      </c>
      <c r="BH539" s="225">
        <f>IF(N539="sníž. přenesená",J539,0)</f>
        <v>0</v>
      </c>
      <c r="BI539" s="225">
        <f>IF(N539="nulová",J539,0)</f>
        <v>0</v>
      </c>
      <c r="BJ539" s="18" t="s">
        <v>80</v>
      </c>
      <c r="BK539" s="225">
        <f>ROUND(I539*H539,2)</f>
        <v>0</v>
      </c>
      <c r="BL539" s="18" t="s">
        <v>222</v>
      </c>
      <c r="BM539" s="224" t="s">
        <v>2261</v>
      </c>
    </row>
    <row r="540" s="2" customFormat="1">
      <c r="A540" s="39"/>
      <c r="B540" s="40"/>
      <c r="C540" s="41"/>
      <c r="D540" s="226" t="s">
        <v>224</v>
      </c>
      <c r="E540" s="41"/>
      <c r="F540" s="227" t="s">
        <v>2260</v>
      </c>
      <c r="G540" s="41"/>
      <c r="H540" s="41"/>
      <c r="I540" s="228"/>
      <c r="J540" s="41"/>
      <c r="K540" s="41"/>
      <c r="L540" s="45"/>
      <c r="M540" s="229"/>
      <c r="N540" s="230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224</v>
      </c>
      <c r="AU540" s="18" t="s">
        <v>82</v>
      </c>
    </row>
    <row r="541" s="12" customFormat="1" ht="22.8" customHeight="1">
      <c r="A541" s="12"/>
      <c r="B541" s="197"/>
      <c r="C541" s="198"/>
      <c r="D541" s="199" t="s">
        <v>72</v>
      </c>
      <c r="E541" s="211" t="s">
        <v>270</v>
      </c>
      <c r="F541" s="211" t="s">
        <v>2262</v>
      </c>
      <c r="G541" s="198"/>
      <c r="H541" s="198"/>
      <c r="I541" s="201"/>
      <c r="J541" s="212">
        <f>BK541</f>
        <v>0</v>
      </c>
      <c r="K541" s="198"/>
      <c r="L541" s="203"/>
      <c r="M541" s="204"/>
      <c r="N541" s="205"/>
      <c r="O541" s="205"/>
      <c r="P541" s="206">
        <f>SUM(P542:P661)</f>
        <v>0</v>
      </c>
      <c r="Q541" s="205"/>
      <c r="R541" s="206">
        <f>SUM(R542:R661)</f>
        <v>29.038020000000007</v>
      </c>
      <c r="S541" s="205"/>
      <c r="T541" s="207">
        <f>SUM(T542:T661)</f>
        <v>217.15634999999998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08" t="s">
        <v>80</v>
      </c>
      <c r="AT541" s="209" t="s">
        <v>72</v>
      </c>
      <c r="AU541" s="209" t="s">
        <v>80</v>
      </c>
      <c r="AY541" s="208" t="s">
        <v>214</v>
      </c>
      <c r="BK541" s="210">
        <f>SUM(BK542:BK661)</f>
        <v>0</v>
      </c>
    </row>
    <row r="542" s="2" customFormat="1" ht="16.5" customHeight="1">
      <c r="A542" s="39"/>
      <c r="B542" s="40"/>
      <c r="C542" s="213" t="s">
        <v>887</v>
      </c>
      <c r="D542" s="213" t="s">
        <v>217</v>
      </c>
      <c r="E542" s="214" t="s">
        <v>2263</v>
      </c>
      <c r="F542" s="215" t="s">
        <v>2264</v>
      </c>
      <c r="G542" s="216" t="s">
        <v>277</v>
      </c>
      <c r="H542" s="217">
        <v>2</v>
      </c>
      <c r="I542" s="218"/>
      <c r="J542" s="219">
        <f>ROUND(I542*H542,2)</f>
        <v>0</v>
      </c>
      <c r="K542" s="215" t="s">
        <v>221</v>
      </c>
      <c r="L542" s="45"/>
      <c r="M542" s="220" t="s">
        <v>19</v>
      </c>
      <c r="N542" s="221" t="s">
        <v>44</v>
      </c>
      <c r="O542" s="85"/>
      <c r="P542" s="222">
        <f>O542*H542</f>
        <v>0</v>
      </c>
      <c r="Q542" s="222">
        <v>0.10940999999999999</v>
      </c>
      <c r="R542" s="222">
        <f>Q542*H542</f>
        <v>0.21881999999999999</v>
      </c>
      <c r="S542" s="222">
        <v>0</v>
      </c>
      <c r="T542" s="223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24" t="s">
        <v>222</v>
      </c>
      <c r="AT542" s="224" t="s">
        <v>217</v>
      </c>
      <c r="AU542" s="224" t="s">
        <v>82</v>
      </c>
      <c r="AY542" s="18" t="s">
        <v>214</v>
      </c>
      <c r="BE542" s="225">
        <f>IF(N542="základní",J542,0)</f>
        <v>0</v>
      </c>
      <c r="BF542" s="225">
        <f>IF(N542="snížená",J542,0)</f>
        <v>0</v>
      </c>
      <c r="BG542" s="225">
        <f>IF(N542="zákl. přenesená",J542,0)</f>
        <v>0</v>
      </c>
      <c r="BH542" s="225">
        <f>IF(N542="sníž. přenesená",J542,0)</f>
        <v>0</v>
      </c>
      <c r="BI542" s="225">
        <f>IF(N542="nulová",J542,0)</f>
        <v>0</v>
      </c>
      <c r="BJ542" s="18" t="s">
        <v>80</v>
      </c>
      <c r="BK542" s="225">
        <f>ROUND(I542*H542,2)</f>
        <v>0</v>
      </c>
      <c r="BL542" s="18" t="s">
        <v>222</v>
      </c>
      <c r="BM542" s="224" t="s">
        <v>2265</v>
      </c>
    </row>
    <row r="543" s="2" customFormat="1">
      <c r="A543" s="39"/>
      <c r="B543" s="40"/>
      <c r="C543" s="41"/>
      <c r="D543" s="226" t="s">
        <v>224</v>
      </c>
      <c r="E543" s="41"/>
      <c r="F543" s="227" t="s">
        <v>2266</v>
      </c>
      <c r="G543" s="41"/>
      <c r="H543" s="41"/>
      <c r="I543" s="228"/>
      <c r="J543" s="41"/>
      <c r="K543" s="41"/>
      <c r="L543" s="45"/>
      <c r="M543" s="229"/>
      <c r="N543" s="230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224</v>
      </c>
      <c r="AU543" s="18" t="s">
        <v>82</v>
      </c>
    </row>
    <row r="544" s="2" customFormat="1">
      <c r="A544" s="39"/>
      <c r="B544" s="40"/>
      <c r="C544" s="41"/>
      <c r="D544" s="231" t="s">
        <v>226</v>
      </c>
      <c r="E544" s="41"/>
      <c r="F544" s="232" t="s">
        <v>2267</v>
      </c>
      <c r="G544" s="41"/>
      <c r="H544" s="41"/>
      <c r="I544" s="228"/>
      <c r="J544" s="41"/>
      <c r="K544" s="41"/>
      <c r="L544" s="45"/>
      <c r="M544" s="229"/>
      <c r="N544" s="230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226</v>
      </c>
      <c r="AU544" s="18" t="s">
        <v>82</v>
      </c>
    </row>
    <row r="545" s="2" customFormat="1" ht="16.5" customHeight="1">
      <c r="A545" s="39"/>
      <c r="B545" s="40"/>
      <c r="C545" s="213" t="s">
        <v>893</v>
      </c>
      <c r="D545" s="213" t="s">
        <v>217</v>
      </c>
      <c r="E545" s="214" t="s">
        <v>2268</v>
      </c>
      <c r="F545" s="215" t="s">
        <v>2269</v>
      </c>
      <c r="G545" s="216" t="s">
        <v>220</v>
      </c>
      <c r="H545" s="217">
        <v>600</v>
      </c>
      <c r="I545" s="218"/>
      <c r="J545" s="219">
        <f>ROUND(I545*H545,2)</f>
        <v>0</v>
      </c>
      <c r="K545" s="215" t="s">
        <v>221</v>
      </c>
      <c r="L545" s="45"/>
      <c r="M545" s="220" t="s">
        <v>19</v>
      </c>
      <c r="N545" s="221" t="s">
        <v>44</v>
      </c>
      <c r="O545" s="85"/>
      <c r="P545" s="222">
        <f>O545*H545</f>
        <v>0</v>
      </c>
      <c r="Q545" s="222">
        <v>5.0000000000000002E-05</v>
      </c>
      <c r="R545" s="222">
        <f>Q545*H545</f>
        <v>0.030000000000000002</v>
      </c>
      <c r="S545" s="222">
        <v>0</v>
      </c>
      <c r="T545" s="223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4" t="s">
        <v>222</v>
      </c>
      <c r="AT545" s="224" t="s">
        <v>217</v>
      </c>
      <c r="AU545" s="224" t="s">
        <v>82</v>
      </c>
      <c r="AY545" s="18" t="s">
        <v>214</v>
      </c>
      <c r="BE545" s="225">
        <f>IF(N545="základní",J545,0)</f>
        <v>0</v>
      </c>
      <c r="BF545" s="225">
        <f>IF(N545="snížená",J545,0)</f>
        <v>0</v>
      </c>
      <c r="BG545" s="225">
        <f>IF(N545="zákl. přenesená",J545,0)</f>
        <v>0</v>
      </c>
      <c r="BH545" s="225">
        <f>IF(N545="sníž. přenesená",J545,0)</f>
        <v>0</v>
      </c>
      <c r="BI545" s="225">
        <f>IF(N545="nulová",J545,0)</f>
        <v>0</v>
      </c>
      <c r="BJ545" s="18" t="s">
        <v>80</v>
      </c>
      <c r="BK545" s="225">
        <f>ROUND(I545*H545,2)</f>
        <v>0</v>
      </c>
      <c r="BL545" s="18" t="s">
        <v>222</v>
      </c>
      <c r="BM545" s="224" t="s">
        <v>2270</v>
      </c>
    </row>
    <row r="546" s="2" customFormat="1">
      <c r="A546" s="39"/>
      <c r="B546" s="40"/>
      <c r="C546" s="41"/>
      <c r="D546" s="226" t="s">
        <v>224</v>
      </c>
      <c r="E546" s="41"/>
      <c r="F546" s="227" t="s">
        <v>2271</v>
      </c>
      <c r="G546" s="41"/>
      <c r="H546" s="41"/>
      <c r="I546" s="228"/>
      <c r="J546" s="41"/>
      <c r="K546" s="41"/>
      <c r="L546" s="45"/>
      <c r="M546" s="229"/>
      <c r="N546" s="230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224</v>
      </c>
      <c r="AU546" s="18" t="s">
        <v>82</v>
      </c>
    </row>
    <row r="547" s="2" customFormat="1">
      <c r="A547" s="39"/>
      <c r="B547" s="40"/>
      <c r="C547" s="41"/>
      <c r="D547" s="231" t="s">
        <v>226</v>
      </c>
      <c r="E547" s="41"/>
      <c r="F547" s="232" t="s">
        <v>2272</v>
      </c>
      <c r="G547" s="41"/>
      <c r="H547" s="41"/>
      <c r="I547" s="228"/>
      <c r="J547" s="41"/>
      <c r="K547" s="41"/>
      <c r="L547" s="45"/>
      <c r="M547" s="229"/>
      <c r="N547" s="230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226</v>
      </c>
      <c r="AU547" s="18" t="s">
        <v>82</v>
      </c>
    </row>
    <row r="548" s="2" customFormat="1" ht="16.5" customHeight="1">
      <c r="A548" s="39"/>
      <c r="B548" s="40"/>
      <c r="C548" s="213" t="s">
        <v>897</v>
      </c>
      <c r="D548" s="213" t="s">
        <v>217</v>
      </c>
      <c r="E548" s="214" t="s">
        <v>2273</v>
      </c>
      <c r="F548" s="215" t="s">
        <v>2274</v>
      </c>
      <c r="G548" s="216" t="s">
        <v>220</v>
      </c>
      <c r="H548" s="217">
        <v>300</v>
      </c>
      <c r="I548" s="218"/>
      <c r="J548" s="219">
        <f>ROUND(I548*H548,2)</f>
        <v>0</v>
      </c>
      <c r="K548" s="215" t="s">
        <v>221</v>
      </c>
      <c r="L548" s="45"/>
      <c r="M548" s="220" t="s">
        <v>19</v>
      </c>
      <c r="N548" s="221" t="s">
        <v>44</v>
      </c>
      <c r="O548" s="85"/>
      <c r="P548" s="222">
        <f>O548*H548</f>
        <v>0</v>
      </c>
      <c r="Q548" s="222">
        <v>0.00040000000000000002</v>
      </c>
      <c r="R548" s="222">
        <f>Q548*H548</f>
        <v>0.12000000000000001</v>
      </c>
      <c r="S548" s="222">
        <v>0</v>
      </c>
      <c r="T548" s="223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4" t="s">
        <v>222</v>
      </c>
      <c r="AT548" s="224" t="s">
        <v>217</v>
      </c>
      <c r="AU548" s="224" t="s">
        <v>82</v>
      </c>
      <c r="AY548" s="18" t="s">
        <v>214</v>
      </c>
      <c r="BE548" s="225">
        <f>IF(N548="základní",J548,0)</f>
        <v>0</v>
      </c>
      <c r="BF548" s="225">
        <f>IF(N548="snížená",J548,0)</f>
        <v>0</v>
      </c>
      <c r="BG548" s="225">
        <f>IF(N548="zákl. přenesená",J548,0)</f>
        <v>0</v>
      </c>
      <c r="BH548" s="225">
        <f>IF(N548="sníž. přenesená",J548,0)</f>
        <v>0</v>
      </c>
      <c r="BI548" s="225">
        <f>IF(N548="nulová",J548,0)</f>
        <v>0</v>
      </c>
      <c r="BJ548" s="18" t="s">
        <v>80</v>
      </c>
      <c r="BK548" s="225">
        <f>ROUND(I548*H548,2)</f>
        <v>0</v>
      </c>
      <c r="BL548" s="18" t="s">
        <v>222</v>
      </c>
      <c r="BM548" s="224" t="s">
        <v>2275</v>
      </c>
    </row>
    <row r="549" s="2" customFormat="1">
      <c r="A549" s="39"/>
      <c r="B549" s="40"/>
      <c r="C549" s="41"/>
      <c r="D549" s="226" t="s">
        <v>224</v>
      </c>
      <c r="E549" s="41"/>
      <c r="F549" s="227" t="s">
        <v>2276</v>
      </c>
      <c r="G549" s="41"/>
      <c r="H549" s="41"/>
      <c r="I549" s="228"/>
      <c r="J549" s="41"/>
      <c r="K549" s="41"/>
      <c r="L549" s="45"/>
      <c r="M549" s="229"/>
      <c r="N549" s="230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224</v>
      </c>
      <c r="AU549" s="18" t="s">
        <v>82</v>
      </c>
    </row>
    <row r="550" s="2" customFormat="1">
      <c r="A550" s="39"/>
      <c r="B550" s="40"/>
      <c r="C550" s="41"/>
      <c r="D550" s="231" t="s">
        <v>226</v>
      </c>
      <c r="E550" s="41"/>
      <c r="F550" s="232" t="s">
        <v>2277</v>
      </c>
      <c r="G550" s="41"/>
      <c r="H550" s="41"/>
      <c r="I550" s="228"/>
      <c r="J550" s="41"/>
      <c r="K550" s="41"/>
      <c r="L550" s="45"/>
      <c r="M550" s="229"/>
      <c r="N550" s="230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226</v>
      </c>
      <c r="AU550" s="18" t="s">
        <v>82</v>
      </c>
    </row>
    <row r="551" s="2" customFormat="1" ht="16.5" customHeight="1">
      <c r="A551" s="39"/>
      <c r="B551" s="40"/>
      <c r="C551" s="213" t="s">
        <v>686</v>
      </c>
      <c r="D551" s="213" t="s">
        <v>217</v>
      </c>
      <c r="E551" s="214" t="s">
        <v>2278</v>
      </c>
      <c r="F551" s="215" t="s">
        <v>2279</v>
      </c>
      <c r="G551" s="216" t="s">
        <v>220</v>
      </c>
      <c r="H551" s="217">
        <v>10</v>
      </c>
      <c r="I551" s="218"/>
      <c r="J551" s="219">
        <f>ROUND(I551*H551,2)</f>
        <v>0</v>
      </c>
      <c r="K551" s="215" t="s">
        <v>221</v>
      </c>
      <c r="L551" s="45"/>
      <c r="M551" s="220" t="s">
        <v>19</v>
      </c>
      <c r="N551" s="221" t="s">
        <v>44</v>
      </c>
      <c r="O551" s="85"/>
      <c r="P551" s="222">
        <f>O551*H551</f>
        <v>0</v>
      </c>
      <c r="Q551" s="222">
        <v>0.0021900000000000001</v>
      </c>
      <c r="R551" s="222">
        <f>Q551*H551</f>
        <v>0.021900000000000003</v>
      </c>
      <c r="S551" s="222">
        <v>0</v>
      </c>
      <c r="T551" s="223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4" t="s">
        <v>222</v>
      </c>
      <c r="AT551" s="224" t="s">
        <v>217</v>
      </c>
      <c r="AU551" s="224" t="s">
        <v>82</v>
      </c>
      <c r="AY551" s="18" t="s">
        <v>214</v>
      </c>
      <c r="BE551" s="225">
        <f>IF(N551="základní",J551,0)</f>
        <v>0</v>
      </c>
      <c r="BF551" s="225">
        <f>IF(N551="snížená",J551,0)</f>
        <v>0</v>
      </c>
      <c r="BG551" s="225">
        <f>IF(N551="zákl. přenesená",J551,0)</f>
        <v>0</v>
      </c>
      <c r="BH551" s="225">
        <f>IF(N551="sníž. přenesená",J551,0)</f>
        <v>0</v>
      </c>
      <c r="BI551" s="225">
        <f>IF(N551="nulová",J551,0)</f>
        <v>0</v>
      </c>
      <c r="BJ551" s="18" t="s">
        <v>80</v>
      </c>
      <c r="BK551" s="225">
        <f>ROUND(I551*H551,2)</f>
        <v>0</v>
      </c>
      <c r="BL551" s="18" t="s">
        <v>222</v>
      </c>
      <c r="BM551" s="224" t="s">
        <v>2280</v>
      </c>
    </row>
    <row r="552" s="2" customFormat="1">
      <c r="A552" s="39"/>
      <c r="B552" s="40"/>
      <c r="C552" s="41"/>
      <c r="D552" s="226" t="s">
        <v>224</v>
      </c>
      <c r="E552" s="41"/>
      <c r="F552" s="227" t="s">
        <v>2281</v>
      </c>
      <c r="G552" s="41"/>
      <c r="H552" s="41"/>
      <c r="I552" s="228"/>
      <c r="J552" s="41"/>
      <c r="K552" s="41"/>
      <c r="L552" s="45"/>
      <c r="M552" s="229"/>
      <c r="N552" s="230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224</v>
      </c>
      <c r="AU552" s="18" t="s">
        <v>82</v>
      </c>
    </row>
    <row r="553" s="2" customFormat="1">
      <c r="A553" s="39"/>
      <c r="B553" s="40"/>
      <c r="C553" s="41"/>
      <c r="D553" s="231" t="s">
        <v>226</v>
      </c>
      <c r="E553" s="41"/>
      <c r="F553" s="232" t="s">
        <v>2282</v>
      </c>
      <c r="G553" s="41"/>
      <c r="H553" s="41"/>
      <c r="I553" s="228"/>
      <c r="J553" s="41"/>
      <c r="K553" s="41"/>
      <c r="L553" s="45"/>
      <c r="M553" s="229"/>
      <c r="N553" s="230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226</v>
      </c>
      <c r="AU553" s="18" t="s">
        <v>82</v>
      </c>
    </row>
    <row r="554" s="2" customFormat="1" ht="16.5" customHeight="1">
      <c r="A554" s="39"/>
      <c r="B554" s="40"/>
      <c r="C554" s="213" t="s">
        <v>904</v>
      </c>
      <c r="D554" s="213" t="s">
        <v>217</v>
      </c>
      <c r="E554" s="214" t="s">
        <v>2283</v>
      </c>
      <c r="F554" s="215" t="s">
        <v>2284</v>
      </c>
      <c r="G554" s="216" t="s">
        <v>321</v>
      </c>
      <c r="H554" s="217">
        <v>150</v>
      </c>
      <c r="I554" s="218"/>
      <c r="J554" s="219">
        <f>ROUND(I554*H554,2)</f>
        <v>0</v>
      </c>
      <c r="K554" s="215" t="s">
        <v>221</v>
      </c>
      <c r="L554" s="45"/>
      <c r="M554" s="220" t="s">
        <v>19</v>
      </c>
      <c r="N554" s="221" t="s">
        <v>44</v>
      </c>
      <c r="O554" s="85"/>
      <c r="P554" s="222">
        <f>O554*H554</f>
        <v>0</v>
      </c>
      <c r="Q554" s="222">
        <v>0.0016000000000000001</v>
      </c>
      <c r="R554" s="222">
        <f>Q554*H554</f>
        <v>0.24000000000000002</v>
      </c>
      <c r="S554" s="222">
        <v>0</v>
      </c>
      <c r="T554" s="223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4" t="s">
        <v>222</v>
      </c>
      <c r="AT554" s="224" t="s">
        <v>217</v>
      </c>
      <c r="AU554" s="224" t="s">
        <v>82</v>
      </c>
      <c r="AY554" s="18" t="s">
        <v>214</v>
      </c>
      <c r="BE554" s="225">
        <f>IF(N554="základní",J554,0)</f>
        <v>0</v>
      </c>
      <c r="BF554" s="225">
        <f>IF(N554="snížená",J554,0)</f>
        <v>0</v>
      </c>
      <c r="BG554" s="225">
        <f>IF(N554="zákl. přenesená",J554,0)</f>
        <v>0</v>
      </c>
      <c r="BH554" s="225">
        <f>IF(N554="sníž. přenesená",J554,0)</f>
        <v>0</v>
      </c>
      <c r="BI554" s="225">
        <f>IF(N554="nulová",J554,0)</f>
        <v>0</v>
      </c>
      <c r="BJ554" s="18" t="s">
        <v>80</v>
      </c>
      <c r="BK554" s="225">
        <f>ROUND(I554*H554,2)</f>
        <v>0</v>
      </c>
      <c r="BL554" s="18" t="s">
        <v>222</v>
      </c>
      <c r="BM554" s="224" t="s">
        <v>2285</v>
      </c>
    </row>
    <row r="555" s="2" customFormat="1">
      <c r="A555" s="39"/>
      <c r="B555" s="40"/>
      <c r="C555" s="41"/>
      <c r="D555" s="226" t="s">
        <v>224</v>
      </c>
      <c r="E555" s="41"/>
      <c r="F555" s="227" t="s">
        <v>2286</v>
      </c>
      <c r="G555" s="41"/>
      <c r="H555" s="41"/>
      <c r="I555" s="228"/>
      <c r="J555" s="41"/>
      <c r="K555" s="41"/>
      <c r="L555" s="45"/>
      <c r="M555" s="229"/>
      <c r="N555" s="230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224</v>
      </c>
      <c r="AU555" s="18" t="s">
        <v>82</v>
      </c>
    </row>
    <row r="556" s="2" customFormat="1">
      <c r="A556" s="39"/>
      <c r="B556" s="40"/>
      <c r="C556" s="41"/>
      <c r="D556" s="231" t="s">
        <v>226</v>
      </c>
      <c r="E556" s="41"/>
      <c r="F556" s="232" t="s">
        <v>2287</v>
      </c>
      <c r="G556" s="41"/>
      <c r="H556" s="41"/>
      <c r="I556" s="228"/>
      <c r="J556" s="41"/>
      <c r="K556" s="41"/>
      <c r="L556" s="45"/>
      <c r="M556" s="229"/>
      <c r="N556" s="230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226</v>
      </c>
      <c r="AU556" s="18" t="s">
        <v>82</v>
      </c>
    </row>
    <row r="557" s="2" customFormat="1" ht="16.5" customHeight="1">
      <c r="A557" s="39"/>
      <c r="B557" s="40"/>
      <c r="C557" s="213" t="s">
        <v>908</v>
      </c>
      <c r="D557" s="213" t="s">
        <v>217</v>
      </c>
      <c r="E557" s="214" t="s">
        <v>2288</v>
      </c>
      <c r="F557" s="215" t="s">
        <v>2289</v>
      </c>
      <c r="G557" s="216" t="s">
        <v>220</v>
      </c>
      <c r="H557" s="217">
        <v>600</v>
      </c>
      <c r="I557" s="218"/>
      <c r="J557" s="219">
        <f>ROUND(I557*H557,2)</f>
        <v>0</v>
      </c>
      <c r="K557" s="215" t="s">
        <v>221</v>
      </c>
      <c r="L557" s="45"/>
      <c r="M557" s="220" t="s">
        <v>19</v>
      </c>
      <c r="N557" s="221" t="s">
        <v>44</v>
      </c>
      <c r="O557" s="85"/>
      <c r="P557" s="222">
        <f>O557*H557</f>
        <v>0</v>
      </c>
      <c r="Q557" s="222">
        <v>0</v>
      </c>
      <c r="R557" s="222">
        <f>Q557*H557</f>
        <v>0</v>
      </c>
      <c r="S557" s="222">
        <v>0</v>
      </c>
      <c r="T557" s="223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4" t="s">
        <v>222</v>
      </c>
      <c r="AT557" s="224" t="s">
        <v>217</v>
      </c>
      <c r="AU557" s="224" t="s">
        <v>82</v>
      </c>
      <c r="AY557" s="18" t="s">
        <v>214</v>
      </c>
      <c r="BE557" s="225">
        <f>IF(N557="základní",J557,0)</f>
        <v>0</v>
      </c>
      <c r="BF557" s="225">
        <f>IF(N557="snížená",J557,0)</f>
        <v>0</v>
      </c>
      <c r="BG557" s="225">
        <f>IF(N557="zákl. přenesená",J557,0)</f>
        <v>0</v>
      </c>
      <c r="BH557" s="225">
        <f>IF(N557="sníž. přenesená",J557,0)</f>
        <v>0</v>
      </c>
      <c r="BI557" s="225">
        <f>IF(N557="nulová",J557,0)</f>
        <v>0</v>
      </c>
      <c r="BJ557" s="18" t="s">
        <v>80</v>
      </c>
      <c r="BK557" s="225">
        <f>ROUND(I557*H557,2)</f>
        <v>0</v>
      </c>
      <c r="BL557" s="18" t="s">
        <v>222</v>
      </c>
      <c r="BM557" s="224" t="s">
        <v>2290</v>
      </c>
    </row>
    <row r="558" s="2" customFormat="1">
      <c r="A558" s="39"/>
      <c r="B558" s="40"/>
      <c r="C558" s="41"/>
      <c r="D558" s="226" t="s">
        <v>224</v>
      </c>
      <c r="E558" s="41"/>
      <c r="F558" s="227" t="s">
        <v>2291</v>
      </c>
      <c r="G558" s="41"/>
      <c r="H558" s="41"/>
      <c r="I558" s="228"/>
      <c r="J558" s="41"/>
      <c r="K558" s="41"/>
      <c r="L558" s="45"/>
      <c r="M558" s="229"/>
      <c r="N558" s="230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224</v>
      </c>
      <c r="AU558" s="18" t="s">
        <v>82</v>
      </c>
    </row>
    <row r="559" s="2" customFormat="1">
      <c r="A559" s="39"/>
      <c r="B559" s="40"/>
      <c r="C559" s="41"/>
      <c r="D559" s="231" t="s">
        <v>226</v>
      </c>
      <c r="E559" s="41"/>
      <c r="F559" s="232" t="s">
        <v>2292</v>
      </c>
      <c r="G559" s="41"/>
      <c r="H559" s="41"/>
      <c r="I559" s="228"/>
      <c r="J559" s="41"/>
      <c r="K559" s="41"/>
      <c r="L559" s="45"/>
      <c r="M559" s="229"/>
      <c r="N559" s="230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226</v>
      </c>
      <c r="AU559" s="18" t="s">
        <v>82</v>
      </c>
    </row>
    <row r="560" s="2" customFormat="1" ht="16.5" customHeight="1">
      <c r="A560" s="39"/>
      <c r="B560" s="40"/>
      <c r="C560" s="213" t="s">
        <v>912</v>
      </c>
      <c r="D560" s="213" t="s">
        <v>217</v>
      </c>
      <c r="E560" s="214" t="s">
        <v>2293</v>
      </c>
      <c r="F560" s="215" t="s">
        <v>2294</v>
      </c>
      <c r="G560" s="216" t="s">
        <v>220</v>
      </c>
      <c r="H560" s="217">
        <v>60</v>
      </c>
      <c r="I560" s="218"/>
      <c r="J560" s="219">
        <f>ROUND(I560*H560,2)</f>
        <v>0</v>
      </c>
      <c r="K560" s="215" t="s">
        <v>221</v>
      </c>
      <c r="L560" s="45"/>
      <c r="M560" s="220" t="s">
        <v>19</v>
      </c>
      <c r="N560" s="221" t="s">
        <v>44</v>
      </c>
      <c r="O560" s="85"/>
      <c r="P560" s="222">
        <f>O560*H560</f>
        <v>0</v>
      </c>
      <c r="Q560" s="222">
        <v>0.15540000000000001</v>
      </c>
      <c r="R560" s="222">
        <f>Q560*H560</f>
        <v>9.3239999999999998</v>
      </c>
      <c r="S560" s="222">
        <v>0</v>
      </c>
      <c r="T560" s="223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4" t="s">
        <v>222</v>
      </c>
      <c r="AT560" s="224" t="s">
        <v>217</v>
      </c>
      <c r="AU560" s="224" t="s">
        <v>82</v>
      </c>
      <c r="AY560" s="18" t="s">
        <v>214</v>
      </c>
      <c r="BE560" s="225">
        <f>IF(N560="základní",J560,0)</f>
        <v>0</v>
      </c>
      <c r="BF560" s="225">
        <f>IF(N560="snížená",J560,0)</f>
        <v>0</v>
      </c>
      <c r="BG560" s="225">
        <f>IF(N560="zákl. přenesená",J560,0)</f>
        <v>0</v>
      </c>
      <c r="BH560" s="225">
        <f>IF(N560="sníž. přenesená",J560,0)</f>
        <v>0</v>
      </c>
      <c r="BI560" s="225">
        <f>IF(N560="nulová",J560,0)</f>
        <v>0</v>
      </c>
      <c r="BJ560" s="18" t="s">
        <v>80</v>
      </c>
      <c r="BK560" s="225">
        <f>ROUND(I560*H560,2)</f>
        <v>0</v>
      </c>
      <c r="BL560" s="18" t="s">
        <v>222</v>
      </c>
      <c r="BM560" s="224" t="s">
        <v>2295</v>
      </c>
    </row>
    <row r="561" s="2" customFormat="1">
      <c r="A561" s="39"/>
      <c r="B561" s="40"/>
      <c r="C561" s="41"/>
      <c r="D561" s="226" t="s">
        <v>224</v>
      </c>
      <c r="E561" s="41"/>
      <c r="F561" s="227" t="s">
        <v>2296</v>
      </c>
      <c r="G561" s="41"/>
      <c r="H561" s="41"/>
      <c r="I561" s="228"/>
      <c r="J561" s="41"/>
      <c r="K561" s="41"/>
      <c r="L561" s="45"/>
      <c r="M561" s="229"/>
      <c r="N561" s="230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224</v>
      </c>
      <c r="AU561" s="18" t="s">
        <v>82</v>
      </c>
    </row>
    <row r="562" s="2" customFormat="1">
      <c r="A562" s="39"/>
      <c r="B562" s="40"/>
      <c r="C562" s="41"/>
      <c r="D562" s="231" t="s">
        <v>226</v>
      </c>
      <c r="E562" s="41"/>
      <c r="F562" s="232" t="s">
        <v>2297</v>
      </c>
      <c r="G562" s="41"/>
      <c r="H562" s="41"/>
      <c r="I562" s="228"/>
      <c r="J562" s="41"/>
      <c r="K562" s="41"/>
      <c r="L562" s="45"/>
      <c r="M562" s="229"/>
      <c r="N562" s="230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226</v>
      </c>
      <c r="AU562" s="18" t="s">
        <v>82</v>
      </c>
    </row>
    <row r="563" s="2" customFormat="1" ht="16.5" customHeight="1">
      <c r="A563" s="39"/>
      <c r="B563" s="40"/>
      <c r="C563" s="243" t="s">
        <v>916</v>
      </c>
      <c r="D563" s="243" t="s">
        <v>254</v>
      </c>
      <c r="E563" s="244" t="s">
        <v>2298</v>
      </c>
      <c r="F563" s="245" t="s">
        <v>2299</v>
      </c>
      <c r="G563" s="246" t="s">
        <v>220</v>
      </c>
      <c r="H563" s="247">
        <v>40</v>
      </c>
      <c r="I563" s="248"/>
      <c r="J563" s="249">
        <f>ROUND(I563*H563,2)</f>
        <v>0</v>
      </c>
      <c r="K563" s="245" t="s">
        <v>221</v>
      </c>
      <c r="L563" s="250"/>
      <c r="M563" s="251" t="s">
        <v>19</v>
      </c>
      <c r="N563" s="252" t="s">
        <v>44</v>
      </c>
      <c r="O563" s="85"/>
      <c r="P563" s="222">
        <f>O563*H563</f>
        <v>0</v>
      </c>
      <c r="Q563" s="222">
        <v>0.055</v>
      </c>
      <c r="R563" s="222">
        <f>Q563*H563</f>
        <v>2.2000000000000002</v>
      </c>
      <c r="S563" s="222">
        <v>0</v>
      </c>
      <c r="T563" s="223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4" t="s">
        <v>215</v>
      </c>
      <c r="AT563" s="224" t="s">
        <v>254</v>
      </c>
      <c r="AU563" s="224" t="s">
        <v>82</v>
      </c>
      <c r="AY563" s="18" t="s">
        <v>214</v>
      </c>
      <c r="BE563" s="225">
        <f>IF(N563="základní",J563,0)</f>
        <v>0</v>
      </c>
      <c r="BF563" s="225">
        <f>IF(N563="snížená",J563,0)</f>
        <v>0</v>
      </c>
      <c r="BG563" s="225">
        <f>IF(N563="zákl. přenesená",J563,0)</f>
        <v>0</v>
      </c>
      <c r="BH563" s="225">
        <f>IF(N563="sníž. přenesená",J563,0)</f>
        <v>0</v>
      </c>
      <c r="BI563" s="225">
        <f>IF(N563="nulová",J563,0)</f>
        <v>0</v>
      </c>
      <c r="BJ563" s="18" t="s">
        <v>80</v>
      </c>
      <c r="BK563" s="225">
        <f>ROUND(I563*H563,2)</f>
        <v>0</v>
      </c>
      <c r="BL563" s="18" t="s">
        <v>222</v>
      </c>
      <c r="BM563" s="224" t="s">
        <v>2300</v>
      </c>
    </row>
    <row r="564" s="2" customFormat="1">
      <c r="A564" s="39"/>
      <c r="B564" s="40"/>
      <c r="C564" s="41"/>
      <c r="D564" s="226" t="s">
        <v>224</v>
      </c>
      <c r="E564" s="41"/>
      <c r="F564" s="227" t="s">
        <v>2299</v>
      </c>
      <c r="G564" s="41"/>
      <c r="H564" s="41"/>
      <c r="I564" s="228"/>
      <c r="J564" s="41"/>
      <c r="K564" s="41"/>
      <c r="L564" s="45"/>
      <c r="M564" s="229"/>
      <c r="N564" s="230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224</v>
      </c>
      <c r="AU564" s="18" t="s">
        <v>82</v>
      </c>
    </row>
    <row r="565" s="2" customFormat="1" ht="16.5" customHeight="1">
      <c r="A565" s="39"/>
      <c r="B565" s="40"/>
      <c r="C565" s="243" t="s">
        <v>920</v>
      </c>
      <c r="D565" s="243" t="s">
        <v>254</v>
      </c>
      <c r="E565" s="244" t="s">
        <v>2301</v>
      </c>
      <c r="F565" s="245" t="s">
        <v>2302</v>
      </c>
      <c r="G565" s="246" t="s">
        <v>220</v>
      </c>
      <c r="H565" s="247">
        <v>4</v>
      </c>
      <c r="I565" s="248"/>
      <c r="J565" s="249">
        <f>ROUND(I565*H565,2)</f>
        <v>0</v>
      </c>
      <c r="K565" s="245" t="s">
        <v>221</v>
      </c>
      <c r="L565" s="250"/>
      <c r="M565" s="251" t="s">
        <v>19</v>
      </c>
      <c r="N565" s="252" t="s">
        <v>44</v>
      </c>
      <c r="O565" s="85"/>
      <c r="P565" s="222">
        <f>O565*H565</f>
        <v>0</v>
      </c>
      <c r="Q565" s="222">
        <v>0.085999999999999993</v>
      </c>
      <c r="R565" s="222">
        <f>Q565*H565</f>
        <v>0.34399999999999997</v>
      </c>
      <c r="S565" s="222">
        <v>0</v>
      </c>
      <c r="T565" s="223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4" t="s">
        <v>215</v>
      </c>
      <c r="AT565" s="224" t="s">
        <v>254</v>
      </c>
      <c r="AU565" s="224" t="s">
        <v>82</v>
      </c>
      <c r="AY565" s="18" t="s">
        <v>214</v>
      </c>
      <c r="BE565" s="225">
        <f>IF(N565="základní",J565,0)</f>
        <v>0</v>
      </c>
      <c r="BF565" s="225">
        <f>IF(N565="snížená",J565,0)</f>
        <v>0</v>
      </c>
      <c r="BG565" s="225">
        <f>IF(N565="zákl. přenesená",J565,0)</f>
        <v>0</v>
      </c>
      <c r="BH565" s="225">
        <f>IF(N565="sníž. přenesená",J565,0)</f>
        <v>0</v>
      </c>
      <c r="BI565" s="225">
        <f>IF(N565="nulová",J565,0)</f>
        <v>0</v>
      </c>
      <c r="BJ565" s="18" t="s">
        <v>80</v>
      </c>
      <c r="BK565" s="225">
        <f>ROUND(I565*H565,2)</f>
        <v>0</v>
      </c>
      <c r="BL565" s="18" t="s">
        <v>222</v>
      </c>
      <c r="BM565" s="224" t="s">
        <v>2303</v>
      </c>
    </row>
    <row r="566" s="2" customFormat="1">
      <c r="A566" s="39"/>
      <c r="B566" s="40"/>
      <c r="C566" s="41"/>
      <c r="D566" s="226" t="s">
        <v>224</v>
      </c>
      <c r="E566" s="41"/>
      <c r="F566" s="227" t="s">
        <v>2302</v>
      </c>
      <c r="G566" s="41"/>
      <c r="H566" s="41"/>
      <c r="I566" s="228"/>
      <c r="J566" s="41"/>
      <c r="K566" s="41"/>
      <c r="L566" s="45"/>
      <c r="M566" s="229"/>
      <c r="N566" s="230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224</v>
      </c>
      <c r="AU566" s="18" t="s">
        <v>82</v>
      </c>
    </row>
    <row r="567" s="2" customFormat="1" ht="16.5" customHeight="1">
      <c r="A567" s="39"/>
      <c r="B567" s="40"/>
      <c r="C567" s="243" t="s">
        <v>924</v>
      </c>
      <c r="D567" s="243" t="s">
        <v>254</v>
      </c>
      <c r="E567" s="244" t="s">
        <v>2304</v>
      </c>
      <c r="F567" s="245" t="s">
        <v>2305</v>
      </c>
      <c r="G567" s="246" t="s">
        <v>220</v>
      </c>
      <c r="H567" s="247">
        <v>23</v>
      </c>
      <c r="I567" s="248"/>
      <c r="J567" s="249">
        <f>ROUND(I567*H567,2)</f>
        <v>0</v>
      </c>
      <c r="K567" s="245" t="s">
        <v>221</v>
      </c>
      <c r="L567" s="250"/>
      <c r="M567" s="251" t="s">
        <v>19</v>
      </c>
      <c r="N567" s="252" t="s">
        <v>44</v>
      </c>
      <c r="O567" s="85"/>
      <c r="P567" s="222">
        <f>O567*H567</f>
        <v>0</v>
      </c>
      <c r="Q567" s="222">
        <v>0.048300000000000003</v>
      </c>
      <c r="R567" s="222">
        <f>Q567*H567</f>
        <v>1.1109</v>
      </c>
      <c r="S567" s="222">
        <v>0</v>
      </c>
      <c r="T567" s="223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4" t="s">
        <v>215</v>
      </c>
      <c r="AT567" s="224" t="s">
        <v>254</v>
      </c>
      <c r="AU567" s="224" t="s">
        <v>82</v>
      </c>
      <c r="AY567" s="18" t="s">
        <v>214</v>
      </c>
      <c r="BE567" s="225">
        <f>IF(N567="základní",J567,0)</f>
        <v>0</v>
      </c>
      <c r="BF567" s="225">
        <f>IF(N567="snížená",J567,0)</f>
        <v>0</v>
      </c>
      <c r="BG567" s="225">
        <f>IF(N567="zákl. přenesená",J567,0)</f>
        <v>0</v>
      </c>
      <c r="BH567" s="225">
        <f>IF(N567="sníž. přenesená",J567,0)</f>
        <v>0</v>
      </c>
      <c r="BI567" s="225">
        <f>IF(N567="nulová",J567,0)</f>
        <v>0</v>
      </c>
      <c r="BJ567" s="18" t="s">
        <v>80</v>
      </c>
      <c r="BK567" s="225">
        <f>ROUND(I567*H567,2)</f>
        <v>0</v>
      </c>
      <c r="BL567" s="18" t="s">
        <v>222</v>
      </c>
      <c r="BM567" s="224" t="s">
        <v>2306</v>
      </c>
    </row>
    <row r="568" s="2" customFormat="1">
      <c r="A568" s="39"/>
      <c r="B568" s="40"/>
      <c r="C568" s="41"/>
      <c r="D568" s="226" t="s">
        <v>224</v>
      </c>
      <c r="E568" s="41"/>
      <c r="F568" s="227" t="s">
        <v>2305</v>
      </c>
      <c r="G568" s="41"/>
      <c r="H568" s="41"/>
      <c r="I568" s="228"/>
      <c r="J568" s="41"/>
      <c r="K568" s="41"/>
      <c r="L568" s="45"/>
      <c r="M568" s="229"/>
      <c r="N568" s="230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224</v>
      </c>
      <c r="AU568" s="18" t="s">
        <v>82</v>
      </c>
    </row>
    <row r="569" s="2" customFormat="1" ht="16.5" customHeight="1">
      <c r="A569" s="39"/>
      <c r="B569" s="40"/>
      <c r="C569" s="213" t="s">
        <v>930</v>
      </c>
      <c r="D569" s="213" t="s">
        <v>217</v>
      </c>
      <c r="E569" s="214" t="s">
        <v>2307</v>
      </c>
      <c r="F569" s="215" t="s">
        <v>2308</v>
      </c>
      <c r="G569" s="216" t="s">
        <v>220</v>
      </c>
      <c r="H569" s="217">
        <v>49</v>
      </c>
      <c r="I569" s="218"/>
      <c r="J569" s="219">
        <f>ROUND(I569*H569,2)</f>
        <v>0</v>
      </c>
      <c r="K569" s="215" t="s">
        <v>221</v>
      </c>
      <c r="L569" s="45"/>
      <c r="M569" s="220" t="s">
        <v>19</v>
      </c>
      <c r="N569" s="221" t="s">
        <v>44</v>
      </c>
      <c r="O569" s="85"/>
      <c r="P569" s="222">
        <f>O569*H569</f>
        <v>0</v>
      </c>
      <c r="Q569" s="222">
        <v>0.1295</v>
      </c>
      <c r="R569" s="222">
        <f>Q569*H569</f>
        <v>6.3455000000000004</v>
      </c>
      <c r="S569" s="222">
        <v>0</v>
      </c>
      <c r="T569" s="223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24" t="s">
        <v>222</v>
      </c>
      <c r="AT569" s="224" t="s">
        <v>217</v>
      </c>
      <c r="AU569" s="224" t="s">
        <v>82</v>
      </c>
      <c r="AY569" s="18" t="s">
        <v>214</v>
      </c>
      <c r="BE569" s="225">
        <f>IF(N569="základní",J569,0)</f>
        <v>0</v>
      </c>
      <c r="BF569" s="225">
        <f>IF(N569="snížená",J569,0)</f>
        <v>0</v>
      </c>
      <c r="BG569" s="225">
        <f>IF(N569="zákl. přenesená",J569,0)</f>
        <v>0</v>
      </c>
      <c r="BH569" s="225">
        <f>IF(N569="sníž. přenesená",J569,0)</f>
        <v>0</v>
      </c>
      <c r="BI569" s="225">
        <f>IF(N569="nulová",J569,0)</f>
        <v>0</v>
      </c>
      <c r="BJ569" s="18" t="s">
        <v>80</v>
      </c>
      <c r="BK569" s="225">
        <f>ROUND(I569*H569,2)</f>
        <v>0</v>
      </c>
      <c r="BL569" s="18" t="s">
        <v>222</v>
      </c>
      <c r="BM569" s="224" t="s">
        <v>2309</v>
      </c>
    </row>
    <row r="570" s="2" customFormat="1">
      <c r="A570" s="39"/>
      <c r="B570" s="40"/>
      <c r="C570" s="41"/>
      <c r="D570" s="226" t="s">
        <v>224</v>
      </c>
      <c r="E570" s="41"/>
      <c r="F570" s="227" t="s">
        <v>2310</v>
      </c>
      <c r="G570" s="41"/>
      <c r="H570" s="41"/>
      <c r="I570" s="228"/>
      <c r="J570" s="41"/>
      <c r="K570" s="41"/>
      <c r="L570" s="45"/>
      <c r="M570" s="229"/>
      <c r="N570" s="230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224</v>
      </c>
      <c r="AU570" s="18" t="s">
        <v>82</v>
      </c>
    </row>
    <row r="571" s="2" customFormat="1">
      <c r="A571" s="39"/>
      <c r="B571" s="40"/>
      <c r="C571" s="41"/>
      <c r="D571" s="231" t="s">
        <v>226</v>
      </c>
      <c r="E571" s="41"/>
      <c r="F571" s="232" t="s">
        <v>2311</v>
      </c>
      <c r="G571" s="41"/>
      <c r="H571" s="41"/>
      <c r="I571" s="228"/>
      <c r="J571" s="41"/>
      <c r="K571" s="41"/>
      <c r="L571" s="45"/>
      <c r="M571" s="229"/>
      <c r="N571" s="230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226</v>
      </c>
      <c r="AU571" s="18" t="s">
        <v>82</v>
      </c>
    </row>
    <row r="572" s="2" customFormat="1" ht="16.5" customHeight="1">
      <c r="A572" s="39"/>
      <c r="B572" s="40"/>
      <c r="C572" s="243" t="s">
        <v>934</v>
      </c>
      <c r="D572" s="243" t="s">
        <v>254</v>
      </c>
      <c r="E572" s="244" t="s">
        <v>2312</v>
      </c>
      <c r="F572" s="245" t="s">
        <v>2313</v>
      </c>
      <c r="G572" s="246" t="s">
        <v>220</v>
      </c>
      <c r="H572" s="247">
        <v>52</v>
      </c>
      <c r="I572" s="248"/>
      <c r="J572" s="249">
        <f>ROUND(I572*H572,2)</f>
        <v>0</v>
      </c>
      <c r="K572" s="245" t="s">
        <v>221</v>
      </c>
      <c r="L572" s="250"/>
      <c r="M572" s="251" t="s">
        <v>19</v>
      </c>
      <c r="N572" s="252" t="s">
        <v>44</v>
      </c>
      <c r="O572" s="85"/>
      <c r="P572" s="222">
        <f>O572*H572</f>
        <v>0</v>
      </c>
      <c r="Q572" s="222">
        <v>0.056120000000000003</v>
      </c>
      <c r="R572" s="222">
        <f>Q572*H572</f>
        <v>2.9182399999999999</v>
      </c>
      <c r="S572" s="222">
        <v>0</v>
      </c>
      <c r="T572" s="223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24" t="s">
        <v>215</v>
      </c>
      <c r="AT572" s="224" t="s">
        <v>254</v>
      </c>
      <c r="AU572" s="224" t="s">
        <v>82</v>
      </c>
      <c r="AY572" s="18" t="s">
        <v>214</v>
      </c>
      <c r="BE572" s="225">
        <f>IF(N572="základní",J572,0)</f>
        <v>0</v>
      </c>
      <c r="BF572" s="225">
        <f>IF(N572="snížená",J572,0)</f>
        <v>0</v>
      </c>
      <c r="BG572" s="225">
        <f>IF(N572="zákl. přenesená",J572,0)</f>
        <v>0</v>
      </c>
      <c r="BH572" s="225">
        <f>IF(N572="sníž. přenesená",J572,0)</f>
        <v>0</v>
      </c>
      <c r="BI572" s="225">
        <f>IF(N572="nulová",J572,0)</f>
        <v>0</v>
      </c>
      <c r="BJ572" s="18" t="s">
        <v>80</v>
      </c>
      <c r="BK572" s="225">
        <f>ROUND(I572*H572,2)</f>
        <v>0</v>
      </c>
      <c r="BL572" s="18" t="s">
        <v>222</v>
      </c>
      <c r="BM572" s="224" t="s">
        <v>2314</v>
      </c>
    </row>
    <row r="573" s="2" customFormat="1">
      <c r="A573" s="39"/>
      <c r="B573" s="40"/>
      <c r="C573" s="41"/>
      <c r="D573" s="226" t="s">
        <v>224</v>
      </c>
      <c r="E573" s="41"/>
      <c r="F573" s="227" t="s">
        <v>2313</v>
      </c>
      <c r="G573" s="41"/>
      <c r="H573" s="41"/>
      <c r="I573" s="228"/>
      <c r="J573" s="41"/>
      <c r="K573" s="41"/>
      <c r="L573" s="45"/>
      <c r="M573" s="229"/>
      <c r="N573" s="230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224</v>
      </c>
      <c r="AU573" s="18" t="s">
        <v>82</v>
      </c>
    </row>
    <row r="574" s="2" customFormat="1" ht="16.5" customHeight="1">
      <c r="A574" s="39"/>
      <c r="B574" s="40"/>
      <c r="C574" s="213" t="s">
        <v>938</v>
      </c>
      <c r="D574" s="213" t="s">
        <v>217</v>
      </c>
      <c r="E574" s="214" t="s">
        <v>2315</v>
      </c>
      <c r="F574" s="215" t="s">
        <v>2316</v>
      </c>
      <c r="G574" s="216" t="s">
        <v>220</v>
      </c>
      <c r="H574" s="217">
        <v>45</v>
      </c>
      <c r="I574" s="218"/>
      <c r="J574" s="219">
        <f>ROUND(I574*H574,2)</f>
        <v>0</v>
      </c>
      <c r="K574" s="215" t="s">
        <v>221</v>
      </c>
      <c r="L574" s="45"/>
      <c r="M574" s="220" t="s">
        <v>19</v>
      </c>
      <c r="N574" s="221" t="s">
        <v>44</v>
      </c>
      <c r="O574" s="85"/>
      <c r="P574" s="222">
        <f>O574*H574</f>
        <v>0</v>
      </c>
      <c r="Q574" s="222">
        <v>0.10095</v>
      </c>
      <c r="R574" s="222">
        <f>Q574*H574</f>
        <v>4.5427499999999998</v>
      </c>
      <c r="S574" s="222">
        <v>0</v>
      </c>
      <c r="T574" s="223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24" t="s">
        <v>222</v>
      </c>
      <c r="AT574" s="224" t="s">
        <v>217</v>
      </c>
      <c r="AU574" s="224" t="s">
        <v>82</v>
      </c>
      <c r="AY574" s="18" t="s">
        <v>214</v>
      </c>
      <c r="BE574" s="225">
        <f>IF(N574="základní",J574,0)</f>
        <v>0</v>
      </c>
      <c r="BF574" s="225">
        <f>IF(N574="snížená",J574,0)</f>
        <v>0</v>
      </c>
      <c r="BG574" s="225">
        <f>IF(N574="zákl. přenesená",J574,0)</f>
        <v>0</v>
      </c>
      <c r="BH574" s="225">
        <f>IF(N574="sníž. přenesená",J574,0)</f>
        <v>0</v>
      </c>
      <c r="BI574" s="225">
        <f>IF(N574="nulová",J574,0)</f>
        <v>0</v>
      </c>
      <c r="BJ574" s="18" t="s">
        <v>80</v>
      </c>
      <c r="BK574" s="225">
        <f>ROUND(I574*H574,2)</f>
        <v>0</v>
      </c>
      <c r="BL574" s="18" t="s">
        <v>222</v>
      </c>
      <c r="BM574" s="224" t="s">
        <v>2317</v>
      </c>
    </row>
    <row r="575" s="2" customFormat="1">
      <c r="A575" s="39"/>
      <c r="B575" s="40"/>
      <c r="C575" s="41"/>
      <c r="D575" s="226" t="s">
        <v>224</v>
      </c>
      <c r="E575" s="41"/>
      <c r="F575" s="227" t="s">
        <v>2318</v>
      </c>
      <c r="G575" s="41"/>
      <c r="H575" s="41"/>
      <c r="I575" s="228"/>
      <c r="J575" s="41"/>
      <c r="K575" s="41"/>
      <c r="L575" s="45"/>
      <c r="M575" s="229"/>
      <c r="N575" s="230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224</v>
      </c>
      <c r="AU575" s="18" t="s">
        <v>82</v>
      </c>
    </row>
    <row r="576" s="2" customFormat="1">
      <c r="A576" s="39"/>
      <c r="B576" s="40"/>
      <c r="C576" s="41"/>
      <c r="D576" s="231" t="s">
        <v>226</v>
      </c>
      <c r="E576" s="41"/>
      <c r="F576" s="232" t="s">
        <v>2319</v>
      </c>
      <c r="G576" s="41"/>
      <c r="H576" s="41"/>
      <c r="I576" s="228"/>
      <c r="J576" s="41"/>
      <c r="K576" s="41"/>
      <c r="L576" s="45"/>
      <c r="M576" s="229"/>
      <c r="N576" s="230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226</v>
      </c>
      <c r="AU576" s="18" t="s">
        <v>82</v>
      </c>
    </row>
    <row r="577" s="2" customFormat="1" ht="16.5" customHeight="1">
      <c r="A577" s="39"/>
      <c r="B577" s="40"/>
      <c r="C577" s="243" t="s">
        <v>942</v>
      </c>
      <c r="D577" s="243" t="s">
        <v>254</v>
      </c>
      <c r="E577" s="244" t="s">
        <v>2320</v>
      </c>
      <c r="F577" s="245" t="s">
        <v>2321</v>
      </c>
      <c r="G577" s="246" t="s">
        <v>220</v>
      </c>
      <c r="H577" s="247">
        <v>48</v>
      </c>
      <c r="I577" s="248"/>
      <c r="J577" s="249">
        <f>ROUND(I577*H577,2)</f>
        <v>0</v>
      </c>
      <c r="K577" s="245" t="s">
        <v>221</v>
      </c>
      <c r="L577" s="250"/>
      <c r="M577" s="251" t="s">
        <v>19</v>
      </c>
      <c r="N577" s="252" t="s">
        <v>44</v>
      </c>
      <c r="O577" s="85"/>
      <c r="P577" s="222">
        <f>O577*H577</f>
        <v>0</v>
      </c>
      <c r="Q577" s="222">
        <v>0.028000000000000001</v>
      </c>
      <c r="R577" s="222">
        <f>Q577*H577</f>
        <v>1.3440000000000001</v>
      </c>
      <c r="S577" s="222">
        <v>0</v>
      </c>
      <c r="T577" s="223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4" t="s">
        <v>215</v>
      </c>
      <c r="AT577" s="224" t="s">
        <v>254</v>
      </c>
      <c r="AU577" s="224" t="s">
        <v>82</v>
      </c>
      <c r="AY577" s="18" t="s">
        <v>214</v>
      </c>
      <c r="BE577" s="225">
        <f>IF(N577="základní",J577,0)</f>
        <v>0</v>
      </c>
      <c r="BF577" s="225">
        <f>IF(N577="snížená",J577,0)</f>
        <v>0</v>
      </c>
      <c r="BG577" s="225">
        <f>IF(N577="zákl. přenesená",J577,0)</f>
        <v>0</v>
      </c>
      <c r="BH577" s="225">
        <f>IF(N577="sníž. přenesená",J577,0)</f>
        <v>0</v>
      </c>
      <c r="BI577" s="225">
        <f>IF(N577="nulová",J577,0)</f>
        <v>0</v>
      </c>
      <c r="BJ577" s="18" t="s">
        <v>80</v>
      </c>
      <c r="BK577" s="225">
        <f>ROUND(I577*H577,2)</f>
        <v>0</v>
      </c>
      <c r="BL577" s="18" t="s">
        <v>222</v>
      </c>
      <c r="BM577" s="224" t="s">
        <v>2322</v>
      </c>
    </row>
    <row r="578" s="2" customFormat="1">
      <c r="A578" s="39"/>
      <c r="B578" s="40"/>
      <c r="C578" s="41"/>
      <c r="D578" s="226" t="s">
        <v>224</v>
      </c>
      <c r="E578" s="41"/>
      <c r="F578" s="227" t="s">
        <v>2321</v>
      </c>
      <c r="G578" s="41"/>
      <c r="H578" s="41"/>
      <c r="I578" s="228"/>
      <c r="J578" s="41"/>
      <c r="K578" s="41"/>
      <c r="L578" s="45"/>
      <c r="M578" s="229"/>
      <c r="N578" s="230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224</v>
      </c>
      <c r="AU578" s="18" t="s">
        <v>82</v>
      </c>
    </row>
    <row r="579" s="2" customFormat="1" ht="21.75" customHeight="1">
      <c r="A579" s="39"/>
      <c r="B579" s="40"/>
      <c r="C579" s="213" t="s">
        <v>946</v>
      </c>
      <c r="D579" s="213" t="s">
        <v>217</v>
      </c>
      <c r="E579" s="214" t="s">
        <v>2323</v>
      </c>
      <c r="F579" s="215" t="s">
        <v>2324</v>
      </c>
      <c r="G579" s="216" t="s">
        <v>220</v>
      </c>
      <c r="H579" s="217">
        <v>390</v>
      </c>
      <c r="I579" s="218"/>
      <c r="J579" s="219">
        <f>ROUND(I579*H579,2)</f>
        <v>0</v>
      </c>
      <c r="K579" s="215" t="s">
        <v>221</v>
      </c>
      <c r="L579" s="45"/>
      <c r="M579" s="220" t="s">
        <v>19</v>
      </c>
      <c r="N579" s="221" t="s">
        <v>44</v>
      </c>
      <c r="O579" s="85"/>
      <c r="P579" s="222">
        <f>O579*H579</f>
        <v>0</v>
      </c>
      <c r="Q579" s="222">
        <v>0.00044999999999999999</v>
      </c>
      <c r="R579" s="222">
        <f>Q579*H579</f>
        <v>0.17549999999999999</v>
      </c>
      <c r="S579" s="222">
        <v>0</v>
      </c>
      <c r="T579" s="223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4" t="s">
        <v>222</v>
      </c>
      <c r="AT579" s="224" t="s">
        <v>217</v>
      </c>
      <c r="AU579" s="224" t="s">
        <v>82</v>
      </c>
      <c r="AY579" s="18" t="s">
        <v>214</v>
      </c>
      <c r="BE579" s="225">
        <f>IF(N579="základní",J579,0)</f>
        <v>0</v>
      </c>
      <c r="BF579" s="225">
        <f>IF(N579="snížená",J579,0)</f>
        <v>0</v>
      </c>
      <c r="BG579" s="225">
        <f>IF(N579="zákl. přenesená",J579,0)</f>
        <v>0</v>
      </c>
      <c r="BH579" s="225">
        <f>IF(N579="sníž. přenesená",J579,0)</f>
        <v>0</v>
      </c>
      <c r="BI579" s="225">
        <f>IF(N579="nulová",J579,0)</f>
        <v>0</v>
      </c>
      <c r="BJ579" s="18" t="s">
        <v>80</v>
      </c>
      <c r="BK579" s="225">
        <f>ROUND(I579*H579,2)</f>
        <v>0</v>
      </c>
      <c r="BL579" s="18" t="s">
        <v>222</v>
      </c>
      <c r="BM579" s="224" t="s">
        <v>2325</v>
      </c>
    </row>
    <row r="580" s="2" customFormat="1">
      <c r="A580" s="39"/>
      <c r="B580" s="40"/>
      <c r="C580" s="41"/>
      <c r="D580" s="226" t="s">
        <v>224</v>
      </c>
      <c r="E580" s="41"/>
      <c r="F580" s="227" t="s">
        <v>2326</v>
      </c>
      <c r="G580" s="41"/>
      <c r="H580" s="41"/>
      <c r="I580" s="228"/>
      <c r="J580" s="41"/>
      <c r="K580" s="41"/>
      <c r="L580" s="45"/>
      <c r="M580" s="229"/>
      <c r="N580" s="230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224</v>
      </c>
      <c r="AU580" s="18" t="s">
        <v>82</v>
      </c>
    </row>
    <row r="581" s="2" customFormat="1">
      <c r="A581" s="39"/>
      <c r="B581" s="40"/>
      <c r="C581" s="41"/>
      <c r="D581" s="231" t="s">
        <v>226</v>
      </c>
      <c r="E581" s="41"/>
      <c r="F581" s="232" t="s">
        <v>2327</v>
      </c>
      <c r="G581" s="41"/>
      <c r="H581" s="41"/>
      <c r="I581" s="228"/>
      <c r="J581" s="41"/>
      <c r="K581" s="41"/>
      <c r="L581" s="45"/>
      <c r="M581" s="229"/>
      <c r="N581" s="230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226</v>
      </c>
      <c r="AU581" s="18" t="s">
        <v>82</v>
      </c>
    </row>
    <row r="582" s="13" customFormat="1">
      <c r="A582" s="13"/>
      <c r="B582" s="233"/>
      <c r="C582" s="234"/>
      <c r="D582" s="226" t="s">
        <v>242</v>
      </c>
      <c r="E582" s="254" t="s">
        <v>19</v>
      </c>
      <c r="F582" s="235" t="s">
        <v>2328</v>
      </c>
      <c r="G582" s="234"/>
      <c r="H582" s="236">
        <v>390</v>
      </c>
      <c r="I582" s="237"/>
      <c r="J582" s="234"/>
      <c r="K582" s="234"/>
      <c r="L582" s="238"/>
      <c r="M582" s="239"/>
      <c r="N582" s="240"/>
      <c r="O582" s="240"/>
      <c r="P582" s="240"/>
      <c r="Q582" s="240"/>
      <c r="R582" s="240"/>
      <c r="S582" s="240"/>
      <c r="T582" s="24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2" t="s">
        <v>242</v>
      </c>
      <c r="AU582" s="242" t="s">
        <v>82</v>
      </c>
      <c r="AV582" s="13" t="s">
        <v>82</v>
      </c>
      <c r="AW582" s="13" t="s">
        <v>35</v>
      </c>
      <c r="AX582" s="13" t="s">
        <v>80</v>
      </c>
      <c r="AY582" s="242" t="s">
        <v>214</v>
      </c>
    </row>
    <row r="583" s="2" customFormat="1" ht="16.5" customHeight="1">
      <c r="A583" s="39"/>
      <c r="B583" s="40"/>
      <c r="C583" s="213" t="s">
        <v>950</v>
      </c>
      <c r="D583" s="213" t="s">
        <v>217</v>
      </c>
      <c r="E583" s="214" t="s">
        <v>2329</v>
      </c>
      <c r="F583" s="215" t="s">
        <v>2330</v>
      </c>
      <c r="G583" s="216" t="s">
        <v>220</v>
      </c>
      <c r="H583" s="217">
        <v>780</v>
      </c>
      <c r="I583" s="218"/>
      <c r="J583" s="219">
        <f>ROUND(I583*H583,2)</f>
        <v>0</v>
      </c>
      <c r="K583" s="215" t="s">
        <v>221</v>
      </c>
      <c r="L583" s="45"/>
      <c r="M583" s="220" t="s">
        <v>19</v>
      </c>
      <c r="N583" s="221" t="s">
        <v>44</v>
      </c>
      <c r="O583" s="85"/>
      <c r="P583" s="222">
        <f>O583*H583</f>
        <v>0</v>
      </c>
      <c r="Q583" s="222">
        <v>0</v>
      </c>
      <c r="R583" s="222">
        <f>Q583*H583</f>
        <v>0</v>
      </c>
      <c r="S583" s="222">
        <v>0</v>
      </c>
      <c r="T583" s="223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4" t="s">
        <v>222</v>
      </c>
      <c r="AT583" s="224" t="s">
        <v>217</v>
      </c>
      <c r="AU583" s="224" t="s">
        <v>82</v>
      </c>
      <c r="AY583" s="18" t="s">
        <v>214</v>
      </c>
      <c r="BE583" s="225">
        <f>IF(N583="základní",J583,0)</f>
        <v>0</v>
      </c>
      <c r="BF583" s="225">
        <f>IF(N583="snížená",J583,0)</f>
        <v>0</v>
      </c>
      <c r="BG583" s="225">
        <f>IF(N583="zákl. přenesená",J583,0)</f>
        <v>0</v>
      </c>
      <c r="BH583" s="225">
        <f>IF(N583="sníž. přenesená",J583,0)</f>
        <v>0</v>
      </c>
      <c r="BI583" s="225">
        <f>IF(N583="nulová",J583,0)</f>
        <v>0</v>
      </c>
      <c r="BJ583" s="18" t="s">
        <v>80</v>
      </c>
      <c r="BK583" s="225">
        <f>ROUND(I583*H583,2)</f>
        <v>0</v>
      </c>
      <c r="BL583" s="18" t="s">
        <v>222</v>
      </c>
      <c r="BM583" s="224" t="s">
        <v>2331</v>
      </c>
    </row>
    <row r="584" s="2" customFormat="1">
      <c r="A584" s="39"/>
      <c r="B584" s="40"/>
      <c r="C584" s="41"/>
      <c r="D584" s="226" t="s">
        <v>224</v>
      </c>
      <c r="E584" s="41"/>
      <c r="F584" s="227" t="s">
        <v>2332</v>
      </c>
      <c r="G584" s="41"/>
      <c r="H584" s="41"/>
      <c r="I584" s="228"/>
      <c r="J584" s="41"/>
      <c r="K584" s="41"/>
      <c r="L584" s="45"/>
      <c r="M584" s="229"/>
      <c r="N584" s="230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224</v>
      </c>
      <c r="AU584" s="18" t="s">
        <v>82</v>
      </c>
    </row>
    <row r="585" s="2" customFormat="1">
      <c r="A585" s="39"/>
      <c r="B585" s="40"/>
      <c r="C585" s="41"/>
      <c r="D585" s="231" t="s">
        <v>226</v>
      </c>
      <c r="E585" s="41"/>
      <c r="F585" s="232" t="s">
        <v>2333</v>
      </c>
      <c r="G585" s="41"/>
      <c r="H585" s="41"/>
      <c r="I585" s="228"/>
      <c r="J585" s="41"/>
      <c r="K585" s="41"/>
      <c r="L585" s="45"/>
      <c r="M585" s="229"/>
      <c r="N585" s="230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226</v>
      </c>
      <c r="AU585" s="18" t="s">
        <v>82</v>
      </c>
    </row>
    <row r="586" s="13" customFormat="1">
      <c r="A586" s="13"/>
      <c r="B586" s="233"/>
      <c r="C586" s="234"/>
      <c r="D586" s="226" t="s">
        <v>242</v>
      </c>
      <c r="E586" s="254" t="s">
        <v>19</v>
      </c>
      <c r="F586" s="235" t="s">
        <v>2334</v>
      </c>
      <c r="G586" s="234"/>
      <c r="H586" s="236">
        <v>780</v>
      </c>
      <c r="I586" s="237"/>
      <c r="J586" s="234"/>
      <c r="K586" s="234"/>
      <c r="L586" s="238"/>
      <c r="M586" s="239"/>
      <c r="N586" s="240"/>
      <c r="O586" s="240"/>
      <c r="P586" s="240"/>
      <c r="Q586" s="240"/>
      <c r="R586" s="240"/>
      <c r="S586" s="240"/>
      <c r="T586" s="24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2" t="s">
        <v>242</v>
      </c>
      <c r="AU586" s="242" t="s">
        <v>82</v>
      </c>
      <c r="AV586" s="13" t="s">
        <v>82</v>
      </c>
      <c r="AW586" s="13" t="s">
        <v>35</v>
      </c>
      <c r="AX586" s="13" t="s">
        <v>80</v>
      </c>
      <c r="AY586" s="242" t="s">
        <v>214</v>
      </c>
    </row>
    <row r="587" s="2" customFormat="1" ht="16.5" customHeight="1">
      <c r="A587" s="39"/>
      <c r="B587" s="40"/>
      <c r="C587" s="213" t="s">
        <v>954</v>
      </c>
      <c r="D587" s="213" t="s">
        <v>217</v>
      </c>
      <c r="E587" s="214" t="s">
        <v>2335</v>
      </c>
      <c r="F587" s="215" t="s">
        <v>2336</v>
      </c>
      <c r="G587" s="216" t="s">
        <v>277</v>
      </c>
      <c r="H587" s="217">
        <v>1</v>
      </c>
      <c r="I587" s="218"/>
      <c r="J587" s="219">
        <f>ROUND(I587*H587,2)</f>
        <v>0</v>
      </c>
      <c r="K587" s="215" t="s">
        <v>221</v>
      </c>
      <c r="L587" s="45"/>
      <c r="M587" s="220" t="s">
        <v>19</v>
      </c>
      <c r="N587" s="221" t="s">
        <v>44</v>
      </c>
      <c r="O587" s="85"/>
      <c r="P587" s="222">
        <f>O587*H587</f>
        <v>0</v>
      </c>
      <c r="Q587" s="222">
        <v>0.072870000000000004</v>
      </c>
      <c r="R587" s="222">
        <f>Q587*H587</f>
        <v>0.072870000000000004</v>
      </c>
      <c r="S587" s="222">
        <v>0</v>
      </c>
      <c r="T587" s="223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4" t="s">
        <v>222</v>
      </c>
      <c r="AT587" s="224" t="s">
        <v>217</v>
      </c>
      <c r="AU587" s="224" t="s">
        <v>82</v>
      </c>
      <c r="AY587" s="18" t="s">
        <v>214</v>
      </c>
      <c r="BE587" s="225">
        <f>IF(N587="základní",J587,0)</f>
        <v>0</v>
      </c>
      <c r="BF587" s="225">
        <f>IF(N587="snížená",J587,0)</f>
        <v>0</v>
      </c>
      <c r="BG587" s="225">
        <f>IF(N587="zákl. přenesená",J587,0)</f>
        <v>0</v>
      </c>
      <c r="BH587" s="225">
        <f>IF(N587="sníž. přenesená",J587,0)</f>
        <v>0</v>
      </c>
      <c r="BI587" s="225">
        <f>IF(N587="nulová",J587,0)</f>
        <v>0</v>
      </c>
      <c r="BJ587" s="18" t="s">
        <v>80</v>
      </c>
      <c r="BK587" s="225">
        <f>ROUND(I587*H587,2)</f>
        <v>0</v>
      </c>
      <c r="BL587" s="18" t="s">
        <v>222</v>
      </c>
      <c r="BM587" s="224" t="s">
        <v>2337</v>
      </c>
    </row>
    <row r="588" s="2" customFormat="1">
      <c r="A588" s="39"/>
      <c r="B588" s="40"/>
      <c r="C588" s="41"/>
      <c r="D588" s="226" t="s">
        <v>224</v>
      </c>
      <c r="E588" s="41"/>
      <c r="F588" s="227" t="s">
        <v>2336</v>
      </c>
      <c r="G588" s="41"/>
      <c r="H588" s="41"/>
      <c r="I588" s="228"/>
      <c r="J588" s="41"/>
      <c r="K588" s="41"/>
      <c r="L588" s="45"/>
      <c r="M588" s="229"/>
      <c r="N588" s="230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224</v>
      </c>
      <c r="AU588" s="18" t="s">
        <v>82</v>
      </c>
    </row>
    <row r="589" s="2" customFormat="1">
      <c r="A589" s="39"/>
      <c r="B589" s="40"/>
      <c r="C589" s="41"/>
      <c r="D589" s="231" t="s">
        <v>226</v>
      </c>
      <c r="E589" s="41"/>
      <c r="F589" s="232" t="s">
        <v>2338</v>
      </c>
      <c r="G589" s="41"/>
      <c r="H589" s="41"/>
      <c r="I589" s="228"/>
      <c r="J589" s="41"/>
      <c r="K589" s="41"/>
      <c r="L589" s="45"/>
      <c r="M589" s="229"/>
      <c r="N589" s="230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226</v>
      </c>
      <c r="AU589" s="18" t="s">
        <v>82</v>
      </c>
    </row>
    <row r="590" s="2" customFormat="1" ht="16.5" customHeight="1">
      <c r="A590" s="39"/>
      <c r="B590" s="40"/>
      <c r="C590" s="213" t="s">
        <v>958</v>
      </c>
      <c r="D590" s="213" t="s">
        <v>217</v>
      </c>
      <c r="E590" s="214" t="s">
        <v>2339</v>
      </c>
      <c r="F590" s="215" t="s">
        <v>2340</v>
      </c>
      <c r="G590" s="216" t="s">
        <v>2341</v>
      </c>
      <c r="H590" s="217">
        <v>25</v>
      </c>
      <c r="I590" s="218"/>
      <c r="J590" s="219">
        <f>ROUND(I590*H590,2)</f>
        <v>0</v>
      </c>
      <c r="K590" s="215" t="s">
        <v>221</v>
      </c>
      <c r="L590" s="45"/>
      <c r="M590" s="220" t="s">
        <v>19</v>
      </c>
      <c r="N590" s="221" t="s">
        <v>44</v>
      </c>
      <c r="O590" s="85"/>
      <c r="P590" s="222">
        <f>O590*H590</f>
        <v>0</v>
      </c>
      <c r="Q590" s="222">
        <v>0</v>
      </c>
      <c r="R590" s="222">
        <f>Q590*H590</f>
        <v>0</v>
      </c>
      <c r="S590" s="222">
        <v>0</v>
      </c>
      <c r="T590" s="223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24" t="s">
        <v>222</v>
      </c>
      <c r="AT590" s="224" t="s">
        <v>217</v>
      </c>
      <c r="AU590" s="224" t="s">
        <v>82</v>
      </c>
      <c r="AY590" s="18" t="s">
        <v>214</v>
      </c>
      <c r="BE590" s="225">
        <f>IF(N590="základní",J590,0)</f>
        <v>0</v>
      </c>
      <c r="BF590" s="225">
        <f>IF(N590="snížená",J590,0)</f>
        <v>0</v>
      </c>
      <c r="BG590" s="225">
        <f>IF(N590="zákl. přenesená",J590,0)</f>
        <v>0</v>
      </c>
      <c r="BH590" s="225">
        <f>IF(N590="sníž. přenesená",J590,0)</f>
        <v>0</v>
      </c>
      <c r="BI590" s="225">
        <f>IF(N590="nulová",J590,0)</f>
        <v>0</v>
      </c>
      <c r="BJ590" s="18" t="s">
        <v>80</v>
      </c>
      <c r="BK590" s="225">
        <f>ROUND(I590*H590,2)</f>
        <v>0</v>
      </c>
      <c r="BL590" s="18" t="s">
        <v>222</v>
      </c>
      <c r="BM590" s="224" t="s">
        <v>2342</v>
      </c>
    </row>
    <row r="591" s="2" customFormat="1">
      <c r="A591" s="39"/>
      <c r="B591" s="40"/>
      <c r="C591" s="41"/>
      <c r="D591" s="226" t="s">
        <v>224</v>
      </c>
      <c r="E591" s="41"/>
      <c r="F591" s="227" t="s">
        <v>2343</v>
      </c>
      <c r="G591" s="41"/>
      <c r="H591" s="41"/>
      <c r="I591" s="228"/>
      <c r="J591" s="41"/>
      <c r="K591" s="41"/>
      <c r="L591" s="45"/>
      <c r="M591" s="229"/>
      <c r="N591" s="230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224</v>
      </c>
      <c r="AU591" s="18" t="s">
        <v>82</v>
      </c>
    </row>
    <row r="592" s="2" customFormat="1">
      <c r="A592" s="39"/>
      <c r="B592" s="40"/>
      <c r="C592" s="41"/>
      <c r="D592" s="231" t="s">
        <v>226</v>
      </c>
      <c r="E592" s="41"/>
      <c r="F592" s="232" t="s">
        <v>2344</v>
      </c>
      <c r="G592" s="41"/>
      <c r="H592" s="41"/>
      <c r="I592" s="228"/>
      <c r="J592" s="41"/>
      <c r="K592" s="41"/>
      <c r="L592" s="45"/>
      <c r="M592" s="229"/>
      <c r="N592" s="230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226</v>
      </c>
      <c r="AU592" s="18" t="s">
        <v>82</v>
      </c>
    </row>
    <row r="593" s="2" customFormat="1" ht="16.5" customHeight="1">
      <c r="A593" s="39"/>
      <c r="B593" s="40"/>
      <c r="C593" s="213" t="s">
        <v>962</v>
      </c>
      <c r="D593" s="213" t="s">
        <v>217</v>
      </c>
      <c r="E593" s="214" t="s">
        <v>2345</v>
      </c>
      <c r="F593" s="215" t="s">
        <v>2346</v>
      </c>
      <c r="G593" s="216" t="s">
        <v>2341</v>
      </c>
      <c r="H593" s="217">
        <v>5</v>
      </c>
      <c r="I593" s="218"/>
      <c r="J593" s="219">
        <f>ROUND(I593*H593,2)</f>
        <v>0</v>
      </c>
      <c r="K593" s="215" t="s">
        <v>221</v>
      </c>
      <c r="L593" s="45"/>
      <c r="M593" s="220" t="s">
        <v>19</v>
      </c>
      <c r="N593" s="221" t="s">
        <v>44</v>
      </c>
      <c r="O593" s="85"/>
      <c r="P593" s="222">
        <f>O593*H593</f>
        <v>0</v>
      </c>
      <c r="Q593" s="222">
        <v>0</v>
      </c>
      <c r="R593" s="222">
        <f>Q593*H593</f>
        <v>0</v>
      </c>
      <c r="S593" s="222">
        <v>0</v>
      </c>
      <c r="T593" s="223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4" t="s">
        <v>222</v>
      </c>
      <c r="AT593" s="224" t="s">
        <v>217</v>
      </c>
      <c r="AU593" s="224" t="s">
        <v>82</v>
      </c>
      <c r="AY593" s="18" t="s">
        <v>214</v>
      </c>
      <c r="BE593" s="225">
        <f>IF(N593="základní",J593,0)</f>
        <v>0</v>
      </c>
      <c r="BF593" s="225">
        <f>IF(N593="snížená",J593,0)</f>
        <v>0</v>
      </c>
      <c r="BG593" s="225">
        <f>IF(N593="zákl. přenesená",J593,0)</f>
        <v>0</v>
      </c>
      <c r="BH593" s="225">
        <f>IF(N593="sníž. přenesená",J593,0)</f>
        <v>0</v>
      </c>
      <c r="BI593" s="225">
        <f>IF(N593="nulová",J593,0)</f>
        <v>0</v>
      </c>
      <c r="BJ593" s="18" t="s">
        <v>80</v>
      </c>
      <c r="BK593" s="225">
        <f>ROUND(I593*H593,2)</f>
        <v>0</v>
      </c>
      <c r="BL593" s="18" t="s">
        <v>222</v>
      </c>
      <c r="BM593" s="224" t="s">
        <v>2347</v>
      </c>
    </row>
    <row r="594" s="2" customFormat="1">
      <c r="A594" s="39"/>
      <c r="B594" s="40"/>
      <c r="C594" s="41"/>
      <c r="D594" s="226" t="s">
        <v>224</v>
      </c>
      <c r="E594" s="41"/>
      <c r="F594" s="227" t="s">
        <v>2348</v>
      </c>
      <c r="G594" s="41"/>
      <c r="H594" s="41"/>
      <c r="I594" s="228"/>
      <c r="J594" s="41"/>
      <c r="K594" s="41"/>
      <c r="L594" s="45"/>
      <c r="M594" s="229"/>
      <c r="N594" s="230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224</v>
      </c>
      <c r="AU594" s="18" t="s">
        <v>82</v>
      </c>
    </row>
    <row r="595" s="2" customFormat="1">
      <c r="A595" s="39"/>
      <c r="B595" s="40"/>
      <c r="C595" s="41"/>
      <c r="D595" s="231" t="s">
        <v>226</v>
      </c>
      <c r="E595" s="41"/>
      <c r="F595" s="232" t="s">
        <v>2349</v>
      </c>
      <c r="G595" s="41"/>
      <c r="H595" s="41"/>
      <c r="I595" s="228"/>
      <c r="J595" s="41"/>
      <c r="K595" s="41"/>
      <c r="L595" s="45"/>
      <c r="M595" s="229"/>
      <c r="N595" s="230"/>
      <c r="O595" s="85"/>
      <c r="P595" s="85"/>
      <c r="Q595" s="85"/>
      <c r="R595" s="85"/>
      <c r="S595" s="85"/>
      <c r="T595" s="86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226</v>
      </c>
      <c r="AU595" s="18" t="s">
        <v>82</v>
      </c>
    </row>
    <row r="596" s="2" customFormat="1" ht="16.5" customHeight="1">
      <c r="A596" s="39"/>
      <c r="B596" s="40"/>
      <c r="C596" s="213" t="s">
        <v>966</v>
      </c>
      <c r="D596" s="213" t="s">
        <v>217</v>
      </c>
      <c r="E596" s="214" t="s">
        <v>2350</v>
      </c>
      <c r="F596" s="215" t="s">
        <v>2351</v>
      </c>
      <c r="G596" s="216" t="s">
        <v>1655</v>
      </c>
      <c r="H596" s="217">
        <v>0.67500000000000004</v>
      </c>
      <c r="I596" s="218"/>
      <c r="J596" s="219">
        <f>ROUND(I596*H596,2)</f>
        <v>0</v>
      </c>
      <c r="K596" s="215" t="s">
        <v>221</v>
      </c>
      <c r="L596" s="45"/>
      <c r="M596" s="220" t="s">
        <v>19</v>
      </c>
      <c r="N596" s="221" t="s">
        <v>44</v>
      </c>
      <c r="O596" s="85"/>
      <c r="P596" s="222">
        <f>O596*H596</f>
        <v>0</v>
      </c>
      <c r="Q596" s="222">
        <v>0</v>
      </c>
      <c r="R596" s="222">
        <f>Q596*H596</f>
        <v>0</v>
      </c>
      <c r="S596" s="222">
        <v>2.5499999999999998</v>
      </c>
      <c r="T596" s="223">
        <f>S596*H596</f>
        <v>1.72125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24" t="s">
        <v>222</v>
      </c>
      <c r="AT596" s="224" t="s">
        <v>217</v>
      </c>
      <c r="AU596" s="224" t="s">
        <v>82</v>
      </c>
      <c r="AY596" s="18" t="s">
        <v>214</v>
      </c>
      <c r="BE596" s="225">
        <f>IF(N596="základní",J596,0)</f>
        <v>0</v>
      </c>
      <c r="BF596" s="225">
        <f>IF(N596="snížená",J596,0)</f>
        <v>0</v>
      </c>
      <c r="BG596" s="225">
        <f>IF(N596="zákl. přenesená",J596,0)</f>
        <v>0</v>
      </c>
      <c r="BH596" s="225">
        <f>IF(N596="sníž. přenesená",J596,0)</f>
        <v>0</v>
      </c>
      <c r="BI596" s="225">
        <f>IF(N596="nulová",J596,0)</f>
        <v>0</v>
      </c>
      <c r="BJ596" s="18" t="s">
        <v>80</v>
      </c>
      <c r="BK596" s="225">
        <f>ROUND(I596*H596,2)</f>
        <v>0</v>
      </c>
      <c r="BL596" s="18" t="s">
        <v>222</v>
      </c>
      <c r="BM596" s="224" t="s">
        <v>2352</v>
      </c>
    </row>
    <row r="597" s="2" customFormat="1">
      <c r="A597" s="39"/>
      <c r="B597" s="40"/>
      <c r="C597" s="41"/>
      <c r="D597" s="226" t="s">
        <v>224</v>
      </c>
      <c r="E597" s="41"/>
      <c r="F597" s="227" t="s">
        <v>2353</v>
      </c>
      <c r="G597" s="41"/>
      <c r="H597" s="41"/>
      <c r="I597" s="228"/>
      <c r="J597" s="41"/>
      <c r="K597" s="41"/>
      <c r="L597" s="45"/>
      <c r="M597" s="229"/>
      <c r="N597" s="230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224</v>
      </c>
      <c r="AU597" s="18" t="s">
        <v>82</v>
      </c>
    </row>
    <row r="598" s="2" customFormat="1">
      <c r="A598" s="39"/>
      <c r="B598" s="40"/>
      <c r="C598" s="41"/>
      <c r="D598" s="231" t="s">
        <v>226</v>
      </c>
      <c r="E598" s="41"/>
      <c r="F598" s="232" t="s">
        <v>2354</v>
      </c>
      <c r="G598" s="41"/>
      <c r="H598" s="41"/>
      <c r="I598" s="228"/>
      <c r="J598" s="41"/>
      <c r="K598" s="41"/>
      <c r="L598" s="45"/>
      <c r="M598" s="229"/>
      <c r="N598" s="230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226</v>
      </c>
      <c r="AU598" s="18" t="s">
        <v>82</v>
      </c>
    </row>
    <row r="599" s="13" customFormat="1">
      <c r="A599" s="13"/>
      <c r="B599" s="233"/>
      <c r="C599" s="234"/>
      <c r="D599" s="226" t="s">
        <v>242</v>
      </c>
      <c r="E599" s="254" t="s">
        <v>19</v>
      </c>
      <c r="F599" s="235" t="s">
        <v>2038</v>
      </c>
      <c r="G599" s="234"/>
      <c r="H599" s="236">
        <v>0.67500000000000004</v>
      </c>
      <c r="I599" s="237"/>
      <c r="J599" s="234"/>
      <c r="K599" s="234"/>
      <c r="L599" s="238"/>
      <c r="M599" s="239"/>
      <c r="N599" s="240"/>
      <c r="O599" s="240"/>
      <c r="P599" s="240"/>
      <c r="Q599" s="240"/>
      <c r="R599" s="240"/>
      <c r="S599" s="240"/>
      <c r="T599" s="24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2" t="s">
        <v>242</v>
      </c>
      <c r="AU599" s="242" t="s">
        <v>82</v>
      </c>
      <c r="AV599" s="13" t="s">
        <v>82</v>
      </c>
      <c r="AW599" s="13" t="s">
        <v>35</v>
      </c>
      <c r="AX599" s="13" t="s">
        <v>80</v>
      </c>
      <c r="AY599" s="242" t="s">
        <v>214</v>
      </c>
    </row>
    <row r="600" s="2" customFormat="1" ht="16.5" customHeight="1">
      <c r="A600" s="39"/>
      <c r="B600" s="40"/>
      <c r="C600" s="213" t="s">
        <v>970</v>
      </c>
      <c r="D600" s="213" t="s">
        <v>217</v>
      </c>
      <c r="E600" s="214" t="s">
        <v>2355</v>
      </c>
      <c r="F600" s="215" t="s">
        <v>2356</v>
      </c>
      <c r="G600" s="216" t="s">
        <v>1655</v>
      </c>
      <c r="H600" s="217">
        <v>1.5</v>
      </c>
      <c r="I600" s="218"/>
      <c r="J600" s="219">
        <f>ROUND(I600*H600,2)</f>
        <v>0</v>
      </c>
      <c r="K600" s="215" t="s">
        <v>221</v>
      </c>
      <c r="L600" s="45"/>
      <c r="M600" s="220" t="s">
        <v>19</v>
      </c>
      <c r="N600" s="221" t="s">
        <v>44</v>
      </c>
      <c r="O600" s="85"/>
      <c r="P600" s="222">
        <f>O600*H600</f>
        <v>0</v>
      </c>
      <c r="Q600" s="222">
        <v>0</v>
      </c>
      <c r="R600" s="222">
        <f>Q600*H600</f>
        <v>0</v>
      </c>
      <c r="S600" s="222">
        <v>2.3999999999999999</v>
      </c>
      <c r="T600" s="223">
        <f>S600*H600</f>
        <v>3.5999999999999996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4" t="s">
        <v>222</v>
      </c>
      <c r="AT600" s="224" t="s">
        <v>217</v>
      </c>
      <c r="AU600" s="224" t="s">
        <v>82</v>
      </c>
      <c r="AY600" s="18" t="s">
        <v>214</v>
      </c>
      <c r="BE600" s="225">
        <f>IF(N600="základní",J600,0)</f>
        <v>0</v>
      </c>
      <c r="BF600" s="225">
        <f>IF(N600="snížená",J600,0)</f>
        <v>0</v>
      </c>
      <c r="BG600" s="225">
        <f>IF(N600="zákl. přenesená",J600,0)</f>
        <v>0</v>
      </c>
      <c r="BH600" s="225">
        <f>IF(N600="sníž. přenesená",J600,0)</f>
        <v>0</v>
      </c>
      <c r="BI600" s="225">
        <f>IF(N600="nulová",J600,0)</f>
        <v>0</v>
      </c>
      <c r="BJ600" s="18" t="s">
        <v>80</v>
      </c>
      <c r="BK600" s="225">
        <f>ROUND(I600*H600,2)</f>
        <v>0</v>
      </c>
      <c r="BL600" s="18" t="s">
        <v>222</v>
      </c>
      <c r="BM600" s="224" t="s">
        <v>2357</v>
      </c>
    </row>
    <row r="601" s="2" customFormat="1">
      <c r="A601" s="39"/>
      <c r="B601" s="40"/>
      <c r="C601" s="41"/>
      <c r="D601" s="226" t="s">
        <v>224</v>
      </c>
      <c r="E601" s="41"/>
      <c r="F601" s="227" t="s">
        <v>2358</v>
      </c>
      <c r="G601" s="41"/>
      <c r="H601" s="41"/>
      <c r="I601" s="228"/>
      <c r="J601" s="41"/>
      <c r="K601" s="41"/>
      <c r="L601" s="45"/>
      <c r="M601" s="229"/>
      <c r="N601" s="230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224</v>
      </c>
      <c r="AU601" s="18" t="s">
        <v>82</v>
      </c>
    </row>
    <row r="602" s="2" customFormat="1">
      <c r="A602" s="39"/>
      <c r="B602" s="40"/>
      <c r="C602" s="41"/>
      <c r="D602" s="231" t="s">
        <v>226</v>
      </c>
      <c r="E602" s="41"/>
      <c r="F602" s="232" t="s">
        <v>2359</v>
      </c>
      <c r="G602" s="41"/>
      <c r="H602" s="41"/>
      <c r="I602" s="228"/>
      <c r="J602" s="41"/>
      <c r="K602" s="41"/>
      <c r="L602" s="45"/>
      <c r="M602" s="229"/>
      <c r="N602" s="230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226</v>
      </c>
      <c r="AU602" s="18" t="s">
        <v>82</v>
      </c>
    </row>
    <row r="603" s="13" customFormat="1">
      <c r="A603" s="13"/>
      <c r="B603" s="233"/>
      <c r="C603" s="234"/>
      <c r="D603" s="226" t="s">
        <v>242</v>
      </c>
      <c r="E603" s="254" t="s">
        <v>19</v>
      </c>
      <c r="F603" s="235" t="s">
        <v>2015</v>
      </c>
      <c r="G603" s="234"/>
      <c r="H603" s="236">
        <v>1.5</v>
      </c>
      <c r="I603" s="237"/>
      <c r="J603" s="234"/>
      <c r="K603" s="234"/>
      <c r="L603" s="238"/>
      <c r="M603" s="239"/>
      <c r="N603" s="240"/>
      <c r="O603" s="240"/>
      <c r="P603" s="240"/>
      <c r="Q603" s="240"/>
      <c r="R603" s="240"/>
      <c r="S603" s="240"/>
      <c r="T603" s="24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2" t="s">
        <v>242</v>
      </c>
      <c r="AU603" s="242" t="s">
        <v>82</v>
      </c>
      <c r="AV603" s="13" t="s">
        <v>82</v>
      </c>
      <c r="AW603" s="13" t="s">
        <v>35</v>
      </c>
      <c r="AX603" s="13" t="s">
        <v>80</v>
      </c>
      <c r="AY603" s="242" t="s">
        <v>214</v>
      </c>
    </row>
    <row r="604" s="2" customFormat="1" ht="16.5" customHeight="1">
      <c r="A604" s="39"/>
      <c r="B604" s="40"/>
      <c r="C604" s="213" t="s">
        <v>976</v>
      </c>
      <c r="D604" s="213" t="s">
        <v>217</v>
      </c>
      <c r="E604" s="214" t="s">
        <v>2360</v>
      </c>
      <c r="F604" s="215" t="s">
        <v>2361</v>
      </c>
      <c r="G604" s="216" t="s">
        <v>277</v>
      </c>
      <c r="H604" s="217">
        <v>424</v>
      </c>
      <c r="I604" s="218"/>
      <c r="J604" s="219">
        <f>ROUND(I604*H604,2)</f>
        <v>0</v>
      </c>
      <c r="K604" s="215" t="s">
        <v>221</v>
      </c>
      <c r="L604" s="45"/>
      <c r="M604" s="220" t="s">
        <v>19</v>
      </c>
      <c r="N604" s="221" t="s">
        <v>44</v>
      </c>
      <c r="O604" s="85"/>
      <c r="P604" s="222">
        <f>O604*H604</f>
        <v>0</v>
      </c>
      <c r="Q604" s="222">
        <v>0</v>
      </c>
      <c r="R604" s="222">
        <f>Q604*H604</f>
        <v>0</v>
      </c>
      <c r="S604" s="222">
        <v>0.47999999999999998</v>
      </c>
      <c r="T604" s="223">
        <f>S604*H604</f>
        <v>203.51999999999998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24" t="s">
        <v>222</v>
      </c>
      <c r="AT604" s="224" t="s">
        <v>217</v>
      </c>
      <c r="AU604" s="224" t="s">
        <v>82</v>
      </c>
      <c r="AY604" s="18" t="s">
        <v>214</v>
      </c>
      <c r="BE604" s="225">
        <f>IF(N604="základní",J604,0)</f>
        <v>0</v>
      </c>
      <c r="BF604" s="225">
        <f>IF(N604="snížená",J604,0)</f>
        <v>0</v>
      </c>
      <c r="BG604" s="225">
        <f>IF(N604="zákl. přenesená",J604,0)</f>
        <v>0</v>
      </c>
      <c r="BH604" s="225">
        <f>IF(N604="sníž. přenesená",J604,0)</f>
        <v>0</v>
      </c>
      <c r="BI604" s="225">
        <f>IF(N604="nulová",J604,0)</f>
        <v>0</v>
      </c>
      <c r="BJ604" s="18" t="s">
        <v>80</v>
      </c>
      <c r="BK604" s="225">
        <f>ROUND(I604*H604,2)</f>
        <v>0</v>
      </c>
      <c r="BL604" s="18" t="s">
        <v>222</v>
      </c>
      <c r="BM604" s="224" t="s">
        <v>2362</v>
      </c>
    </row>
    <row r="605" s="2" customFormat="1">
      <c r="A605" s="39"/>
      <c r="B605" s="40"/>
      <c r="C605" s="41"/>
      <c r="D605" s="226" t="s">
        <v>224</v>
      </c>
      <c r="E605" s="41"/>
      <c r="F605" s="227" t="s">
        <v>2363</v>
      </c>
      <c r="G605" s="41"/>
      <c r="H605" s="41"/>
      <c r="I605" s="228"/>
      <c r="J605" s="41"/>
      <c r="K605" s="41"/>
      <c r="L605" s="45"/>
      <c r="M605" s="229"/>
      <c r="N605" s="230"/>
      <c r="O605" s="85"/>
      <c r="P605" s="85"/>
      <c r="Q605" s="85"/>
      <c r="R605" s="85"/>
      <c r="S605" s="85"/>
      <c r="T605" s="86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224</v>
      </c>
      <c r="AU605" s="18" t="s">
        <v>82</v>
      </c>
    </row>
    <row r="606" s="2" customFormat="1">
      <c r="A606" s="39"/>
      <c r="B606" s="40"/>
      <c r="C606" s="41"/>
      <c r="D606" s="231" t="s">
        <v>226</v>
      </c>
      <c r="E606" s="41"/>
      <c r="F606" s="232" t="s">
        <v>2364</v>
      </c>
      <c r="G606" s="41"/>
      <c r="H606" s="41"/>
      <c r="I606" s="228"/>
      <c r="J606" s="41"/>
      <c r="K606" s="41"/>
      <c r="L606" s="45"/>
      <c r="M606" s="229"/>
      <c r="N606" s="230"/>
      <c r="O606" s="85"/>
      <c r="P606" s="85"/>
      <c r="Q606" s="85"/>
      <c r="R606" s="85"/>
      <c r="S606" s="85"/>
      <c r="T606" s="86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226</v>
      </c>
      <c r="AU606" s="18" t="s">
        <v>82</v>
      </c>
    </row>
    <row r="607" s="13" customFormat="1">
      <c r="A607" s="13"/>
      <c r="B607" s="233"/>
      <c r="C607" s="234"/>
      <c r="D607" s="226" t="s">
        <v>242</v>
      </c>
      <c r="E607" s="254" t="s">
        <v>19</v>
      </c>
      <c r="F607" s="235" t="s">
        <v>488</v>
      </c>
      <c r="G607" s="234"/>
      <c r="H607" s="236">
        <v>50</v>
      </c>
      <c r="I607" s="237"/>
      <c r="J607" s="234"/>
      <c r="K607" s="234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242</v>
      </c>
      <c r="AU607" s="242" t="s">
        <v>82</v>
      </c>
      <c r="AV607" s="13" t="s">
        <v>82</v>
      </c>
      <c r="AW607" s="13" t="s">
        <v>35</v>
      </c>
      <c r="AX607" s="13" t="s">
        <v>73</v>
      </c>
      <c r="AY607" s="242" t="s">
        <v>214</v>
      </c>
    </row>
    <row r="608" s="13" customFormat="1">
      <c r="A608" s="13"/>
      <c r="B608" s="233"/>
      <c r="C608" s="234"/>
      <c r="D608" s="226" t="s">
        <v>242</v>
      </c>
      <c r="E608" s="254" t="s">
        <v>19</v>
      </c>
      <c r="F608" s="235" t="s">
        <v>2365</v>
      </c>
      <c r="G608" s="234"/>
      <c r="H608" s="236">
        <v>374</v>
      </c>
      <c r="I608" s="237"/>
      <c r="J608" s="234"/>
      <c r="K608" s="234"/>
      <c r="L608" s="238"/>
      <c r="M608" s="239"/>
      <c r="N608" s="240"/>
      <c r="O608" s="240"/>
      <c r="P608" s="240"/>
      <c r="Q608" s="240"/>
      <c r="R608" s="240"/>
      <c r="S608" s="240"/>
      <c r="T608" s="24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2" t="s">
        <v>242</v>
      </c>
      <c r="AU608" s="242" t="s">
        <v>82</v>
      </c>
      <c r="AV608" s="13" t="s">
        <v>82</v>
      </c>
      <c r="AW608" s="13" t="s">
        <v>35</v>
      </c>
      <c r="AX608" s="13" t="s">
        <v>73</v>
      </c>
      <c r="AY608" s="242" t="s">
        <v>214</v>
      </c>
    </row>
    <row r="609" s="2" customFormat="1" ht="16.5" customHeight="1">
      <c r="A609" s="39"/>
      <c r="B609" s="40"/>
      <c r="C609" s="213" t="s">
        <v>980</v>
      </c>
      <c r="D609" s="213" t="s">
        <v>217</v>
      </c>
      <c r="E609" s="214" t="s">
        <v>2366</v>
      </c>
      <c r="F609" s="215" t="s">
        <v>2367</v>
      </c>
      <c r="G609" s="216" t="s">
        <v>277</v>
      </c>
      <c r="H609" s="217">
        <v>1</v>
      </c>
      <c r="I609" s="218"/>
      <c r="J609" s="219">
        <f>ROUND(I609*H609,2)</f>
        <v>0</v>
      </c>
      <c r="K609" s="215" t="s">
        <v>221</v>
      </c>
      <c r="L609" s="45"/>
      <c r="M609" s="220" t="s">
        <v>19</v>
      </c>
      <c r="N609" s="221" t="s">
        <v>44</v>
      </c>
      <c r="O609" s="85"/>
      <c r="P609" s="222">
        <f>O609*H609</f>
        <v>0</v>
      </c>
      <c r="Q609" s="222">
        <v>0</v>
      </c>
      <c r="R609" s="222">
        <f>Q609*H609</f>
        <v>0</v>
      </c>
      <c r="S609" s="222">
        <v>0.086999999999999994</v>
      </c>
      <c r="T609" s="223">
        <f>S609*H609</f>
        <v>0.086999999999999994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24" t="s">
        <v>222</v>
      </c>
      <c r="AT609" s="224" t="s">
        <v>217</v>
      </c>
      <c r="AU609" s="224" t="s">
        <v>82</v>
      </c>
      <c r="AY609" s="18" t="s">
        <v>214</v>
      </c>
      <c r="BE609" s="225">
        <f>IF(N609="základní",J609,0)</f>
        <v>0</v>
      </c>
      <c r="BF609" s="225">
        <f>IF(N609="snížená",J609,0)</f>
        <v>0</v>
      </c>
      <c r="BG609" s="225">
        <f>IF(N609="zákl. přenesená",J609,0)</f>
        <v>0</v>
      </c>
      <c r="BH609" s="225">
        <f>IF(N609="sníž. přenesená",J609,0)</f>
        <v>0</v>
      </c>
      <c r="BI609" s="225">
        <f>IF(N609="nulová",J609,0)</f>
        <v>0</v>
      </c>
      <c r="BJ609" s="18" t="s">
        <v>80</v>
      </c>
      <c r="BK609" s="225">
        <f>ROUND(I609*H609,2)</f>
        <v>0</v>
      </c>
      <c r="BL609" s="18" t="s">
        <v>222</v>
      </c>
      <c r="BM609" s="224" t="s">
        <v>2368</v>
      </c>
    </row>
    <row r="610" s="2" customFormat="1">
      <c r="A610" s="39"/>
      <c r="B610" s="40"/>
      <c r="C610" s="41"/>
      <c r="D610" s="226" t="s">
        <v>224</v>
      </c>
      <c r="E610" s="41"/>
      <c r="F610" s="227" t="s">
        <v>2367</v>
      </c>
      <c r="G610" s="41"/>
      <c r="H610" s="41"/>
      <c r="I610" s="228"/>
      <c r="J610" s="41"/>
      <c r="K610" s="41"/>
      <c r="L610" s="45"/>
      <c r="M610" s="229"/>
      <c r="N610" s="230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224</v>
      </c>
      <c r="AU610" s="18" t="s">
        <v>82</v>
      </c>
    </row>
    <row r="611" s="2" customFormat="1">
      <c r="A611" s="39"/>
      <c r="B611" s="40"/>
      <c r="C611" s="41"/>
      <c r="D611" s="231" t="s">
        <v>226</v>
      </c>
      <c r="E611" s="41"/>
      <c r="F611" s="232" t="s">
        <v>2369</v>
      </c>
      <c r="G611" s="41"/>
      <c r="H611" s="41"/>
      <c r="I611" s="228"/>
      <c r="J611" s="41"/>
      <c r="K611" s="41"/>
      <c r="L611" s="45"/>
      <c r="M611" s="229"/>
      <c r="N611" s="230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226</v>
      </c>
      <c r="AU611" s="18" t="s">
        <v>82</v>
      </c>
    </row>
    <row r="612" s="2" customFormat="1" ht="16.5" customHeight="1">
      <c r="A612" s="39"/>
      <c r="B612" s="40"/>
      <c r="C612" s="213" t="s">
        <v>984</v>
      </c>
      <c r="D612" s="213" t="s">
        <v>217</v>
      </c>
      <c r="E612" s="214" t="s">
        <v>2370</v>
      </c>
      <c r="F612" s="215" t="s">
        <v>2371</v>
      </c>
      <c r="G612" s="216" t="s">
        <v>220</v>
      </c>
      <c r="H612" s="217">
        <v>6</v>
      </c>
      <c r="I612" s="218"/>
      <c r="J612" s="219">
        <f>ROUND(I612*H612,2)</f>
        <v>0</v>
      </c>
      <c r="K612" s="215" t="s">
        <v>221</v>
      </c>
      <c r="L612" s="45"/>
      <c r="M612" s="220" t="s">
        <v>19</v>
      </c>
      <c r="N612" s="221" t="s">
        <v>44</v>
      </c>
      <c r="O612" s="85"/>
      <c r="P612" s="222">
        <f>O612*H612</f>
        <v>0</v>
      </c>
      <c r="Q612" s="222">
        <v>0</v>
      </c>
      <c r="R612" s="222">
        <f>Q612*H612</f>
        <v>0</v>
      </c>
      <c r="S612" s="222">
        <v>0.055</v>
      </c>
      <c r="T612" s="223">
        <f>S612*H612</f>
        <v>0.33000000000000002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24" t="s">
        <v>222</v>
      </c>
      <c r="AT612" s="224" t="s">
        <v>217</v>
      </c>
      <c r="AU612" s="224" t="s">
        <v>82</v>
      </c>
      <c r="AY612" s="18" t="s">
        <v>214</v>
      </c>
      <c r="BE612" s="225">
        <f>IF(N612="základní",J612,0)</f>
        <v>0</v>
      </c>
      <c r="BF612" s="225">
        <f>IF(N612="snížená",J612,0)</f>
        <v>0</v>
      </c>
      <c r="BG612" s="225">
        <f>IF(N612="zákl. přenesená",J612,0)</f>
        <v>0</v>
      </c>
      <c r="BH612" s="225">
        <f>IF(N612="sníž. přenesená",J612,0)</f>
        <v>0</v>
      </c>
      <c r="BI612" s="225">
        <f>IF(N612="nulová",J612,0)</f>
        <v>0</v>
      </c>
      <c r="BJ612" s="18" t="s">
        <v>80</v>
      </c>
      <c r="BK612" s="225">
        <f>ROUND(I612*H612,2)</f>
        <v>0</v>
      </c>
      <c r="BL612" s="18" t="s">
        <v>222</v>
      </c>
      <c r="BM612" s="224" t="s">
        <v>2372</v>
      </c>
    </row>
    <row r="613" s="2" customFormat="1">
      <c r="A613" s="39"/>
      <c r="B613" s="40"/>
      <c r="C613" s="41"/>
      <c r="D613" s="226" t="s">
        <v>224</v>
      </c>
      <c r="E613" s="41"/>
      <c r="F613" s="227" t="s">
        <v>2373</v>
      </c>
      <c r="G613" s="41"/>
      <c r="H613" s="41"/>
      <c r="I613" s="228"/>
      <c r="J613" s="41"/>
      <c r="K613" s="41"/>
      <c r="L613" s="45"/>
      <c r="M613" s="229"/>
      <c r="N613" s="230"/>
      <c r="O613" s="85"/>
      <c r="P613" s="85"/>
      <c r="Q613" s="85"/>
      <c r="R613" s="85"/>
      <c r="S613" s="85"/>
      <c r="T613" s="86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224</v>
      </c>
      <c r="AU613" s="18" t="s">
        <v>82</v>
      </c>
    </row>
    <row r="614" s="2" customFormat="1">
      <c r="A614" s="39"/>
      <c r="B614" s="40"/>
      <c r="C614" s="41"/>
      <c r="D614" s="231" t="s">
        <v>226</v>
      </c>
      <c r="E614" s="41"/>
      <c r="F614" s="232" t="s">
        <v>2374</v>
      </c>
      <c r="G614" s="41"/>
      <c r="H614" s="41"/>
      <c r="I614" s="228"/>
      <c r="J614" s="41"/>
      <c r="K614" s="41"/>
      <c r="L614" s="45"/>
      <c r="M614" s="229"/>
      <c r="N614" s="230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226</v>
      </c>
      <c r="AU614" s="18" t="s">
        <v>82</v>
      </c>
    </row>
    <row r="615" s="2" customFormat="1" ht="16.5" customHeight="1">
      <c r="A615" s="39"/>
      <c r="B615" s="40"/>
      <c r="C615" s="213" t="s">
        <v>988</v>
      </c>
      <c r="D615" s="213" t="s">
        <v>217</v>
      </c>
      <c r="E615" s="214" t="s">
        <v>2375</v>
      </c>
      <c r="F615" s="215" t="s">
        <v>2376</v>
      </c>
      <c r="G615" s="216" t="s">
        <v>277</v>
      </c>
      <c r="H615" s="217">
        <v>2</v>
      </c>
      <c r="I615" s="218"/>
      <c r="J615" s="219">
        <f>ROUND(I615*H615,2)</f>
        <v>0</v>
      </c>
      <c r="K615" s="215" t="s">
        <v>221</v>
      </c>
      <c r="L615" s="45"/>
      <c r="M615" s="220" t="s">
        <v>19</v>
      </c>
      <c r="N615" s="221" t="s">
        <v>44</v>
      </c>
      <c r="O615" s="85"/>
      <c r="P615" s="222">
        <f>O615*H615</f>
        <v>0</v>
      </c>
      <c r="Q615" s="222">
        <v>0</v>
      </c>
      <c r="R615" s="222">
        <f>Q615*H615</f>
        <v>0</v>
      </c>
      <c r="S615" s="222">
        <v>0.0040000000000000001</v>
      </c>
      <c r="T615" s="223">
        <f>S615*H615</f>
        <v>0.0080000000000000002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24" t="s">
        <v>222</v>
      </c>
      <c r="AT615" s="224" t="s">
        <v>217</v>
      </c>
      <c r="AU615" s="224" t="s">
        <v>82</v>
      </c>
      <c r="AY615" s="18" t="s">
        <v>214</v>
      </c>
      <c r="BE615" s="225">
        <f>IF(N615="základní",J615,0)</f>
        <v>0</v>
      </c>
      <c r="BF615" s="225">
        <f>IF(N615="snížená",J615,0)</f>
        <v>0</v>
      </c>
      <c r="BG615" s="225">
        <f>IF(N615="zákl. přenesená",J615,0)</f>
        <v>0</v>
      </c>
      <c r="BH615" s="225">
        <f>IF(N615="sníž. přenesená",J615,0)</f>
        <v>0</v>
      </c>
      <c r="BI615" s="225">
        <f>IF(N615="nulová",J615,0)</f>
        <v>0</v>
      </c>
      <c r="BJ615" s="18" t="s">
        <v>80</v>
      </c>
      <c r="BK615" s="225">
        <f>ROUND(I615*H615,2)</f>
        <v>0</v>
      </c>
      <c r="BL615" s="18" t="s">
        <v>222</v>
      </c>
      <c r="BM615" s="224" t="s">
        <v>2377</v>
      </c>
    </row>
    <row r="616" s="2" customFormat="1">
      <c r="A616" s="39"/>
      <c r="B616" s="40"/>
      <c r="C616" s="41"/>
      <c r="D616" s="226" t="s">
        <v>224</v>
      </c>
      <c r="E616" s="41"/>
      <c r="F616" s="227" t="s">
        <v>2378</v>
      </c>
      <c r="G616" s="41"/>
      <c r="H616" s="41"/>
      <c r="I616" s="228"/>
      <c r="J616" s="41"/>
      <c r="K616" s="41"/>
      <c r="L616" s="45"/>
      <c r="M616" s="229"/>
      <c r="N616" s="230"/>
      <c r="O616" s="85"/>
      <c r="P616" s="85"/>
      <c r="Q616" s="85"/>
      <c r="R616" s="85"/>
      <c r="S616" s="85"/>
      <c r="T616" s="86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224</v>
      </c>
      <c r="AU616" s="18" t="s">
        <v>82</v>
      </c>
    </row>
    <row r="617" s="2" customFormat="1">
      <c r="A617" s="39"/>
      <c r="B617" s="40"/>
      <c r="C617" s="41"/>
      <c r="D617" s="231" t="s">
        <v>226</v>
      </c>
      <c r="E617" s="41"/>
      <c r="F617" s="232" t="s">
        <v>2379</v>
      </c>
      <c r="G617" s="41"/>
      <c r="H617" s="41"/>
      <c r="I617" s="228"/>
      <c r="J617" s="41"/>
      <c r="K617" s="41"/>
      <c r="L617" s="45"/>
      <c r="M617" s="229"/>
      <c r="N617" s="230"/>
      <c r="O617" s="85"/>
      <c r="P617" s="85"/>
      <c r="Q617" s="85"/>
      <c r="R617" s="85"/>
      <c r="S617" s="85"/>
      <c r="T617" s="86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226</v>
      </c>
      <c r="AU617" s="18" t="s">
        <v>82</v>
      </c>
    </row>
    <row r="618" s="2" customFormat="1" ht="16.5" customHeight="1">
      <c r="A618" s="39"/>
      <c r="B618" s="40"/>
      <c r="C618" s="213" t="s">
        <v>992</v>
      </c>
      <c r="D618" s="213" t="s">
        <v>217</v>
      </c>
      <c r="E618" s="214" t="s">
        <v>2380</v>
      </c>
      <c r="F618" s="215" t="s">
        <v>2381</v>
      </c>
      <c r="G618" s="216" t="s">
        <v>220</v>
      </c>
      <c r="H618" s="217">
        <v>0.5</v>
      </c>
      <c r="I618" s="218"/>
      <c r="J618" s="219">
        <f>ROUND(I618*H618,2)</f>
        <v>0</v>
      </c>
      <c r="K618" s="215" t="s">
        <v>221</v>
      </c>
      <c r="L618" s="45"/>
      <c r="M618" s="220" t="s">
        <v>19</v>
      </c>
      <c r="N618" s="221" t="s">
        <v>44</v>
      </c>
      <c r="O618" s="85"/>
      <c r="P618" s="222">
        <f>O618*H618</f>
        <v>0</v>
      </c>
      <c r="Q618" s="222">
        <v>0.00142</v>
      </c>
      <c r="R618" s="222">
        <f>Q618*H618</f>
        <v>0.00071000000000000002</v>
      </c>
      <c r="S618" s="222">
        <v>0.029000000000000001</v>
      </c>
      <c r="T618" s="223">
        <f>S618*H618</f>
        <v>0.014500000000000001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24" t="s">
        <v>222</v>
      </c>
      <c r="AT618" s="224" t="s">
        <v>217</v>
      </c>
      <c r="AU618" s="224" t="s">
        <v>82</v>
      </c>
      <c r="AY618" s="18" t="s">
        <v>214</v>
      </c>
      <c r="BE618" s="225">
        <f>IF(N618="základní",J618,0)</f>
        <v>0</v>
      </c>
      <c r="BF618" s="225">
        <f>IF(N618="snížená",J618,0)</f>
        <v>0</v>
      </c>
      <c r="BG618" s="225">
        <f>IF(N618="zákl. přenesená",J618,0)</f>
        <v>0</v>
      </c>
      <c r="BH618" s="225">
        <f>IF(N618="sníž. přenesená",J618,0)</f>
        <v>0</v>
      </c>
      <c r="BI618" s="225">
        <f>IF(N618="nulová",J618,0)</f>
        <v>0</v>
      </c>
      <c r="BJ618" s="18" t="s">
        <v>80</v>
      </c>
      <c r="BK618" s="225">
        <f>ROUND(I618*H618,2)</f>
        <v>0</v>
      </c>
      <c r="BL618" s="18" t="s">
        <v>222</v>
      </c>
      <c r="BM618" s="224" t="s">
        <v>2382</v>
      </c>
    </row>
    <row r="619" s="2" customFormat="1">
      <c r="A619" s="39"/>
      <c r="B619" s="40"/>
      <c r="C619" s="41"/>
      <c r="D619" s="226" t="s">
        <v>224</v>
      </c>
      <c r="E619" s="41"/>
      <c r="F619" s="227" t="s">
        <v>2383</v>
      </c>
      <c r="G619" s="41"/>
      <c r="H619" s="41"/>
      <c r="I619" s="228"/>
      <c r="J619" s="41"/>
      <c r="K619" s="41"/>
      <c r="L619" s="45"/>
      <c r="M619" s="229"/>
      <c r="N619" s="230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224</v>
      </c>
      <c r="AU619" s="18" t="s">
        <v>82</v>
      </c>
    </row>
    <row r="620" s="2" customFormat="1">
      <c r="A620" s="39"/>
      <c r="B620" s="40"/>
      <c r="C620" s="41"/>
      <c r="D620" s="231" t="s">
        <v>226</v>
      </c>
      <c r="E620" s="41"/>
      <c r="F620" s="232" t="s">
        <v>2384</v>
      </c>
      <c r="G620" s="41"/>
      <c r="H620" s="41"/>
      <c r="I620" s="228"/>
      <c r="J620" s="41"/>
      <c r="K620" s="41"/>
      <c r="L620" s="45"/>
      <c r="M620" s="229"/>
      <c r="N620" s="230"/>
      <c r="O620" s="85"/>
      <c r="P620" s="85"/>
      <c r="Q620" s="85"/>
      <c r="R620" s="85"/>
      <c r="S620" s="85"/>
      <c r="T620" s="86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226</v>
      </c>
      <c r="AU620" s="18" t="s">
        <v>82</v>
      </c>
    </row>
    <row r="621" s="2" customFormat="1" ht="16.5" customHeight="1">
      <c r="A621" s="39"/>
      <c r="B621" s="40"/>
      <c r="C621" s="213" t="s">
        <v>996</v>
      </c>
      <c r="D621" s="213" t="s">
        <v>217</v>
      </c>
      <c r="E621" s="214" t="s">
        <v>2385</v>
      </c>
      <c r="F621" s="215" t="s">
        <v>2386</v>
      </c>
      <c r="G621" s="216" t="s">
        <v>220</v>
      </c>
      <c r="H621" s="217">
        <v>0.5</v>
      </c>
      <c r="I621" s="218"/>
      <c r="J621" s="219">
        <f>ROUND(I621*H621,2)</f>
        <v>0</v>
      </c>
      <c r="K621" s="215" t="s">
        <v>221</v>
      </c>
      <c r="L621" s="45"/>
      <c r="M621" s="220" t="s">
        <v>19</v>
      </c>
      <c r="N621" s="221" t="s">
        <v>44</v>
      </c>
      <c r="O621" s="85"/>
      <c r="P621" s="222">
        <f>O621*H621</f>
        <v>0</v>
      </c>
      <c r="Q621" s="222">
        <v>0.00147</v>
      </c>
      <c r="R621" s="222">
        <f>Q621*H621</f>
        <v>0.00073499999999999998</v>
      </c>
      <c r="S621" s="222">
        <v>0.039</v>
      </c>
      <c r="T621" s="223">
        <f>S621*H621</f>
        <v>0.0195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24" t="s">
        <v>222</v>
      </c>
      <c r="AT621" s="224" t="s">
        <v>217</v>
      </c>
      <c r="AU621" s="224" t="s">
        <v>82</v>
      </c>
      <c r="AY621" s="18" t="s">
        <v>214</v>
      </c>
      <c r="BE621" s="225">
        <f>IF(N621="základní",J621,0)</f>
        <v>0</v>
      </c>
      <c r="BF621" s="225">
        <f>IF(N621="snížená",J621,0)</f>
        <v>0</v>
      </c>
      <c r="BG621" s="225">
        <f>IF(N621="zákl. přenesená",J621,0)</f>
        <v>0</v>
      </c>
      <c r="BH621" s="225">
        <f>IF(N621="sníž. přenesená",J621,0)</f>
        <v>0</v>
      </c>
      <c r="BI621" s="225">
        <f>IF(N621="nulová",J621,0)</f>
        <v>0</v>
      </c>
      <c r="BJ621" s="18" t="s">
        <v>80</v>
      </c>
      <c r="BK621" s="225">
        <f>ROUND(I621*H621,2)</f>
        <v>0</v>
      </c>
      <c r="BL621" s="18" t="s">
        <v>222</v>
      </c>
      <c r="BM621" s="224" t="s">
        <v>2387</v>
      </c>
    </row>
    <row r="622" s="2" customFormat="1">
      <c r="A622" s="39"/>
      <c r="B622" s="40"/>
      <c r="C622" s="41"/>
      <c r="D622" s="226" t="s">
        <v>224</v>
      </c>
      <c r="E622" s="41"/>
      <c r="F622" s="227" t="s">
        <v>2388</v>
      </c>
      <c r="G622" s="41"/>
      <c r="H622" s="41"/>
      <c r="I622" s="228"/>
      <c r="J622" s="41"/>
      <c r="K622" s="41"/>
      <c r="L622" s="45"/>
      <c r="M622" s="229"/>
      <c r="N622" s="230"/>
      <c r="O622" s="85"/>
      <c r="P622" s="85"/>
      <c r="Q622" s="85"/>
      <c r="R622" s="85"/>
      <c r="S622" s="85"/>
      <c r="T622" s="86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224</v>
      </c>
      <c r="AU622" s="18" t="s">
        <v>82</v>
      </c>
    </row>
    <row r="623" s="2" customFormat="1">
      <c r="A623" s="39"/>
      <c r="B623" s="40"/>
      <c r="C623" s="41"/>
      <c r="D623" s="231" t="s">
        <v>226</v>
      </c>
      <c r="E623" s="41"/>
      <c r="F623" s="232" t="s">
        <v>2389</v>
      </c>
      <c r="G623" s="41"/>
      <c r="H623" s="41"/>
      <c r="I623" s="228"/>
      <c r="J623" s="41"/>
      <c r="K623" s="41"/>
      <c r="L623" s="45"/>
      <c r="M623" s="229"/>
      <c r="N623" s="230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226</v>
      </c>
      <c r="AU623" s="18" t="s">
        <v>82</v>
      </c>
    </row>
    <row r="624" s="2" customFormat="1" ht="16.5" customHeight="1">
      <c r="A624" s="39"/>
      <c r="B624" s="40"/>
      <c r="C624" s="213" t="s">
        <v>1000</v>
      </c>
      <c r="D624" s="213" t="s">
        <v>217</v>
      </c>
      <c r="E624" s="214" t="s">
        <v>2390</v>
      </c>
      <c r="F624" s="215" t="s">
        <v>2391</v>
      </c>
      <c r="G624" s="216" t="s">
        <v>220</v>
      </c>
      <c r="H624" s="217">
        <v>0.5</v>
      </c>
      <c r="I624" s="218"/>
      <c r="J624" s="219">
        <f>ROUND(I624*H624,2)</f>
        <v>0</v>
      </c>
      <c r="K624" s="215" t="s">
        <v>221</v>
      </c>
      <c r="L624" s="45"/>
      <c r="M624" s="220" t="s">
        <v>19</v>
      </c>
      <c r="N624" s="221" t="s">
        <v>44</v>
      </c>
      <c r="O624" s="85"/>
      <c r="P624" s="222">
        <f>O624*H624</f>
        <v>0</v>
      </c>
      <c r="Q624" s="222">
        <v>0.0027899999999999999</v>
      </c>
      <c r="R624" s="222">
        <f>Q624*H624</f>
        <v>0.001395</v>
      </c>
      <c r="S624" s="222">
        <v>0.056000000000000001</v>
      </c>
      <c r="T624" s="223">
        <f>S624*H624</f>
        <v>0.028000000000000001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24" t="s">
        <v>222</v>
      </c>
      <c r="AT624" s="224" t="s">
        <v>217</v>
      </c>
      <c r="AU624" s="224" t="s">
        <v>82</v>
      </c>
      <c r="AY624" s="18" t="s">
        <v>214</v>
      </c>
      <c r="BE624" s="225">
        <f>IF(N624="základní",J624,0)</f>
        <v>0</v>
      </c>
      <c r="BF624" s="225">
        <f>IF(N624="snížená",J624,0)</f>
        <v>0</v>
      </c>
      <c r="BG624" s="225">
        <f>IF(N624="zákl. přenesená",J624,0)</f>
        <v>0</v>
      </c>
      <c r="BH624" s="225">
        <f>IF(N624="sníž. přenesená",J624,0)</f>
        <v>0</v>
      </c>
      <c r="BI624" s="225">
        <f>IF(N624="nulová",J624,0)</f>
        <v>0</v>
      </c>
      <c r="BJ624" s="18" t="s">
        <v>80</v>
      </c>
      <c r="BK624" s="225">
        <f>ROUND(I624*H624,2)</f>
        <v>0</v>
      </c>
      <c r="BL624" s="18" t="s">
        <v>222</v>
      </c>
      <c r="BM624" s="224" t="s">
        <v>2392</v>
      </c>
    </row>
    <row r="625" s="2" customFormat="1">
      <c r="A625" s="39"/>
      <c r="B625" s="40"/>
      <c r="C625" s="41"/>
      <c r="D625" s="226" t="s">
        <v>224</v>
      </c>
      <c r="E625" s="41"/>
      <c r="F625" s="227" t="s">
        <v>2393</v>
      </c>
      <c r="G625" s="41"/>
      <c r="H625" s="41"/>
      <c r="I625" s="228"/>
      <c r="J625" s="41"/>
      <c r="K625" s="41"/>
      <c r="L625" s="45"/>
      <c r="M625" s="229"/>
      <c r="N625" s="230"/>
      <c r="O625" s="85"/>
      <c r="P625" s="85"/>
      <c r="Q625" s="85"/>
      <c r="R625" s="85"/>
      <c r="S625" s="85"/>
      <c r="T625" s="86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224</v>
      </c>
      <c r="AU625" s="18" t="s">
        <v>82</v>
      </c>
    </row>
    <row r="626" s="2" customFormat="1">
      <c r="A626" s="39"/>
      <c r="B626" s="40"/>
      <c r="C626" s="41"/>
      <c r="D626" s="231" t="s">
        <v>226</v>
      </c>
      <c r="E626" s="41"/>
      <c r="F626" s="232" t="s">
        <v>2394</v>
      </c>
      <c r="G626" s="41"/>
      <c r="H626" s="41"/>
      <c r="I626" s="228"/>
      <c r="J626" s="41"/>
      <c r="K626" s="41"/>
      <c r="L626" s="45"/>
      <c r="M626" s="229"/>
      <c r="N626" s="230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226</v>
      </c>
      <c r="AU626" s="18" t="s">
        <v>82</v>
      </c>
    </row>
    <row r="627" s="2" customFormat="1" ht="16.5" customHeight="1">
      <c r="A627" s="39"/>
      <c r="B627" s="40"/>
      <c r="C627" s="213" t="s">
        <v>1004</v>
      </c>
      <c r="D627" s="213" t="s">
        <v>217</v>
      </c>
      <c r="E627" s="214" t="s">
        <v>2395</v>
      </c>
      <c r="F627" s="215" t="s">
        <v>2396</v>
      </c>
      <c r="G627" s="216" t="s">
        <v>220</v>
      </c>
      <c r="H627" s="217">
        <v>0.5</v>
      </c>
      <c r="I627" s="218"/>
      <c r="J627" s="219">
        <f>ROUND(I627*H627,2)</f>
        <v>0</v>
      </c>
      <c r="K627" s="215" t="s">
        <v>221</v>
      </c>
      <c r="L627" s="45"/>
      <c r="M627" s="220" t="s">
        <v>19</v>
      </c>
      <c r="N627" s="221" t="s">
        <v>44</v>
      </c>
      <c r="O627" s="85"/>
      <c r="P627" s="222">
        <f>O627*H627</f>
        <v>0</v>
      </c>
      <c r="Q627" s="222">
        <v>0.00316</v>
      </c>
      <c r="R627" s="222">
        <f>Q627*H627</f>
        <v>0.00158</v>
      </c>
      <c r="S627" s="222">
        <v>0.069000000000000006</v>
      </c>
      <c r="T627" s="223">
        <f>S627*H627</f>
        <v>0.034500000000000003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24" t="s">
        <v>222</v>
      </c>
      <c r="AT627" s="224" t="s">
        <v>217</v>
      </c>
      <c r="AU627" s="224" t="s">
        <v>82</v>
      </c>
      <c r="AY627" s="18" t="s">
        <v>214</v>
      </c>
      <c r="BE627" s="225">
        <f>IF(N627="základní",J627,0)</f>
        <v>0</v>
      </c>
      <c r="BF627" s="225">
        <f>IF(N627="snížená",J627,0)</f>
        <v>0</v>
      </c>
      <c r="BG627" s="225">
        <f>IF(N627="zákl. přenesená",J627,0)</f>
        <v>0</v>
      </c>
      <c r="BH627" s="225">
        <f>IF(N627="sníž. přenesená",J627,0)</f>
        <v>0</v>
      </c>
      <c r="BI627" s="225">
        <f>IF(N627="nulová",J627,0)</f>
        <v>0</v>
      </c>
      <c r="BJ627" s="18" t="s">
        <v>80</v>
      </c>
      <c r="BK627" s="225">
        <f>ROUND(I627*H627,2)</f>
        <v>0</v>
      </c>
      <c r="BL627" s="18" t="s">
        <v>222</v>
      </c>
      <c r="BM627" s="224" t="s">
        <v>2397</v>
      </c>
    </row>
    <row r="628" s="2" customFormat="1">
      <c r="A628" s="39"/>
      <c r="B628" s="40"/>
      <c r="C628" s="41"/>
      <c r="D628" s="226" t="s">
        <v>224</v>
      </c>
      <c r="E628" s="41"/>
      <c r="F628" s="227" t="s">
        <v>2398</v>
      </c>
      <c r="G628" s="41"/>
      <c r="H628" s="41"/>
      <c r="I628" s="228"/>
      <c r="J628" s="41"/>
      <c r="K628" s="41"/>
      <c r="L628" s="45"/>
      <c r="M628" s="229"/>
      <c r="N628" s="230"/>
      <c r="O628" s="85"/>
      <c r="P628" s="85"/>
      <c r="Q628" s="85"/>
      <c r="R628" s="85"/>
      <c r="S628" s="85"/>
      <c r="T628" s="86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224</v>
      </c>
      <c r="AU628" s="18" t="s">
        <v>82</v>
      </c>
    </row>
    <row r="629" s="2" customFormat="1">
      <c r="A629" s="39"/>
      <c r="B629" s="40"/>
      <c r="C629" s="41"/>
      <c r="D629" s="231" t="s">
        <v>226</v>
      </c>
      <c r="E629" s="41"/>
      <c r="F629" s="232" t="s">
        <v>2399</v>
      </c>
      <c r="G629" s="41"/>
      <c r="H629" s="41"/>
      <c r="I629" s="228"/>
      <c r="J629" s="41"/>
      <c r="K629" s="41"/>
      <c r="L629" s="45"/>
      <c r="M629" s="229"/>
      <c r="N629" s="230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226</v>
      </c>
      <c r="AU629" s="18" t="s">
        <v>82</v>
      </c>
    </row>
    <row r="630" s="2" customFormat="1" ht="16.5" customHeight="1">
      <c r="A630" s="39"/>
      <c r="B630" s="40"/>
      <c r="C630" s="213" t="s">
        <v>1008</v>
      </c>
      <c r="D630" s="213" t="s">
        <v>217</v>
      </c>
      <c r="E630" s="214" t="s">
        <v>2400</v>
      </c>
      <c r="F630" s="215" t="s">
        <v>2401</v>
      </c>
      <c r="G630" s="216" t="s">
        <v>220</v>
      </c>
      <c r="H630" s="217">
        <v>0.5</v>
      </c>
      <c r="I630" s="218"/>
      <c r="J630" s="219">
        <f>ROUND(I630*H630,2)</f>
        <v>0</v>
      </c>
      <c r="K630" s="215" t="s">
        <v>221</v>
      </c>
      <c r="L630" s="45"/>
      <c r="M630" s="220" t="s">
        <v>19</v>
      </c>
      <c r="N630" s="221" t="s">
        <v>44</v>
      </c>
      <c r="O630" s="85"/>
      <c r="P630" s="222">
        <f>O630*H630</f>
        <v>0</v>
      </c>
      <c r="Q630" s="222">
        <v>0.0044999999999999997</v>
      </c>
      <c r="R630" s="222">
        <f>Q630*H630</f>
        <v>0.0022499999999999998</v>
      </c>
      <c r="S630" s="222">
        <v>0.27000000000000002</v>
      </c>
      <c r="T630" s="223">
        <f>S630*H630</f>
        <v>0.13500000000000001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24" t="s">
        <v>222</v>
      </c>
      <c r="AT630" s="224" t="s">
        <v>217</v>
      </c>
      <c r="AU630" s="224" t="s">
        <v>82</v>
      </c>
      <c r="AY630" s="18" t="s">
        <v>214</v>
      </c>
      <c r="BE630" s="225">
        <f>IF(N630="základní",J630,0)</f>
        <v>0</v>
      </c>
      <c r="BF630" s="225">
        <f>IF(N630="snížená",J630,0)</f>
        <v>0</v>
      </c>
      <c r="BG630" s="225">
        <f>IF(N630="zákl. přenesená",J630,0)</f>
        <v>0</v>
      </c>
      <c r="BH630" s="225">
        <f>IF(N630="sníž. přenesená",J630,0)</f>
        <v>0</v>
      </c>
      <c r="BI630" s="225">
        <f>IF(N630="nulová",J630,0)</f>
        <v>0</v>
      </c>
      <c r="BJ630" s="18" t="s">
        <v>80</v>
      </c>
      <c r="BK630" s="225">
        <f>ROUND(I630*H630,2)</f>
        <v>0</v>
      </c>
      <c r="BL630" s="18" t="s">
        <v>222</v>
      </c>
      <c r="BM630" s="224" t="s">
        <v>2402</v>
      </c>
    </row>
    <row r="631" s="2" customFormat="1">
      <c r="A631" s="39"/>
      <c r="B631" s="40"/>
      <c r="C631" s="41"/>
      <c r="D631" s="226" t="s">
        <v>224</v>
      </c>
      <c r="E631" s="41"/>
      <c r="F631" s="227" t="s">
        <v>2403</v>
      </c>
      <c r="G631" s="41"/>
      <c r="H631" s="41"/>
      <c r="I631" s="228"/>
      <c r="J631" s="41"/>
      <c r="K631" s="41"/>
      <c r="L631" s="45"/>
      <c r="M631" s="229"/>
      <c r="N631" s="230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224</v>
      </c>
      <c r="AU631" s="18" t="s">
        <v>82</v>
      </c>
    </row>
    <row r="632" s="2" customFormat="1">
      <c r="A632" s="39"/>
      <c r="B632" s="40"/>
      <c r="C632" s="41"/>
      <c r="D632" s="231" t="s">
        <v>226</v>
      </c>
      <c r="E632" s="41"/>
      <c r="F632" s="232" t="s">
        <v>2404</v>
      </c>
      <c r="G632" s="41"/>
      <c r="H632" s="41"/>
      <c r="I632" s="228"/>
      <c r="J632" s="41"/>
      <c r="K632" s="41"/>
      <c r="L632" s="45"/>
      <c r="M632" s="229"/>
      <c r="N632" s="230"/>
      <c r="O632" s="85"/>
      <c r="P632" s="85"/>
      <c r="Q632" s="85"/>
      <c r="R632" s="85"/>
      <c r="S632" s="85"/>
      <c r="T632" s="86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226</v>
      </c>
      <c r="AU632" s="18" t="s">
        <v>82</v>
      </c>
    </row>
    <row r="633" s="2" customFormat="1" ht="16.5" customHeight="1">
      <c r="A633" s="39"/>
      <c r="B633" s="40"/>
      <c r="C633" s="213" t="s">
        <v>1012</v>
      </c>
      <c r="D633" s="213" t="s">
        <v>217</v>
      </c>
      <c r="E633" s="214" t="s">
        <v>2405</v>
      </c>
      <c r="F633" s="215" t="s">
        <v>2406</v>
      </c>
      <c r="G633" s="216" t="s">
        <v>220</v>
      </c>
      <c r="H633" s="217">
        <v>0.5</v>
      </c>
      <c r="I633" s="218"/>
      <c r="J633" s="219">
        <f>ROUND(I633*H633,2)</f>
        <v>0</v>
      </c>
      <c r="K633" s="215" t="s">
        <v>221</v>
      </c>
      <c r="L633" s="45"/>
      <c r="M633" s="220" t="s">
        <v>19</v>
      </c>
      <c r="N633" s="221" t="s">
        <v>44</v>
      </c>
      <c r="O633" s="85"/>
      <c r="P633" s="222">
        <f>O633*H633</f>
        <v>0</v>
      </c>
      <c r="Q633" s="222">
        <v>0.0061999999999999998</v>
      </c>
      <c r="R633" s="222">
        <f>Q633*H633</f>
        <v>0.0030999999999999999</v>
      </c>
      <c r="S633" s="222">
        <v>0.34999999999999998</v>
      </c>
      <c r="T633" s="223">
        <f>S633*H633</f>
        <v>0.17499999999999999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24" t="s">
        <v>222</v>
      </c>
      <c r="AT633" s="224" t="s">
        <v>217</v>
      </c>
      <c r="AU633" s="224" t="s">
        <v>82</v>
      </c>
      <c r="AY633" s="18" t="s">
        <v>214</v>
      </c>
      <c r="BE633" s="225">
        <f>IF(N633="základní",J633,0)</f>
        <v>0</v>
      </c>
      <c r="BF633" s="225">
        <f>IF(N633="snížená",J633,0)</f>
        <v>0</v>
      </c>
      <c r="BG633" s="225">
        <f>IF(N633="zákl. přenesená",J633,0)</f>
        <v>0</v>
      </c>
      <c r="BH633" s="225">
        <f>IF(N633="sníž. přenesená",J633,0)</f>
        <v>0</v>
      </c>
      <c r="BI633" s="225">
        <f>IF(N633="nulová",J633,0)</f>
        <v>0</v>
      </c>
      <c r="BJ633" s="18" t="s">
        <v>80</v>
      </c>
      <c r="BK633" s="225">
        <f>ROUND(I633*H633,2)</f>
        <v>0</v>
      </c>
      <c r="BL633" s="18" t="s">
        <v>222</v>
      </c>
      <c r="BM633" s="224" t="s">
        <v>2407</v>
      </c>
    </row>
    <row r="634" s="2" customFormat="1">
      <c r="A634" s="39"/>
      <c r="B634" s="40"/>
      <c r="C634" s="41"/>
      <c r="D634" s="226" t="s">
        <v>224</v>
      </c>
      <c r="E634" s="41"/>
      <c r="F634" s="227" t="s">
        <v>2408</v>
      </c>
      <c r="G634" s="41"/>
      <c r="H634" s="41"/>
      <c r="I634" s="228"/>
      <c r="J634" s="41"/>
      <c r="K634" s="41"/>
      <c r="L634" s="45"/>
      <c r="M634" s="229"/>
      <c r="N634" s="230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224</v>
      </c>
      <c r="AU634" s="18" t="s">
        <v>82</v>
      </c>
    </row>
    <row r="635" s="2" customFormat="1">
      <c r="A635" s="39"/>
      <c r="B635" s="40"/>
      <c r="C635" s="41"/>
      <c r="D635" s="231" t="s">
        <v>226</v>
      </c>
      <c r="E635" s="41"/>
      <c r="F635" s="232" t="s">
        <v>2409</v>
      </c>
      <c r="G635" s="41"/>
      <c r="H635" s="41"/>
      <c r="I635" s="228"/>
      <c r="J635" s="41"/>
      <c r="K635" s="41"/>
      <c r="L635" s="45"/>
      <c r="M635" s="229"/>
      <c r="N635" s="230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226</v>
      </c>
      <c r="AU635" s="18" t="s">
        <v>82</v>
      </c>
    </row>
    <row r="636" s="2" customFormat="1" ht="16.5" customHeight="1">
      <c r="A636" s="39"/>
      <c r="B636" s="40"/>
      <c r="C636" s="213" t="s">
        <v>1016</v>
      </c>
      <c r="D636" s="213" t="s">
        <v>217</v>
      </c>
      <c r="E636" s="214" t="s">
        <v>2410</v>
      </c>
      <c r="F636" s="215" t="s">
        <v>2411</v>
      </c>
      <c r="G636" s="216" t="s">
        <v>220</v>
      </c>
      <c r="H636" s="217">
        <v>1</v>
      </c>
      <c r="I636" s="218"/>
      <c r="J636" s="219">
        <f>ROUND(I636*H636,2)</f>
        <v>0</v>
      </c>
      <c r="K636" s="215" t="s">
        <v>221</v>
      </c>
      <c r="L636" s="45"/>
      <c r="M636" s="220" t="s">
        <v>19</v>
      </c>
      <c r="N636" s="221" t="s">
        <v>44</v>
      </c>
      <c r="O636" s="85"/>
      <c r="P636" s="222">
        <f>O636*H636</f>
        <v>0</v>
      </c>
      <c r="Q636" s="222">
        <v>0.0064000000000000003</v>
      </c>
      <c r="R636" s="222">
        <f>Q636*H636</f>
        <v>0.0064000000000000003</v>
      </c>
      <c r="S636" s="222">
        <v>0.42999999999999999</v>
      </c>
      <c r="T636" s="223">
        <f>S636*H636</f>
        <v>0.42999999999999999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24" t="s">
        <v>222</v>
      </c>
      <c r="AT636" s="224" t="s">
        <v>217</v>
      </c>
      <c r="AU636" s="224" t="s">
        <v>82</v>
      </c>
      <c r="AY636" s="18" t="s">
        <v>214</v>
      </c>
      <c r="BE636" s="225">
        <f>IF(N636="základní",J636,0)</f>
        <v>0</v>
      </c>
      <c r="BF636" s="225">
        <f>IF(N636="snížená",J636,0)</f>
        <v>0</v>
      </c>
      <c r="BG636" s="225">
        <f>IF(N636="zákl. přenesená",J636,0)</f>
        <v>0</v>
      </c>
      <c r="BH636" s="225">
        <f>IF(N636="sníž. přenesená",J636,0)</f>
        <v>0</v>
      </c>
      <c r="BI636" s="225">
        <f>IF(N636="nulová",J636,0)</f>
        <v>0</v>
      </c>
      <c r="BJ636" s="18" t="s">
        <v>80</v>
      </c>
      <c r="BK636" s="225">
        <f>ROUND(I636*H636,2)</f>
        <v>0</v>
      </c>
      <c r="BL636" s="18" t="s">
        <v>222</v>
      </c>
      <c r="BM636" s="224" t="s">
        <v>2412</v>
      </c>
    </row>
    <row r="637" s="2" customFormat="1">
      <c r="A637" s="39"/>
      <c r="B637" s="40"/>
      <c r="C637" s="41"/>
      <c r="D637" s="226" t="s">
        <v>224</v>
      </c>
      <c r="E637" s="41"/>
      <c r="F637" s="227" t="s">
        <v>2413</v>
      </c>
      <c r="G637" s="41"/>
      <c r="H637" s="41"/>
      <c r="I637" s="228"/>
      <c r="J637" s="41"/>
      <c r="K637" s="41"/>
      <c r="L637" s="45"/>
      <c r="M637" s="229"/>
      <c r="N637" s="230"/>
      <c r="O637" s="85"/>
      <c r="P637" s="85"/>
      <c r="Q637" s="85"/>
      <c r="R637" s="85"/>
      <c r="S637" s="85"/>
      <c r="T637" s="86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224</v>
      </c>
      <c r="AU637" s="18" t="s">
        <v>82</v>
      </c>
    </row>
    <row r="638" s="2" customFormat="1">
      <c r="A638" s="39"/>
      <c r="B638" s="40"/>
      <c r="C638" s="41"/>
      <c r="D638" s="231" t="s">
        <v>226</v>
      </c>
      <c r="E638" s="41"/>
      <c r="F638" s="232" t="s">
        <v>2414</v>
      </c>
      <c r="G638" s="41"/>
      <c r="H638" s="41"/>
      <c r="I638" s="228"/>
      <c r="J638" s="41"/>
      <c r="K638" s="41"/>
      <c r="L638" s="45"/>
      <c r="M638" s="229"/>
      <c r="N638" s="230"/>
      <c r="O638" s="85"/>
      <c r="P638" s="85"/>
      <c r="Q638" s="85"/>
      <c r="R638" s="85"/>
      <c r="S638" s="85"/>
      <c r="T638" s="86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226</v>
      </c>
      <c r="AU638" s="18" t="s">
        <v>82</v>
      </c>
    </row>
    <row r="639" s="2" customFormat="1" ht="16.5" customHeight="1">
      <c r="A639" s="39"/>
      <c r="B639" s="40"/>
      <c r="C639" s="213" t="s">
        <v>1020</v>
      </c>
      <c r="D639" s="213" t="s">
        <v>217</v>
      </c>
      <c r="E639" s="214" t="s">
        <v>2415</v>
      </c>
      <c r="F639" s="215" t="s">
        <v>2416</v>
      </c>
      <c r="G639" s="216" t="s">
        <v>220</v>
      </c>
      <c r="H639" s="217">
        <v>1.5</v>
      </c>
      <c r="I639" s="218"/>
      <c r="J639" s="219">
        <f>ROUND(I639*H639,2)</f>
        <v>0</v>
      </c>
      <c r="K639" s="215" t="s">
        <v>221</v>
      </c>
      <c r="L639" s="45"/>
      <c r="M639" s="220" t="s">
        <v>19</v>
      </c>
      <c r="N639" s="221" t="s">
        <v>44</v>
      </c>
      <c r="O639" s="85"/>
      <c r="P639" s="222">
        <f>O639*H639</f>
        <v>0</v>
      </c>
      <c r="Q639" s="222">
        <v>0.0066</v>
      </c>
      <c r="R639" s="222">
        <f>Q639*H639</f>
        <v>0.0098999999999999991</v>
      </c>
      <c r="S639" s="222">
        <v>0.52000000000000002</v>
      </c>
      <c r="T639" s="223">
        <f>S639*H639</f>
        <v>0.78000000000000003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24" t="s">
        <v>222</v>
      </c>
      <c r="AT639" s="224" t="s">
        <v>217</v>
      </c>
      <c r="AU639" s="224" t="s">
        <v>82</v>
      </c>
      <c r="AY639" s="18" t="s">
        <v>214</v>
      </c>
      <c r="BE639" s="225">
        <f>IF(N639="základní",J639,0)</f>
        <v>0</v>
      </c>
      <c r="BF639" s="225">
        <f>IF(N639="snížená",J639,0)</f>
        <v>0</v>
      </c>
      <c r="BG639" s="225">
        <f>IF(N639="zákl. přenesená",J639,0)</f>
        <v>0</v>
      </c>
      <c r="BH639" s="225">
        <f>IF(N639="sníž. přenesená",J639,0)</f>
        <v>0</v>
      </c>
      <c r="BI639" s="225">
        <f>IF(N639="nulová",J639,0)</f>
        <v>0</v>
      </c>
      <c r="BJ639" s="18" t="s">
        <v>80</v>
      </c>
      <c r="BK639" s="225">
        <f>ROUND(I639*H639,2)</f>
        <v>0</v>
      </c>
      <c r="BL639" s="18" t="s">
        <v>222</v>
      </c>
      <c r="BM639" s="224" t="s">
        <v>2417</v>
      </c>
    </row>
    <row r="640" s="2" customFormat="1">
      <c r="A640" s="39"/>
      <c r="B640" s="40"/>
      <c r="C640" s="41"/>
      <c r="D640" s="226" t="s">
        <v>224</v>
      </c>
      <c r="E640" s="41"/>
      <c r="F640" s="227" t="s">
        <v>2418</v>
      </c>
      <c r="G640" s="41"/>
      <c r="H640" s="41"/>
      <c r="I640" s="228"/>
      <c r="J640" s="41"/>
      <c r="K640" s="41"/>
      <c r="L640" s="45"/>
      <c r="M640" s="229"/>
      <c r="N640" s="230"/>
      <c r="O640" s="85"/>
      <c r="P640" s="85"/>
      <c r="Q640" s="85"/>
      <c r="R640" s="85"/>
      <c r="S640" s="85"/>
      <c r="T640" s="86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224</v>
      </c>
      <c r="AU640" s="18" t="s">
        <v>82</v>
      </c>
    </row>
    <row r="641" s="2" customFormat="1">
      <c r="A641" s="39"/>
      <c r="B641" s="40"/>
      <c r="C641" s="41"/>
      <c r="D641" s="231" t="s">
        <v>226</v>
      </c>
      <c r="E641" s="41"/>
      <c r="F641" s="232" t="s">
        <v>2419</v>
      </c>
      <c r="G641" s="41"/>
      <c r="H641" s="41"/>
      <c r="I641" s="228"/>
      <c r="J641" s="41"/>
      <c r="K641" s="41"/>
      <c r="L641" s="45"/>
      <c r="M641" s="229"/>
      <c r="N641" s="230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226</v>
      </c>
      <c r="AU641" s="18" t="s">
        <v>82</v>
      </c>
    </row>
    <row r="642" s="2" customFormat="1" ht="16.5" customHeight="1">
      <c r="A642" s="39"/>
      <c r="B642" s="40"/>
      <c r="C642" s="213" t="s">
        <v>1024</v>
      </c>
      <c r="D642" s="213" t="s">
        <v>217</v>
      </c>
      <c r="E642" s="214" t="s">
        <v>2420</v>
      </c>
      <c r="F642" s="215" t="s">
        <v>2421</v>
      </c>
      <c r="G642" s="216" t="s">
        <v>220</v>
      </c>
      <c r="H642" s="217">
        <v>0.5</v>
      </c>
      <c r="I642" s="218"/>
      <c r="J642" s="219">
        <f>ROUND(I642*H642,2)</f>
        <v>0</v>
      </c>
      <c r="K642" s="215" t="s">
        <v>221</v>
      </c>
      <c r="L642" s="45"/>
      <c r="M642" s="220" t="s">
        <v>19</v>
      </c>
      <c r="N642" s="221" t="s">
        <v>44</v>
      </c>
      <c r="O642" s="85"/>
      <c r="P642" s="222">
        <f>O642*H642</f>
        <v>0</v>
      </c>
      <c r="Q642" s="222">
        <v>0.0068500000000000002</v>
      </c>
      <c r="R642" s="222">
        <f>Q642*H642</f>
        <v>0.0034250000000000001</v>
      </c>
      <c r="S642" s="222">
        <v>0.62</v>
      </c>
      <c r="T642" s="223">
        <f>S642*H642</f>
        <v>0.31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24" t="s">
        <v>222</v>
      </c>
      <c r="AT642" s="224" t="s">
        <v>217</v>
      </c>
      <c r="AU642" s="224" t="s">
        <v>82</v>
      </c>
      <c r="AY642" s="18" t="s">
        <v>214</v>
      </c>
      <c r="BE642" s="225">
        <f>IF(N642="základní",J642,0)</f>
        <v>0</v>
      </c>
      <c r="BF642" s="225">
        <f>IF(N642="snížená",J642,0)</f>
        <v>0</v>
      </c>
      <c r="BG642" s="225">
        <f>IF(N642="zákl. přenesená",J642,0)</f>
        <v>0</v>
      </c>
      <c r="BH642" s="225">
        <f>IF(N642="sníž. přenesená",J642,0)</f>
        <v>0</v>
      </c>
      <c r="BI642" s="225">
        <f>IF(N642="nulová",J642,0)</f>
        <v>0</v>
      </c>
      <c r="BJ642" s="18" t="s">
        <v>80</v>
      </c>
      <c r="BK642" s="225">
        <f>ROUND(I642*H642,2)</f>
        <v>0</v>
      </c>
      <c r="BL642" s="18" t="s">
        <v>222</v>
      </c>
      <c r="BM642" s="224" t="s">
        <v>2422</v>
      </c>
    </row>
    <row r="643" s="2" customFormat="1">
      <c r="A643" s="39"/>
      <c r="B643" s="40"/>
      <c r="C643" s="41"/>
      <c r="D643" s="226" t="s">
        <v>224</v>
      </c>
      <c r="E643" s="41"/>
      <c r="F643" s="227" t="s">
        <v>2423</v>
      </c>
      <c r="G643" s="41"/>
      <c r="H643" s="41"/>
      <c r="I643" s="228"/>
      <c r="J643" s="41"/>
      <c r="K643" s="41"/>
      <c r="L643" s="45"/>
      <c r="M643" s="229"/>
      <c r="N643" s="230"/>
      <c r="O643" s="85"/>
      <c r="P643" s="85"/>
      <c r="Q643" s="85"/>
      <c r="R643" s="85"/>
      <c r="S643" s="85"/>
      <c r="T643" s="86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224</v>
      </c>
      <c r="AU643" s="18" t="s">
        <v>82</v>
      </c>
    </row>
    <row r="644" s="2" customFormat="1">
      <c r="A644" s="39"/>
      <c r="B644" s="40"/>
      <c r="C644" s="41"/>
      <c r="D644" s="231" t="s">
        <v>226</v>
      </c>
      <c r="E644" s="41"/>
      <c r="F644" s="232" t="s">
        <v>2424</v>
      </c>
      <c r="G644" s="41"/>
      <c r="H644" s="41"/>
      <c r="I644" s="228"/>
      <c r="J644" s="41"/>
      <c r="K644" s="41"/>
      <c r="L644" s="45"/>
      <c r="M644" s="229"/>
      <c r="N644" s="230"/>
      <c r="O644" s="85"/>
      <c r="P644" s="85"/>
      <c r="Q644" s="85"/>
      <c r="R644" s="85"/>
      <c r="S644" s="85"/>
      <c r="T644" s="86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226</v>
      </c>
      <c r="AU644" s="18" t="s">
        <v>82</v>
      </c>
    </row>
    <row r="645" s="2" customFormat="1" ht="16.5" customHeight="1">
      <c r="A645" s="39"/>
      <c r="B645" s="40"/>
      <c r="C645" s="213" t="s">
        <v>1028</v>
      </c>
      <c r="D645" s="213" t="s">
        <v>217</v>
      </c>
      <c r="E645" s="214" t="s">
        <v>2425</v>
      </c>
      <c r="F645" s="215" t="s">
        <v>2426</v>
      </c>
      <c r="G645" s="216" t="s">
        <v>220</v>
      </c>
      <c r="H645" s="217">
        <v>4.5</v>
      </c>
      <c r="I645" s="218"/>
      <c r="J645" s="219">
        <f>ROUND(I645*H645,2)</f>
        <v>0</v>
      </c>
      <c r="K645" s="215" t="s">
        <v>221</v>
      </c>
      <c r="L645" s="45"/>
      <c r="M645" s="220" t="s">
        <v>19</v>
      </c>
      <c r="N645" s="221" t="s">
        <v>44</v>
      </c>
      <c r="O645" s="85"/>
      <c r="P645" s="222">
        <f>O645*H645</f>
        <v>0</v>
      </c>
      <c r="Q645" s="222">
        <v>1.0000000000000001E-05</v>
      </c>
      <c r="R645" s="222">
        <f>Q645*H645</f>
        <v>4.5000000000000003E-05</v>
      </c>
      <c r="S645" s="222">
        <v>0</v>
      </c>
      <c r="T645" s="223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24" t="s">
        <v>222</v>
      </c>
      <c r="AT645" s="224" t="s">
        <v>217</v>
      </c>
      <c r="AU645" s="224" t="s">
        <v>82</v>
      </c>
      <c r="AY645" s="18" t="s">
        <v>214</v>
      </c>
      <c r="BE645" s="225">
        <f>IF(N645="základní",J645,0)</f>
        <v>0</v>
      </c>
      <c r="BF645" s="225">
        <f>IF(N645="snížená",J645,0)</f>
        <v>0</v>
      </c>
      <c r="BG645" s="225">
        <f>IF(N645="zákl. přenesená",J645,0)</f>
        <v>0</v>
      </c>
      <c r="BH645" s="225">
        <f>IF(N645="sníž. přenesená",J645,0)</f>
        <v>0</v>
      </c>
      <c r="BI645" s="225">
        <f>IF(N645="nulová",J645,0)</f>
        <v>0</v>
      </c>
      <c r="BJ645" s="18" t="s">
        <v>80</v>
      </c>
      <c r="BK645" s="225">
        <f>ROUND(I645*H645,2)</f>
        <v>0</v>
      </c>
      <c r="BL645" s="18" t="s">
        <v>222</v>
      </c>
      <c r="BM645" s="224" t="s">
        <v>2427</v>
      </c>
    </row>
    <row r="646" s="2" customFormat="1">
      <c r="A646" s="39"/>
      <c r="B646" s="40"/>
      <c r="C646" s="41"/>
      <c r="D646" s="226" t="s">
        <v>224</v>
      </c>
      <c r="E646" s="41"/>
      <c r="F646" s="227" t="s">
        <v>2428</v>
      </c>
      <c r="G646" s="41"/>
      <c r="H646" s="41"/>
      <c r="I646" s="228"/>
      <c r="J646" s="41"/>
      <c r="K646" s="41"/>
      <c r="L646" s="45"/>
      <c r="M646" s="229"/>
      <c r="N646" s="230"/>
      <c r="O646" s="85"/>
      <c r="P646" s="85"/>
      <c r="Q646" s="85"/>
      <c r="R646" s="85"/>
      <c r="S646" s="85"/>
      <c r="T646" s="86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224</v>
      </c>
      <c r="AU646" s="18" t="s">
        <v>82</v>
      </c>
    </row>
    <row r="647" s="2" customFormat="1">
      <c r="A647" s="39"/>
      <c r="B647" s="40"/>
      <c r="C647" s="41"/>
      <c r="D647" s="231" t="s">
        <v>226</v>
      </c>
      <c r="E647" s="41"/>
      <c r="F647" s="232" t="s">
        <v>2429</v>
      </c>
      <c r="G647" s="41"/>
      <c r="H647" s="41"/>
      <c r="I647" s="228"/>
      <c r="J647" s="41"/>
      <c r="K647" s="41"/>
      <c r="L647" s="45"/>
      <c r="M647" s="229"/>
      <c r="N647" s="230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226</v>
      </c>
      <c r="AU647" s="18" t="s">
        <v>82</v>
      </c>
    </row>
    <row r="648" s="2" customFormat="1" ht="16.5" customHeight="1">
      <c r="A648" s="39"/>
      <c r="B648" s="40"/>
      <c r="C648" s="213" t="s">
        <v>1032</v>
      </c>
      <c r="D648" s="213" t="s">
        <v>217</v>
      </c>
      <c r="E648" s="214" t="s">
        <v>2430</v>
      </c>
      <c r="F648" s="215" t="s">
        <v>2431</v>
      </c>
      <c r="G648" s="216" t="s">
        <v>1655</v>
      </c>
      <c r="H648" s="217">
        <v>0.56299999999999994</v>
      </c>
      <c r="I648" s="218"/>
      <c r="J648" s="219">
        <f>ROUND(I648*H648,2)</f>
        <v>0</v>
      </c>
      <c r="K648" s="215" t="s">
        <v>221</v>
      </c>
      <c r="L648" s="45"/>
      <c r="M648" s="220" t="s">
        <v>19</v>
      </c>
      <c r="N648" s="221" t="s">
        <v>44</v>
      </c>
      <c r="O648" s="85"/>
      <c r="P648" s="222">
        <f>O648*H648</f>
        <v>0</v>
      </c>
      <c r="Q648" s="222">
        <v>0</v>
      </c>
      <c r="R648" s="222">
        <f>Q648*H648</f>
        <v>0</v>
      </c>
      <c r="S648" s="222">
        <v>2.2000000000000002</v>
      </c>
      <c r="T648" s="223">
        <f>S648*H648</f>
        <v>1.2385999999999999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24" t="s">
        <v>222</v>
      </c>
      <c r="AT648" s="224" t="s">
        <v>217</v>
      </c>
      <c r="AU648" s="224" t="s">
        <v>82</v>
      </c>
      <c r="AY648" s="18" t="s">
        <v>214</v>
      </c>
      <c r="BE648" s="225">
        <f>IF(N648="základní",J648,0)</f>
        <v>0</v>
      </c>
      <c r="BF648" s="225">
        <f>IF(N648="snížená",J648,0)</f>
        <v>0</v>
      </c>
      <c r="BG648" s="225">
        <f>IF(N648="zákl. přenesená",J648,0)</f>
        <v>0</v>
      </c>
      <c r="BH648" s="225">
        <f>IF(N648="sníž. přenesená",J648,0)</f>
        <v>0</v>
      </c>
      <c r="BI648" s="225">
        <f>IF(N648="nulová",J648,0)</f>
        <v>0</v>
      </c>
      <c r="BJ648" s="18" t="s">
        <v>80</v>
      </c>
      <c r="BK648" s="225">
        <f>ROUND(I648*H648,2)</f>
        <v>0</v>
      </c>
      <c r="BL648" s="18" t="s">
        <v>222</v>
      </c>
      <c r="BM648" s="224" t="s">
        <v>2432</v>
      </c>
    </row>
    <row r="649" s="2" customFormat="1">
      <c r="A649" s="39"/>
      <c r="B649" s="40"/>
      <c r="C649" s="41"/>
      <c r="D649" s="226" t="s">
        <v>224</v>
      </c>
      <c r="E649" s="41"/>
      <c r="F649" s="227" t="s">
        <v>2433</v>
      </c>
      <c r="G649" s="41"/>
      <c r="H649" s="41"/>
      <c r="I649" s="228"/>
      <c r="J649" s="41"/>
      <c r="K649" s="41"/>
      <c r="L649" s="45"/>
      <c r="M649" s="229"/>
      <c r="N649" s="230"/>
      <c r="O649" s="85"/>
      <c r="P649" s="85"/>
      <c r="Q649" s="85"/>
      <c r="R649" s="85"/>
      <c r="S649" s="85"/>
      <c r="T649" s="86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224</v>
      </c>
      <c r="AU649" s="18" t="s">
        <v>82</v>
      </c>
    </row>
    <row r="650" s="2" customFormat="1">
      <c r="A650" s="39"/>
      <c r="B650" s="40"/>
      <c r="C650" s="41"/>
      <c r="D650" s="231" t="s">
        <v>226</v>
      </c>
      <c r="E650" s="41"/>
      <c r="F650" s="232" t="s">
        <v>2434</v>
      </c>
      <c r="G650" s="41"/>
      <c r="H650" s="41"/>
      <c r="I650" s="228"/>
      <c r="J650" s="41"/>
      <c r="K650" s="41"/>
      <c r="L650" s="45"/>
      <c r="M650" s="229"/>
      <c r="N650" s="230"/>
      <c r="O650" s="85"/>
      <c r="P650" s="85"/>
      <c r="Q650" s="85"/>
      <c r="R650" s="85"/>
      <c r="S650" s="85"/>
      <c r="T650" s="86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226</v>
      </c>
      <c r="AU650" s="18" t="s">
        <v>82</v>
      </c>
    </row>
    <row r="651" s="13" customFormat="1">
      <c r="A651" s="13"/>
      <c r="B651" s="233"/>
      <c r="C651" s="234"/>
      <c r="D651" s="226" t="s">
        <v>242</v>
      </c>
      <c r="E651" s="254" t="s">
        <v>19</v>
      </c>
      <c r="F651" s="235" t="s">
        <v>2435</v>
      </c>
      <c r="G651" s="234"/>
      <c r="H651" s="236">
        <v>0.56299999999999994</v>
      </c>
      <c r="I651" s="237"/>
      <c r="J651" s="234"/>
      <c r="K651" s="234"/>
      <c r="L651" s="238"/>
      <c r="M651" s="239"/>
      <c r="N651" s="240"/>
      <c r="O651" s="240"/>
      <c r="P651" s="240"/>
      <c r="Q651" s="240"/>
      <c r="R651" s="240"/>
      <c r="S651" s="240"/>
      <c r="T651" s="24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2" t="s">
        <v>242</v>
      </c>
      <c r="AU651" s="242" t="s">
        <v>82</v>
      </c>
      <c r="AV651" s="13" t="s">
        <v>82</v>
      </c>
      <c r="AW651" s="13" t="s">
        <v>35</v>
      </c>
      <c r="AX651" s="13" t="s">
        <v>80</v>
      </c>
      <c r="AY651" s="242" t="s">
        <v>214</v>
      </c>
    </row>
    <row r="652" s="2" customFormat="1" ht="16.5" customHeight="1">
      <c r="A652" s="39"/>
      <c r="B652" s="40"/>
      <c r="C652" s="213" t="s">
        <v>1036</v>
      </c>
      <c r="D652" s="213" t="s">
        <v>217</v>
      </c>
      <c r="E652" s="214" t="s">
        <v>2436</v>
      </c>
      <c r="F652" s="215" t="s">
        <v>2437</v>
      </c>
      <c r="G652" s="216" t="s">
        <v>1655</v>
      </c>
      <c r="H652" s="217">
        <v>3.375</v>
      </c>
      <c r="I652" s="218"/>
      <c r="J652" s="219">
        <f>ROUND(I652*H652,2)</f>
        <v>0</v>
      </c>
      <c r="K652" s="215" t="s">
        <v>221</v>
      </c>
      <c r="L652" s="45"/>
      <c r="M652" s="220" t="s">
        <v>19</v>
      </c>
      <c r="N652" s="221" t="s">
        <v>44</v>
      </c>
      <c r="O652" s="85"/>
      <c r="P652" s="222">
        <f>O652*H652</f>
        <v>0</v>
      </c>
      <c r="Q652" s="222">
        <v>0</v>
      </c>
      <c r="R652" s="222">
        <f>Q652*H652</f>
        <v>0</v>
      </c>
      <c r="S652" s="222">
        <v>1.3999999999999999</v>
      </c>
      <c r="T652" s="223">
        <f>S652*H652</f>
        <v>4.7249999999999996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24" t="s">
        <v>222</v>
      </c>
      <c r="AT652" s="224" t="s">
        <v>217</v>
      </c>
      <c r="AU652" s="224" t="s">
        <v>82</v>
      </c>
      <c r="AY652" s="18" t="s">
        <v>214</v>
      </c>
      <c r="BE652" s="225">
        <f>IF(N652="základní",J652,0)</f>
        <v>0</v>
      </c>
      <c r="BF652" s="225">
        <f>IF(N652="snížená",J652,0)</f>
        <v>0</v>
      </c>
      <c r="BG652" s="225">
        <f>IF(N652="zákl. přenesená",J652,0)</f>
        <v>0</v>
      </c>
      <c r="BH652" s="225">
        <f>IF(N652="sníž. přenesená",J652,0)</f>
        <v>0</v>
      </c>
      <c r="BI652" s="225">
        <f>IF(N652="nulová",J652,0)</f>
        <v>0</v>
      </c>
      <c r="BJ652" s="18" t="s">
        <v>80</v>
      </c>
      <c r="BK652" s="225">
        <f>ROUND(I652*H652,2)</f>
        <v>0</v>
      </c>
      <c r="BL652" s="18" t="s">
        <v>222</v>
      </c>
      <c r="BM652" s="224" t="s">
        <v>2438</v>
      </c>
    </row>
    <row r="653" s="2" customFormat="1">
      <c r="A653" s="39"/>
      <c r="B653" s="40"/>
      <c r="C653" s="41"/>
      <c r="D653" s="226" t="s">
        <v>224</v>
      </c>
      <c r="E653" s="41"/>
      <c r="F653" s="227" t="s">
        <v>2439</v>
      </c>
      <c r="G653" s="41"/>
      <c r="H653" s="41"/>
      <c r="I653" s="228"/>
      <c r="J653" s="41"/>
      <c r="K653" s="41"/>
      <c r="L653" s="45"/>
      <c r="M653" s="229"/>
      <c r="N653" s="230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224</v>
      </c>
      <c r="AU653" s="18" t="s">
        <v>82</v>
      </c>
    </row>
    <row r="654" s="2" customFormat="1">
      <c r="A654" s="39"/>
      <c r="B654" s="40"/>
      <c r="C654" s="41"/>
      <c r="D654" s="231" t="s">
        <v>226</v>
      </c>
      <c r="E654" s="41"/>
      <c r="F654" s="232" t="s">
        <v>2440</v>
      </c>
      <c r="G654" s="41"/>
      <c r="H654" s="41"/>
      <c r="I654" s="228"/>
      <c r="J654" s="41"/>
      <c r="K654" s="41"/>
      <c r="L654" s="45"/>
      <c r="M654" s="229"/>
      <c r="N654" s="230"/>
      <c r="O654" s="85"/>
      <c r="P654" s="85"/>
      <c r="Q654" s="85"/>
      <c r="R654" s="85"/>
      <c r="S654" s="85"/>
      <c r="T654" s="86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226</v>
      </c>
      <c r="AU654" s="18" t="s">
        <v>82</v>
      </c>
    </row>
    <row r="655" s="13" customFormat="1">
      <c r="A655" s="13"/>
      <c r="B655" s="233"/>
      <c r="C655" s="234"/>
      <c r="D655" s="226" t="s">
        <v>242</v>
      </c>
      <c r="E655" s="254" t="s">
        <v>19</v>
      </c>
      <c r="F655" s="235" t="s">
        <v>1983</v>
      </c>
      <c r="G655" s="234"/>
      <c r="H655" s="236">
        <v>3.375</v>
      </c>
      <c r="I655" s="237"/>
      <c r="J655" s="234"/>
      <c r="K655" s="234"/>
      <c r="L655" s="238"/>
      <c r="M655" s="239"/>
      <c r="N655" s="240"/>
      <c r="O655" s="240"/>
      <c r="P655" s="240"/>
      <c r="Q655" s="240"/>
      <c r="R655" s="240"/>
      <c r="S655" s="240"/>
      <c r="T655" s="24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2" t="s">
        <v>242</v>
      </c>
      <c r="AU655" s="242" t="s">
        <v>82</v>
      </c>
      <c r="AV655" s="13" t="s">
        <v>82</v>
      </c>
      <c r="AW655" s="13" t="s">
        <v>35</v>
      </c>
      <c r="AX655" s="13" t="s">
        <v>80</v>
      </c>
      <c r="AY655" s="242" t="s">
        <v>214</v>
      </c>
    </row>
    <row r="656" s="2" customFormat="1" ht="16.5" customHeight="1">
      <c r="A656" s="39"/>
      <c r="B656" s="40"/>
      <c r="C656" s="213" t="s">
        <v>1040</v>
      </c>
      <c r="D656" s="213" t="s">
        <v>217</v>
      </c>
      <c r="E656" s="214" t="s">
        <v>2441</v>
      </c>
      <c r="F656" s="215" t="s">
        <v>2442</v>
      </c>
      <c r="G656" s="216" t="s">
        <v>321</v>
      </c>
      <c r="H656" s="217">
        <v>213</v>
      </c>
      <c r="I656" s="218"/>
      <c r="J656" s="219">
        <f>ROUND(I656*H656,2)</f>
        <v>0</v>
      </c>
      <c r="K656" s="215" t="s">
        <v>221</v>
      </c>
      <c r="L656" s="45"/>
      <c r="M656" s="220" t="s">
        <v>19</v>
      </c>
      <c r="N656" s="221" t="s">
        <v>44</v>
      </c>
      <c r="O656" s="85"/>
      <c r="P656" s="222">
        <f>O656*H656</f>
        <v>0</v>
      </c>
      <c r="Q656" s="222">
        <v>0</v>
      </c>
      <c r="R656" s="222">
        <f>Q656*H656</f>
        <v>0</v>
      </c>
      <c r="S656" s="222">
        <v>0</v>
      </c>
      <c r="T656" s="223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24" t="s">
        <v>222</v>
      </c>
      <c r="AT656" s="224" t="s">
        <v>217</v>
      </c>
      <c r="AU656" s="224" t="s">
        <v>82</v>
      </c>
      <c r="AY656" s="18" t="s">
        <v>214</v>
      </c>
      <c r="BE656" s="225">
        <f>IF(N656="základní",J656,0)</f>
        <v>0</v>
      </c>
      <c r="BF656" s="225">
        <f>IF(N656="snížená",J656,0)</f>
        <v>0</v>
      </c>
      <c r="BG656" s="225">
        <f>IF(N656="zákl. přenesená",J656,0)</f>
        <v>0</v>
      </c>
      <c r="BH656" s="225">
        <f>IF(N656="sníž. přenesená",J656,0)</f>
        <v>0</v>
      </c>
      <c r="BI656" s="225">
        <f>IF(N656="nulová",J656,0)</f>
        <v>0</v>
      </c>
      <c r="BJ656" s="18" t="s">
        <v>80</v>
      </c>
      <c r="BK656" s="225">
        <f>ROUND(I656*H656,2)</f>
        <v>0</v>
      </c>
      <c r="BL656" s="18" t="s">
        <v>222</v>
      </c>
      <c r="BM656" s="224" t="s">
        <v>2443</v>
      </c>
    </row>
    <row r="657" s="2" customFormat="1">
      <c r="A657" s="39"/>
      <c r="B657" s="40"/>
      <c r="C657" s="41"/>
      <c r="D657" s="226" t="s">
        <v>224</v>
      </c>
      <c r="E657" s="41"/>
      <c r="F657" s="227" t="s">
        <v>2444</v>
      </c>
      <c r="G657" s="41"/>
      <c r="H657" s="41"/>
      <c r="I657" s="228"/>
      <c r="J657" s="41"/>
      <c r="K657" s="41"/>
      <c r="L657" s="45"/>
      <c r="M657" s="229"/>
      <c r="N657" s="230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224</v>
      </c>
      <c r="AU657" s="18" t="s">
        <v>82</v>
      </c>
    </row>
    <row r="658" s="2" customFormat="1">
      <c r="A658" s="39"/>
      <c r="B658" s="40"/>
      <c r="C658" s="41"/>
      <c r="D658" s="231" t="s">
        <v>226</v>
      </c>
      <c r="E658" s="41"/>
      <c r="F658" s="232" t="s">
        <v>2445</v>
      </c>
      <c r="G658" s="41"/>
      <c r="H658" s="41"/>
      <c r="I658" s="228"/>
      <c r="J658" s="41"/>
      <c r="K658" s="41"/>
      <c r="L658" s="45"/>
      <c r="M658" s="229"/>
      <c r="N658" s="230"/>
      <c r="O658" s="85"/>
      <c r="P658" s="85"/>
      <c r="Q658" s="85"/>
      <c r="R658" s="85"/>
      <c r="S658" s="85"/>
      <c r="T658" s="86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226</v>
      </c>
      <c r="AU658" s="18" t="s">
        <v>82</v>
      </c>
    </row>
    <row r="659" s="2" customFormat="1" ht="16.5" customHeight="1">
      <c r="A659" s="39"/>
      <c r="B659" s="40"/>
      <c r="C659" s="213" t="s">
        <v>1044</v>
      </c>
      <c r="D659" s="213" t="s">
        <v>217</v>
      </c>
      <c r="E659" s="214" t="s">
        <v>2446</v>
      </c>
      <c r="F659" s="215" t="s">
        <v>2447</v>
      </c>
      <c r="G659" s="216" t="s">
        <v>321</v>
      </c>
      <c r="H659" s="217">
        <v>383</v>
      </c>
      <c r="I659" s="218"/>
      <c r="J659" s="219">
        <f>ROUND(I659*H659,2)</f>
        <v>0</v>
      </c>
      <c r="K659" s="215" t="s">
        <v>221</v>
      </c>
      <c r="L659" s="45"/>
      <c r="M659" s="220" t="s">
        <v>19</v>
      </c>
      <c r="N659" s="221" t="s">
        <v>44</v>
      </c>
      <c r="O659" s="85"/>
      <c r="P659" s="222">
        <f>O659*H659</f>
        <v>0</v>
      </c>
      <c r="Q659" s="222">
        <v>0</v>
      </c>
      <c r="R659" s="222">
        <f>Q659*H659</f>
        <v>0</v>
      </c>
      <c r="S659" s="222">
        <v>0</v>
      </c>
      <c r="T659" s="223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24" t="s">
        <v>222</v>
      </c>
      <c r="AT659" s="224" t="s">
        <v>217</v>
      </c>
      <c r="AU659" s="224" t="s">
        <v>82</v>
      </c>
      <c r="AY659" s="18" t="s">
        <v>214</v>
      </c>
      <c r="BE659" s="225">
        <f>IF(N659="základní",J659,0)</f>
        <v>0</v>
      </c>
      <c r="BF659" s="225">
        <f>IF(N659="snížená",J659,0)</f>
        <v>0</v>
      </c>
      <c r="BG659" s="225">
        <f>IF(N659="zákl. přenesená",J659,0)</f>
        <v>0</v>
      </c>
      <c r="BH659" s="225">
        <f>IF(N659="sníž. přenesená",J659,0)</f>
        <v>0</v>
      </c>
      <c r="BI659" s="225">
        <f>IF(N659="nulová",J659,0)</f>
        <v>0</v>
      </c>
      <c r="BJ659" s="18" t="s">
        <v>80</v>
      </c>
      <c r="BK659" s="225">
        <f>ROUND(I659*H659,2)</f>
        <v>0</v>
      </c>
      <c r="BL659" s="18" t="s">
        <v>222</v>
      </c>
      <c r="BM659" s="224" t="s">
        <v>2448</v>
      </c>
    </row>
    <row r="660" s="2" customFormat="1">
      <c r="A660" s="39"/>
      <c r="B660" s="40"/>
      <c r="C660" s="41"/>
      <c r="D660" s="226" t="s">
        <v>224</v>
      </c>
      <c r="E660" s="41"/>
      <c r="F660" s="227" t="s">
        <v>2449</v>
      </c>
      <c r="G660" s="41"/>
      <c r="H660" s="41"/>
      <c r="I660" s="228"/>
      <c r="J660" s="41"/>
      <c r="K660" s="41"/>
      <c r="L660" s="45"/>
      <c r="M660" s="229"/>
      <c r="N660" s="230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224</v>
      </c>
      <c r="AU660" s="18" t="s">
        <v>82</v>
      </c>
    </row>
    <row r="661" s="2" customFormat="1">
      <c r="A661" s="39"/>
      <c r="B661" s="40"/>
      <c r="C661" s="41"/>
      <c r="D661" s="231" t="s">
        <v>226</v>
      </c>
      <c r="E661" s="41"/>
      <c r="F661" s="232" t="s">
        <v>2450</v>
      </c>
      <c r="G661" s="41"/>
      <c r="H661" s="41"/>
      <c r="I661" s="228"/>
      <c r="J661" s="41"/>
      <c r="K661" s="41"/>
      <c r="L661" s="45"/>
      <c r="M661" s="229"/>
      <c r="N661" s="230"/>
      <c r="O661" s="85"/>
      <c r="P661" s="85"/>
      <c r="Q661" s="85"/>
      <c r="R661" s="85"/>
      <c r="S661" s="85"/>
      <c r="T661" s="86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226</v>
      </c>
      <c r="AU661" s="18" t="s">
        <v>82</v>
      </c>
    </row>
    <row r="662" s="12" customFormat="1" ht="22.8" customHeight="1">
      <c r="A662" s="12"/>
      <c r="B662" s="197"/>
      <c r="C662" s="198"/>
      <c r="D662" s="199" t="s">
        <v>72</v>
      </c>
      <c r="E662" s="211" t="s">
        <v>228</v>
      </c>
      <c r="F662" s="211" t="s">
        <v>229</v>
      </c>
      <c r="G662" s="198"/>
      <c r="H662" s="198"/>
      <c r="I662" s="201"/>
      <c r="J662" s="212">
        <f>BK662</f>
        <v>0</v>
      </c>
      <c r="K662" s="198"/>
      <c r="L662" s="203"/>
      <c r="M662" s="204"/>
      <c r="N662" s="205"/>
      <c r="O662" s="205"/>
      <c r="P662" s="206">
        <f>SUM(P663:P698)</f>
        <v>0</v>
      </c>
      <c r="Q662" s="205"/>
      <c r="R662" s="206">
        <f>SUM(R663:R698)</f>
        <v>0</v>
      </c>
      <c r="S662" s="205"/>
      <c r="T662" s="207">
        <f>SUM(T663:T698)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08" t="s">
        <v>80</v>
      </c>
      <c r="AT662" s="209" t="s">
        <v>72</v>
      </c>
      <c r="AU662" s="209" t="s">
        <v>80</v>
      </c>
      <c r="AY662" s="208" t="s">
        <v>214</v>
      </c>
      <c r="BK662" s="210">
        <f>SUM(BK663:BK698)</f>
        <v>0</v>
      </c>
    </row>
    <row r="663" s="2" customFormat="1" ht="16.5" customHeight="1">
      <c r="A663" s="39"/>
      <c r="B663" s="40"/>
      <c r="C663" s="213" t="s">
        <v>1049</v>
      </c>
      <c r="D663" s="213" t="s">
        <v>217</v>
      </c>
      <c r="E663" s="214" t="s">
        <v>230</v>
      </c>
      <c r="F663" s="215" t="s">
        <v>231</v>
      </c>
      <c r="G663" s="216" t="s">
        <v>232</v>
      </c>
      <c r="H663" s="217">
        <v>217.15600000000001</v>
      </c>
      <c r="I663" s="218"/>
      <c r="J663" s="219">
        <f>ROUND(I663*H663,2)</f>
        <v>0</v>
      </c>
      <c r="K663" s="215" t="s">
        <v>221</v>
      </c>
      <c r="L663" s="45"/>
      <c r="M663" s="220" t="s">
        <v>19</v>
      </c>
      <c r="N663" s="221" t="s">
        <v>44</v>
      </c>
      <c r="O663" s="85"/>
      <c r="P663" s="222">
        <f>O663*H663</f>
        <v>0</v>
      </c>
      <c r="Q663" s="222">
        <v>0</v>
      </c>
      <c r="R663" s="222">
        <f>Q663*H663</f>
        <v>0</v>
      </c>
      <c r="S663" s="222">
        <v>0</v>
      </c>
      <c r="T663" s="223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24" t="s">
        <v>222</v>
      </c>
      <c r="AT663" s="224" t="s">
        <v>217</v>
      </c>
      <c r="AU663" s="224" t="s">
        <v>82</v>
      </c>
      <c r="AY663" s="18" t="s">
        <v>214</v>
      </c>
      <c r="BE663" s="225">
        <f>IF(N663="základní",J663,0)</f>
        <v>0</v>
      </c>
      <c r="BF663" s="225">
        <f>IF(N663="snížená",J663,0)</f>
        <v>0</v>
      </c>
      <c r="BG663" s="225">
        <f>IF(N663="zákl. přenesená",J663,0)</f>
        <v>0</v>
      </c>
      <c r="BH663" s="225">
        <f>IF(N663="sníž. přenesená",J663,0)</f>
        <v>0</v>
      </c>
      <c r="BI663" s="225">
        <f>IF(N663="nulová",J663,0)</f>
        <v>0</v>
      </c>
      <c r="BJ663" s="18" t="s">
        <v>80</v>
      </c>
      <c r="BK663" s="225">
        <f>ROUND(I663*H663,2)</f>
        <v>0</v>
      </c>
      <c r="BL663" s="18" t="s">
        <v>222</v>
      </c>
      <c r="BM663" s="224" t="s">
        <v>2451</v>
      </c>
    </row>
    <row r="664" s="2" customFormat="1">
      <c r="A664" s="39"/>
      <c r="B664" s="40"/>
      <c r="C664" s="41"/>
      <c r="D664" s="226" t="s">
        <v>224</v>
      </c>
      <c r="E664" s="41"/>
      <c r="F664" s="227" t="s">
        <v>234</v>
      </c>
      <c r="G664" s="41"/>
      <c r="H664" s="41"/>
      <c r="I664" s="228"/>
      <c r="J664" s="41"/>
      <c r="K664" s="41"/>
      <c r="L664" s="45"/>
      <c r="M664" s="229"/>
      <c r="N664" s="230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224</v>
      </c>
      <c r="AU664" s="18" t="s">
        <v>82</v>
      </c>
    </row>
    <row r="665" s="2" customFormat="1">
      <c r="A665" s="39"/>
      <c r="B665" s="40"/>
      <c r="C665" s="41"/>
      <c r="D665" s="231" t="s">
        <v>226</v>
      </c>
      <c r="E665" s="41"/>
      <c r="F665" s="232" t="s">
        <v>235</v>
      </c>
      <c r="G665" s="41"/>
      <c r="H665" s="41"/>
      <c r="I665" s="228"/>
      <c r="J665" s="41"/>
      <c r="K665" s="41"/>
      <c r="L665" s="45"/>
      <c r="M665" s="229"/>
      <c r="N665" s="230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226</v>
      </c>
      <c r="AU665" s="18" t="s">
        <v>82</v>
      </c>
    </row>
    <row r="666" s="2" customFormat="1" ht="16.5" customHeight="1">
      <c r="A666" s="39"/>
      <c r="B666" s="40"/>
      <c r="C666" s="213" t="s">
        <v>1053</v>
      </c>
      <c r="D666" s="213" t="s">
        <v>217</v>
      </c>
      <c r="E666" s="214" t="s">
        <v>237</v>
      </c>
      <c r="F666" s="215" t="s">
        <v>238</v>
      </c>
      <c r="G666" s="216" t="s">
        <v>232</v>
      </c>
      <c r="H666" s="217">
        <v>3257.3400000000001</v>
      </c>
      <c r="I666" s="218"/>
      <c r="J666" s="219">
        <f>ROUND(I666*H666,2)</f>
        <v>0</v>
      </c>
      <c r="K666" s="215" t="s">
        <v>221</v>
      </c>
      <c r="L666" s="45"/>
      <c r="M666" s="220" t="s">
        <v>19</v>
      </c>
      <c r="N666" s="221" t="s">
        <v>44</v>
      </c>
      <c r="O666" s="85"/>
      <c r="P666" s="222">
        <f>O666*H666</f>
        <v>0</v>
      </c>
      <c r="Q666" s="222">
        <v>0</v>
      </c>
      <c r="R666" s="222">
        <f>Q666*H666</f>
        <v>0</v>
      </c>
      <c r="S666" s="222">
        <v>0</v>
      </c>
      <c r="T666" s="223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24" t="s">
        <v>222</v>
      </c>
      <c r="AT666" s="224" t="s">
        <v>217</v>
      </c>
      <c r="AU666" s="224" t="s">
        <v>82</v>
      </c>
      <c r="AY666" s="18" t="s">
        <v>214</v>
      </c>
      <c r="BE666" s="225">
        <f>IF(N666="základní",J666,0)</f>
        <v>0</v>
      </c>
      <c r="BF666" s="225">
        <f>IF(N666="snížená",J666,0)</f>
        <v>0</v>
      </c>
      <c r="BG666" s="225">
        <f>IF(N666="zákl. přenesená",J666,0)</f>
        <v>0</v>
      </c>
      <c r="BH666" s="225">
        <f>IF(N666="sníž. přenesená",J666,0)</f>
        <v>0</v>
      </c>
      <c r="BI666" s="225">
        <f>IF(N666="nulová",J666,0)</f>
        <v>0</v>
      </c>
      <c r="BJ666" s="18" t="s">
        <v>80</v>
      </c>
      <c r="BK666" s="225">
        <f>ROUND(I666*H666,2)</f>
        <v>0</v>
      </c>
      <c r="BL666" s="18" t="s">
        <v>222</v>
      </c>
      <c r="BM666" s="224" t="s">
        <v>2452</v>
      </c>
    </row>
    <row r="667" s="2" customFormat="1">
      <c r="A667" s="39"/>
      <c r="B667" s="40"/>
      <c r="C667" s="41"/>
      <c r="D667" s="226" t="s">
        <v>224</v>
      </c>
      <c r="E667" s="41"/>
      <c r="F667" s="227" t="s">
        <v>240</v>
      </c>
      <c r="G667" s="41"/>
      <c r="H667" s="41"/>
      <c r="I667" s="228"/>
      <c r="J667" s="41"/>
      <c r="K667" s="41"/>
      <c r="L667" s="45"/>
      <c r="M667" s="229"/>
      <c r="N667" s="230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224</v>
      </c>
      <c r="AU667" s="18" t="s">
        <v>82</v>
      </c>
    </row>
    <row r="668" s="2" customFormat="1">
      <c r="A668" s="39"/>
      <c r="B668" s="40"/>
      <c r="C668" s="41"/>
      <c r="D668" s="231" t="s">
        <v>226</v>
      </c>
      <c r="E668" s="41"/>
      <c r="F668" s="232" t="s">
        <v>241</v>
      </c>
      <c r="G668" s="41"/>
      <c r="H668" s="41"/>
      <c r="I668" s="228"/>
      <c r="J668" s="41"/>
      <c r="K668" s="41"/>
      <c r="L668" s="45"/>
      <c r="M668" s="229"/>
      <c r="N668" s="230"/>
      <c r="O668" s="85"/>
      <c r="P668" s="85"/>
      <c r="Q668" s="85"/>
      <c r="R668" s="85"/>
      <c r="S668" s="85"/>
      <c r="T668" s="86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226</v>
      </c>
      <c r="AU668" s="18" t="s">
        <v>82</v>
      </c>
    </row>
    <row r="669" s="13" customFormat="1">
      <c r="A669" s="13"/>
      <c r="B669" s="233"/>
      <c r="C669" s="234"/>
      <c r="D669" s="226" t="s">
        <v>242</v>
      </c>
      <c r="E669" s="234"/>
      <c r="F669" s="235" t="s">
        <v>2453</v>
      </c>
      <c r="G669" s="234"/>
      <c r="H669" s="236">
        <v>3257.3400000000001</v>
      </c>
      <c r="I669" s="237"/>
      <c r="J669" s="234"/>
      <c r="K669" s="234"/>
      <c r="L669" s="238"/>
      <c r="M669" s="239"/>
      <c r="N669" s="240"/>
      <c r="O669" s="240"/>
      <c r="P669" s="240"/>
      <c r="Q669" s="240"/>
      <c r="R669" s="240"/>
      <c r="S669" s="240"/>
      <c r="T669" s="24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2" t="s">
        <v>242</v>
      </c>
      <c r="AU669" s="242" t="s">
        <v>82</v>
      </c>
      <c r="AV669" s="13" t="s">
        <v>82</v>
      </c>
      <c r="AW669" s="13" t="s">
        <v>4</v>
      </c>
      <c r="AX669" s="13" t="s">
        <v>80</v>
      </c>
      <c r="AY669" s="242" t="s">
        <v>214</v>
      </c>
    </row>
    <row r="670" s="2" customFormat="1" ht="16.5" customHeight="1">
      <c r="A670" s="39"/>
      <c r="B670" s="40"/>
      <c r="C670" s="213" t="s">
        <v>1057</v>
      </c>
      <c r="D670" s="213" t="s">
        <v>217</v>
      </c>
      <c r="E670" s="214" t="s">
        <v>2454</v>
      </c>
      <c r="F670" s="215" t="s">
        <v>2455</v>
      </c>
      <c r="G670" s="216" t="s">
        <v>232</v>
      </c>
      <c r="H670" s="217">
        <v>1977.643</v>
      </c>
      <c r="I670" s="218"/>
      <c r="J670" s="219">
        <f>ROUND(I670*H670,2)</f>
        <v>0</v>
      </c>
      <c r="K670" s="215" t="s">
        <v>221</v>
      </c>
      <c r="L670" s="45"/>
      <c r="M670" s="220" t="s">
        <v>19</v>
      </c>
      <c r="N670" s="221" t="s">
        <v>44</v>
      </c>
      <c r="O670" s="85"/>
      <c r="P670" s="222">
        <f>O670*H670</f>
        <v>0</v>
      </c>
      <c r="Q670" s="222">
        <v>0</v>
      </c>
      <c r="R670" s="222">
        <f>Q670*H670</f>
        <v>0</v>
      </c>
      <c r="S670" s="222">
        <v>0</v>
      </c>
      <c r="T670" s="223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24" t="s">
        <v>222</v>
      </c>
      <c r="AT670" s="224" t="s">
        <v>217</v>
      </c>
      <c r="AU670" s="224" t="s">
        <v>82</v>
      </c>
      <c r="AY670" s="18" t="s">
        <v>214</v>
      </c>
      <c r="BE670" s="225">
        <f>IF(N670="základní",J670,0)</f>
        <v>0</v>
      </c>
      <c r="BF670" s="225">
        <f>IF(N670="snížená",J670,0)</f>
        <v>0</v>
      </c>
      <c r="BG670" s="225">
        <f>IF(N670="zákl. přenesená",J670,0)</f>
        <v>0</v>
      </c>
      <c r="BH670" s="225">
        <f>IF(N670="sníž. přenesená",J670,0)</f>
        <v>0</v>
      </c>
      <c r="BI670" s="225">
        <f>IF(N670="nulová",J670,0)</f>
        <v>0</v>
      </c>
      <c r="BJ670" s="18" t="s">
        <v>80</v>
      </c>
      <c r="BK670" s="225">
        <f>ROUND(I670*H670,2)</f>
        <v>0</v>
      </c>
      <c r="BL670" s="18" t="s">
        <v>222</v>
      </c>
      <c r="BM670" s="224" t="s">
        <v>2456</v>
      </c>
    </row>
    <row r="671" s="2" customFormat="1">
      <c r="A671" s="39"/>
      <c r="B671" s="40"/>
      <c r="C671" s="41"/>
      <c r="D671" s="226" t="s">
        <v>224</v>
      </c>
      <c r="E671" s="41"/>
      <c r="F671" s="227" t="s">
        <v>2457</v>
      </c>
      <c r="G671" s="41"/>
      <c r="H671" s="41"/>
      <c r="I671" s="228"/>
      <c r="J671" s="41"/>
      <c r="K671" s="41"/>
      <c r="L671" s="45"/>
      <c r="M671" s="229"/>
      <c r="N671" s="230"/>
      <c r="O671" s="85"/>
      <c r="P671" s="85"/>
      <c r="Q671" s="85"/>
      <c r="R671" s="85"/>
      <c r="S671" s="85"/>
      <c r="T671" s="86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224</v>
      </c>
      <c r="AU671" s="18" t="s">
        <v>82</v>
      </c>
    </row>
    <row r="672" s="2" customFormat="1">
      <c r="A672" s="39"/>
      <c r="B672" s="40"/>
      <c r="C672" s="41"/>
      <c r="D672" s="231" t="s">
        <v>226</v>
      </c>
      <c r="E672" s="41"/>
      <c r="F672" s="232" t="s">
        <v>2458</v>
      </c>
      <c r="G672" s="41"/>
      <c r="H672" s="41"/>
      <c r="I672" s="228"/>
      <c r="J672" s="41"/>
      <c r="K672" s="41"/>
      <c r="L672" s="45"/>
      <c r="M672" s="229"/>
      <c r="N672" s="230"/>
      <c r="O672" s="85"/>
      <c r="P672" s="85"/>
      <c r="Q672" s="85"/>
      <c r="R672" s="85"/>
      <c r="S672" s="85"/>
      <c r="T672" s="86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226</v>
      </c>
      <c r="AU672" s="18" t="s">
        <v>82</v>
      </c>
    </row>
    <row r="673" s="2" customFormat="1" ht="16.5" customHeight="1">
      <c r="A673" s="39"/>
      <c r="B673" s="40"/>
      <c r="C673" s="213" t="s">
        <v>1061</v>
      </c>
      <c r="D673" s="213" t="s">
        <v>217</v>
      </c>
      <c r="E673" s="214" t="s">
        <v>2459</v>
      </c>
      <c r="F673" s="215" t="s">
        <v>2460</v>
      </c>
      <c r="G673" s="216" t="s">
        <v>232</v>
      </c>
      <c r="H673" s="217">
        <v>29664.645</v>
      </c>
      <c r="I673" s="218"/>
      <c r="J673" s="219">
        <f>ROUND(I673*H673,2)</f>
        <v>0</v>
      </c>
      <c r="K673" s="215" t="s">
        <v>221</v>
      </c>
      <c r="L673" s="45"/>
      <c r="M673" s="220" t="s">
        <v>19</v>
      </c>
      <c r="N673" s="221" t="s">
        <v>44</v>
      </c>
      <c r="O673" s="85"/>
      <c r="P673" s="222">
        <f>O673*H673</f>
        <v>0</v>
      </c>
      <c r="Q673" s="222">
        <v>0</v>
      </c>
      <c r="R673" s="222">
        <f>Q673*H673</f>
        <v>0</v>
      </c>
      <c r="S673" s="222">
        <v>0</v>
      </c>
      <c r="T673" s="223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24" t="s">
        <v>222</v>
      </c>
      <c r="AT673" s="224" t="s">
        <v>217</v>
      </c>
      <c r="AU673" s="224" t="s">
        <v>82</v>
      </c>
      <c r="AY673" s="18" t="s">
        <v>214</v>
      </c>
      <c r="BE673" s="225">
        <f>IF(N673="základní",J673,0)</f>
        <v>0</v>
      </c>
      <c r="BF673" s="225">
        <f>IF(N673="snížená",J673,0)</f>
        <v>0</v>
      </c>
      <c r="BG673" s="225">
        <f>IF(N673="zákl. přenesená",J673,0)</f>
        <v>0</v>
      </c>
      <c r="BH673" s="225">
        <f>IF(N673="sníž. přenesená",J673,0)</f>
        <v>0</v>
      </c>
      <c r="BI673" s="225">
        <f>IF(N673="nulová",J673,0)</f>
        <v>0</v>
      </c>
      <c r="BJ673" s="18" t="s">
        <v>80</v>
      </c>
      <c r="BK673" s="225">
        <f>ROUND(I673*H673,2)</f>
        <v>0</v>
      </c>
      <c r="BL673" s="18" t="s">
        <v>222</v>
      </c>
      <c r="BM673" s="224" t="s">
        <v>2461</v>
      </c>
    </row>
    <row r="674" s="2" customFormat="1">
      <c r="A674" s="39"/>
      <c r="B674" s="40"/>
      <c r="C674" s="41"/>
      <c r="D674" s="226" t="s">
        <v>224</v>
      </c>
      <c r="E674" s="41"/>
      <c r="F674" s="227" t="s">
        <v>2462</v>
      </c>
      <c r="G674" s="41"/>
      <c r="H674" s="41"/>
      <c r="I674" s="228"/>
      <c r="J674" s="41"/>
      <c r="K674" s="41"/>
      <c r="L674" s="45"/>
      <c r="M674" s="229"/>
      <c r="N674" s="230"/>
      <c r="O674" s="85"/>
      <c r="P674" s="85"/>
      <c r="Q674" s="85"/>
      <c r="R674" s="85"/>
      <c r="S674" s="85"/>
      <c r="T674" s="86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224</v>
      </c>
      <c r="AU674" s="18" t="s">
        <v>82</v>
      </c>
    </row>
    <row r="675" s="2" customFormat="1">
      <c r="A675" s="39"/>
      <c r="B675" s="40"/>
      <c r="C675" s="41"/>
      <c r="D675" s="231" t="s">
        <v>226</v>
      </c>
      <c r="E675" s="41"/>
      <c r="F675" s="232" t="s">
        <v>2463</v>
      </c>
      <c r="G675" s="41"/>
      <c r="H675" s="41"/>
      <c r="I675" s="228"/>
      <c r="J675" s="41"/>
      <c r="K675" s="41"/>
      <c r="L675" s="45"/>
      <c r="M675" s="229"/>
      <c r="N675" s="230"/>
      <c r="O675" s="85"/>
      <c r="P675" s="85"/>
      <c r="Q675" s="85"/>
      <c r="R675" s="85"/>
      <c r="S675" s="85"/>
      <c r="T675" s="86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226</v>
      </c>
      <c r="AU675" s="18" t="s">
        <v>82</v>
      </c>
    </row>
    <row r="676" s="13" customFormat="1">
      <c r="A676" s="13"/>
      <c r="B676" s="233"/>
      <c r="C676" s="234"/>
      <c r="D676" s="226" t="s">
        <v>242</v>
      </c>
      <c r="E676" s="234"/>
      <c r="F676" s="235" t="s">
        <v>2464</v>
      </c>
      <c r="G676" s="234"/>
      <c r="H676" s="236">
        <v>29664.645</v>
      </c>
      <c r="I676" s="237"/>
      <c r="J676" s="234"/>
      <c r="K676" s="234"/>
      <c r="L676" s="238"/>
      <c r="M676" s="239"/>
      <c r="N676" s="240"/>
      <c r="O676" s="240"/>
      <c r="P676" s="240"/>
      <c r="Q676" s="240"/>
      <c r="R676" s="240"/>
      <c r="S676" s="240"/>
      <c r="T676" s="24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2" t="s">
        <v>242</v>
      </c>
      <c r="AU676" s="242" t="s">
        <v>82</v>
      </c>
      <c r="AV676" s="13" t="s">
        <v>82</v>
      </c>
      <c r="AW676" s="13" t="s">
        <v>4</v>
      </c>
      <c r="AX676" s="13" t="s">
        <v>80</v>
      </c>
      <c r="AY676" s="242" t="s">
        <v>214</v>
      </c>
    </row>
    <row r="677" s="2" customFormat="1" ht="16.5" customHeight="1">
      <c r="A677" s="39"/>
      <c r="B677" s="40"/>
      <c r="C677" s="213" t="s">
        <v>1063</v>
      </c>
      <c r="D677" s="213" t="s">
        <v>217</v>
      </c>
      <c r="E677" s="214" t="s">
        <v>2465</v>
      </c>
      <c r="F677" s="215" t="s">
        <v>2466</v>
      </c>
      <c r="G677" s="216" t="s">
        <v>232</v>
      </c>
      <c r="H677" s="217">
        <v>221.06999999999999</v>
      </c>
      <c r="I677" s="218"/>
      <c r="J677" s="219">
        <f>ROUND(I677*H677,2)</f>
        <v>0</v>
      </c>
      <c r="K677" s="215" t="s">
        <v>221</v>
      </c>
      <c r="L677" s="45"/>
      <c r="M677" s="220" t="s">
        <v>19</v>
      </c>
      <c r="N677" s="221" t="s">
        <v>44</v>
      </c>
      <c r="O677" s="85"/>
      <c r="P677" s="222">
        <f>O677*H677</f>
        <v>0</v>
      </c>
      <c r="Q677" s="222">
        <v>0</v>
      </c>
      <c r="R677" s="222">
        <f>Q677*H677</f>
        <v>0</v>
      </c>
      <c r="S677" s="222">
        <v>0</v>
      </c>
      <c r="T677" s="223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24" t="s">
        <v>222</v>
      </c>
      <c r="AT677" s="224" t="s">
        <v>217</v>
      </c>
      <c r="AU677" s="224" t="s">
        <v>82</v>
      </c>
      <c r="AY677" s="18" t="s">
        <v>214</v>
      </c>
      <c r="BE677" s="225">
        <f>IF(N677="základní",J677,0)</f>
        <v>0</v>
      </c>
      <c r="BF677" s="225">
        <f>IF(N677="snížená",J677,0)</f>
        <v>0</v>
      </c>
      <c r="BG677" s="225">
        <f>IF(N677="zákl. přenesená",J677,0)</f>
        <v>0</v>
      </c>
      <c r="BH677" s="225">
        <f>IF(N677="sníž. přenesená",J677,0)</f>
        <v>0</v>
      </c>
      <c r="BI677" s="225">
        <f>IF(N677="nulová",J677,0)</f>
        <v>0</v>
      </c>
      <c r="BJ677" s="18" t="s">
        <v>80</v>
      </c>
      <c r="BK677" s="225">
        <f>ROUND(I677*H677,2)</f>
        <v>0</v>
      </c>
      <c r="BL677" s="18" t="s">
        <v>222</v>
      </c>
      <c r="BM677" s="224" t="s">
        <v>2467</v>
      </c>
    </row>
    <row r="678" s="2" customFormat="1">
      <c r="A678" s="39"/>
      <c r="B678" s="40"/>
      <c r="C678" s="41"/>
      <c r="D678" s="226" t="s">
        <v>224</v>
      </c>
      <c r="E678" s="41"/>
      <c r="F678" s="227" t="s">
        <v>2468</v>
      </c>
      <c r="G678" s="41"/>
      <c r="H678" s="41"/>
      <c r="I678" s="228"/>
      <c r="J678" s="41"/>
      <c r="K678" s="41"/>
      <c r="L678" s="45"/>
      <c r="M678" s="229"/>
      <c r="N678" s="230"/>
      <c r="O678" s="85"/>
      <c r="P678" s="85"/>
      <c r="Q678" s="85"/>
      <c r="R678" s="85"/>
      <c r="S678" s="85"/>
      <c r="T678" s="86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224</v>
      </c>
      <c r="AU678" s="18" t="s">
        <v>82</v>
      </c>
    </row>
    <row r="679" s="2" customFormat="1">
      <c r="A679" s="39"/>
      <c r="B679" s="40"/>
      <c r="C679" s="41"/>
      <c r="D679" s="231" t="s">
        <v>226</v>
      </c>
      <c r="E679" s="41"/>
      <c r="F679" s="232" t="s">
        <v>2469</v>
      </c>
      <c r="G679" s="41"/>
      <c r="H679" s="41"/>
      <c r="I679" s="228"/>
      <c r="J679" s="41"/>
      <c r="K679" s="41"/>
      <c r="L679" s="45"/>
      <c r="M679" s="229"/>
      <c r="N679" s="230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226</v>
      </c>
      <c r="AU679" s="18" t="s">
        <v>82</v>
      </c>
    </row>
    <row r="680" s="2" customFormat="1" ht="16.5" customHeight="1">
      <c r="A680" s="39"/>
      <c r="B680" s="40"/>
      <c r="C680" s="213" t="s">
        <v>1067</v>
      </c>
      <c r="D680" s="213" t="s">
        <v>217</v>
      </c>
      <c r="E680" s="214" t="s">
        <v>2470</v>
      </c>
      <c r="F680" s="215" t="s">
        <v>2471</v>
      </c>
      <c r="G680" s="216" t="s">
        <v>232</v>
      </c>
      <c r="H680" s="217">
        <v>3316.0500000000002</v>
      </c>
      <c r="I680" s="218"/>
      <c r="J680" s="219">
        <f>ROUND(I680*H680,2)</f>
        <v>0</v>
      </c>
      <c r="K680" s="215" t="s">
        <v>221</v>
      </c>
      <c r="L680" s="45"/>
      <c r="M680" s="220" t="s">
        <v>19</v>
      </c>
      <c r="N680" s="221" t="s">
        <v>44</v>
      </c>
      <c r="O680" s="85"/>
      <c r="P680" s="222">
        <f>O680*H680</f>
        <v>0</v>
      </c>
      <c r="Q680" s="222">
        <v>0</v>
      </c>
      <c r="R680" s="222">
        <f>Q680*H680</f>
        <v>0</v>
      </c>
      <c r="S680" s="222">
        <v>0</v>
      </c>
      <c r="T680" s="223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24" t="s">
        <v>222</v>
      </c>
      <c r="AT680" s="224" t="s">
        <v>217</v>
      </c>
      <c r="AU680" s="224" t="s">
        <v>82</v>
      </c>
      <c r="AY680" s="18" t="s">
        <v>214</v>
      </c>
      <c r="BE680" s="225">
        <f>IF(N680="základní",J680,0)</f>
        <v>0</v>
      </c>
      <c r="BF680" s="225">
        <f>IF(N680="snížená",J680,0)</f>
        <v>0</v>
      </c>
      <c r="BG680" s="225">
        <f>IF(N680="zákl. přenesená",J680,0)</f>
        <v>0</v>
      </c>
      <c r="BH680" s="225">
        <f>IF(N680="sníž. přenesená",J680,0)</f>
        <v>0</v>
      </c>
      <c r="BI680" s="225">
        <f>IF(N680="nulová",J680,0)</f>
        <v>0</v>
      </c>
      <c r="BJ680" s="18" t="s">
        <v>80</v>
      </c>
      <c r="BK680" s="225">
        <f>ROUND(I680*H680,2)</f>
        <v>0</v>
      </c>
      <c r="BL680" s="18" t="s">
        <v>222</v>
      </c>
      <c r="BM680" s="224" t="s">
        <v>2472</v>
      </c>
    </row>
    <row r="681" s="2" customFormat="1">
      <c r="A681" s="39"/>
      <c r="B681" s="40"/>
      <c r="C681" s="41"/>
      <c r="D681" s="226" t="s">
        <v>224</v>
      </c>
      <c r="E681" s="41"/>
      <c r="F681" s="227" t="s">
        <v>2473</v>
      </c>
      <c r="G681" s="41"/>
      <c r="H681" s="41"/>
      <c r="I681" s="228"/>
      <c r="J681" s="41"/>
      <c r="K681" s="41"/>
      <c r="L681" s="45"/>
      <c r="M681" s="229"/>
      <c r="N681" s="230"/>
      <c r="O681" s="85"/>
      <c r="P681" s="85"/>
      <c r="Q681" s="85"/>
      <c r="R681" s="85"/>
      <c r="S681" s="85"/>
      <c r="T681" s="86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224</v>
      </c>
      <c r="AU681" s="18" t="s">
        <v>82</v>
      </c>
    </row>
    <row r="682" s="2" customFormat="1">
      <c r="A682" s="39"/>
      <c r="B682" s="40"/>
      <c r="C682" s="41"/>
      <c r="D682" s="231" t="s">
        <v>226</v>
      </c>
      <c r="E682" s="41"/>
      <c r="F682" s="232" t="s">
        <v>2474</v>
      </c>
      <c r="G682" s="41"/>
      <c r="H682" s="41"/>
      <c r="I682" s="228"/>
      <c r="J682" s="41"/>
      <c r="K682" s="41"/>
      <c r="L682" s="45"/>
      <c r="M682" s="229"/>
      <c r="N682" s="230"/>
      <c r="O682" s="85"/>
      <c r="P682" s="85"/>
      <c r="Q682" s="85"/>
      <c r="R682" s="85"/>
      <c r="S682" s="85"/>
      <c r="T682" s="86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226</v>
      </c>
      <c r="AU682" s="18" t="s">
        <v>82</v>
      </c>
    </row>
    <row r="683" s="13" customFormat="1">
      <c r="A683" s="13"/>
      <c r="B683" s="233"/>
      <c r="C683" s="234"/>
      <c r="D683" s="226" t="s">
        <v>242</v>
      </c>
      <c r="E683" s="234"/>
      <c r="F683" s="235" t="s">
        <v>2475</v>
      </c>
      <c r="G683" s="234"/>
      <c r="H683" s="236">
        <v>3316.0500000000002</v>
      </c>
      <c r="I683" s="237"/>
      <c r="J683" s="234"/>
      <c r="K683" s="234"/>
      <c r="L683" s="238"/>
      <c r="M683" s="239"/>
      <c r="N683" s="240"/>
      <c r="O683" s="240"/>
      <c r="P683" s="240"/>
      <c r="Q683" s="240"/>
      <c r="R683" s="240"/>
      <c r="S683" s="240"/>
      <c r="T683" s="24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2" t="s">
        <v>242</v>
      </c>
      <c r="AU683" s="242" t="s">
        <v>82</v>
      </c>
      <c r="AV683" s="13" t="s">
        <v>82</v>
      </c>
      <c r="AW683" s="13" t="s">
        <v>4</v>
      </c>
      <c r="AX683" s="13" t="s">
        <v>80</v>
      </c>
      <c r="AY683" s="242" t="s">
        <v>214</v>
      </c>
    </row>
    <row r="684" s="2" customFormat="1" ht="16.5" customHeight="1">
      <c r="A684" s="39"/>
      <c r="B684" s="40"/>
      <c r="C684" s="213" t="s">
        <v>1071</v>
      </c>
      <c r="D684" s="213" t="s">
        <v>217</v>
      </c>
      <c r="E684" s="214" t="s">
        <v>2476</v>
      </c>
      <c r="F684" s="215" t="s">
        <v>2477</v>
      </c>
      <c r="G684" s="216" t="s">
        <v>232</v>
      </c>
      <c r="H684" s="217">
        <v>217.15600000000001</v>
      </c>
      <c r="I684" s="218"/>
      <c r="J684" s="219">
        <f>ROUND(I684*H684,2)</f>
        <v>0</v>
      </c>
      <c r="K684" s="215" t="s">
        <v>221</v>
      </c>
      <c r="L684" s="45"/>
      <c r="M684" s="220" t="s">
        <v>19</v>
      </c>
      <c r="N684" s="221" t="s">
        <v>44</v>
      </c>
      <c r="O684" s="85"/>
      <c r="P684" s="222">
        <f>O684*H684</f>
        <v>0</v>
      </c>
      <c r="Q684" s="222">
        <v>0</v>
      </c>
      <c r="R684" s="222">
        <f>Q684*H684</f>
        <v>0</v>
      </c>
      <c r="S684" s="222">
        <v>0</v>
      </c>
      <c r="T684" s="223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24" t="s">
        <v>222</v>
      </c>
      <c r="AT684" s="224" t="s">
        <v>217</v>
      </c>
      <c r="AU684" s="224" t="s">
        <v>82</v>
      </c>
      <c r="AY684" s="18" t="s">
        <v>214</v>
      </c>
      <c r="BE684" s="225">
        <f>IF(N684="základní",J684,0)</f>
        <v>0</v>
      </c>
      <c r="BF684" s="225">
        <f>IF(N684="snížená",J684,0)</f>
        <v>0</v>
      </c>
      <c r="BG684" s="225">
        <f>IF(N684="zákl. přenesená",J684,0)</f>
        <v>0</v>
      </c>
      <c r="BH684" s="225">
        <f>IF(N684="sníž. přenesená",J684,0)</f>
        <v>0</v>
      </c>
      <c r="BI684" s="225">
        <f>IF(N684="nulová",J684,0)</f>
        <v>0</v>
      </c>
      <c r="BJ684" s="18" t="s">
        <v>80</v>
      </c>
      <c r="BK684" s="225">
        <f>ROUND(I684*H684,2)</f>
        <v>0</v>
      </c>
      <c r="BL684" s="18" t="s">
        <v>222</v>
      </c>
      <c r="BM684" s="224" t="s">
        <v>2478</v>
      </c>
    </row>
    <row r="685" s="2" customFormat="1">
      <c r="A685" s="39"/>
      <c r="B685" s="40"/>
      <c r="C685" s="41"/>
      <c r="D685" s="226" t="s">
        <v>224</v>
      </c>
      <c r="E685" s="41"/>
      <c r="F685" s="227" t="s">
        <v>2479</v>
      </c>
      <c r="G685" s="41"/>
      <c r="H685" s="41"/>
      <c r="I685" s="228"/>
      <c r="J685" s="41"/>
      <c r="K685" s="41"/>
      <c r="L685" s="45"/>
      <c r="M685" s="229"/>
      <c r="N685" s="230"/>
      <c r="O685" s="85"/>
      <c r="P685" s="85"/>
      <c r="Q685" s="85"/>
      <c r="R685" s="85"/>
      <c r="S685" s="85"/>
      <c r="T685" s="86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224</v>
      </c>
      <c r="AU685" s="18" t="s">
        <v>82</v>
      </c>
    </row>
    <row r="686" s="2" customFormat="1">
      <c r="A686" s="39"/>
      <c r="B686" s="40"/>
      <c r="C686" s="41"/>
      <c r="D686" s="231" t="s">
        <v>226</v>
      </c>
      <c r="E686" s="41"/>
      <c r="F686" s="232" t="s">
        <v>2480</v>
      </c>
      <c r="G686" s="41"/>
      <c r="H686" s="41"/>
      <c r="I686" s="228"/>
      <c r="J686" s="41"/>
      <c r="K686" s="41"/>
      <c r="L686" s="45"/>
      <c r="M686" s="229"/>
      <c r="N686" s="230"/>
      <c r="O686" s="85"/>
      <c r="P686" s="85"/>
      <c r="Q686" s="85"/>
      <c r="R686" s="85"/>
      <c r="S686" s="85"/>
      <c r="T686" s="86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226</v>
      </c>
      <c r="AU686" s="18" t="s">
        <v>82</v>
      </c>
    </row>
    <row r="687" s="2" customFormat="1" ht="16.5" customHeight="1">
      <c r="A687" s="39"/>
      <c r="B687" s="40"/>
      <c r="C687" s="213" t="s">
        <v>1077</v>
      </c>
      <c r="D687" s="213" t="s">
        <v>217</v>
      </c>
      <c r="E687" s="214" t="s">
        <v>2481</v>
      </c>
      <c r="F687" s="215" t="s">
        <v>2482</v>
      </c>
      <c r="G687" s="216" t="s">
        <v>232</v>
      </c>
      <c r="H687" s="217">
        <v>191.345</v>
      </c>
      <c r="I687" s="218"/>
      <c r="J687" s="219">
        <f>ROUND(I687*H687,2)</f>
        <v>0</v>
      </c>
      <c r="K687" s="215" t="s">
        <v>221</v>
      </c>
      <c r="L687" s="45"/>
      <c r="M687" s="220" t="s">
        <v>19</v>
      </c>
      <c r="N687" s="221" t="s">
        <v>44</v>
      </c>
      <c r="O687" s="85"/>
      <c r="P687" s="222">
        <f>O687*H687</f>
        <v>0</v>
      </c>
      <c r="Q687" s="222">
        <v>0</v>
      </c>
      <c r="R687" s="222">
        <f>Q687*H687</f>
        <v>0</v>
      </c>
      <c r="S687" s="222">
        <v>0</v>
      </c>
      <c r="T687" s="223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24" t="s">
        <v>222</v>
      </c>
      <c r="AT687" s="224" t="s">
        <v>217</v>
      </c>
      <c r="AU687" s="224" t="s">
        <v>82</v>
      </c>
      <c r="AY687" s="18" t="s">
        <v>214</v>
      </c>
      <c r="BE687" s="225">
        <f>IF(N687="základní",J687,0)</f>
        <v>0</v>
      </c>
      <c r="BF687" s="225">
        <f>IF(N687="snížená",J687,0)</f>
        <v>0</v>
      </c>
      <c r="BG687" s="225">
        <f>IF(N687="zákl. přenesená",J687,0)</f>
        <v>0</v>
      </c>
      <c r="BH687" s="225">
        <f>IF(N687="sníž. přenesená",J687,0)</f>
        <v>0</v>
      </c>
      <c r="BI687" s="225">
        <f>IF(N687="nulová",J687,0)</f>
        <v>0</v>
      </c>
      <c r="BJ687" s="18" t="s">
        <v>80</v>
      </c>
      <c r="BK687" s="225">
        <f>ROUND(I687*H687,2)</f>
        <v>0</v>
      </c>
      <c r="BL687" s="18" t="s">
        <v>222</v>
      </c>
      <c r="BM687" s="224" t="s">
        <v>2483</v>
      </c>
    </row>
    <row r="688" s="2" customFormat="1">
      <c r="A688" s="39"/>
      <c r="B688" s="40"/>
      <c r="C688" s="41"/>
      <c r="D688" s="226" t="s">
        <v>224</v>
      </c>
      <c r="E688" s="41"/>
      <c r="F688" s="227" t="s">
        <v>2484</v>
      </c>
      <c r="G688" s="41"/>
      <c r="H688" s="41"/>
      <c r="I688" s="228"/>
      <c r="J688" s="41"/>
      <c r="K688" s="41"/>
      <c r="L688" s="45"/>
      <c r="M688" s="229"/>
      <c r="N688" s="230"/>
      <c r="O688" s="85"/>
      <c r="P688" s="85"/>
      <c r="Q688" s="85"/>
      <c r="R688" s="85"/>
      <c r="S688" s="85"/>
      <c r="T688" s="86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T688" s="18" t="s">
        <v>224</v>
      </c>
      <c r="AU688" s="18" t="s">
        <v>82</v>
      </c>
    </row>
    <row r="689" s="2" customFormat="1">
      <c r="A689" s="39"/>
      <c r="B689" s="40"/>
      <c r="C689" s="41"/>
      <c r="D689" s="231" t="s">
        <v>226</v>
      </c>
      <c r="E689" s="41"/>
      <c r="F689" s="232" t="s">
        <v>2485</v>
      </c>
      <c r="G689" s="41"/>
      <c r="H689" s="41"/>
      <c r="I689" s="228"/>
      <c r="J689" s="41"/>
      <c r="K689" s="41"/>
      <c r="L689" s="45"/>
      <c r="M689" s="229"/>
      <c r="N689" s="230"/>
      <c r="O689" s="85"/>
      <c r="P689" s="85"/>
      <c r="Q689" s="85"/>
      <c r="R689" s="85"/>
      <c r="S689" s="85"/>
      <c r="T689" s="86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226</v>
      </c>
      <c r="AU689" s="18" t="s">
        <v>82</v>
      </c>
    </row>
    <row r="690" s="2" customFormat="1" ht="24.15" customHeight="1">
      <c r="A690" s="39"/>
      <c r="B690" s="40"/>
      <c r="C690" s="213" t="s">
        <v>1081</v>
      </c>
      <c r="D690" s="213" t="s">
        <v>217</v>
      </c>
      <c r="E690" s="214" t="s">
        <v>2486</v>
      </c>
      <c r="F690" s="215" t="s">
        <v>2487</v>
      </c>
      <c r="G690" s="216" t="s">
        <v>232</v>
      </c>
      <c r="H690" s="217">
        <v>212.10300000000001</v>
      </c>
      <c r="I690" s="218"/>
      <c r="J690" s="219">
        <f>ROUND(I690*H690,2)</f>
        <v>0</v>
      </c>
      <c r="K690" s="215" t="s">
        <v>221</v>
      </c>
      <c r="L690" s="45"/>
      <c r="M690" s="220" t="s">
        <v>19</v>
      </c>
      <c r="N690" s="221" t="s">
        <v>44</v>
      </c>
      <c r="O690" s="85"/>
      <c r="P690" s="222">
        <f>O690*H690</f>
        <v>0</v>
      </c>
      <c r="Q690" s="222">
        <v>0</v>
      </c>
      <c r="R690" s="222">
        <f>Q690*H690</f>
        <v>0</v>
      </c>
      <c r="S690" s="222">
        <v>0</v>
      </c>
      <c r="T690" s="223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24" t="s">
        <v>222</v>
      </c>
      <c r="AT690" s="224" t="s">
        <v>217</v>
      </c>
      <c r="AU690" s="224" t="s">
        <v>82</v>
      </c>
      <c r="AY690" s="18" t="s">
        <v>214</v>
      </c>
      <c r="BE690" s="225">
        <f>IF(N690="základní",J690,0)</f>
        <v>0</v>
      </c>
      <c r="BF690" s="225">
        <f>IF(N690="snížená",J690,0)</f>
        <v>0</v>
      </c>
      <c r="BG690" s="225">
        <f>IF(N690="zákl. přenesená",J690,0)</f>
        <v>0</v>
      </c>
      <c r="BH690" s="225">
        <f>IF(N690="sníž. přenesená",J690,0)</f>
        <v>0</v>
      </c>
      <c r="BI690" s="225">
        <f>IF(N690="nulová",J690,0)</f>
        <v>0</v>
      </c>
      <c r="BJ690" s="18" t="s">
        <v>80</v>
      </c>
      <c r="BK690" s="225">
        <f>ROUND(I690*H690,2)</f>
        <v>0</v>
      </c>
      <c r="BL690" s="18" t="s">
        <v>222</v>
      </c>
      <c r="BM690" s="224" t="s">
        <v>2488</v>
      </c>
    </row>
    <row r="691" s="2" customFormat="1">
      <c r="A691" s="39"/>
      <c r="B691" s="40"/>
      <c r="C691" s="41"/>
      <c r="D691" s="226" t="s">
        <v>224</v>
      </c>
      <c r="E691" s="41"/>
      <c r="F691" s="227" t="s">
        <v>2489</v>
      </c>
      <c r="G691" s="41"/>
      <c r="H691" s="41"/>
      <c r="I691" s="228"/>
      <c r="J691" s="41"/>
      <c r="K691" s="41"/>
      <c r="L691" s="45"/>
      <c r="M691" s="229"/>
      <c r="N691" s="230"/>
      <c r="O691" s="85"/>
      <c r="P691" s="85"/>
      <c r="Q691" s="85"/>
      <c r="R691" s="85"/>
      <c r="S691" s="85"/>
      <c r="T691" s="86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224</v>
      </c>
      <c r="AU691" s="18" t="s">
        <v>82</v>
      </c>
    </row>
    <row r="692" s="2" customFormat="1">
      <c r="A692" s="39"/>
      <c r="B692" s="40"/>
      <c r="C692" s="41"/>
      <c r="D692" s="231" t="s">
        <v>226</v>
      </c>
      <c r="E692" s="41"/>
      <c r="F692" s="232" t="s">
        <v>2490</v>
      </c>
      <c r="G692" s="41"/>
      <c r="H692" s="41"/>
      <c r="I692" s="228"/>
      <c r="J692" s="41"/>
      <c r="K692" s="41"/>
      <c r="L692" s="45"/>
      <c r="M692" s="229"/>
      <c r="N692" s="230"/>
      <c r="O692" s="85"/>
      <c r="P692" s="85"/>
      <c r="Q692" s="85"/>
      <c r="R692" s="85"/>
      <c r="S692" s="85"/>
      <c r="T692" s="86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226</v>
      </c>
      <c r="AU692" s="18" t="s">
        <v>82</v>
      </c>
    </row>
    <row r="693" s="2" customFormat="1" ht="24.15" customHeight="1">
      <c r="A693" s="39"/>
      <c r="B693" s="40"/>
      <c r="C693" s="213" t="s">
        <v>1085</v>
      </c>
      <c r="D693" s="213" t="s">
        <v>217</v>
      </c>
      <c r="E693" s="214" t="s">
        <v>2491</v>
      </c>
      <c r="F693" s="215" t="s">
        <v>2492</v>
      </c>
      <c r="G693" s="216" t="s">
        <v>232</v>
      </c>
      <c r="H693" s="217">
        <v>820.78300000000002</v>
      </c>
      <c r="I693" s="218"/>
      <c r="J693" s="219">
        <f>ROUND(I693*H693,2)</f>
        <v>0</v>
      </c>
      <c r="K693" s="215" t="s">
        <v>221</v>
      </c>
      <c r="L693" s="45"/>
      <c r="M693" s="220" t="s">
        <v>19</v>
      </c>
      <c r="N693" s="221" t="s">
        <v>44</v>
      </c>
      <c r="O693" s="85"/>
      <c r="P693" s="222">
        <f>O693*H693</f>
        <v>0</v>
      </c>
      <c r="Q693" s="222">
        <v>0</v>
      </c>
      <c r="R693" s="222">
        <f>Q693*H693</f>
        <v>0</v>
      </c>
      <c r="S693" s="222">
        <v>0</v>
      </c>
      <c r="T693" s="223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24" t="s">
        <v>222</v>
      </c>
      <c r="AT693" s="224" t="s">
        <v>217</v>
      </c>
      <c r="AU693" s="224" t="s">
        <v>82</v>
      </c>
      <c r="AY693" s="18" t="s">
        <v>214</v>
      </c>
      <c r="BE693" s="225">
        <f>IF(N693="základní",J693,0)</f>
        <v>0</v>
      </c>
      <c r="BF693" s="225">
        <f>IF(N693="snížená",J693,0)</f>
        <v>0</v>
      </c>
      <c r="BG693" s="225">
        <f>IF(N693="zákl. přenesená",J693,0)</f>
        <v>0</v>
      </c>
      <c r="BH693" s="225">
        <f>IF(N693="sníž. přenesená",J693,0)</f>
        <v>0</v>
      </c>
      <c r="BI693" s="225">
        <f>IF(N693="nulová",J693,0)</f>
        <v>0</v>
      </c>
      <c r="BJ693" s="18" t="s">
        <v>80</v>
      </c>
      <c r="BK693" s="225">
        <f>ROUND(I693*H693,2)</f>
        <v>0</v>
      </c>
      <c r="BL693" s="18" t="s">
        <v>222</v>
      </c>
      <c r="BM693" s="224" t="s">
        <v>2493</v>
      </c>
    </row>
    <row r="694" s="2" customFormat="1">
      <c r="A694" s="39"/>
      <c r="B694" s="40"/>
      <c r="C694" s="41"/>
      <c r="D694" s="226" t="s">
        <v>224</v>
      </c>
      <c r="E694" s="41"/>
      <c r="F694" s="227" t="s">
        <v>1910</v>
      </c>
      <c r="G694" s="41"/>
      <c r="H694" s="41"/>
      <c r="I694" s="228"/>
      <c r="J694" s="41"/>
      <c r="K694" s="41"/>
      <c r="L694" s="45"/>
      <c r="M694" s="229"/>
      <c r="N694" s="230"/>
      <c r="O694" s="85"/>
      <c r="P694" s="85"/>
      <c r="Q694" s="85"/>
      <c r="R694" s="85"/>
      <c r="S694" s="85"/>
      <c r="T694" s="86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224</v>
      </c>
      <c r="AU694" s="18" t="s">
        <v>82</v>
      </c>
    </row>
    <row r="695" s="2" customFormat="1">
      <c r="A695" s="39"/>
      <c r="B695" s="40"/>
      <c r="C695" s="41"/>
      <c r="D695" s="231" t="s">
        <v>226</v>
      </c>
      <c r="E695" s="41"/>
      <c r="F695" s="232" t="s">
        <v>2494</v>
      </c>
      <c r="G695" s="41"/>
      <c r="H695" s="41"/>
      <c r="I695" s="228"/>
      <c r="J695" s="41"/>
      <c r="K695" s="41"/>
      <c r="L695" s="45"/>
      <c r="M695" s="229"/>
      <c r="N695" s="230"/>
      <c r="O695" s="85"/>
      <c r="P695" s="85"/>
      <c r="Q695" s="85"/>
      <c r="R695" s="85"/>
      <c r="S695" s="85"/>
      <c r="T695" s="86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226</v>
      </c>
      <c r="AU695" s="18" t="s">
        <v>82</v>
      </c>
    </row>
    <row r="696" s="2" customFormat="1" ht="24.15" customHeight="1">
      <c r="A696" s="39"/>
      <c r="B696" s="40"/>
      <c r="C696" s="213" t="s">
        <v>1090</v>
      </c>
      <c r="D696" s="213" t="s">
        <v>217</v>
      </c>
      <c r="E696" s="214" t="s">
        <v>2495</v>
      </c>
      <c r="F696" s="215" t="s">
        <v>2496</v>
      </c>
      <c r="G696" s="216" t="s">
        <v>232</v>
      </c>
      <c r="H696" s="217">
        <v>674.82000000000005</v>
      </c>
      <c r="I696" s="218"/>
      <c r="J696" s="219">
        <f>ROUND(I696*H696,2)</f>
        <v>0</v>
      </c>
      <c r="K696" s="215" t="s">
        <v>221</v>
      </c>
      <c r="L696" s="45"/>
      <c r="M696" s="220" t="s">
        <v>19</v>
      </c>
      <c r="N696" s="221" t="s">
        <v>44</v>
      </c>
      <c r="O696" s="85"/>
      <c r="P696" s="222">
        <f>O696*H696</f>
        <v>0</v>
      </c>
      <c r="Q696" s="222">
        <v>0</v>
      </c>
      <c r="R696" s="222">
        <f>Q696*H696</f>
        <v>0</v>
      </c>
      <c r="S696" s="222">
        <v>0</v>
      </c>
      <c r="T696" s="223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24" t="s">
        <v>222</v>
      </c>
      <c r="AT696" s="224" t="s">
        <v>217</v>
      </c>
      <c r="AU696" s="224" t="s">
        <v>82</v>
      </c>
      <c r="AY696" s="18" t="s">
        <v>214</v>
      </c>
      <c r="BE696" s="225">
        <f>IF(N696="základní",J696,0)</f>
        <v>0</v>
      </c>
      <c r="BF696" s="225">
        <f>IF(N696="snížená",J696,0)</f>
        <v>0</v>
      </c>
      <c r="BG696" s="225">
        <f>IF(N696="zákl. přenesená",J696,0)</f>
        <v>0</v>
      </c>
      <c r="BH696" s="225">
        <f>IF(N696="sníž. přenesená",J696,0)</f>
        <v>0</v>
      </c>
      <c r="BI696" s="225">
        <f>IF(N696="nulová",J696,0)</f>
        <v>0</v>
      </c>
      <c r="BJ696" s="18" t="s">
        <v>80</v>
      </c>
      <c r="BK696" s="225">
        <f>ROUND(I696*H696,2)</f>
        <v>0</v>
      </c>
      <c r="BL696" s="18" t="s">
        <v>222</v>
      </c>
      <c r="BM696" s="224" t="s">
        <v>2497</v>
      </c>
    </row>
    <row r="697" s="2" customFormat="1">
      <c r="A697" s="39"/>
      <c r="B697" s="40"/>
      <c r="C697" s="41"/>
      <c r="D697" s="226" t="s">
        <v>224</v>
      </c>
      <c r="E697" s="41"/>
      <c r="F697" s="227" t="s">
        <v>2498</v>
      </c>
      <c r="G697" s="41"/>
      <c r="H697" s="41"/>
      <c r="I697" s="228"/>
      <c r="J697" s="41"/>
      <c r="K697" s="41"/>
      <c r="L697" s="45"/>
      <c r="M697" s="229"/>
      <c r="N697" s="230"/>
      <c r="O697" s="85"/>
      <c r="P697" s="85"/>
      <c r="Q697" s="85"/>
      <c r="R697" s="85"/>
      <c r="S697" s="85"/>
      <c r="T697" s="86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224</v>
      </c>
      <c r="AU697" s="18" t="s">
        <v>82</v>
      </c>
    </row>
    <row r="698" s="2" customFormat="1">
      <c r="A698" s="39"/>
      <c r="B698" s="40"/>
      <c r="C698" s="41"/>
      <c r="D698" s="231" t="s">
        <v>226</v>
      </c>
      <c r="E698" s="41"/>
      <c r="F698" s="232" t="s">
        <v>2499</v>
      </c>
      <c r="G698" s="41"/>
      <c r="H698" s="41"/>
      <c r="I698" s="228"/>
      <c r="J698" s="41"/>
      <c r="K698" s="41"/>
      <c r="L698" s="45"/>
      <c r="M698" s="229"/>
      <c r="N698" s="230"/>
      <c r="O698" s="85"/>
      <c r="P698" s="85"/>
      <c r="Q698" s="85"/>
      <c r="R698" s="85"/>
      <c r="S698" s="85"/>
      <c r="T698" s="86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226</v>
      </c>
      <c r="AU698" s="18" t="s">
        <v>82</v>
      </c>
    </row>
    <row r="699" s="12" customFormat="1" ht="22.8" customHeight="1">
      <c r="A699" s="12"/>
      <c r="B699" s="197"/>
      <c r="C699" s="198"/>
      <c r="D699" s="199" t="s">
        <v>72</v>
      </c>
      <c r="E699" s="211" t="s">
        <v>2500</v>
      </c>
      <c r="F699" s="211" t="s">
        <v>2501</v>
      </c>
      <c r="G699" s="198"/>
      <c r="H699" s="198"/>
      <c r="I699" s="201"/>
      <c r="J699" s="212">
        <f>BK699</f>
        <v>0</v>
      </c>
      <c r="K699" s="198"/>
      <c r="L699" s="203"/>
      <c r="M699" s="204"/>
      <c r="N699" s="205"/>
      <c r="O699" s="205"/>
      <c r="P699" s="206">
        <f>SUM(P700:P714)</f>
        <v>0</v>
      </c>
      <c r="Q699" s="205"/>
      <c r="R699" s="206">
        <f>SUM(R700:R714)</f>
        <v>0</v>
      </c>
      <c r="S699" s="205"/>
      <c r="T699" s="207">
        <f>SUM(T700:T714)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08" t="s">
        <v>80</v>
      </c>
      <c r="AT699" s="209" t="s">
        <v>72</v>
      </c>
      <c r="AU699" s="209" t="s">
        <v>80</v>
      </c>
      <c r="AY699" s="208" t="s">
        <v>214</v>
      </c>
      <c r="BK699" s="210">
        <f>SUM(BK700:BK714)</f>
        <v>0</v>
      </c>
    </row>
    <row r="700" s="2" customFormat="1" ht="16.5" customHeight="1">
      <c r="A700" s="39"/>
      <c r="B700" s="40"/>
      <c r="C700" s="213" t="s">
        <v>1095</v>
      </c>
      <c r="D700" s="213" t="s">
        <v>217</v>
      </c>
      <c r="E700" s="214" t="s">
        <v>2502</v>
      </c>
      <c r="F700" s="215" t="s">
        <v>2503</v>
      </c>
      <c r="G700" s="216" t="s">
        <v>232</v>
      </c>
      <c r="H700" s="217">
        <v>148.34800000000001</v>
      </c>
      <c r="I700" s="218"/>
      <c r="J700" s="219">
        <f>ROUND(I700*H700,2)</f>
        <v>0</v>
      </c>
      <c r="K700" s="215" t="s">
        <v>221</v>
      </c>
      <c r="L700" s="45"/>
      <c r="M700" s="220" t="s">
        <v>19</v>
      </c>
      <c r="N700" s="221" t="s">
        <v>44</v>
      </c>
      <c r="O700" s="85"/>
      <c r="P700" s="222">
        <f>O700*H700</f>
        <v>0</v>
      </c>
      <c r="Q700" s="222">
        <v>0</v>
      </c>
      <c r="R700" s="222">
        <f>Q700*H700</f>
        <v>0</v>
      </c>
      <c r="S700" s="222">
        <v>0</v>
      </c>
      <c r="T700" s="223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24" t="s">
        <v>222</v>
      </c>
      <c r="AT700" s="224" t="s">
        <v>217</v>
      </c>
      <c r="AU700" s="224" t="s">
        <v>82</v>
      </c>
      <c r="AY700" s="18" t="s">
        <v>214</v>
      </c>
      <c r="BE700" s="225">
        <f>IF(N700="základní",J700,0)</f>
        <v>0</v>
      </c>
      <c r="BF700" s="225">
        <f>IF(N700="snížená",J700,0)</f>
        <v>0</v>
      </c>
      <c r="BG700" s="225">
        <f>IF(N700="zákl. přenesená",J700,0)</f>
        <v>0</v>
      </c>
      <c r="BH700" s="225">
        <f>IF(N700="sníž. přenesená",J700,0)</f>
        <v>0</v>
      </c>
      <c r="BI700" s="225">
        <f>IF(N700="nulová",J700,0)</f>
        <v>0</v>
      </c>
      <c r="BJ700" s="18" t="s">
        <v>80</v>
      </c>
      <c r="BK700" s="225">
        <f>ROUND(I700*H700,2)</f>
        <v>0</v>
      </c>
      <c r="BL700" s="18" t="s">
        <v>222</v>
      </c>
      <c r="BM700" s="224" t="s">
        <v>2504</v>
      </c>
    </row>
    <row r="701" s="2" customFormat="1">
      <c r="A701" s="39"/>
      <c r="B701" s="40"/>
      <c r="C701" s="41"/>
      <c r="D701" s="226" t="s">
        <v>224</v>
      </c>
      <c r="E701" s="41"/>
      <c r="F701" s="227" t="s">
        <v>2505</v>
      </c>
      <c r="G701" s="41"/>
      <c r="H701" s="41"/>
      <c r="I701" s="228"/>
      <c r="J701" s="41"/>
      <c r="K701" s="41"/>
      <c r="L701" s="45"/>
      <c r="M701" s="229"/>
      <c r="N701" s="230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224</v>
      </c>
      <c r="AU701" s="18" t="s">
        <v>82</v>
      </c>
    </row>
    <row r="702" s="2" customFormat="1">
      <c r="A702" s="39"/>
      <c r="B702" s="40"/>
      <c r="C702" s="41"/>
      <c r="D702" s="231" t="s">
        <v>226</v>
      </c>
      <c r="E702" s="41"/>
      <c r="F702" s="232" t="s">
        <v>2506</v>
      </c>
      <c r="G702" s="41"/>
      <c r="H702" s="41"/>
      <c r="I702" s="228"/>
      <c r="J702" s="41"/>
      <c r="K702" s="41"/>
      <c r="L702" s="45"/>
      <c r="M702" s="229"/>
      <c r="N702" s="230"/>
      <c r="O702" s="85"/>
      <c r="P702" s="85"/>
      <c r="Q702" s="85"/>
      <c r="R702" s="85"/>
      <c r="S702" s="85"/>
      <c r="T702" s="86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226</v>
      </c>
      <c r="AU702" s="18" t="s">
        <v>82</v>
      </c>
    </row>
    <row r="703" s="2" customFormat="1" ht="16.5" customHeight="1">
      <c r="A703" s="39"/>
      <c r="B703" s="40"/>
      <c r="C703" s="213" t="s">
        <v>1098</v>
      </c>
      <c r="D703" s="213" t="s">
        <v>217</v>
      </c>
      <c r="E703" s="214" t="s">
        <v>2507</v>
      </c>
      <c r="F703" s="215" t="s">
        <v>2508</v>
      </c>
      <c r="G703" s="216" t="s">
        <v>232</v>
      </c>
      <c r="H703" s="217">
        <v>27.576000000000001</v>
      </c>
      <c r="I703" s="218"/>
      <c r="J703" s="219">
        <f>ROUND(I703*H703,2)</f>
        <v>0</v>
      </c>
      <c r="K703" s="215" t="s">
        <v>221</v>
      </c>
      <c r="L703" s="45"/>
      <c r="M703" s="220" t="s">
        <v>19</v>
      </c>
      <c r="N703" s="221" t="s">
        <v>44</v>
      </c>
      <c r="O703" s="85"/>
      <c r="P703" s="222">
        <f>O703*H703</f>
        <v>0</v>
      </c>
      <c r="Q703" s="222">
        <v>0</v>
      </c>
      <c r="R703" s="222">
        <f>Q703*H703</f>
        <v>0</v>
      </c>
      <c r="S703" s="222">
        <v>0</v>
      </c>
      <c r="T703" s="223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24" t="s">
        <v>222</v>
      </c>
      <c r="AT703" s="224" t="s">
        <v>217</v>
      </c>
      <c r="AU703" s="224" t="s">
        <v>82</v>
      </c>
      <c r="AY703" s="18" t="s">
        <v>214</v>
      </c>
      <c r="BE703" s="225">
        <f>IF(N703="základní",J703,0)</f>
        <v>0</v>
      </c>
      <c r="BF703" s="225">
        <f>IF(N703="snížená",J703,0)</f>
        <v>0</v>
      </c>
      <c r="BG703" s="225">
        <f>IF(N703="zákl. přenesená",J703,0)</f>
        <v>0</v>
      </c>
      <c r="BH703" s="225">
        <f>IF(N703="sníž. přenesená",J703,0)</f>
        <v>0</v>
      </c>
      <c r="BI703" s="225">
        <f>IF(N703="nulová",J703,0)</f>
        <v>0</v>
      </c>
      <c r="BJ703" s="18" t="s">
        <v>80</v>
      </c>
      <c r="BK703" s="225">
        <f>ROUND(I703*H703,2)</f>
        <v>0</v>
      </c>
      <c r="BL703" s="18" t="s">
        <v>222</v>
      </c>
      <c r="BM703" s="224" t="s">
        <v>2509</v>
      </c>
    </row>
    <row r="704" s="2" customFormat="1">
      <c r="A704" s="39"/>
      <c r="B704" s="40"/>
      <c r="C704" s="41"/>
      <c r="D704" s="226" t="s">
        <v>224</v>
      </c>
      <c r="E704" s="41"/>
      <c r="F704" s="227" t="s">
        <v>2510</v>
      </c>
      <c r="G704" s="41"/>
      <c r="H704" s="41"/>
      <c r="I704" s="228"/>
      <c r="J704" s="41"/>
      <c r="K704" s="41"/>
      <c r="L704" s="45"/>
      <c r="M704" s="229"/>
      <c r="N704" s="230"/>
      <c r="O704" s="85"/>
      <c r="P704" s="85"/>
      <c r="Q704" s="85"/>
      <c r="R704" s="85"/>
      <c r="S704" s="85"/>
      <c r="T704" s="86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224</v>
      </c>
      <c r="AU704" s="18" t="s">
        <v>82</v>
      </c>
    </row>
    <row r="705" s="2" customFormat="1">
      <c r="A705" s="39"/>
      <c r="B705" s="40"/>
      <c r="C705" s="41"/>
      <c r="D705" s="231" t="s">
        <v>226</v>
      </c>
      <c r="E705" s="41"/>
      <c r="F705" s="232" t="s">
        <v>2511</v>
      </c>
      <c r="G705" s="41"/>
      <c r="H705" s="41"/>
      <c r="I705" s="228"/>
      <c r="J705" s="41"/>
      <c r="K705" s="41"/>
      <c r="L705" s="45"/>
      <c r="M705" s="229"/>
      <c r="N705" s="230"/>
      <c r="O705" s="85"/>
      <c r="P705" s="85"/>
      <c r="Q705" s="85"/>
      <c r="R705" s="85"/>
      <c r="S705" s="85"/>
      <c r="T705" s="8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226</v>
      </c>
      <c r="AU705" s="18" t="s">
        <v>82</v>
      </c>
    </row>
    <row r="706" s="2" customFormat="1" ht="21.75" customHeight="1">
      <c r="A706" s="39"/>
      <c r="B706" s="40"/>
      <c r="C706" s="213" t="s">
        <v>1101</v>
      </c>
      <c r="D706" s="213" t="s">
        <v>217</v>
      </c>
      <c r="E706" s="214" t="s">
        <v>2512</v>
      </c>
      <c r="F706" s="215" t="s">
        <v>2513</v>
      </c>
      <c r="G706" s="216" t="s">
        <v>232</v>
      </c>
      <c r="H706" s="217">
        <v>1369.6320000000001</v>
      </c>
      <c r="I706" s="218"/>
      <c r="J706" s="219">
        <f>ROUND(I706*H706,2)</f>
        <v>0</v>
      </c>
      <c r="K706" s="215" t="s">
        <v>221</v>
      </c>
      <c r="L706" s="45"/>
      <c r="M706" s="220" t="s">
        <v>19</v>
      </c>
      <c r="N706" s="221" t="s">
        <v>44</v>
      </c>
      <c r="O706" s="85"/>
      <c r="P706" s="222">
        <f>O706*H706</f>
        <v>0</v>
      </c>
      <c r="Q706" s="222">
        <v>0</v>
      </c>
      <c r="R706" s="222">
        <f>Q706*H706</f>
        <v>0</v>
      </c>
      <c r="S706" s="222">
        <v>0</v>
      </c>
      <c r="T706" s="223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24" t="s">
        <v>222</v>
      </c>
      <c r="AT706" s="224" t="s">
        <v>217</v>
      </c>
      <c r="AU706" s="224" t="s">
        <v>82</v>
      </c>
      <c r="AY706" s="18" t="s">
        <v>214</v>
      </c>
      <c r="BE706" s="225">
        <f>IF(N706="základní",J706,0)</f>
        <v>0</v>
      </c>
      <c r="BF706" s="225">
        <f>IF(N706="snížená",J706,0)</f>
        <v>0</v>
      </c>
      <c r="BG706" s="225">
        <f>IF(N706="zákl. přenesená",J706,0)</f>
        <v>0</v>
      </c>
      <c r="BH706" s="225">
        <f>IF(N706="sníž. přenesená",J706,0)</f>
        <v>0</v>
      </c>
      <c r="BI706" s="225">
        <f>IF(N706="nulová",J706,0)</f>
        <v>0</v>
      </c>
      <c r="BJ706" s="18" t="s">
        <v>80</v>
      </c>
      <c r="BK706" s="225">
        <f>ROUND(I706*H706,2)</f>
        <v>0</v>
      </c>
      <c r="BL706" s="18" t="s">
        <v>222</v>
      </c>
      <c r="BM706" s="224" t="s">
        <v>2514</v>
      </c>
    </row>
    <row r="707" s="2" customFormat="1">
      <c r="A707" s="39"/>
      <c r="B707" s="40"/>
      <c r="C707" s="41"/>
      <c r="D707" s="226" t="s">
        <v>224</v>
      </c>
      <c r="E707" s="41"/>
      <c r="F707" s="227" t="s">
        <v>2515</v>
      </c>
      <c r="G707" s="41"/>
      <c r="H707" s="41"/>
      <c r="I707" s="228"/>
      <c r="J707" s="41"/>
      <c r="K707" s="41"/>
      <c r="L707" s="45"/>
      <c r="M707" s="229"/>
      <c r="N707" s="230"/>
      <c r="O707" s="85"/>
      <c r="P707" s="85"/>
      <c r="Q707" s="85"/>
      <c r="R707" s="85"/>
      <c r="S707" s="85"/>
      <c r="T707" s="86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224</v>
      </c>
      <c r="AU707" s="18" t="s">
        <v>82</v>
      </c>
    </row>
    <row r="708" s="2" customFormat="1">
      <c r="A708" s="39"/>
      <c r="B708" s="40"/>
      <c r="C708" s="41"/>
      <c r="D708" s="231" t="s">
        <v>226</v>
      </c>
      <c r="E708" s="41"/>
      <c r="F708" s="232" t="s">
        <v>2516</v>
      </c>
      <c r="G708" s="41"/>
      <c r="H708" s="41"/>
      <c r="I708" s="228"/>
      <c r="J708" s="41"/>
      <c r="K708" s="41"/>
      <c r="L708" s="45"/>
      <c r="M708" s="229"/>
      <c r="N708" s="230"/>
      <c r="O708" s="85"/>
      <c r="P708" s="85"/>
      <c r="Q708" s="85"/>
      <c r="R708" s="85"/>
      <c r="S708" s="85"/>
      <c r="T708" s="86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226</v>
      </c>
      <c r="AU708" s="18" t="s">
        <v>82</v>
      </c>
    </row>
    <row r="709" s="2" customFormat="1" ht="16.5" customHeight="1">
      <c r="A709" s="39"/>
      <c r="B709" s="40"/>
      <c r="C709" s="213" t="s">
        <v>1105</v>
      </c>
      <c r="D709" s="213" t="s">
        <v>217</v>
      </c>
      <c r="E709" s="214" t="s">
        <v>2517</v>
      </c>
      <c r="F709" s="215" t="s">
        <v>2518</v>
      </c>
      <c r="G709" s="216" t="s">
        <v>232</v>
      </c>
      <c r="H709" s="217">
        <v>62.908000000000001</v>
      </c>
      <c r="I709" s="218"/>
      <c r="J709" s="219">
        <f>ROUND(I709*H709,2)</f>
        <v>0</v>
      </c>
      <c r="K709" s="215" t="s">
        <v>221</v>
      </c>
      <c r="L709" s="45"/>
      <c r="M709" s="220" t="s">
        <v>19</v>
      </c>
      <c r="N709" s="221" t="s">
        <v>44</v>
      </c>
      <c r="O709" s="85"/>
      <c r="P709" s="222">
        <f>O709*H709</f>
        <v>0</v>
      </c>
      <c r="Q709" s="222">
        <v>0</v>
      </c>
      <c r="R709" s="222">
        <f>Q709*H709</f>
        <v>0</v>
      </c>
      <c r="S709" s="222">
        <v>0</v>
      </c>
      <c r="T709" s="223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24" t="s">
        <v>222</v>
      </c>
      <c r="AT709" s="224" t="s">
        <v>217</v>
      </c>
      <c r="AU709" s="224" t="s">
        <v>82</v>
      </c>
      <c r="AY709" s="18" t="s">
        <v>214</v>
      </c>
      <c r="BE709" s="225">
        <f>IF(N709="základní",J709,0)</f>
        <v>0</v>
      </c>
      <c r="BF709" s="225">
        <f>IF(N709="snížená",J709,0)</f>
        <v>0</v>
      </c>
      <c r="BG709" s="225">
        <f>IF(N709="zákl. přenesená",J709,0)</f>
        <v>0</v>
      </c>
      <c r="BH709" s="225">
        <f>IF(N709="sníž. přenesená",J709,0)</f>
        <v>0</v>
      </c>
      <c r="BI709" s="225">
        <f>IF(N709="nulová",J709,0)</f>
        <v>0</v>
      </c>
      <c r="BJ709" s="18" t="s">
        <v>80</v>
      </c>
      <c r="BK709" s="225">
        <f>ROUND(I709*H709,2)</f>
        <v>0</v>
      </c>
      <c r="BL709" s="18" t="s">
        <v>222</v>
      </c>
      <c r="BM709" s="224" t="s">
        <v>2519</v>
      </c>
    </row>
    <row r="710" s="2" customFormat="1">
      <c r="A710" s="39"/>
      <c r="B710" s="40"/>
      <c r="C710" s="41"/>
      <c r="D710" s="226" t="s">
        <v>224</v>
      </c>
      <c r="E710" s="41"/>
      <c r="F710" s="227" t="s">
        <v>2520</v>
      </c>
      <c r="G710" s="41"/>
      <c r="H710" s="41"/>
      <c r="I710" s="228"/>
      <c r="J710" s="41"/>
      <c r="K710" s="41"/>
      <c r="L710" s="45"/>
      <c r="M710" s="229"/>
      <c r="N710" s="230"/>
      <c r="O710" s="85"/>
      <c r="P710" s="85"/>
      <c r="Q710" s="85"/>
      <c r="R710" s="85"/>
      <c r="S710" s="85"/>
      <c r="T710" s="86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224</v>
      </c>
      <c r="AU710" s="18" t="s">
        <v>82</v>
      </c>
    </row>
    <row r="711" s="2" customFormat="1">
      <c r="A711" s="39"/>
      <c r="B711" s="40"/>
      <c r="C711" s="41"/>
      <c r="D711" s="231" t="s">
        <v>226</v>
      </c>
      <c r="E711" s="41"/>
      <c r="F711" s="232" t="s">
        <v>2521</v>
      </c>
      <c r="G711" s="41"/>
      <c r="H711" s="41"/>
      <c r="I711" s="228"/>
      <c r="J711" s="41"/>
      <c r="K711" s="41"/>
      <c r="L711" s="45"/>
      <c r="M711" s="229"/>
      <c r="N711" s="230"/>
      <c r="O711" s="85"/>
      <c r="P711" s="85"/>
      <c r="Q711" s="85"/>
      <c r="R711" s="85"/>
      <c r="S711" s="85"/>
      <c r="T711" s="86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226</v>
      </c>
      <c r="AU711" s="18" t="s">
        <v>82</v>
      </c>
    </row>
    <row r="712" s="2" customFormat="1" ht="16.5" customHeight="1">
      <c r="A712" s="39"/>
      <c r="B712" s="40"/>
      <c r="C712" s="213" t="s">
        <v>1109</v>
      </c>
      <c r="D712" s="213" t="s">
        <v>217</v>
      </c>
      <c r="E712" s="214" t="s">
        <v>2522</v>
      </c>
      <c r="F712" s="215" t="s">
        <v>2523</v>
      </c>
      <c r="G712" s="216" t="s">
        <v>232</v>
      </c>
      <c r="H712" s="217">
        <v>34.036000000000001</v>
      </c>
      <c r="I712" s="218"/>
      <c r="J712" s="219">
        <f>ROUND(I712*H712,2)</f>
        <v>0</v>
      </c>
      <c r="K712" s="215" t="s">
        <v>221</v>
      </c>
      <c r="L712" s="45"/>
      <c r="M712" s="220" t="s">
        <v>19</v>
      </c>
      <c r="N712" s="221" t="s">
        <v>44</v>
      </c>
      <c r="O712" s="85"/>
      <c r="P712" s="222">
        <f>O712*H712</f>
        <v>0</v>
      </c>
      <c r="Q712" s="222">
        <v>0</v>
      </c>
      <c r="R712" s="222">
        <f>Q712*H712</f>
        <v>0</v>
      </c>
      <c r="S712" s="222">
        <v>0</v>
      </c>
      <c r="T712" s="223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24" t="s">
        <v>222</v>
      </c>
      <c r="AT712" s="224" t="s">
        <v>217</v>
      </c>
      <c r="AU712" s="224" t="s">
        <v>82</v>
      </c>
      <c r="AY712" s="18" t="s">
        <v>214</v>
      </c>
      <c r="BE712" s="225">
        <f>IF(N712="základní",J712,0)</f>
        <v>0</v>
      </c>
      <c r="BF712" s="225">
        <f>IF(N712="snížená",J712,0)</f>
        <v>0</v>
      </c>
      <c r="BG712" s="225">
        <f>IF(N712="zákl. přenesená",J712,0)</f>
        <v>0</v>
      </c>
      <c r="BH712" s="225">
        <f>IF(N712="sníž. přenesená",J712,0)</f>
        <v>0</v>
      </c>
      <c r="BI712" s="225">
        <f>IF(N712="nulová",J712,0)</f>
        <v>0</v>
      </c>
      <c r="BJ712" s="18" t="s">
        <v>80</v>
      </c>
      <c r="BK712" s="225">
        <f>ROUND(I712*H712,2)</f>
        <v>0</v>
      </c>
      <c r="BL712" s="18" t="s">
        <v>222</v>
      </c>
      <c r="BM712" s="224" t="s">
        <v>2524</v>
      </c>
    </row>
    <row r="713" s="2" customFormat="1">
      <c r="A713" s="39"/>
      <c r="B713" s="40"/>
      <c r="C713" s="41"/>
      <c r="D713" s="226" t="s">
        <v>224</v>
      </c>
      <c r="E713" s="41"/>
      <c r="F713" s="227" t="s">
        <v>2523</v>
      </c>
      <c r="G713" s="41"/>
      <c r="H713" s="41"/>
      <c r="I713" s="228"/>
      <c r="J713" s="41"/>
      <c r="K713" s="41"/>
      <c r="L713" s="45"/>
      <c r="M713" s="229"/>
      <c r="N713" s="230"/>
      <c r="O713" s="85"/>
      <c r="P713" s="85"/>
      <c r="Q713" s="85"/>
      <c r="R713" s="85"/>
      <c r="S713" s="85"/>
      <c r="T713" s="86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224</v>
      </c>
      <c r="AU713" s="18" t="s">
        <v>82</v>
      </c>
    </row>
    <row r="714" s="2" customFormat="1">
      <c r="A714" s="39"/>
      <c r="B714" s="40"/>
      <c r="C714" s="41"/>
      <c r="D714" s="231" t="s">
        <v>226</v>
      </c>
      <c r="E714" s="41"/>
      <c r="F714" s="232" t="s">
        <v>2525</v>
      </c>
      <c r="G714" s="41"/>
      <c r="H714" s="41"/>
      <c r="I714" s="228"/>
      <c r="J714" s="41"/>
      <c r="K714" s="41"/>
      <c r="L714" s="45"/>
      <c r="M714" s="229"/>
      <c r="N714" s="230"/>
      <c r="O714" s="85"/>
      <c r="P714" s="85"/>
      <c r="Q714" s="85"/>
      <c r="R714" s="85"/>
      <c r="S714" s="85"/>
      <c r="T714" s="86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226</v>
      </c>
      <c r="AU714" s="18" t="s">
        <v>82</v>
      </c>
    </row>
    <row r="715" s="12" customFormat="1" ht="25.92" customHeight="1">
      <c r="A715" s="12"/>
      <c r="B715" s="197"/>
      <c r="C715" s="198"/>
      <c r="D715" s="199" t="s">
        <v>72</v>
      </c>
      <c r="E715" s="200" t="s">
        <v>244</v>
      </c>
      <c r="F715" s="200" t="s">
        <v>245</v>
      </c>
      <c r="G715" s="198"/>
      <c r="H715" s="198"/>
      <c r="I715" s="201"/>
      <c r="J715" s="202">
        <f>BK715</f>
        <v>0</v>
      </c>
      <c r="K715" s="198"/>
      <c r="L715" s="203"/>
      <c r="M715" s="204"/>
      <c r="N715" s="205"/>
      <c r="O715" s="205"/>
      <c r="P715" s="206">
        <f>P716+P738</f>
        <v>0</v>
      </c>
      <c r="Q715" s="205"/>
      <c r="R715" s="206">
        <f>R716+R738</f>
        <v>1.9035550000000001</v>
      </c>
      <c r="S715" s="205"/>
      <c r="T715" s="207">
        <f>T716+T738</f>
        <v>0</v>
      </c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R715" s="208" t="s">
        <v>82</v>
      </c>
      <c r="AT715" s="209" t="s">
        <v>72</v>
      </c>
      <c r="AU715" s="209" t="s">
        <v>73</v>
      </c>
      <c r="AY715" s="208" t="s">
        <v>214</v>
      </c>
      <c r="BK715" s="210">
        <f>BK716+BK738</f>
        <v>0</v>
      </c>
    </row>
    <row r="716" s="12" customFormat="1" ht="22.8" customHeight="1">
      <c r="A716" s="12"/>
      <c r="B716" s="197"/>
      <c r="C716" s="198"/>
      <c r="D716" s="199" t="s">
        <v>72</v>
      </c>
      <c r="E716" s="211" t="s">
        <v>2526</v>
      </c>
      <c r="F716" s="211" t="s">
        <v>2527</v>
      </c>
      <c r="G716" s="198"/>
      <c r="H716" s="198"/>
      <c r="I716" s="201"/>
      <c r="J716" s="212">
        <f>BK716</f>
        <v>0</v>
      </c>
      <c r="K716" s="198"/>
      <c r="L716" s="203"/>
      <c r="M716" s="204"/>
      <c r="N716" s="205"/>
      <c r="O716" s="205"/>
      <c r="P716" s="206">
        <f>SUM(P717:P737)</f>
        <v>0</v>
      </c>
      <c r="Q716" s="205"/>
      <c r="R716" s="206">
        <f>SUM(R717:R737)</f>
        <v>1.9000000000000001</v>
      </c>
      <c r="S716" s="205"/>
      <c r="T716" s="207">
        <f>SUM(T717:T737)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08" t="s">
        <v>82</v>
      </c>
      <c r="AT716" s="209" t="s">
        <v>72</v>
      </c>
      <c r="AU716" s="209" t="s">
        <v>80</v>
      </c>
      <c r="AY716" s="208" t="s">
        <v>214</v>
      </c>
      <c r="BK716" s="210">
        <f>SUM(BK717:BK737)</f>
        <v>0</v>
      </c>
    </row>
    <row r="717" s="2" customFormat="1" ht="16.5" customHeight="1">
      <c r="A717" s="39"/>
      <c r="B717" s="40"/>
      <c r="C717" s="213" t="s">
        <v>1113</v>
      </c>
      <c r="D717" s="213" t="s">
        <v>217</v>
      </c>
      <c r="E717" s="214" t="s">
        <v>2528</v>
      </c>
      <c r="F717" s="215" t="s">
        <v>2529</v>
      </c>
      <c r="G717" s="216" t="s">
        <v>321</v>
      </c>
      <c r="H717" s="217">
        <v>100</v>
      </c>
      <c r="I717" s="218"/>
      <c r="J717" s="219">
        <f>ROUND(I717*H717,2)</f>
        <v>0</v>
      </c>
      <c r="K717" s="215" t="s">
        <v>221</v>
      </c>
      <c r="L717" s="45"/>
      <c r="M717" s="220" t="s">
        <v>19</v>
      </c>
      <c r="N717" s="221" t="s">
        <v>44</v>
      </c>
      <c r="O717" s="85"/>
      <c r="P717" s="222">
        <f>O717*H717</f>
        <v>0</v>
      </c>
      <c r="Q717" s="222">
        <v>0</v>
      </c>
      <c r="R717" s="222">
        <f>Q717*H717</f>
        <v>0</v>
      </c>
      <c r="S717" s="222">
        <v>0</v>
      </c>
      <c r="T717" s="223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24" t="s">
        <v>250</v>
      </c>
      <c r="AT717" s="224" t="s">
        <v>217</v>
      </c>
      <c r="AU717" s="224" t="s">
        <v>82</v>
      </c>
      <c r="AY717" s="18" t="s">
        <v>214</v>
      </c>
      <c r="BE717" s="225">
        <f>IF(N717="základní",J717,0)</f>
        <v>0</v>
      </c>
      <c r="BF717" s="225">
        <f>IF(N717="snížená",J717,0)</f>
        <v>0</v>
      </c>
      <c r="BG717" s="225">
        <f>IF(N717="zákl. přenesená",J717,0)</f>
        <v>0</v>
      </c>
      <c r="BH717" s="225">
        <f>IF(N717="sníž. přenesená",J717,0)</f>
        <v>0</v>
      </c>
      <c r="BI717" s="225">
        <f>IF(N717="nulová",J717,0)</f>
        <v>0</v>
      </c>
      <c r="BJ717" s="18" t="s">
        <v>80</v>
      </c>
      <c r="BK717" s="225">
        <f>ROUND(I717*H717,2)</f>
        <v>0</v>
      </c>
      <c r="BL717" s="18" t="s">
        <v>250</v>
      </c>
      <c r="BM717" s="224" t="s">
        <v>2530</v>
      </c>
    </row>
    <row r="718" s="2" customFormat="1">
      <c r="A718" s="39"/>
      <c r="B718" s="40"/>
      <c r="C718" s="41"/>
      <c r="D718" s="226" t="s">
        <v>224</v>
      </c>
      <c r="E718" s="41"/>
      <c r="F718" s="227" t="s">
        <v>2531</v>
      </c>
      <c r="G718" s="41"/>
      <c r="H718" s="41"/>
      <c r="I718" s="228"/>
      <c r="J718" s="41"/>
      <c r="K718" s="41"/>
      <c r="L718" s="45"/>
      <c r="M718" s="229"/>
      <c r="N718" s="230"/>
      <c r="O718" s="85"/>
      <c r="P718" s="85"/>
      <c r="Q718" s="85"/>
      <c r="R718" s="85"/>
      <c r="S718" s="85"/>
      <c r="T718" s="86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224</v>
      </c>
      <c r="AU718" s="18" t="s">
        <v>82</v>
      </c>
    </row>
    <row r="719" s="2" customFormat="1">
      <c r="A719" s="39"/>
      <c r="B719" s="40"/>
      <c r="C719" s="41"/>
      <c r="D719" s="231" t="s">
        <v>226</v>
      </c>
      <c r="E719" s="41"/>
      <c r="F719" s="232" t="s">
        <v>2532</v>
      </c>
      <c r="G719" s="41"/>
      <c r="H719" s="41"/>
      <c r="I719" s="228"/>
      <c r="J719" s="41"/>
      <c r="K719" s="41"/>
      <c r="L719" s="45"/>
      <c r="M719" s="229"/>
      <c r="N719" s="230"/>
      <c r="O719" s="85"/>
      <c r="P719" s="85"/>
      <c r="Q719" s="85"/>
      <c r="R719" s="85"/>
      <c r="S719" s="85"/>
      <c r="T719" s="86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226</v>
      </c>
      <c r="AU719" s="18" t="s">
        <v>82</v>
      </c>
    </row>
    <row r="720" s="2" customFormat="1" ht="16.5" customHeight="1">
      <c r="A720" s="39"/>
      <c r="B720" s="40"/>
      <c r="C720" s="213" t="s">
        <v>1117</v>
      </c>
      <c r="D720" s="213" t="s">
        <v>217</v>
      </c>
      <c r="E720" s="214" t="s">
        <v>2533</v>
      </c>
      <c r="F720" s="215" t="s">
        <v>2534</v>
      </c>
      <c r="G720" s="216" t="s">
        <v>321</v>
      </c>
      <c r="H720" s="217">
        <v>100</v>
      </c>
      <c r="I720" s="218"/>
      <c r="J720" s="219">
        <f>ROUND(I720*H720,2)</f>
        <v>0</v>
      </c>
      <c r="K720" s="215" t="s">
        <v>221</v>
      </c>
      <c r="L720" s="45"/>
      <c r="M720" s="220" t="s">
        <v>19</v>
      </c>
      <c r="N720" s="221" t="s">
        <v>44</v>
      </c>
      <c r="O720" s="85"/>
      <c r="P720" s="222">
        <f>O720*H720</f>
        <v>0</v>
      </c>
      <c r="Q720" s="222">
        <v>0</v>
      </c>
      <c r="R720" s="222">
        <f>Q720*H720</f>
        <v>0</v>
      </c>
      <c r="S720" s="222">
        <v>0</v>
      </c>
      <c r="T720" s="223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24" t="s">
        <v>250</v>
      </c>
      <c r="AT720" s="224" t="s">
        <v>217</v>
      </c>
      <c r="AU720" s="224" t="s">
        <v>82</v>
      </c>
      <c r="AY720" s="18" t="s">
        <v>214</v>
      </c>
      <c r="BE720" s="225">
        <f>IF(N720="základní",J720,0)</f>
        <v>0</v>
      </c>
      <c r="BF720" s="225">
        <f>IF(N720="snížená",J720,0)</f>
        <v>0</v>
      </c>
      <c r="BG720" s="225">
        <f>IF(N720="zákl. přenesená",J720,0)</f>
        <v>0</v>
      </c>
      <c r="BH720" s="225">
        <f>IF(N720="sníž. přenesená",J720,0)</f>
        <v>0</v>
      </c>
      <c r="BI720" s="225">
        <f>IF(N720="nulová",J720,0)</f>
        <v>0</v>
      </c>
      <c r="BJ720" s="18" t="s">
        <v>80</v>
      </c>
      <c r="BK720" s="225">
        <f>ROUND(I720*H720,2)</f>
        <v>0</v>
      </c>
      <c r="BL720" s="18" t="s">
        <v>250</v>
      </c>
      <c r="BM720" s="224" t="s">
        <v>2535</v>
      </c>
    </row>
    <row r="721" s="2" customFormat="1">
      <c r="A721" s="39"/>
      <c r="B721" s="40"/>
      <c r="C721" s="41"/>
      <c r="D721" s="226" t="s">
        <v>224</v>
      </c>
      <c r="E721" s="41"/>
      <c r="F721" s="227" t="s">
        <v>2536</v>
      </c>
      <c r="G721" s="41"/>
      <c r="H721" s="41"/>
      <c r="I721" s="228"/>
      <c r="J721" s="41"/>
      <c r="K721" s="41"/>
      <c r="L721" s="45"/>
      <c r="M721" s="229"/>
      <c r="N721" s="230"/>
      <c r="O721" s="85"/>
      <c r="P721" s="85"/>
      <c r="Q721" s="85"/>
      <c r="R721" s="85"/>
      <c r="S721" s="85"/>
      <c r="T721" s="86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224</v>
      </c>
      <c r="AU721" s="18" t="s">
        <v>82</v>
      </c>
    </row>
    <row r="722" s="2" customFormat="1">
      <c r="A722" s="39"/>
      <c r="B722" s="40"/>
      <c r="C722" s="41"/>
      <c r="D722" s="231" t="s">
        <v>226</v>
      </c>
      <c r="E722" s="41"/>
      <c r="F722" s="232" t="s">
        <v>2537</v>
      </c>
      <c r="G722" s="41"/>
      <c r="H722" s="41"/>
      <c r="I722" s="228"/>
      <c r="J722" s="41"/>
      <c r="K722" s="41"/>
      <c r="L722" s="45"/>
      <c r="M722" s="229"/>
      <c r="N722" s="230"/>
      <c r="O722" s="85"/>
      <c r="P722" s="85"/>
      <c r="Q722" s="85"/>
      <c r="R722" s="85"/>
      <c r="S722" s="85"/>
      <c r="T722" s="86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226</v>
      </c>
      <c r="AU722" s="18" t="s">
        <v>82</v>
      </c>
    </row>
    <row r="723" s="2" customFormat="1" ht="16.5" customHeight="1">
      <c r="A723" s="39"/>
      <c r="B723" s="40"/>
      <c r="C723" s="243" t="s">
        <v>1121</v>
      </c>
      <c r="D723" s="243" t="s">
        <v>254</v>
      </c>
      <c r="E723" s="244" t="s">
        <v>2538</v>
      </c>
      <c r="F723" s="245" t="s">
        <v>2539</v>
      </c>
      <c r="G723" s="246" t="s">
        <v>551</v>
      </c>
      <c r="H723" s="247">
        <v>1600</v>
      </c>
      <c r="I723" s="248"/>
      <c r="J723" s="249">
        <f>ROUND(I723*H723,2)</f>
        <v>0</v>
      </c>
      <c r="K723" s="245" t="s">
        <v>221</v>
      </c>
      <c r="L723" s="250"/>
      <c r="M723" s="251" t="s">
        <v>19</v>
      </c>
      <c r="N723" s="252" t="s">
        <v>44</v>
      </c>
      <c r="O723" s="85"/>
      <c r="P723" s="222">
        <f>O723*H723</f>
        <v>0</v>
      </c>
      <c r="Q723" s="222">
        <v>0.001</v>
      </c>
      <c r="R723" s="222">
        <f>Q723*H723</f>
        <v>1.6000000000000001</v>
      </c>
      <c r="S723" s="222">
        <v>0</v>
      </c>
      <c r="T723" s="223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24" t="s">
        <v>257</v>
      </c>
      <c r="AT723" s="224" t="s">
        <v>254</v>
      </c>
      <c r="AU723" s="224" t="s">
        <v>82</v>
      </c>
      <c r="AY723" s="18" t="s">
        <v>214</v>
      </c>
      <c r="BE723" s="225">
        <f>IF(N723="základní",J723,0)</f>
        <v>0</v>
      </c>
      <c r="BF723" s="225">
        <f>IF(N723="snížená",J723,0)</f>
        <v>0</v>
      </c>
      <c r="BG723" s="225">
        <f>IF(N723="zákl. přenesená",J723,0)</f>
        <v>0</v>
      </c>
      <c r="BH723" s="225">
        <f>IF(N723="sníž. přenesená",J723,0)</f>
        <v>0</v>
      </c>
      <c r="BI723" s="225">
        <f>IF(N723="nulová",J723,0)</f>
        <v>0</v>
      </c>
      <c r="BJ723" s="18" t="s">
        <v>80</v>
      </c>
      <c r="BK723" s="225">
        <f>ROUND(I723*H723,2)</f>
        <v>0</v>
      </c>
      <c r="BL723" s="18" t="s">
        <v>250</v>
      </c>
      <c r="BM723" s="224" t="s">
        <v>2540</v>
      </c>
    </row>
    <row r="724" s="2" customFormat="1">
      <c r="A724" s="39"/>
      <c r="B724" s="40"/>
      <c r="C724" s="41"/>
      <c r="D724" s="226" t="s">
        <v>224</v>
      </c>
      <c r="E724" s="41"/>
      <c r="F724" s="227" t="s">
        <v>2539</v>
      </c>
      <c r="G724" s="41"/>
      <c r="H724" s="41"/>
      <c r="I724" s="228"/>
      <c r="J724" s="41"/>
      <c r="K724" s="41"/>
      <c r="L724" s="45"/>
      <c r="M724" s="229"/>
      <c r="N724" s="230"/>
      <c r="O724" s="85"/>
      <c r="P724" s="85"/>
      <c r="Q724" s="85"/>
      <c r="R724" s="85"/>
      <c r="S724" s="85"/>
      <c r="T724" s="86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224</v>
      </c>
      <c r="AU724" s="18" t="s">
        <v>82</v>
      </c>
    </row>
    <row r="725" s="13" customFormat="1">
      <c r="A725" s="13"/>
      <c r="B725" s="233"/>
      <c r="C725" s="234"/>
      <c r="D725" s="226" t="s">
        <v>242</v>
      </c>
      <c r="E725" s="254" t="s">
        <v>19</v>
      </c>
      <c r="F725" s="235" t="s">
        <v>2541</v>
      </c>
      <c r="G725" s="234"/>
      <c r="H725" s="236">
        <v>1600</v>
      </c>
      <c r="I725" s="237"/>
      <c r="J725" s="234"/>
      <c r="K725" s="234"/>
      <c r="L725" s="238"/>
      <c r="M725" s="239"/>
      <c r="N725" s="240"/>
      <c r="O725" s="240"/>
      <c r="P725" s="240"/>
      <c r="Q725" s="240"/>
      <c r="R725" s="240"/>
      <c r="S725" s="240"/>
      <c r="T725" s="24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2" t="s">
        <v>242</v>
      </c>
      <c r="AU725" s="242" t="s">
        <v>82</v>
      </c>
      <c r="AV725" s="13" t="s">
        <v>82</v>
      </c>
      <c r="AW725" s="13" t="s">
        <v>35</v>
      </c>
      <c r="AX725" s="13" t="s">
        <v>80</v>
      </c>
      <c r="AY725" s="242" t="s">
        <v>214</v>
      </c>
    </row>
    <row r="726" s="2" customFormat="1" ht="16.5" customHeight="1">
      <c r="A726" s="39"/>
      <c r="B726" s="40"/>
      <c r="C726" s="213" t="s">
        <v>1125</v>
      </c>
      <c r="D726" s="213" t="s">
        <v>217</v>
      </c>
      <c r="E726" s="214" t="s">
        <v>2542</v>
      </c>
      <c r="F726" s="215" t="s">
        <v>2543</v>
      </c>
      <c r="G726" s="216" t="s">
        <v>321</v>
      </c>
      <c r="H726" s="217">
        <v>100</v>
      </c>
      <c r="I726" s="218"/>
      <c r="J726" s="219">
        <f>ROUND(I726*H726,2)</f>
        <v>0</v>
      </c>
      <c r="K726" s="215" t="s">
        <v>221</v>
      </c>
      <c r="L726" s="45"/>
      <c r="M726" s="220" t="s">
        <v>19</v>
      </c>
      <c r="N726" s="221" t="s">
        <v>44</v>
      </c>
      <c r="O726" s="85"/>
      <c r="P726" s="222">
        <f>O726*H726</f>
        <v>0</v>
      </c>
      <c r="Q726" s="222">
        <v>0</v>
      </c>
      <c r="R726" s="222">
        <f>Q726*H726</f>
        <v>0</v>
      </c>
      <c r="S726" s="222">
        <v>0</v>
      </c>
      <c r="T726" s="223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24" t="s">
        <v>250</v>
      </c>
      <c r="AT726" s="224" t="s">
        <v>217</v>
      </c>
      <c r="AU726" s="224" t="s">
        <v>82</v>
      </c>
      <c r="AY726" s="18" t="s">
        <v>214</v>
      </c>
      <c r="BE726" s="225">
        <f>IF(N726="základní",J726,0)</f>
        <v>0</v>
      </c>
      <c r="BF726" s="225">
        <f>IF(N726="snížená",J726,0)</f>
        <v>0</v>
      </c>
      <c r="BG726" s="225">
        <f>IF(N726="zákl. přenesená",J726,0)</f>
        <v>0</v>
      </c>
      <c r="BH726" s="225">
        <f>IF(N726="sníž. přenesená",J726,0)</f>
        <v>0</v>
      </c>
      <c r="BI726" s="225">
        <f>IF(N726="nulová",J726,0)</f>
        <v>0</v>
      </c>
      <c r="BJ726" s="18" t="s">
        <v>80</v>
      </c>
      <c r="BK726" s="225">
        <f>ROUND(I726*H726,2)</f>
        <v>0</v>
      </c>
      <c r="BL726" s="18" t="s">
        <v>250</v>
      </c>
      <c r="BM726" s="224" t="s">
        <v>2544</v>
      </c>
    </row>
    <row r="727" s="2" customFormat="1">
      <c r="A727" s="39"/>
      <c r="B727" s="40"/>
      <c r="C727" s="41"/>
      <c r="D727" s="226" t="s">
        <v>224</v>
      </c>
      <c r="E727" s="41"/>
      <c r="F727" s="227" t="s">
        <v>2545</v>
      </c>
      <c r="G727" s="41"/>
      <c r="H727" s="41"/>
      <c r="I727" s="228"/>
      <c r="J727" s="41"/>
      <c r="K727" s="41"/>
      <c r="L727" s="45"/>
      <c r="M727" s="229"/>
      <c r="N727" s="230"/>
      <c r="O727" s="85"/>
      <c r="P727" s="85"/>
      <c r="Q727" s="85"/>
      <c r="R727" s="85"/>
      <c r="S727" s="85"/>
      <c r="T727" s="86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224</v>
      </c>
      <c r="AU727" s="18" t="s">
        <v>82</v>
      </c>
    </row>
    <row r="728" s="2" customFormat="1">
      <c r="A728" s="39"/>
      <c r="B728" s="40"/>
      <c r="C728" s="41"/>
      <c r="D728" s="231" t="s">
        <v>226</v>
      </c>
      <c r="E728" s="41"/>
      <c r="F728" s="232" t="s">
        <v>2546</v>
      </c>
      <c r="G728" s="41"/>
      <c r="H728" s="41"/>
      <c r="I728" s="228"/>
      <c r="J728" s="41"/>
      <c r="K728" s="41"/>
      <c r="L728" s="45"/>
      <c r="M728" s="229"/>
      <c r="N728" s="230"/>
      <c r="O728" s="85"/>
      <c r="P728" s="85"/>
      <c r="Q728" s="85"/>
      <c r="R728" s="85"/>
      <c r="S728" s="85"/>
      <c r="T728" s="86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226</v>
      </c>
      <c r="AU728" s="18" t="s">
        <v>82</v>
      </c>
    </row>
    <row r="729" s="2" customFormat="1" ht="16.5" customHeight="1">
      <c r="A729" s="39"/>
      <c r="B729" s="40"/>
      <c r="C729" s="213" t="s">
        <v>1129</v>
      </c>
      <c r="D729" s="213" t="s">
        <v>217</v>
      </c>
      <c r="E729" s="214" t="s">
        <v>2547</v>
      </c>
      <c r="F729" s="215" t="s">
        <v>2548</v>
      </c>
      <c r="G729" s="216" t="s">
        <v>321</v>
      </c>
      <c r="H729" s="217">
        <v>100</v>
      </c>
      <c r="I729" s="218"/>
      <c r="J729" s="219">
        <f>ROUND(I729*H729,2)</f>
        <v>0</v>
      </c>
      <c r="K729" s="215" t="s">
        <v>221</v>
      </c>
      <c r="L729" s="45"/>
      <c r="M729" s="220" t="s">
        <v>19</v>
      </c>
      <c r="N729" s="221" t="s">
        <v>44</v>
      </c>
      <c r="O729" s="85"/>
      <c r="P729" s="222">
        <f>O729*H729</f>
        <v>0</v>
      </c>
      <c r="Q729" s="222">
        <v>0</v>
      </c>
      <c r="R729" s="222">
        <f>Q729*H729</f>
        <v>0</v>
      </c>
      <c r="S729" s="222">
        <v>0</v>
      </c>
      <c r="T729" s="223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24" t="s">
        <v>250</v>
      </c>
      <c r="AT729" s="224" t="s">
        <v>217</v>
      </c>
      <c r="AU729" s="224" t="s">
        <v>82</v>
      </c>
      <c r="AY729" s="18" t="s">
        <v>214</v>
      </c>
      <c r="BE729" s="225">
        <f>IF(N729="základní",J729,0)</f>
        <v>0</v>
      </c>
      <c r="BF729" s="225">
        <f>IF(N729="snížená",J729,0)</f>
        <v>0</v>
      </c>
      <c r="BG729" s="225">
        <f>IF(N729="zákl. přenesená",J729,0)</f>
        <v>0</v>
      </c>
      <c r="BH729" s="225">
        <f>IF(N729="sníž. přenesená",J729,0)</f>
        <v>0</v>
      </c>
      <c r="BI729" s="225">
        <f>IF(N729="nulová",J729,0)</f>
        <v>0</v>
      </c>
      <c r="BJ729" s="18" t="s">
        <v>80</v>
      </c>
      <c r="BK729" s="225">
        <f>ROUND(I729*H729,2)</f>
        <v>0</v>
      </c>
      <c r="BL729" s="18" t="s">
        <v>250</v>
      </c>
      <c r="BM729" s="224" t="s">
        <v>2549</v>
      </c>
    </row>
    <row r="730" s="2" customFormat="1">
      <c r="A730" s="39"/>
      <c r="B730" s="40"/>
      <c r="C730" s="41"/>
      <c r="D730" s="226" t="s">
        <v>224</v>
      </c>
      <c r="E730" s="41"/>
      <c r="F730" s="227" t="s">
        <v>2550</v>
      </c>
      <c r="G730" s="41"/>
      <c r="H730" s="41"/>
      <c r="I730" s="228"/>
      <c r="J730" s="41"/>
      <c r="K730" s="41"/>
      <c r="L730" s="45"/>
      <c r="M730" s="229"/>
      <c r="N730" s="230"/>
      <c r="O730" s="85"/>
      <c r="P730" s="85"/>
      <c r="Q730" s="85"/>
      <c r="R730" s="85"/>
      <c r="S730" s="85"/>
      <c r="T730" s="86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224</v>
      </c>
      <c r="AU730" s="18" t="s">
        <v>82</v>
      </c>
    </row>
    <row r="731" s="2" customFormat="1">
      <c r="A731" s="39"/>
      <c r="B731" s="40"/>
      <c r="C731" s="41"/>
      <c r="D731" s="231" t="s">
        <v>226</v>
      </c>
      <c r="E731" s="41"/>
      <c r="F731" s="232" t="s">
        <v>2551</v>
      </c>
      <c r="G731" s="41"/>
      <c r="H731" s="41"/>
      <c r="I731" s="228"/>
      <c r="J731" s="41"/>
      <c r="K731" s="41"/>
      <c r="L731" s="45"/>
      <c r="M731" s="229"/>
      <c r="N731" s="230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226</v>
      </c>
      <c r="AU731" s="18" t="s">
        <v>82</v>
      </c>
    </row>
    <row r="732" s="2" customFormat="1" ht="16.5" customHeight="1">
      <c r="A732" s="39"/>
      <c r="B732" s="40"/>
      <c r="C732" s="243" t="s">
        <v>1133</v>
      </c>
      <c r="D732" s="243" t="s">
        <v>254</v>
      </c>
      <c r="E732" s="244" t="s">
        <v>2552</v>
      </c>
      <c r="F732" s="245" t="s">
        <v>2553</v>
      </c>
      <c r="G732" s="246" t="s">
        <v>551</v>
      </c>
      <c r="H732" s="247">
        <v>300</v>
      </c>
      <c r="I732" s="248"/>
      <c r="J732" s="249">
        <f>ROUND(I732*H732,2)</f>
        <v>0</v>
      </c>
      <c r="K732" s="245" t="s">
        <v>221</v>
      </c>
      <c r="L732" s="250"/>
      <c r="M732" s="251" t="s">
        <v>19</v>
      </c>
      <c r="N732" s="252" t="s">
        <v>44</v>
      </c>
      <c r="O732" s="85"/>
      <c r="P732" s="222">
        <f>O732*H732</f>
        <v>0</v>
      </c>
      <c r="Q732" s="222">
        <v>0.001</v>
      </c>
      <c r="R732" s="222">
        <f>Q732*H732</f>
        <v>0.29999999999999999</v>
      </c>
      <c r="S732" s="222">
        <v>0</v>
      </c>
      <c r="T732" s="223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24" t="s">
        <v>257</v>
      </c>
      <c r="AT732" s="224" t="s">
        <v>254</v>
      </c>
      <c r="AU732" s="224" t="s">
        <v>82</v>
      </c>
      <c r="AY732" s="18" t="s">
        <v>214</v>
      </c>
      <c r="BE732" s="225">
        <f>IF(N732="základní",J732,0)</f>
        <v>0</v>
      </c>
      <c r="BF732" s="225">
        <f>IF(N732="snížená",J732,0)</f>
        <v>0</v>
      </c>
      <c r="BG732" s="225">
        <f>IF(N732="zákl. přenesená",J732,0)</f>
        <v>0</v>
      </c>
      <c r="BH732" s="225">
        <f>IF(N732="sníž. přenesená",J732,0)</f>
        <v>0</v>
      </c>
      <c r="BI732" s="225">
        <f>IF(N732="nulová",J732,0)</f>
        <v>0</v>
      </c>
      <c r="BJ732" s="18" t="s">
        <v>80</v>
      </c>
      <c r="BK732" s="225">
        <f>ROUND(I732*H732,2)</f>
        <v>0</v>
      </c>
      <c r="BL732" s="18" t="s">
        <v>250</v>
      </c>
      <c r="BM732" s="224" t="s">
        <v>2554</v>
      </c>
    </row>
    <row r="733" s="2" customFormat="1">
      <c r="A733" s="39"/>
      <c r="B733" s="40"/>
      <c r="C733" s="41"/>
      <c r="D733" s="226" t="s">
        <v>224</v>
      </c>
      <c r="E733" s="41"/>
      <c r="F733" s="227" t="s">
        <v>2553</v>
      </c>
      <c r="G733" s="41"/>
      <c r="H733" s="41"/>
      <c r="I733" s="228"/>
      <c r="J733" s="41"/>
      <c r="K733" s="41"/>
      <c r="L733" s="45"/>
      <c r="M733" s="229"/>
      <c r="N733" s="230"/>
      <c r="O733" s="85"/>
      <c r="P733" s="85"/>
      <c r="Q733" s="85"/>
      <c r="R733" s="85"/>
      <c r="S733" s="85"/>
      <c r="T733" s="86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224</v>
      </c>
      <c r="AU733" s="18" t="s">
        <v>82</v>
      </c>
    </row>
    <row r="734" s="13" customFormat="1">
      <c r="A734" s="13"/>
      <c r="B734" s="233"/>
      <c r="C734" s="234"/>
      <c r="D734" s="226" t="s">
        <v>242</v>
      </c>
      <c r="E734" s="254" t="s">
        <v>19</v>
      </c>
      <c r="F734" s="235" t="s">
        <v>2555</v>
      </c>
      <c r="G734" s="234"/>
      <c r="H734" s="236">
        <v>300</v>
      </c>
      <c r="I734" s="237"/>
      <c r="J734" s="234"/>
      <c r="K734" s="234"/>
      <c r="L734" s="238"/>
      <c r="M734" s="239"/>
      <c r="N734" s="240"/>
      <c r="O734" s="240"/>
      <c r="P734" s="240"/>
      <c r="Q734" s="240"/>
      <c r="R734" s="240"/>
      <c r="S734" s="240"/>
      <c r="T734" s="24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2" t="s">
        <v>242</v>
      </c>
      <c r="AU734" s="242" t="s">
        <v>82</v>
      </c>
      <c r="AV734" s="13" t="s">
        <v>82</v>
      </c>
      <c r="AW734" s="13" t="s">
        <v>35</v>
      </c>
      <c r="AX734" s="13" t="s">
        <v>80</v>
      </c>
      <c r="AY734" s="242" t="s">
        <v>214</v>
      </c>
    </row>
    <row r="735" s="2" customFormat="1" ht="16.5" customHeight="1">
      <c r="A735" s="39"/>
      <c r="B735" s="40"/>
      <c r="C735" s="213" t="s">
        <v>1137</v>
      </c>
      <c r="D735" s="213" t="s">
        <v>217</v>
      </c>
      <c r="E735" s="214" t="s">
        <v>2556</v>
      </c>
      <c r="F735" s="215" t="s">
        <v>2557</v>
      </c>
      <c r="G735" s="216" t="s">
        <v>232</v>
      </c>
      <c r="H735" s="217">
        <v>1.8999999999999999</v>
      </c>
      <c r="I735" s="218"/>
      <c r="J735" s="219">
        <f>ROUND(I735*H735,2)</f>
        <v>0</v>
      </c>
      <c r="K735" s="215" t="s">
        <v>221</v>
      </c>
      <c r="L735" s="45"/>
      <c r="M735" s="220" t="s">
        <v>19</v>
      </c>
      <c r="N735" s="221" t="s">
        <v>44</v>
      </c>
      <c r="O735" s="85"/>
      <c r="P735" s="222">
        <f>O735*H735</f>
        <v>0</v>
      </c>
      <c r="Q735" s="222">
        <v>0</v>
      </c>
      <c r="R735" s="222">
        <f>Q735*H735</f>
        <v>0</v>
      </c>
      <c r="S735" s="222">
        <v>0</v>
      </c>
      <c r="T735" s="223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24" t="s">
        <v>250</v>
      </c>
      <c r="AT735" s="224" t="s">
        <v>217</v>
      </c>
      <c r="AU735" s="224" t="s">
        <v>82</v>
      </c>
      <c r="AY735" s="18" t="s">
        <v>214</v>
      </c>
      <c r="BE735" s="225">
        <f>IF(N735="základní",J735,0)</f>
        <v>0</v>
      </c>
      <c r="BF735" s="225">
        <f>IF(N735="snížená",J735,0)</f>
        <v>0</v>
      </c>
      <c r="BG735" s="225">
        <f>IF(N735="zákl. přenesená",J735,0)</f>
        <v>0</v>
      </c>
      <c r="BH735" s="225">
        <f>IF(N735="sníž. přenesená",J735,0)</f>
        <v>0</v>
      </c>
      <c r="BI735" s="225">
        <f>IF(N735="nulová",J735,0)</f>
        <v>0</v>
      </c>
      <c r="BJ735" s="18" t="s">
        <v>80</v>
      </c>
      <c r="BK735" s="225">
        <f>ROUND(I735*H735,2)</f>
        <v>0</v>
      </c>
      <c r="BL735" s="18" t="s">
        <v>250</v>
      </c>
      <c r="BM735" s="224" t="s">
        <v>2558</v>
      </c>
    </row>
    <row r="736" s="2" customFormat="1">
      <c r="A736" s="39"/>
      <c r="B736" s="40"/>
      <c r="C736" s="41"/>
      <c r="D736" s="226" t="s">
        <v>224</v>
      </c>
      <c r="E736" s="41"/>
      <c r="F736" s="227" t="s">
        <v>2559</v>
      </c>
      <c r="G736" s="41"/>
      <c r="H736" s="41"/>
      <c r="I736" s="228"/>
      <c r="J736" s="41"/>
      <c r="K736" s="41"/>
      <c r="L736" s="45"/>
      <c r="M736" s="229"/>
      <c r="N736" s="230"/>
      <c r="O736" s="85"/>
      <c r="P736" s="85"/>
      <c r="Q736" s="85"/>
      <c r="R736" s="85"/>
      <c r="S736" s="85"/>
      <c r="T736" s="86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224</v>
      </c>
      <c r="AU736" s="18" t="s">
        <v>82</v>
      </c>
    </row>
    <row r="737" s="2" customFormat="1">
      <c r="A737" s="39"/>
      <c r="B737" s="40"/>
      <c r="C737" s="41"/>
      <c r="D737" s="231" t="s">
        <v>226</v>
      </c>
      <c r="E737" s="41"/>
      <c r="F737" s="232" t="s">
        <v>2560</v>
      </c>
      <c r="G737" s="41"/>
      <c r="H737" s="41"/>
      <c r="I737" s="228"/>
      <c r="J737" s="41"/>
      <c r="K737" s="41"/>
      <c r="L737" s="45"/>
      <c r="M737" s="229"/>
      <c r="N737" s="230"/>
      <c r="O737" s="85"/>
      <c r="P737" s="85"/>
      <c r="Q737" s="85"/>
      <c r="R737" s="85"/>
      <c r="S737" s="85"/>
      <c r="T737" s="86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226</v>
      </c>
      <c r="AU737" s="18" t="s">
        <v>82</v>
      </c>
    </row>
    <row r="738" s="12" customFormat="1" ht="22.8" customHeight="1">
      <c r="A738" s="12"/>
      <c r="B738" s="197"/>
      <c r="C738" s="198"/>
      <c r="D738" s="199" t="s">
        <v>72</v>
      </c>
      <c r="E738" s="211" t="s">
        <v>2561</v>
      </c>
      <c r="F738" s="211" t="s">
        <v>2562</v>
      </c>
      <c r="G738" s="198"/>
      <c r="H738" s="198"/>
      <c r="I738" s="201"/>
      <c r="J738" s="212">
        <f>BK738</f>
        <v>0</v>
      </c>
      <c r="K738" s="198"/>
      <c r="L738" s="203"/>
      <c r="M738" s="204"/>
      <c r="N738" s="205"/>
      <c r="O738" s="205"/>
      <c r="P738" s="206">
        <f>SUM(P739:P747)</f>
        <v>0</v>
      </c>
      <c r="Q738" s="205"/>
      <c r="R738" s="206">
        <f>SUM(R739:R747)</f>
        <v>0.003555</v>
      </c>
      <c r="S738" s="205"/>
      <c r="T738" s="207">
        <f>SUM(T739:T747)</f>
        <v>0</v>
      </c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R738" s="208" t="s">
        <v>82</v>
      </c>
      <c r="AT738" s="209" t="s">
        <v>72</v>
      </c>
      <c r="AU738" s="209" t="s">
        <v>80</v>
      </c>
      <c r="AY738" s="208" t="s">
        <v>214</v>
      </c>
      <c r="BK738" s="210">
        <f>SUM(BK739:BK747)</f>
        <v>0</v>
      </c>
    </row>
    <row r="739" s="2" customFormat="1" ht="16.5" customHeight="1">
      <c r="A739" s="39"/>
      <c r="B739" s="40"/>
      <c r="C739" s="213" t="s">
        <v>1141</v>
      </c>
      <c r="D739" s="213" t="s">
        <v>217</v>
      </c>
      <c r="E739" s="214" t="s">
        <v>2563</v>
      </c>
      <c r="F739" s="215" t="s">
        <v>2564</v>
      </c>
      <c r="G739" s="216" t="s">
        <v>321</v>
      </c>
      <c r="H739" s="217">
        <v>4.5</v>
      </c>
      <c r="I739" s="218"/>
      <c r="J739" s="219">
        <f>ROUND(I739*H739,2)</f>
        <v>0</v>
      </c>
      <c r="K739" s="215" t="s">
        <v>221</v>
      </c>
      <c r="L739" s="45"/>
      <c r="M739" s="220" t="s">
        <v>19</v>
      </c>
      <c r="N739" s="221" t="s">
        <v>44</v>
      </c>
      <c r="O739" s="85"/>
      <c r="P739" s="222">
        <f>O739*H739</f>
        <v>0</v>
      </c>
      <c r="Q739" s="222">
        <v>0.00055000000000000003</v>
      </c>
      <c r="R739" s="222">
        <f>Q739*H739</f>
        <v>0.0024750000000000002</v>
      </c>
      <c r="S739" s="222">
        <v>0</v>
      </c>
      <c r="T739" s="223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24" t="s">
        <v>250</v>
      </c>
      <c r="AT739" s="224" t="s">
        <v>217</v>
      </c>
      <c r="AU739" s="224" t="s">
        <v>82</v>
      </c>
      <c r="AY739" s="18" t="s">
        <v>214</v>
      </c>
      <c r="BE739" s="225">
        <f>IF(N739="základní",J739,0)</f>
        <v>0</v>
      </c>
      <c r="BF739" s="225">
        <f>IF(N739="snížená",J739,0)</f>
        <v>0</v>
      </c>
      <c r="BG739" s="225">
        <f>IF(N739="zákl. přenesená",J739,0)</f>
        <v>0</v>
      </c>
      <c r="BH739" s="225">
        <f>IF(N739="sníž. přenesená",J739,0)</f>
        <v>0</v>
      </c>
      <c r="BI739" s="225">
        <f>IF(N739="nulová",J739,0)</f>
        <v>0</v>
      </c>
      <c r="BJ739" s="18" t="s">
        <v>80</v>
      </c>
      <c r="BK739" s="225">
        <f>ROUND(I739*H739,2)</f>
        <v>0</v>
      </c>
      <c r="BL739" s="18" t="s">
        <v>250</v>
      </c>
      <c r="BM739" s="224" t="s">
        <v>2565</v>
      </c>
    </row>
    <row r="740" s="2" customFormat="1">
      <c r="A740" s="39"/>
      <c r="B740" s="40"/>
      <c r="C740" s="41"/>
      <c r="D740" s="226" t="s">
        <v>224</v>
      </c>
      <c r="E740" s="41"/>
      <c r="F740" s="227" t="s">
        <v>2566</v>
      </c>
      <c r="G740" s="41"/>
      <c r="H740" s="41"/>
      <c r="I740" s="228"/>
      <c r="J740" s="41"/>
      <c r="K740" s="41"/>
      <c r="L740" s="45"/>
      <c r="M740" s="229"/>
      <c r="N740" s="230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224</v>
      </c>
      <c r="AU740" s="18" t="s">
        <v>82</v>
      </c>
    </row>
    <row r="741" s="2" customFormat="1">
      <c r="A741" s="39"/>
      <c r="B741" s="40"/>
      <c r="C741" s="41"/>
      <c r="D741" s="231" t="s">
        <v>226</v>
      </c>
      <c r="E741" s="41"/>
      <c r="F741" s="232" t="s">
        <v>2567</v>
      </c>
      <c r="G741" s="41"/>
      <c r="H741" s="41"/>
      <c r="I741" s="228"/>
      <c r="J741" s="41"/>
      <c r="K741" s="41"/>
      <c r="L741" s="45"/>
      <c r="M741" s="229"/>
      <c r="N741" s="230"/>
      <c r="O741" s="85"/>
      <c r="P741" s="85"/>
      <c r="Q741" s="85"/>
      <c r="R741" s="85"/>
      <c r="S741" s="85"/>
      <c r="T741" s="86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226</v>
      </c>
      <c r="AU741" s="18" t="s">
        <v>82</v>
      </c>
    </row>
    <row r="742" s="2" customFormat="1" ht="16.5" customHeight="1">
      <c r="A742" s="39"/>
      <c r="B742" s="40"/>
      <c r="C742" s="213" t="s">
        <v>1145</v>
      </c>
      <c r="D742" s="213" t="s">
        <v>217</v>
      </c>
      <c r="E742" s="214" t="s">
        <v>2568</v>
      </c>
      <c r="F742" s="215" t="s">
        <v>2569</v>
      </c>
      <c r="G742" s="216" t="s">
        <v>321</v>
      </c>
      <c r="H742" s="217">
        <v>4.5</v>
      </c>
      <c r="I742" s="218"/>
      <c r="J742" s="219">
        <f>ROUND(I742*H742,2)</f>
        <v>0</v>
      </c>
      <c r="K742" s="215" t="s">
        <v>221</v>
      </c>
      <c r="L742" s="45"/>
      <c r="M742" s="220" t="s">
        <v>19</v>
      </c>
      <c r="N742" s="221" t="s">
        <v>44</v>
      </c>
      <c r="O742" s="85"/>
      <c r="P742" s="222">
        <f>O742*H742</f>
        <v>0</v>
      </c>
      <c r="Q742" s="222">
        <v>0.00024000000000000001</v>
      </c>
      <c r="R742" s="222">
        <f>Q742*H742</f>
        <v>0.00108</v>
      </c>
      <c r="S742" s="222">
        <v>0</v>
      </c>
      <c r="T742" s="223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24" t="s">
        <v>250</v>
      </c>
      <c r="AT742" s="224" t="s">
        <v>217</v>
      </c>
      <c r="AU742" s="224" t="s">
        <v>82</v>
      </c>
      <c r="AY742" s="18" t="s">
        <v>214</v>
      </c>
      <c r="BE742" s="225">
        <f>IF(N742="základní",J742,0)</f>
        <v>0</v>
      </c>
      <c r="BF742" s="225">
        <f>IF(N742="snížená",J742,0)</f>
        <v>0</v>
      </c>
      <c r="BG742" s="225">
        <f>IF(N742="zákl. přenesená",J742,0)</f>
        <v>0</v>
      </c>
      <c r="BH742" s="225">
        <f>IF(N742="sníž. přenesená",J742,0)</f>
        <v>0</v>
      </c>
      <c r="BI742" s="225">
        <f>IF(N742="nulová",J742,0)</f>
        <v>0</v>
      </c>
      <c r="BJ742" s="18" t="s">
        <v>80</v>
      </c>
      <c r="BK742" s="225">
        <f>ROUND(I742*H742,2)</f>
        <v>0</v>
      </c>
      <c r="BL742" s="18" t="s">
        <v>250</v>
      </c>
      <c r="BM742" s="224" t="s">
        <v>2570</v>
      </c>
    </row>
    <row r="743" s="2" customFormat="1">
      <c r="A743" s="39"/>
      <c r="B743" s="40"/>
      <c r="C743" s="41"/>
      <c r="D743" s="226" t="s">
        <v>224</v>
      </c>
      <c r="E743" s="41"/>
      <c r="F743" s="227" t="s">
        <v>2571</v>
      </c>
      <c r="G743" s="41"/>
      <c r="H743" s="41"/>
      <c r="I743" s="228"/>
      <c r="J743" s="41"/>
      <c r="K743" s="41"/>
      <c r="L743" s="45"/>
      <c r="M743" s="229"/>
      <c r="N743" s="230"/>
      <c r="O743" s="85"/>
      <c r="P743" s="85"/>
      <c r="Q743" s="85"/>
      <c r="R743" s="85"/>
      <c r="S743" s="85"/>
      <c r="T743" s="86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224</v>
      </c>
      <c r="AU743" s="18" t="s">
        <v>82</v>
      </c>
    </row>
    <row r="744" s="2" customFormat="1">
      <c r="A744" s="39"/>
      <c r="B744" s="40"/>
      <c r="C744" s="41"/>
      <c r="D744" s="231" t="s">
        <v>226</v>
      </c>
      <c r="E744" s="41"/>
      <c r="F744" s="232" t="s">
        <v>2572</v>
      </c>
      <c r="G744" s="41"/>
      <c r="H744" s="41"/>
      <c r="I744" s="228"/>
      <c r="J744" s="41"/>
      <c r="K744" s="41"/>
      <c r="L744" s="45"/>
      <c r="M744" s="229"/>
      <c r="N744" s="230"/>
      <c r="O744" s="85"/>
      <c r="P744" s="85"/>
      <c r="Q744" s="85"/>
      <c r="R744" s="85"/>
      <c r="S744" s="85"/>
      <c r="T744" s="86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226</v>
      </c>
      <c r="AU744" s="18" t="s">
        <v>82</v>
      </c>
    </row>
    <row r="745" s="2" customFormat="1" ht="16.5" customHeight="1">
      <c r="A745" s="39"/>
      <c r="B745" s="40"/>
      <c r="C745" s="213" t="s">
        <v>1149</v>
      </c>
      <c r="D745" s="213" t="s">
        <v>217</v>
      </c>
      <c r="E745" s="214" t="s">
        <v>2573</v>
      </c>
      <c r="F745" s="215" t="s">
        <v>2574</v>
      </c>
      <c r="G745" s="216" t="s">
        <v>232</v>
      </c>
      <c r="H745" s="217">
        <v>0.0040000000000000001</v>
      </c>
      <c r="I745" s="218"/>
      <c r="J745" s="219">
        <f>ROUND(I745*H745,2)</f>
        <v>0</v>
      </c>
      <c r="K745" s="215" t="s">
        <v>221</v>
      </c>
      <c r="L745" s="45"/>
      <c r="M745" s="220" t="s">
        <v>19</v>
      </c>
      <c r="N745" s="221" t="s">
        <v>44</v>
      </c>
      <c r="O745" s="85"/>
      <c r="P745" s="222">
        <f>O745*H745</f>
        <v>0</v>
      </c>
      <c r="Q745" s="222">
        <v>0</v>
      </c>
      <c r="R745" s="222">
        <f>Q745*H745</f>
        <v>0</v>
      </c>
      <c r="S745" s="222">
        <v>0</v>
      </c>
      <c r="T745" s="223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24" t="s">
        <v>250</v>
      </c>
      <c r="AT745" s="224" t="s">
        <v>217</v>
      </c>
      <c r="AU745" s="224" t="s">
        <v>82</v>
      </c>
      <c r="AY745" s="18" t="s">
        <v>214</v>
      </c>
      <c r="BE745" s="225">
        <f>IF(N745="základní",J745,0)</f>
        <v>0</v>
      </c>
      <c r="BF745" s="225">
        <f>IF(N745="snížená",J745,0)</f>
        <v>0</v>
      </c>
      <c r="BG745" s="225">
        <f>IF(N745="zákl. přenesená",J745,0)</f>
        <v>0</v>
      </c>
      <c r="BH745" s="225">
        <f>IF(N745="sníž. přenesená",J745,0)</f>
        <v>0</v>
      </c>
      <c r="BI745" s="225">
        <f>IF(N745="nulová",J745,0)</f>
        <v>0</v>
      </c>
      <c r="BJ745" s="18" t="s">
        <v>80</v>
      </c>
      <c r="BK745" s="225">
        <f>ROUND(I745*H745,2)</f>
        <v>0</v>
      </c>
      <c r="BL745" s="18" t="s">
        <v>250</v>
      </c>
      <c r="BM745" s="224" t="s">
        <v>2575</v>
      </c>
    </row>
    <row r="746" s="2" customFormat="1">
      <c r="A746" s="39"/>
      <c r="B746" s="40"/>
      <c r="C746" s="41"/>
      <c r="D746" s="226" t="s">
        <v>224</v>
      </c>
      <c r="E746" s="41"/>
      <c r="F746" s="227" t="s">
        <v>2576</v>
      </c>
      <c r="G746" s="41"/>
      <c r="H746" s="41"/>
      <c r="I746" s="228"/>
      <c r="J746" s="41"/>
      <c r="K746" s="41"/>
      <c r="L746" s="45"/>
      <c r="M746" s="229"/>
      <c r="N746" s="230"/>
      <c r="O746" s="85"/>
      <c r="P746" s="85"/>
      <c r="Q746" s="85"/>
      <c r="R746" s="85"/>
      <c r="S746" s="85"/>
      <c r="T746" s="86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224</v>
      </c>
      <c r="AU746" s="18" t="s">
        <v>82</v>
      </c>
    </row>
    <row r="747" s="2" customFormat="1">
      <c r="A747" s="39"/>
      <c r="B747" s="40"/>
      <c r="C747" s="41"/>
      <c r="D747" s="231" t="s">
        <v>226</v>
      </c>
      <c r="E747" s="41"/>
      <c r="F747" s="232" t="s">
        <v>2577</v>
      </c>
      <c r="G747" s="41"/>
      <c r="H747" s="41"/>
      <c r="I747" s="228"/>
      <c r="J747" s="41"/>
      <c r="K747" s="41"/>
      <c r="L747" s="45"/>
      <c r="M747" s="229"/>
      <c r="N747" s="230"/>
      <c r="O747" s="85"/>
      <c r="P747" s="85"/>
      <c r="Q747" s="85"/>
      <c r="R747" s="85"/>
      <c r="S747" s="85"/>
      <c r="T747" s="86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226</v>
      </c>
      <c r="AU747" s="18" t="s">
        <v>82</v>
      </c>
    </row>
    <row r="748" s="12" customFormat="1" ht="25.92" customHeight="1">
      <c r="A748" s="12"/>
      <c r="B748" s="197"/>
      <c r="C748" s="198"/>
      <c r="D748" s="199" t="s">
        <v>72</v>
      </c>
      <c r="E748" s="200" t="s">
        <v>254</v>
      </c>
      <c r="F748" s="200" t="s">
        <v>591</v>
      </c>
      <c r="G748" s="198"/>
      <c r="H748" s="198"/>
      <c r="I748" s="201"/>
      <c r="J748" s="202">
        <f>BK748</f>
        <v>0</v>
      </c>
      <c r="K748" s="198"/>
      <c r="L748" s="203"/>
      <c r="M748" s="204"/>
      <c r="N748" s="205"/>
      <c r="O748" s="205"/>
      <c r="P748" s="206">
        <f>P749</f>
        <v>0</v>
      </c>
      <c r="Q748" s="205"/>
      <c r="R748" s="206">
        <f>R749</f>
        <v>0</v>
      </c>
      <c r="S748" s="205"/>
      <c r="T748" s="207">
        <f>T749</f>
        <v>0</v>
      </c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R748" s="208" t="s">
        <v>236</v>
      </c>
      <c r="AT748" s="209" t="s">
        <v>72</v>
      </c>
      <c r="AU748" s="209" t="s">
        <v>73</v>
      </c>
      <c r="AY748" s="208" t="s">
        <v>214</v>
      </c>
      <c r="BK748" s="210">
        <f>BK749</f>
        <v>0</v>
      </c>
    </row>
    <row r="749" s="12" customFormat="1" ht="22.8" customHeight="1">
      <c r="A749" s="12"/>
      <c r="B749" s="197"/>
      <c r="C749" s="198"/>
      <c r="D749" s="199" t="s">
        <v>72</v>
      </c>
      <c r="E749" s="211" t="s">
        <v>2578</v>
      </c>
      <c r="F749" s="211" t="s">
        <v>2579</v>
      </c>
      <c r="G749" s="198"/>
      <c r="H749" s="198"/>
      <c r="I749" s="201"/>
      <c r="J749" s="212">
        <f>BK749</f>
        <v>0</v>
      </c>
      <c r="K749" s="198"/>
      <c r="L749" s="203"/>
      <c r="M749" s="204"/>
      <c r="N749" s="205"/>
      <c r="O749" s="205"/>
      <c r="P749" s="206">
        <f>SUM(P750:P757)</f>
        <v>0</v>
      </c>
      <c r="Q749" s="205"/>
      <c r="R749" s="206">
        <f>SUM(R750:R757)</f>
        <v>0</v>
      </c>
      <c r="S749" s="205"/>
      <c r="T749" s="207">
        <f>SUM(T750:T757)</f>
        <v>0</v>
      </c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R749" s="208" t="s">
        <v>236</v>
      </c>
      <c r="AT749" s="209" t="s">
        <v>72</v>
      </c>
      <c r="AU749" s="209" t="s">
        <v>80</v>
      </c>
      <c r="AY749" s="208" t="s">
        <v>214</v>
      </c>
      <c r="BK749" s="210">
        <f>SUM(BK750:BK757)</f>
        <v>0</v>
      </c>
    </row>
    <row r="750" s="2" customFormat="1" ht="16.5" customHeight="1">
      <c r="A750" s="39"/>
      <c r="B750" s="40"/>
      <c r="C750" s="213" t="s">
        <v>1153</v>
      </c>
      <c r="D750" s="213" t="s">
        <v>217</v>
      </c>
      <c r="E750" s="214" t="s">
        <v>2580</v>
      </c>
      <c r="F750" s="215" t="s">
        <v>2581</v>
      </c>
      <c r="G750" s="216" t="s">
        <v>277</v>
      </c>
      <c r="H750" s="217">
        <v>5</v>
      </c>
      <c r="I750" s="218"/>
      <c r="J750" s="219">
        <f>ROUND(I750*H750,2)</f>
        <v>0</v>
      </c>
      <c r="K750" s="215" t="s">
        <v>19</v>
      </c>
      <c r="L750" s="45"/>
      <c r="M750" s="220" t="s">
        <v>19</v>
      </c>
      <c r="N750" s="221" t="s">
        <v>44</v>
      </c>
      <c r="O750" s="85"/>
      <c r="P750" s="222">
        <f>O750*H750</f>
        <v>0</v>
      </c>
      <c r="Q750" s="222">
        <v>0</v>
      </c>
      <c r="R750" s="222">
        <f>Q750*H750</f>
        <v>0</v>
      </c>
      <c r="S750" s="222">
        <v>0</v>
      </c>
      <c r="T750" s="223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24" t="s">
        <v>334</v>
      </c>
      <c r="AT750" s="224" t="s">
        <v>217</v>
      </c>
      <c r="AU750" s="224" t="s">
        <v>82</v>
      </c>
      <c r="AY750" s="18" t="s">
        <v>214</v>
      </c>
      <c r="BE750" s="225">
        <f>IF(N750="základní",J750,0)</f>
        <v>0</v>
      </c>
      <c r="BF750" s="225">
        <f>IF(N750="snížená",J750,0)</f>
        <v>0</v>
      </c>
      <c r="BG750" s="225">
        <f>IF(N750="zákl. přenesená",J750,0)</f>
        <v>0</v>
      </c>
      <c r="BH750" s="225">
        <f>IF(N750="sníž. přenesená",J750,0)</f>
        <v>0</v>
      </c>
      <c r="BI750" s="225">
        <f>IF(N750="nulová",J750,0)</f>
        <v>0</v>
      </c>
      <c r="BJ750" s="18" t="s">
        <v>80</v>
      </c>
      <c r="BK750" s="225">
        <f>ROUND(I750*H750,2)</f>
        <v>0</v>
      </c>
      <c r="BL750" s="18" t="s">
        <v>334</v>
      </c>
      <c r="BM750" s="224" t="s">
        <v>2582</v>
      </c>
    </row>
    <row r="751" s="2" customFormat="1">
      <c r="A751" s="39"/>
      <c r="B751" s="40"/>
      <c r="C751" s="41"/>
      <c r="D751" s="226" t="s">
        <v>224</v>
      </c>
      <c r="E751" s="41"/>
      <c r="F751" s="227" t="s">
        <v>2583</v>
      </c>
      <c r="G751" s="41"/>
      <c r="H751" s="41"/>
      <c r="I751" s="228"/>
      <c r="J751" s="41"/>
      <c r="K751" s="41"/>
      <c r="L751" s="45"/>
      <c r="M751" s="229"/>
      <c r="N751" s="230"/>
      <c r="O751" s="85"/>
      <c r="P751" s="85"/>
      <c r="Q751" s="85"/>
      <c r="R751" s="85"/>
      <c r="S751" s="85"/>
      <c r="T751" s="86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224</v>
      </c>
      <c r="AU751" s="18" t="s">
        <v>82</v>
      </c>
    </row>
    <row r="752" s="2" customFormat="1" ht="16.5" customHeight="1">
      <c r="A752" s="39"/>
      <c r="B752" s="40"/>
      <c r="C752" s="213" t="s">
        <v>1157</v>
      </c>
      <c r="D752" s="213" t="s">
        <v>217</v>
      </c>
      <c r="E752" s="214" t="s">
        <v>2584</v>
      </c>
      <c r="F752" s="215" t="s">
        <v>2585</v>
      </c>
      <c r="G752" s="216" t="s">
        <v>277</v>
      </c>
      <c r="H752" s="217">
        <v>5</v>
      </c>
      <c r="I752" s="218"/>
      <c r="J752" s="219">
        <f>ROUND(I752*H752,2)</f>
        <v>0</v>
      </c>
      <c r="K752" s="215" t="s">
        <v>221</v>
      </c>
      <c r="L752" s="45"/>
      <c r="M752" s="220" t="s">
        <v>19</v>
      </c>
      <c r="N752" s="221" t="s">
        <v>44</v>
      </c>
      <c r="O752" s="85"/>
      <c r="P752" s="222">
        <f>O752*H752</f>
        <v>0</v>
      </c>
      <c r="Q752" s="222">
        <v>0</v>
      </c>
      <c r="R752" s="222">
        <f>Q752*H752</f>
        <v>0</v>
      </c>
      <c r="S752" s="222">
        <v>0</v>
      </c>
      <c r="T752" s="223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24" t="s">
        <v>222</v>
      </c>
      <c r="AT752" s="224" t="s">
        <v>217</v>
      </c>
      <c r="AU752" s="224" t="s">
        <v>82</v>
      </c>
      <c r="AY752" s="18" t="s">
        <v>214</v>
      </c>
      <c r="BE752" s="225">
        <f>IF(N752="základní",J752,0)</f>
        <v>0</v>
      </c>
      <c r="BF752" s="225">
        <f>IF(N752="snížená",J752,0)</f>
        <v>0</v>
      </c>
      <c r="BG752" s="225">
        <f>IF(N752="zákl. přenesená",J752,0)</f>
        <v>0</v>
      </c>
      <c r="BH752" s="225">
        <f>IF(N752="sníž. přenesená",J752,0)</f>
        <v>0</v>
      </c>
      <c r="BI752" s="225">
        <f>IF(N752="nulová",J752,0)</f>
        <v>0</v>
      </c>
      <c r="BJ752" s="18" t="s">
        <v>80</v>
      </c>
      <c r="BK752" s="225">
        <f>ROUND(I752*H752,2)</f>
        <v>0</v>
      </c>
      <c r="BL752" s="18" t="s">
        <v>222</v>
      </c>
      <c r="BM752" s="224" t="s">
        <v>2586</v>
      </c>
    </row>
    <row r="753" s="2" customFormat="1">
      <c r="A753" s="39"/>
      <c r="B753" s="40"/>
      <c r="C753" s="41"/>
      <c r="D753" s="226" t="s">
        <v>224</v>
      </c>
      <c r="E753" s="41"/>
      <c r="F753" s="227" t="s">
        <v>2587</v>
      </c>
      <c r="G753" s="41"/>
      <c r="H753" s="41"/>
      <c r="I753" s="228"/>
      <c r="J753" s="41"/>
      <c r="K753" s="41"/>
      <c r="L753" s="45"/>
      <c r="M753" s="229"/>
      <c r="N753" s="230"/>
      <c r="O753" s="85"/>
      <c r="P753" s="85"/>
      <c r="Q753" s="85"/>
      <c r="R753" s="85"/>
      <c r="S753" s="85"/>
      <c r="T753" s="86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224</v>
      </c>
      <c r="AU753" s="18" t="s">
        <v>82</v>
      </c>
    </row>
    <row r="754" s="2" customFormat="1">
      <c r="A754" s="39"/>
      <c r="B754" s="40"/>
      <c r="C754" s="41"/>
      <c r="D754" s="231" t="s">
        <v>226</v>
      </c>
      <c r="E754" s="41"/>
      <c r="F754" s="232" t="s">
        <v>2588</v>
      </c>
      <c r="G754" s="41"/>
      <c r="H754" s="41"/>
      <c r="I754" s="228"/>
      <c r="J754" s="41"/>
      <c r="K754" s="41"/>
      <c r="L754" s="45"/>
      <c r="M754" s="229"/>
      <c r="N754" s="230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226</v>
      </c>
      <c r="AU754" s="18" t="s">
        <v>82</v>
      </c>
    </row>
    <row r="755" s="2" customFormat="1" ht="16.5" customHeight="1">
      <c r="A755" s="39"/>
      <c r="B755" s="40"/>
      <c r="C755" s="213" t="s">
        <v>1161</v>
      </c>
      <c r="D755" s="213" t="s">
        <v>217</v>
      </c>
      <c r="E755" s="214" t="s">
        <v>2589</v>
      </c>
      <c r="F755" s="215" t="s">
        <v>2590</v>
      </c>
      <c r="G755" s="216" t="s">
        <v>277</v>
      </c>
      <c r="H755" s="217">
        <v>5</v>
      </c>
      <c r="I755" s="218"/>
      <c r="J755" s="219">
        <f>ROUND(I755*H755,2)</f>
        <v>0</v>
      </c>
      <c r="K755" s="215" t="s">
        <v>221</v>
      </c>
      <c r="L755" s="45"/>
      <c r="M755" s="220" t="s">
        <v>19</v>
      </c>
      <c r="N755" s="221" t="s">
        <v>44</v>
      </c>
      <c r="O755" s="85"/>
      <c r="P755" s="222">
        <f>O755*H755</f>
        <v>0</v>
      </c>
      <c r="Q755" s="222">
        <v>0</v>
      </c>
      <c r="R755" s="222">
        <f>Q755*H755</f>
        <v>0</v>
      </c>
      <c r="S755" s="222">
        <v>0</v>
      </c>
      <c r="T755" s="223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24" t="s">
        <v>334</v>
      </c>
      <c r="AT755" s="224" t="s">
        <v>217</v>
      </c>
      <c r="AU755" s="224" t="s">
        <v>82</v>
      </c>
      <c r="AY755" s="18" t="s">
        <v>214</v>
      </c>
      <c r="BE755" s="225">
        <f>IF(N755="základní",J755,0)</f>
        <v>0</v>
      </c>
      <c r="BF755" s="225">
        <f>IF(N755="snížená",J755,0)</f>
        <v>0</v>
      </c>
      <c r="BG755" s="225">
        <f>IF(N755="zákl. přenesená",J755,0)</f>
        <v>0</v>
      </c>
      <c r="BH755" s="225">
        <f>IF(N755="sníž. přenesená",J755,0)</f>
        <v>0</v>
      </c>
      <c r="BI755" s="225">
        <f>IF(N755="nulová",J755,0)</f>
        <v>0</v>
      </c>
      <c r="BJ755" s="18" t="s">
        <v>80</v>
      </c>
      <c r="BK755" s="225">
        <f>ROUND(I755*H755,2)</f>
        <v>0</v>
      </c>
      <c r="BL755" s="18" t="s">
        <v>334</v>
      </c>
      <c r="BM755" s="224" t="s">
        <v>2591</v>
      </c>
    </row>
    <row r="756" s="2" customFormat="1">
      <c r="A756" s="39"/>
      <c r="B756" s="40"/>
      <c r="C756" s="41"/>
      <c r="D756" s="226" t="s">
        <v>224</v>
      </c>
      <c r="E756" s="41"/>
      <c r="F756" s="227" t="s">
        <v>2592</v>
      </c>
      <c r="G756" s="41"/>
      <c r="H756" s="41"/>
      <c r="I756" s="228"/>
      <c r="J756" s="41"/>
      <c r="K756" s="41"/>
      <c r="L756" s="45"/>
      <c r="M756" s="229"/>
      <c r="N756" s="230"/>
      <c r="O756" s="85"/>
      <c r="P756" s="85"/>
      <c r="Q756" s="85"/>
      <c r="R756" s="85"/>
      <c r="S756" s="85"/>
      <c r="T756" s="86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224</v>
      </c>
      <c r="AU756" s="18" t="s">
        <v>82</v>
      </c>
    </row>
    <row r="757" s="2" customFormat="1">
      <c r="A757" s="39"/>
      <c r="B757" s="40"/>
      <c r="C757" s="41"/>
      <c r="D757" s="231" t="s">
        <v>226</v>
      </c>
      <c r="E757" s="41"/>
      <c r="F757" s="232" t="s">
        <v>2593</v>
      </c>
      <c r="G757" s="41"/>
      <c r="H757" s="41"/>
      <c r="I757" s="228"/>
      <c r="J757" s="41"/>
      <c r="K757" s="41"/>
      <c r="L757" s="45"/>
      <c r="M757" s="255"/>
      <c r="N757" s="256"/>
      <c r="O757" s="257"/>
      <c r="P757" s="257"/>
      <c r="Q757" s="257"/>
      <c r="R757" s="257"/>
      <c r="S757" s="257"/>
      <c r="T757" s="258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226</v>
      </c>
      <c r="AU757" s="18" t="s">
        <v>82</v>
      </c>
    </row>
    <row r="758" s="2" customFormat="1" ht="6.96" customHeight="1">
      <c r="A758" s="39"/>
      <c r="B758" s="60"/>
      <c r="C758" s="61"/>
      <c r="D758" s="61"/>
      <c r="E758" s="61"/>
      <c r="F758" s="61"/>
      <c r="G758" s="61"/>
      <c r="H758" s="61"/>
      <c r="I758" s="61"/>
      <c r="J758" s="61"/>
      <c r="K758" s="61"/>
      <c r="L758" s="45"/>
      <c r="M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</sheetData>
  <sheetProtection sheet="1" autoFilter="0" formatColumns="0" formatRows="0" objects="1" scenarios="1" spinCount="100000" saltValue="PI3kSWGl2Nwnhc1EevZj1Stvp+eu+svX7HWEwrGxdil99ed1TtuQsrcSYAmDEoq/vpRPK8zD1tTqXrutISc4nQ==" hashValue="iZV+7Gs4MtIKburLWvlMPBCGITEssYxl9oXfCMlhA4pYjLoG99186e9ZozumX8Z1dpIdlK+N0YL/21gZLoPsfw==" algorithmName="SHA-512" password="CC35"/>
  <autoFilter ref="C99:K7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5" r:id="rId1" display="https://podminky.urs.cz/item/CS_URS_2024_01/111251102"/>
    <hyperlink ref="F108" r:id="rId2" display="https://podminky.urs.cz/item/CS_URS_2024_01/112101101"/>
    <hyperlink ref="F111" r:id="rId3" display="https://podminky.urs.cz/item/CS_URS_2024_01/112101102"/>
    <hyperlink ref="F114" r:id="rId4" display="https://podminky.urs.cz/item/CS_URS_2024_01/112101103"/>
    <hyperlink ref="F117" r:id="rId5" display="https://podminky.urs.cz/item/CS_URS_2024_01/111211231"/>
    <hyperlink ref="F120" r:id="rId6" display="https://podminky.urs.cz/item/CS_URS_2024_01/111211232"/>
    <hyperlink ref="F124" r:id="rId7" display="https://podminky.urs.cz/item/CS_URS_2024_01/112251101"/>
    <hyperlink ref="F127" r:id="rId8" display="https://podminky.urs.cz/item/CS_URS_2024_01/112251102"/>
    <hyperlink ref="F130" r:id="rId9" display="https://podminky.urs.cz/item/CS_URS_2024_01/112251103"/>
    <hyperlink ref="F133" r:id="rId10" display="https://podminky.urs.cz/item/CS_URS_2024_01/121103112"/>
    <hyperlink ref="F137" r:id="rId11" display="https://podminky.urs.cz/item/CS_URS_2024_01/115101201"/>
    <hyperlink ref="F140" r:id="rId12" display="https://podminky.urs.cz/item/CS_URS_2024_01/122252611"/>
    <hyperlink ref="F144" r:id="rId13" display="https://podminky.urs.cz/item/CS_URS_2024_01/122252618"/>
    <hyperlink ref="F148" r:id="rId14" display="https://podminky.urs.cz/item/CS_URS_2024_01/141721224"/>
    <hyperlink ref="F151" r:id="rId15" display="https://podminky.urs.cz/item/CS_URS_2024_01/162201401"/>
    <hyperlink ref="F154" r:id="rId16" display="https://podminky.urs.cz/item/CS_URS_2024_01/162201402"/>
    <hyperlink ref="F157" r:id="rId17" display="https://podminky.urs.cz/item/CS_URS_2024_01/162201403"/>
    <hyperlink ref="F160" r:id="rId18" display="https://podminky.urs.cz/item/CS_URS_2024_01/174111311"/>
    <hyperlink ref="F164" r:id="rId19" display="https://podminky.urs.cz/item/CS_URS_2024_01/174151102"/>
    <hyperlink ref="F170" r:id="rId20" display="https://podminky.urs.cz/item/CS_URS_2024_01/181351103"/>
    <hyperlink ref="F173" r:id="rId21" display="https://podminky.urs.cz/item/CS_URS_2024_01/181351113"/>
    <hyperlink ref="F176" r:id="rId22" display="https://podminky.urs.cz/item/CS_URS_2024_01/184818231"/>
    <hyperlink ref="F179" r:id="rId23" display="https://podminky.urs.cz/item/CS_URS_2024_01/184818233"/>
    <hyperlink ref="F182" r:id="rId24" display="https://podminky.urs.cz/item/CS_URS_2024_01/184818234"/>
    <hyperlink ref="F185" r:id="rId25" display="https://podminky.urs.cz/item/CS_URS_2024_01/132254206"/>
    <hyperlink ref="F193" r:id="rId26" display="https://podminky.urs.cz/item/CS_URS_2024_01/131251207"/>
    <hyperlink ref="F203" r:id="rId27" display="https://podminky.urs.cz/item/CS_URS_2024_01/167151111"/>
    <hyperlink ref="F206" r:id="rId28" display="https://podminky.urs.cz/item/CS_URS_2024_01/162651112"/>
    <hyperlink ref="F209" r:id="rId29" display="https://podminky.urs.cz/item/CS_URS_2024_01/162751119"/>
    <hyperlink ref="F213" r:id="rId30" display="https://podminky.urs.cz/item/CS_URS_2024_01/151101102"/>
    <hyperlink ref="F217" r:id="rId31" display="https://podminky.urs.cz/item/CS_URS_2024_01/151101112"/>
    <hyperlink ref="F221" r:id="rId32" display="https://podminky.urs.cz/item/CS_URS_2024_01/119001401"/>
    <hyperlink ref="F224" r:id="rId33" display="https://podminky.urs.cz/item/CS_URS_2024_01/119001402"/>
    <hyperlink ref="F227" r:id="rId34" display="https://podminky.urs.cz/item/CS_URS_2024_01/119001405"/>
    <hyperlink ref="F230" r:id="rId35" display="https://podminky.urs.cz/item/CS_URS_2024_01/119001412"/>
    <hyperlink ref="F233" r:id="rId36" display="https://podminky.urs.cz/item/CS_URS_2024_01/119001421"/>
    <hyperlink ref="F236" r:id="rId37" display="https://podminky.urs.cz/item/CS_URS_2024_01/119001422"/>
    <hyperlink ref="F239" r:id="rId38" display="https://podminky.urs.cz/item/CS_URS_2024_01/119001423"/>
    <hyperlink ref="F242" r:id="rId39" display="https://podminky.urs.cz/item/CS_URS_2024_01/129001101"/>
    <hyperlink ref="F246" r:id="rId40" display="https://podminky.urs.cz/item/CS_URS_2024_01/139951123"/>
    <hyperlink ref="F253" r:id="rId41" display="https://podminky.urs.cz/item/CS_URS_2024_01/113154114"/>
    <hyperlink ref="F257" r:id="rId42" display="https://podminky.urs.cz/item/CS_URS_2024_01/113154355"/>
    <hyperlink ref="F260" r:id="rId43" display="https://podminky.urs.cz/item/CS_URS_2024_01/113107341"/>
    <hyperlink ref="F264" r:id="rId44" display="https://podminky.urs.cz/item/CS_URS_2024_01/113107181"/>
    <hyperlink ref="F268" r:id="rId45" display="https://podminky.urs.cz/item/CS_URS_2024_01/113107024"/>
    <hyperlink ref="F272" r:id="rId46" display="https://podminky.urs.cz/item/CS_URS_2024_01/113106123"/>
    <hyperlink ref="F275" r:id="rId47" display="https://podminky.urs.cz/item/CS_URS_2024_01/113107323"/>
    <hyperlink ref="F278" r:id="rId48" display="https://podminky.urs.cz/item/CS_URS_2024_01/113202111"/>
    <hyperlink ref="F281" r:id="rId49" display="https://podminky.urs.cz/item/CS_URS_2024_01/113151111"/>
    <hyperlink ref="F287" r:id="rId50" display="https://podminky.urs.cz/item/CS_URS_2024_01/175151101"/>
    <hyperlink ref="F293" r:id="rId51" display="https://podminky.urs.cz/item/CS_URS_2024_01/174151101"/>
    <hyperlink ref="F296" r:id="rId52" display="https://podminky.urs.cz/item/CS_URS_2024_01/171251201"/>
    <hyperlink ref="F299" r:id="rId53" display="https://podminky.urs.cz/item/CS_URS_2024_01/171201231"/>
    <hyperlink ref="F302" r:id="rId54" display="https://podminky.urs.cz/item/CS_URS_2024_01/181411132"/>
    <hyperlink ref="F309" r:id="rId55" display="https://podminky.urs.cz/item/CS_URS_2024_01/184201111"/>
    <hyperlink ref="F314" r:id="rId56" display="https://podminky.urs.cz/item/CS_URS_2024_01/184214111"/>
    <hyperlink ref="F319" r:id="rId57" display="https://podminky.urs.cz/item/CS_URS_2024_01/185804311"/>
    <hyperlink ref="F323" r:id="rId58" display="https://podminky.urs.cz/item/CS_URS_2024_01/271572211"/>
    <hyperlink ref="F329" r:id="rId59" display="https://podminky.urs.cz/item/CS_URS_2024_01/275326121"/>
    <hyperlink ref="F335" r:id="rId60" display="https://podminky.urs.cz/item/CS_URS_2024_01/275356021"/>
    <hyperlink ref="F341" r:id="rId61" display="https://podminky.urs.cz/item/CS_URS_2024_01/275356022"/>
    <hyperlink ref="F347" r:id="rId62" display="https://podminky.urs.cz/item/CS_URS_2024_01/275366006"/>
    <hyperlink ref="F350" r:id="rId63" display="https://podminky.urs.cz/item/CS_URS_2024_01/291111111"/>
    <hyperlink ref="F354" r:id="rId64" display="https://podminky.urs.cz/item/CS_URS_2024_01/291211111"/>
    <hyperlink ref="F362" r:id="rId65" display="https://podminky.urs.cz/item/CS_URS_2024_01/348101110"/>
    <hyperlink ref="F365" r:id="rId66" display="https://podminky.urs.cz/item/CS_URS_2024_01/348101210"/>
    <hyperlink ref="F368" r:id="rId67" display="https://podminky.urs.cz/item/CS_URS_2024_01/348101230"/>
    <hyperlink ref="F371" r:id="rId68" display="https://podminky.urs.cz/item/CS_URS_2024_01/348321218"/>
    <hyperlink ref="F375" r:id="rId69" display="https://podminky.urs.cz/item/CS_URS_2024_01/348351211"/>
    <hyperlink ref="F379" r:id="rId70" display="https://podminky.urs.cz/item/CS_URS_2024_01/348351212"/>
    <hyperlink ref="F383" r:id="rId71" display="https://podminky.urs.cz/item/CS_URS_2024_01/348361216"/>
    <hyperlink ref="F387" r:id="rId72" display="https://podminky.urs.cz/item/CS_URS_2024_01/348921121"/>
    <hyperlink ref="F394" r:id="rId73" display="https://podminky.urs.cz/item/CS_URS_2024_01/348941112"/>
    <hyperlink ref="F397" r:id="rId74" display="https://podminky.urs.cz/item/CS_URS_2024_01/379321211"/>
    <hyperlink ref="F401" r:id="rId75" display="https://podminky.urs.cz/item/CS_URS_2024_01/382121121"/>
    <hyperlink ref="F406" r:id="rId76" display="https://podminky.urs.cz/item/CS_URS_2024_01/382121131"/>
    <hyperlink ref="F412" r:id="rId77" display="https://podminky.urs.cz/item/CS_URS_2024_01/511501115"/>
    <hyperlink ref="F416" r:id="rId78" display="https://podminky.urs.cz/item/CS_URS_2024_01/521331112"/>
    <hyperlink ref="F419" r:id="rId79" display="https://podminky.urs.cz/item/CS_URS_2024_01/526004012"/>
    <hyperlink ref="F422" r:id="rId80" display="https://podminky.urs.cz/item/CS_URS_2024_01/526992111"/>
    <hyperlink ref="F425" r:id="rId81" display="https://podminky.urs.cz/item/CS_URS_2024_01/526992112"/>
    <hyperlink ref="F428" r:id="rId82" display="https://podminky.urs.cz/item/CS_URS_2024_01/526996111"/>
    <hyperlink ref="F433" r:id="rId83" display="https://podminky.urs.cz/item/CS_URS_2024_01/541391241"/>
    <hyperlink ref="F436" r:id="rId84" display="https://podminky.urs.cz/item/CS_URS_2024_01/543121121"/>
    <hyperlink ref="F439" r:id="rId85" display="https://podminky.urs.cz/item/CS_URS_2024_01/543121125"/>
    <hyperlink ref="F442" r:id="rId86" display="https://podminky.urs.cz/item/CS_URS_2024_01/543121131"/>
    <hyperlink ref="F445" r:id="rId87" display="https://podminky.urs.cz/item/CS_URS_2024_01/544321112"/>
    <hyperlink ref="F448" r:id="rId88" display="https://podminky.urs.cz/item/CS_URS_2024_01/548133121"/>
    <hyperlink ref="F451" r:id="rId89" display="https://podminky.urs.cz/item/CS_URS_2024_01/564770101"/>
    <hyperlink ref="F455" r:id="rId90" display="https://podminky.urs.cz/item/CS_URS_2024_01/564770111"/>
    <hyperlink ref="F459" r:id="rId91" display="https://podminky.urs.cz/item/CS_URS_2024_01/564952111"/>
    <hyperlink ref="F463" r:id="rId92" display="https://podminky.urs.cz/item/CS_URS_2024_01/565155111"/>
    <hyperlink ref="F467" r:id="rId93" display="https://podminky.urs.cz/item/CS_URS_2024_01/577144121"/>
    <hyperlink ref="F470" r:id="rId94" display="https://podminky.urs.cz/item/CS_URS_2024_01/573111113"/>
    <hyperlink ref="F473" r:id="rId95" display="https://podminky.urs.cz/item/CS_URS_2024_01/573231108"/>
    <hyperlink ref="F477" r:id="rId96" display="https://podminky.urs.cz/item/CS_URS_2024_01/577143111"/>
    <hyperlink ref="F480" r:id="rId97" display="https://podminky.urs.cz/item/CS_URS_2024_01/564801112"/>
    <hyperlink ref="F483" r:id="rId98" display="https://podminky.urs.cz/item/CS_URS_2024_01/564750111"/>
    <hyperlink ref="F486" r:id="rId99" display="https://podminky.urs.cz/item/CS_URS_2024_01/596211110"/>
    <hyperlink ref="F489" r:id="rId100" display="https://podminky.urs.cz/item/CS_URS_2024_01/596211111"/>
    <hyperlink ref="F492" r:id="rId101" display="https://podminky.urs.cz/item/CS_URS_2024_01/596211124"/>
    <hyperlink ref="F515" r:id="rId102" display="https://podminky.urs.cz/item/CS_URS_2024_01/451577777"/>
    <hyperlink ref="F518" r:id="rId103" display="https://podminky.urs.cz/item/CS_URS_2024_01/451579777"/>
    <hyperlink ref="F523" r:id="rId104" display="https://podminky.urs.cz/item/CS_URS_2024_01/619995001"/>
    <hyperlink ref="F526" r:id="rId105" display="https://podminky.urs.cz/item/CS_URS_2024_01/631311224"/>
    <hyperlink ref="F530" r:id="rId106" display="https://podminky.urs.cz/item/CS_URS_2024_01/631319197"/>
    <hyperlink ref="F534" r:id="rId107" display="https://podminky.urs.cz/item/CS_URS_2024_01/632451103"/>
    <hyperlink ref="F544" r:id="rId108" display="https://podminky.urs.cz/item/CS_URS_2024_01/914511111"/>
    <hyperlink ref="F547" r:id="rId109" display="https://podminky.urs.cz/item/CS_URS_2024_01/915111121"/>
    <hyperlink ref="F550" r:id="rId110" display="https://podminky.urs.cz/item/CS_URS_2024_01/915221111"/>
    <hyperlink ref="F553" r:id="rId111" display="https://podminky.urs.cz/item/CS_URS_2024_01/915223121"/>
    <hyperlink ref="F556" r:id="rId112" display="https://podminky.urs.cz/item/CS_URS_2024_01/915231111"/>
    <hyperlink ref="F559" r:id="rId113" display="https://podminky.urs.cz/item/CS_URS_2024_01/915611111"/>
    <hyperlink ref="F562" r:id="rId114" display="https://podminky.urs.cz/item/CS_URS_2024_01/916131213"/>
    <hyperlink ref="F571" r:id="rId115" display="https://podminky.urs.cz/item/CS_URS_2024_01/916231213"/>
    <hyperlink ref="F576" r:id="rId116" display="https://podminky.urs.cz/item/CS_URS_2024_01/916331112"/>
    <hyperlink ref="F581" r:id="rId117" display="https://podminky.urs.cz/item/CS_URS_2024_01/919125111"/>
    <hyperlink ref="F585" r:id="rId118" display="https://podminky.urs.cz/item/CS_URS_2024_01/919735113"/>
    <hyperlink ref="F589" r:id="rId119" display="https://podminky.urs.cz/item/CS_URS_2024_01/936104211"/>
    <hyperlink ref="F592" r:id="rId120" display="https://podminky.urs.cz/item/CS_URS_2024_01/945412111"/>
    <hyperlink ref="F595" r:id="rId121" display="https://podminky.urs.cz/item/CS_URS_2024_01/945412112"/>
    <hyperlink ref="F598" r:id="rId122" display="https://podminky.urs.cz/item/CS_URS_2024_01/962033113"/>
    <hyperlink ref="F602" r:id="rId123" display="https://podminky.urs.cz/item/CS_URS_2024_01/962052211"/>
    <hyperlink ref="F606" r:id="rId124" display="https://podminky.urs.cz/item/CS_URS_2024_01/963015141"/>
    <hyperlink ref="F611" r:id="rId125" display="https://podminky.urs.cz/item/CS_URS_2024_01/966001311"/>
    <hyperlink ref="F614" r:id="rId126" display="https://podminky.urs.cz/item/CS_URS_2024_01/966003810"/>
    <hyperlink ref="F617" r:id="rId127" display="https://podminky.urs.cz/item/CS_URS_2024_01/966006211"/>
    <hyperlink ref="F620" r:id="rId128" display="https://podminky.urs.cz/item/CS_URS_2024_01/977151122"/>
    <hyperlink ref="F623" r:id="rId129" display="https://podminky.urs.cz/item/CS_URS_2024_01/977151123"/>
    <hyperlink ref="F626" r:id="rId130" display="https://podminky.urs.cz/item/CS_URS_2024_01/977151124"/>
    <hyperlink ref="F629" r:id="rId131" display="https://podminky.urs.cz/item/CS_URS_2024_01/977151125"/>
    <hyperlink ref="F632" r:id="rId132" display="https://podminky.urs.cz/item/CS_URS_2024_01/977151131"/>
    <hyperlink ref="F635" r:id="rId133" display="https://podminky.urs.cz/item/CS_URS_2024_01/977151132"/>
    <hyperlink ref="F638" r:id="rId134" display="https://podminky.urs.cz/item/CS_URS_2024_01/977151133"/>
    <hyperlink ref="F641" r:id="rId135" display="https://podminky.urs.cz/item/CS_URS_2024_01/977151134"/>
    <hyperlink ref="F644" r:id="rId136" display="https://podminky.urs.cz/item/CS_URS_2024_01/977151135"/>
    <hyperlink ref="F647" r:id="rId137" display="https://podminky.urs.cz/item/CS_URS_2024_01/977312114"/>
    <hyperlink ref="F650" r:id="rId138" display="https://podminky.urs.cz/item/CS_URS_2024_01/965043331"/>
    <hyperlink ref="F654" r:id="rId139" display="https://podminky.urs.cz/item/CS_URS_2024_01/965082941"/>
    <hyperlink ref="F658" r:id="rId140" display="https://podminky.urs.cz/item/CS_URS_2024_01/979054451"/>
    <hyperlink ref="F661" r:id="rId141" display="https://podminky.urs.cz/item/CS_URS_2024_01/979094441"/>
    <hyperlink ref="F665" r:id="rId142" display="https://podminky.urs.cz/item/CS_URS_2024_01/997006512"/>
    <hyperlink ref="F668" r:id="rId143" display="https://podminky.urs.cz/item/CS_URS_2024_01/997006519"/>
    <hyperlink ref="F672" r:id="rId144" display="https://podminky.urs.cz/item/CS_URS_2024_01/997221551"/>
    <hyperlink ref="F675" r:id="rId145" display="https://podminky.urs.cz/item/CS_URS_2024_01/997221559"/>
    <hyperlink ref="F679" r:id="rId146" display="https://podminky.urs.cz/item/CS_URS_2024_01/997221571"/>
    <hyperlink ref="F682" r:id="rId147" display="https://podminky.urs.cz/item/CS_URS_2024_01/997221579"/>
    <hyperlink ref="F686" r:id="rId148" display="https://podminky.urs.cz/item/CS_URS_2024_01/997221611"/>
    <hyperlink ref="F689" r:id="rId149" display="https://podminky.urs.cz/item/CS_URS_2024_01/997221612"/>
    <hyperlink ref="F692" r:id="rId150" display="https://podminky.urs.cz/item/CS_URS_2024_01/997221862"/>
    <hyperlink ref="F695" r:id="rId151" display="https://podminky.urs.cz/item/CS_URS_2024_01/997221873"/>
    <hyperlink ref="F698" r:id="rId152" display="https://podminky.urs.cz/item/CS_URS_2024_01/997221875"/>
    <hyperlink ref="F702" r:id="rId153" display="https://podminky.urs.cz/item/CS_URS_2024_01/998144471"/>
    <hyperlink ref="F705" r:id="rId154" display="https://podminky.urs.cz/item/CS_URS_2024_01/998223011"/>
    <hyperlink ref="F708" r:id="rId155" display="https://podminky.urs.cz/item/CS_URS_2024_01/998225111"/>
    <hyperlink ref="F711" r:id="rId156" display="https://podminky.urs.cz/item/CS_URS_2024_01/998226011"/>
    <hyperlink ref="F714" r:id="rId157" display="https://podminky.urs.cz/item/CS_URS_2024_01/998241021"/>
    <hyperlink ref="F719" r:id="rId158" display="https://podminky.urs.cz/item/CS_URS_2024_01/711191001"/>
    <hyperlink ref="F722" r:id="rId159" display="https://podminky.urs.cz/item/CS_URS_2024_01/711191011"/>
    <hyperlink ref="F728" r:id="rId160" display="https://podminky.urs.cz/item/CS_URS_2024_01/711111052"/>
    <hyperlink ref="F731" r:id="rId161" display="https://podminky.urs.cz/item/CS_URS_2024_01/711112052"/>
    <hyperlink ref="F737" r:id="rId162" display="https://podminky.urs.cz/item/CS_URS_2024_01/998711102"/>
    <hyperlink ref="F741" r:id="rId163" display="https://podminky.urs.cz/item/CS_URS_2024_01/777131111"/>
    <hyperlink ref="F744" r:id="rId164" display="https://podminky.urs.cz/item/CS_URS_2024_01/777611121"/>
    <hyperlink ref="F747" r:id="rId165" display="https://podminky.urs.cz/item/CS_URS_2024_01/998777102"/>
    <hyperlink ref="F754" r:id="rId166" display="https://podminky.urs.cz/item/CS_URS_2024_01/210204032"/>
    <hyperlink ref="F757" r:id="rId167" display="https://podminky.urs.cz/item/CS_URS_2024_01/21820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176</v>
      </c>
      <c r="L8" s="21"/>
    </row>
    <row r="9" s="2" customFormat="1" ht="16.5" customHeight="1">
      <c r="A9" s="39"/>
      <c r="B9" s="45"/>
      <c r="C9" s="39"/>
      <c r="D9" s="39"/>
      <c r="E9" s="144" t="s">
        <v>2594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2595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2596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2597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2596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2597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ROUND((SUM(BE90:BE233)),  2)</f>
        <v>0</v>
      </c>
      <c r="G35" s="39"/>
      <c r="H35" s="39"/>
      <c r="I35" s="158">
        <v>0.20999999999999999</v>
      </c>
      <c r="J35" s="157">
        <f>ROUND(((SUM(BE90:BE233))*I35),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ROUND((SUM(BF90:BF233)),  2)</f>
        <v>0</v>
      </c>
      <c r="G36" s="39"/>
      <c r="H36" s="39"/>
      <c r="I36" s="158">
        <v>0.12</v>
      </c>
      <c r="J36" s="157">
        <f>ROUND(((SUM(BF90:BF233))*I36),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ROUND((SUM(BG90:BG233)),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ROUND((SUM(BH90:BH233)),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ROUND((SUM(BI90:BI233)),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2594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D3.2.1.2 - PS235 - 5520 - VS Králův háj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181</v>
      </c>
      <c r="D61" s="172"/>
      <c r="E61" s="172"/>
      <c r="F61" s="172"/>
      <c r="G61" s="172"/>
      <c r="H61" s="172"/>
      <c r="I61" s="172"/>
      <c r="J61" s="173" t="s">
        <v>182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183</v>
      </c>
    </row>
    <row r="64" s="9" customFormat="1" ht="24.96" customHeight="1">
      <c r="A64" s="9"/>
      <c r="B64" s="175"/>
      <c r="C64" s="176"/>
      <c r="D64" s="177" t="s">
        <v>2598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2599</v>
      </c>
      <c r="E65" s="178"/>
      <c r="F65" s="178"/>
      <c r="G65" s="178"/>
      <c r="H65" s="178"/>
      <c r="I65" s="178"/>
      <c r="J65" s="179">
        <f>J94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2600</v>
      </c>
      <c r="E66" s="178"/>
      <c r="F66" s="178"/>
      <c r="G66" s="178"/>
      <c r="H66" s="178"/>
      <c r="I66" s="178"/>
      <c r="J66" s="179">
        <f>J99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2601</v>
      </c>
      <c r="E67" s="178"/>
      <c r="F67" s="178"/>
      <c r="G67" s="178"/>
      <c r="H67" s="178"/>
      <c r="I67" s="178"/>
      <c r="J67" s="179">
        <f>J148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2602</v>
      </c>
      <c r="E68" s="178"/>
      <c r="F68" s="178"/>
      <c r="G68" s="178"/>
      <c r="H68" s="178"/>
      <c r="I68" s="178"/>
      <c r="J68" s="179">
        <f>J185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199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176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2594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178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D3.2.1.2 - PS235 - 5520 - VS Králův háj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200</v>
      </c>
      <c r="D89" s="189" t="s">
        <v>58</v>
      </c>
      <c r="E89" s="189" t="s">
        <v>54</v>
      </c>
      <c r="F89" s="189" t="s">
        <v>55</v>
      </c>
      <c r="G89" s="189" t="s">
        <v>201</v>
      </c>
      <c r="H89" s="189" t="s">
        <v>202</v>
      </c>
      <c r="I89" s="189" t="s">
        <v>203</v>
      </c>
      <c r="J89" s="189" t="s">
        <v>182</v>
      </c>
      <c r="K89" s="190" t="s">
        <v>204</v>
      </c>
      <c r="L89" s="191"/>
      <c r="M89" s="93" t="s">
        <v>19</v>
      </c>
      <c r="N89" s="94" t="s">
        <v>43</v>
      </c>
      <c r="O89" s="94" t="s">
        <v>205</v>
      </c>
      <c r="P89" s="94" t="s">
        <v>206</v>
      </c>
      <c r="Q89" s="94" t="s">
        <v>207</v>
      </c>
      <c r="R89" s="94" t="s">
        <v>208</v>
      </c>
      <c r="S89" s="94" t="s">
        <v>209</v>
      </c>
      <c r="T89" s="95" t="s">
        <v>210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211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P91+P94+P99+P148+P185</f>
        <v>0</v>
      </c>
      <c r="Q90" s="97"/>
      <c r="R90" s="194">
        <f>R91+R94+R99+R148+R185</f>
        <v>0</v>
      </c>
      <c r="S90" s="97"/>
      <c r="T90" s="195">
        <f>T91+T94+T99+T148+T185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183</v>
      </c>
      <c r="BK90" s="196">
        <f>BK91+BK94+BK99+BK148+BK185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80</v>
      </c>
      <c r="F91" s="200" t="s">
        <v>2603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SUM(P92:P93)</f>
        <v>0</v>
      </c>
      <c r="Q91" s="205"/>
      <c r="R91" s="206">
        <f>SUM(R92:R93)</f>
        <v>0</v>
      </c>
      <c r="S91" s="205"/>
      <c r="T91" s="207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214</v>
      </c>
      <c r="BK91" s="210">
        <f>SUM(BK92:BK93)</f>
        <v>0</v>
      </c>
    </row>
    <row r="92" s="2" customFormat="1" ht="37.8" customHeight="1">
      <c r="A92" s="39"/>
      <c r="B92" s="40"/>
      <c r="C92" s="213" t="s">
        <v>80</v>
      </c>
      <c r="D92" s="213" t="s">
        <v>217</v>
      </c>
      <c r="E92" s="214" t="s">
        <v>2604</v>
      </c>
      <c r="F92" s="215" t="s">
        <v>2605</v>
      </c>
      <c r="G92" s="216" t="s">
        <v>523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222</v>
      </c>
      <c r="AT92" s="224" t="s">
        <v>217</v>
      </c>
      <c r="AU92" s="224" t="s">
        <v>80</v>
      </c>
      <c r="AY92" s="18" t="s">
        <v>214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222</v>
      </c>
      <c r="BM92" s="224" t="s">
        <v>82</v>
      </c>
    </row>
    <row r="93" s="2" customFormat="1">
      <c r="A93" s="39"/>
      <c r="B93" s="40"/>
      <c r="C93" s="41"/>
      <c r="D93" s="226" t="s">
        <v>224</v>
      </c>
      <c r="E93" s="41"/>
      <c r="F93" s="227" t="s">
        <v>2606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224</v>
      </c>
      <c r="AU93" s="18" t="s">
        <v>80</v>
      </c>
    </row>
    <row r="94" s="12" customFormat="1" ht="25.92" customHeight="1">
      <c r="A94" s="12"/>
      <c r="B94" s="197"/>
      <c r="C94" s="198"/>
      <c r="D94" s="199" t="s">
        <v>72</v>
      </c>
      <c r="E94" s="200" t="s">
        <v>82</v>
      </c>
      <c r="F94" s="200" t="s">
        <v>2607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SUM(P95:P98)</f>
        <v>0</v>
      </c>
      <c r="Q94" s="205"/>
      <c r="R94" s="206">
        <f>SUM(R95:R98)</f>
        <v>0</v>
      </c>
      <c r="S94" s="205"/>
      <c r="T94" s="207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80</v>
      </c>
      <c r="AT94" s="209" t="s">
        <v>72</v>
      </c>
      <c r="AU94" s="209" t="s">
        <v>73</v>
      </c>
      <c r="AY94" s="208" t="s">
        <v>214</v>
      </c>
      <c r="BK94" s="210">
        <f>SUM(BK95:BK98)</f>
        <v>0</v>
      </c>
    </row>
    <row r="95" s="2" customFormat="1" ht="33" customHeight="1">
      <c r="A95" s="39"/>
      <c r="B95" s="40"/>
      <c r="C95" s="213" t="s">
        <v>82</v>
      </c>
      <c r="D95" s="213" t="s">
        <v>217</v>
      </c>
      <c r="E95" s="214" t="s">
        <v>2608</v>
      </c>
      <c r="F95" s="215" t="s">
        <v>2609</v>
      </c>
      <c r="G95" s="216" t="s">
        <v>523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222</v>
      </c>
      <c r="AT95" s="224" t="s">
        <v>217</v>
      </c>
      <c r="AU95" s="224" t="s">
        <v>80</v>
      </c>
      <c r="AY95" s="18" t="s">
        <v>214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222</v>
      </c>
      <c r="BM95" s="224" t="s">
        <v>222</v>
      </c>
    </row>
    <row r="96" s="2" customFormat="1">
      <c r="A96" s="39"/>
      <c r="B96" s="40"/>
      <c r="C96" s="41"/>
      <c r="D96" s="226" t="s">
        <v>224</v>
      </c>
      <c r="E96" s="41"/>
      <c r="F96" s="227" t="s">
        <v>2609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224</v>
      </c>
      <c r="AU96" s="18" t="s">
        <v>80</v>
      </c>
    </row>
    <row r="97" s="2" customFormat="1" ht="16.5" customHeight="1">
      <c r="A97" s="39"/>
      <c r="B97" s="40"/>
      <c r="C97" s="213" t="s">
        <v>236</v>
      </c>
      <c r="D97" s="213" t="s">
        <v>217</v>
      </c>
      <c r="E97" s="214" t="s">
        <v>2610</v>
      </c>
      <c r="F97" s="215" t="s">
        <v>2611</v>
      </c>
      <c r="G97" s="216" t="s">
        <v>523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222</v>
      </c>
      <c r="AT97" s="224" t="s">
        <v>217</v>
      </c>
      <c r="AU97" s="224" t="s">
        <v>80</v>
      </c>
      <c r="AY97" s="18" t="s">
        <v>214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222</v>
      </c>
      <c r="BM97" s="224" t="s">
        <v>259</v>
      </c>
    </row>
    <row r="98" s="2" customFormat="1">
      <c r="A98" s="39"/>
      <c r="B98" s="40"/>
      <c r="C98" s="41"/>
      <c r="D98" s="226" t="s">
        <v>224</v>
      </c>
      <c r="E98" s="41"/>
      <c r="F98" s="227" t="s">
        <v>2611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224</v>
      </c>
      <c r="AU98" s="18" t="s">
        <v>80</v>
      </c>
    </row>
    <row r="99" s="12" customFormat="1" ht="25.92" customHeight="1">
      <c r="A99" s="12"/>
      <c r="B99" s="197"/>
      <c r="C99" s="198"/>
      <c r="D99" s="199" t="s">
        <v>72</v>
      </c>
      <c r="E99" s="200" t="s">
        <v>236</v>
      </c>
      <c r="F99" s="200" t="s">
        <v>2612</v>
      </c>
      <c r="G99" s="198"/>
      <c r="H99" s="198"/>
      <c r="I99" s="201"/>
      <c r="J99" s="202">
        <f>BK99</f>
        <v>0</v>
      </c>
      <c r="K99" s="198"/>
      <c r="L99" s="203"/>
      <c r="M99" s="204"/>
      <c r="N99" s="205"/>
      <c r="O99" s="205"/>
      <c r="P99" s="206">
        <f>SUM(P100:P147)</f>
        <v>0</v>
      </c>
      <c r="Q99" s="205"/>
      <c r="R99" s="206">
        <f>SUM(R100:R147)</f>
        <v>0</v>
      </c>
      <c r="S99" s="205"/>
      <c r="T99" s="207">
        <f>SUM(T100:T147)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80</v>
      </c>
      <c r="AT99" s="209" t="s">
        <v>72</v>
      </c>
      <c r="AU99" s="209" t="s">
        <v>73</v>
      </c>
      <c r="AY99" s="208" t="s">
        <v>214</v>
      </c>
      <c r="BK99" s="210">
        <f>SUM(BK100:BK147)</f>
        <v>0</v>
      </c>
    </row>
    <row r="100" s="2" customFormat="1" ht="16.5" customHeight="1">
      <c r="A100" s="39"/>
      <c r="B100" s="40"/>
      <c r="C100" s="213" t="s">
        <v>222</v>
      </c>
      <c r="D100" s="213" t="s">
        <v>217</v>
      </c>
      <c r="E100" s="214" t="s">
        <v>2613</v>
      </c>
      <c r="F100" s="215" t="s">
        <v>2614</v>
      </c>
      <c r="G100" s="216" t="s">
        <v>523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222</v>
      </c>
      <c r="AT100" s="224" t="s">
        <v>217</v>
      </c>
      <c r="AU100" s="224" t="s">
        <v>80</v>
      </c>
      <c r="AY100" s="18" t="s">
        <v>214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222</v>
      </c>
      <c r="BM100" s="224" t="s">
        <v>215</v>
      </c>
    </row>
    <row r="101" s="2" customFormat="1">
      <c r="A101" s="39"/>
      <c r="B101" s="40"/>
      <c r="C101" s="41"/>
      <c r="D101" s="226" t="s">
        <v>224</v>
      </c>
      <c r="E101" s="41"/>
      <c r="F101" s="227" t="s">
        <v>2614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224</v>
      </c>
      <c r="AU101" s="18" t="s">
        <v>80</v>
      </c>
    </row>
    <row r="102" s="2" customFormat="1" ht="16.5" customHeight="1">
      <c r="A102" s="39"/>
      <c r="B102" s="40"/>
      <c r="C102" s="213" t="s">
        <v>253</v>
      </c>
      <c r="D102" s="213" t="s">
        <v>217</v>
      </c>
      <c r="E102" s="214" t="s">
        <v>2615</v>
      </c>
      <c r="F102" s="215" t="s">
        <v>2616</v>
      </c>
      <c r="G102" s="216" t="s">
        <v>523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222</v>
      </c>
      <c r="AT102" s="224" t="s">
        <v>217</v>
      </c>
      <c r="AU102" s="224" t="s">
        <v>80</v>
      </c>
      <c r="AY102" s="18" t="s">
        <v>214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222</v>
      </c>
      <c r="BM102" s="224" t="s">
        <v>274</v>
      </c>
    </row>
    <row r="103" s="2" customFormat="1">
      <c r="A103" s="39"/>
      <c r="B103" s="40"/>
      <c r="C103" s="41"/>
      <c r="D103" s="226" t="s">
        <v>224</v>
      </c>
      <c r="E103" s="41"/>
      <c r="F103" s="227" t="s">
        <v>2616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224</v>
      </c>
      <c r="AU103" s="18" t="s">
        <v>80</v>
      </c>
    </row>
    <row r="104" s="2" customFormat="1" ht="16.5" customHeight="1">
      <c r="A104" s="39"/>
      <c r="B104" s="40"/>
      <c r="C104" s="213" t="s">
        <v>259</v>
      </c>
      <c r="D104" s="213" t="s">
        <v>217</v>
      </c>
      <c r="E104" s="214" t="s">
        <v>2617</v>
      </c>
      <c r="F104" s="215" t="s">
        <v>2618</v>
      </c>
      <c r="G104" s="216" t="s">
        <v>523</v>
      </c>
      <c r="H104" s="217">
        <v>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222</v>
      </c>
      <c r="AT104" s="224" t="s">
        <v>217</v>
      </c>
      <c r="AU104" s="224" t="s">
        <v>80</v>
      </c>
      <c r="AY104" s="18" t="s">
        <v>214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222</v>
      </c>
      <c r="BM104" s="224" t="s">
        <v>8</v>
      </c>
    </row>
    <row r="105" s="2" customFormat="1">
      <c r="A105" s="39"/>
      <c r="B105" s="40"/>
      <c r="C105" s="41"/>
      <c r="D105" s="226" t="s">
        <v>224</v>
      </c>
      <c r="E105" s="41"/>
      <c r="F105" s="227" t="s">
        <v>2618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224</v>
      </c>
      <c r="AU105" s="18" t="s">
        <v>80</v>
      </c>
    </row>
    <row r="106" s="2" customFormat="1" ht="24.15" customHeight="1">
      <c r="A106" s="39"/>
      <c r="B106" s="40"/>
      <c r="C106" s="213" t="s">
        <v>263</v>
      </c>
      <c r="D106" s="213" t="s">
        <v>217</v>
      </c>
      <c r="E106" s="214" t="s">
        <v>2619</v>
      </c>
      <c r="F106" s="215" t="s">
        <v>2620</v>
      </c>
      <c r="G106" s="216" t="s">
        <v>523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222</v>
      </c>
      <c r="AT106" s="224" t="s">
        <v>217</v>
      </c>
      <c r="AU106" s="224" t="s">
        <v>80</v>
      </c>
      <c r="AY106" s="18" t="s">
        <v>214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222</v>
      </c>
      <c r="BM106" s="224" t="s">
        <v>292</v>
      </c>
    </row>
    <row r="107" s="2" customFormat="1">
      <c r="A107" s="39"/>
      <c r="B107" s="40"/>
      <c r="C107" s="41"/>
      <c r="D107" s="226" t="s">
        <v>224</v>
      </c>
      <c r="E107" s="41"/>
      <c r="F107" s="227" t="s">
        <v>2620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224</v>
      </c>
      <c r="AU107" s="18" t="s">
        <v>80</v>
      </c>
    </row>
    <row r="108" s="2" customFormat="1" ht="24.15" customHeight="1">
      <c r="A108" s="39"/>
      <c r="B108" s="40"/>
      <c r="C108" s="213" t="s">
        <v>215</v>
      </c>
      <c r="D108" s="213" t="s">
        <v>217</v>
      </c>
      <c r="E108" s="214" t="s">
        <v>2621</v>
      </c>
      <c r="F108" s="215" t="s">
        <v>2622</v>
      </c>
      <c r="G108" s="216" t="s">
        <v>523</v>
      </c>
      <c r="H108" s="217">
        <v>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222</v>
      </c>
      <c r="AT108" s="224" t="s">
        <v>217</v>
      </c>
      <c r="AU108" s="224" t="s">
        <v>80</v>
      </c>
      <c r="AY108" s="18" t="s">
        <v>214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222</v>
      </c>
      <c r="BM108" s="224" t="s">
        <v>250</v>
      </c>
    </row>
    <row r="109" s="2" customFormat="1">
      <c r="A109" s="39"/>
      <c r="B109" s="40"/>
      <c r="C109" s="41"/>
      <c r="D109" s="226" t="s">
        <v>224</v>
      </c>
      <c r="E109" s="41"/>
      <c r="F109" s="227" t="s">
        <v>2622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224</v>
      </c>
      <c r="AU109" s="18" t="s">
        <v>80</v>
      </c>
    </row>
    <row r="110" s="2" customFormat="1" ht="24.15" customHeight="1">
      <c r="A110" s="39"/>
      <c r="B110" s="40"/>
      <c r="C110" s="213" t="s">
        <v>270</v>
      </c>
      <c r="D110" s="213" t="s">
        <v>217</v>
      </c>
      <c r="E110" s="214" t="s">
        <v>2623</v>
      </c>
      <c r="F110" s="215" t="s">
        <v>2624</v>
      </c>
      <c r="G110" s="216" t="s">
        <v>523</v>
      </c>
      <c r="H110" s="217">
        <v>1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222</v>
      </c>
      <c r="AT110" s="224" t="s">
        <v>217</v>
      </c>
      <c r="AU110" s="224" t="s">
        <v>80</v>
      </c>
      <c r="AY110" s="18" t="s">
        <v>214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222</v>
      </c>
      <c r="BM110" s="224" t="s">
        <v>307</v>
      </c>
    </row>
    <row r="111" s="2" customFormat="1">
      <c r="A111" s="39"/>
      <c r="B111" s="40"/>
      <c r="C111" s="41"/>
      <c r="D111" s="226" t="s">
        <v>224</v>
      </c>
      <c r="E111" s="41"/>
      <c r="F111" s="227" t="s">
        <v>2624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224</v>
      </c>
      <c r="AU111" s="18" t="s">
        <v>80</v>
      </c>
    </row>
    <row r="112" s="2" customFormat="1" ht="16.5" customHeight="1">
      <c r="A112" s="39"/>
      <c r="B112" s="40"/>
      <c r="C112" s="213" t="s">
        <v>274</v>
      </c>
      <c r="D112" s="213" t="s">
        <v>217</v>
      </c>
      <c r="E112" s="214" t="s">
        <v>2625</v>
      </c>
      <c r="F112" s="215" t="s">
        <v>2626</v>
      </c>
      <c r="G112" s="216" t="s">
        <v>523</v>
      </c>
      <c r="H112" s="217">
        <v>7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222</v>
      </c>
      <c r="AT112" s="224" t="s">
        <v>217</v>
      </c>
      <c r="AU112" s="224" t="s">
        <v>80</v>
      </c>
      <c r="AY112" s="18" t="s">
        <v>214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222</v>
      </c>
      <c r="BM112" s="224" t="s">
        <v>315</v>
      </c>
    </row>
    <row r="113" s="2" customFormat="1">
      <c r="A113" s="39"/>
      <c r="B113" s="40"/>
      <c r="C113" s="41"/>
      <c r="D113" s="226" t="s">
        <v>224</v>
      </c>
      <c r="E113" s="41"/>
      <c r="F113" s="227" t="s">
        <v>2627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224</v>
      </c>
      <c r="AU113" s="18" t="s">
        <v>80</v>
      </c>
    </row>
    <row r="114" s="2" customFormat="1" ht="16.5" customHeight="1">
      <c r="A114" s="39"/>
      <c r="B114" s="40"/>
      <c r="C114" s="213" t="s">
        <v>281</v>
      </c>
      <c r="D114" s="213" t="s">
        <v>217</v>
      </c>
      <c r="E114" s="214" t="s">
        <v>2628</v>
      </c>
      <c r="F114" s="215" t="s">
        <v>2629</v>
      </c>
      <c r="G114" s="216" t="s">
        <v>523</v>
      </c>
      <c r="H114" s="217">
        <v>4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222</v>
      </c>
      <c r="AT114" s="224" t="s">
        <v>217</v>
      </c>
      <c r="AU114" s="224" t="s">
        <v>80</v>
      </c>
      <c r="AY114" s="18" t="s">
        <v>214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222</v>
      </c>
      <c r="BM114" s="224" t="s">
        <v>325</v>
      </c>
    </row>
    <row r="115" s="2" customFormat="1">
      <c r="A115" s="39"/>
      <c r="B115" s="40"/>
      <c r="C115" s="41"/>
      <c r="D115" s="226" t="s">
        <v>224</v>
      </c>
      <c r="E115" s="41"/>
      <c r="F115" s="227" t="s">
        <v>2629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224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217</v>
      </c>
      <c r="E116" s="214" t="s">
        <v>2630</v>
      </c>
      <c r="F116" s="215" t="s">
        <v>2631</v>
      </c>
      <c r="G116" s="216" t="s">
        <v>523</v>
      </c>
      <c r="H116" s="217">
        <v>7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222</v>
      </c>
      <c r="AT116" s="224" t="s">
        <v>217</v>
      </c>
      <c r="AU116" s="224" t="s">
        <v>80</v>
      </c>
      <c r="AY116" s="18" t="s">
        <v>214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222</v>
      </c>
      <c r="BM116" s="224" t="s">
        <v>338</v>
      </c>
    </row>
    <row r="117" s="2" customFormat="1">
      <c r="A117" s="39"/>
      <c r="B117" s="40"/>
      <c r="C117" s="41"/>
      <c r="D117" s="226" t="s">
        <v>224</v>
      </c>
      <c r="E117" s="41"/>
      <c r="F117" s="227" t="s">
        <v>2631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224</v>
      </c>
      <c r="AU117" s="18" t="s">
        <v>80</v>
      </c>
    </row>
    <row r="118" s="2" customFormat="1" ht="16.5" customHeight="1">
      <c r="A118" s="39"/>
      <c r="B118" s="40"/>
      <c r="C118" s="213" t="s">
        <v>288</v>
      </c>
      <c r="D118" s="213" t="s">
        <v>217</v>
      </c>
      <c r="E118" s="214" t="s">
        <v>2632</v>
      </c>
      <c r="F118" s="215" t="s">
        <v>2633</v>
      </c>
      <c r="G118" s="216" t="s">
        <v>523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222</v>
      </c>
      <c r="AT118" s="224" t="s">
        <v>217</v>
      </c>
      <c r="AU118" s="224" t="s">
        <v>80</v>
      </c>
      <c r="AY118" s="18" t="s">
        <v>214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222</v>
      </c>
      <c r="BM118" s="224" t="s">
        <v>352</v>
      </c>
    </row>
    <row r="119" s="2" customFormat="1">
      <c r="A119" s="39"/>
      <c r="B119" s="40"/>
      <c r="C119" s="41"/>
      <c r="D119" s="226" t="s">
        <v>224</v>
      </c>
      <c r="E119" s="41"/>
      <c r="F119" s="227" t="s">
        <v>2633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80</v>
      </c>
    </row>
    <row r="120" s="2" customFormat="1" ht="16.5" customHeight="1">
      <c r="A120" s="39"/>
      <c r="B120" s="40"/>
      <c r="C120" s="213" t="s">
        <v>292</v>
      </c>
      <c r="D120" s="213" t="s">
        <v>217</v>
      </c>
      <c r="E120" s="214" t="s">
        <v>2634</v>
      </c>
      <c r="F120" s="215" t="s">
        <v>2635</v>
      </c>
      <c r="G120" s="216" t="s">
        <v>523</v>
      </c>
      <c r="H120" s="217">
        <v>5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222</v>
      </c>
      <c r="AT120" s="224" t="s">
        <v>217</v>
      </c>
      <c r="AU120" s="224" t="s">
        <v>80</v>
      </c>
      <c r="AY120" s="18" t="s">
        <v>214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222</v>
      </c>
      <c r="BM120" s="224" t="s">
        <v>364</v>
      </c>
    </row>
    <row r="121" s="2" customFormat="1">
      <c r="A121" s="39"/>
      <c r="B121" s="40"/>
      <c r="C121" s="41"/>
      <c r="D121" s="226" t="s">
        <v>224</v>
      </c>
      <c r="E121" s="41"/>
      <c r="F121" s="227" t="s">
        <v>2635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224</v>
      </c>
      <c r="AU121" s="18" t="s">
        <v>80</v>
      </c>
    </row>
    <row r="122" s="2" customFormat="1" ht="16.5" customHeight="1">
      <c r="A122" s="39"/>
      <c r="B122" s="40"/>
      <c r="C122" s="213" t="s">
        <v>296</v>
      </c>
      <c r="D122" s="213" t="s">
        <v>217</v>
      </c>
      <c r="E122" s="214" t="s">
        <v>2636</v>
      </c>
      <c r="F122" s="215" t="s">
        <v>2637</v>
      </c>
      <c r="G122" s="216" t="s">
        <v>523</v>
      </c>
      <c r="H122" s="217">
        <v>2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222</v>
      </c>
      <c r="AT122" s="224" t="s">
        <v>217</v>
      </c>
      <c r="AU122" s="224" t="s">
        <v>80</v>
      </c>
      <c r="AY122" s="18" t="s">
        <v>214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222</v>
      </c>
      <c r="BM122" s="224" t="s">
        <v>372</v>
      </c>
    </row>
    <row r="123" s="2" customFormat="1">
      <c r="A123" s="39"/>
      <c r="B123" s="40"/>
      <c r="C123" s="41"/>
      <c r="D123" s="226" t="s">
        <v>224</v>
      </c>
      <c r="E123" s="41"/>
      <c r="F123" s="227" t="s">
        <v>2637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224</v>
      </c>
      <c r="AU123" s="18" t="s">
        <v>80</v>
      </c>
    </row>
    <row r="124" s="2" customFormat="1" ht="16.5" customHeight="1">
      <c r="A124" s="39"/>
      <c r="B124" s="40"/>
      <c r="C124" s="213" t="s">
        <v>250</v>
      </c>
      <c r="D124" s="213" t="s">
        <v>217</v>
      </c>
      <c r="E124" s="214" t="s">
        <v>2638</v>
      </c>
      <c r="F124" s="215" t="s">
        <v>2639</v>
      </c>
      <c r="G124" s="216" t="s">
        <v>523</v>
      </c>
      <c r="H124" s="217">
        <v>1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222</v>
      </c>
      <c r="AT124" s="224" t="s">
        <v>217</v>
      </c>
      <c r="AU124" s="224" t="s">
        <v>80</v>
      </c>
      <c r="AY124" s="18" t="s">
        <v>214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222</v>
      </c>
      <c r="BM124" s="224" t="s">
        <v>257</v>
      </c>
    </row>
    <row r="125" s="2" customFormat="1">
      <c r="A125" s="39"/>
      <c r="B125" s="40"/>
      <c r="C125" s="41"/>
      <c r="D125" s="226" t="s">
        <v>224</v>
      </c>
      <c r="E125" s="41"/>
      <c r="F125" s="227" t="s">
        <v>2639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224</v>
      </c>
      <c r="AU125" s="18" t="s">
        <v>80</v>
      </c>
    </row>
    <row r="126" s="2" customFormat="1" ht="16.5" customHeight="1">
      <c r="A126" s="39"/>
      <c r="B126" s="40"/>
      <c r="C126" s="213" t="s">
        <v>303</v>
      </c>
      <c r="D126" s="213" t="s">
        <v>217</v>
      </c>
      <c r="E126" s="214" t="s">
        <v>2640</v>
      </c>
      <c r="F126" s="215" t="s">
        <v>2641</v>
      </c>
      <c r="G126" s="216" t="s">
        <v>523</v>
      </c>
      <c r="H126" s="217">
        <v>1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222</v>
      </c>
      <c r="AT126" s="224" t="s">
        <v>217</v>
      </c>
      <c r="AU126" s="224" t="s">
        <v>80</v>
      </c>
      <c r="AY126" s="18" t="s">
        <v>214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222</v>
      </c>
      <c r="BM126" s="224" t="s">
        <v>395</v>
      </c>
    </row>
    <row r="127" s="2" customFormat="1">
      <c r="A127" s="39"/>
      <c r="B127" s="40"/>
      <c r="C127" s="41"/>
      <c r="D127" s="226" t="s">
        <v>224</v>
      </c>
      <c r="E127" s="41"/>
      <c r="F127" s="227" t="s">
        <v>2641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224</v>
      </c>
      <c r="AU127" s="18" t="s">
        <v>80</v>
      </c>
    </row>
    <row r="128" s="2" customFormat="1" ht="16.5" customHeight="1">
      <c r="A128" s="39"/>
      <c r="B128" s="40"/>
      <c r="C128" s="213" t="s">
        <v>307</v>
      </c>
      <c r="D128" s="213" t="s">
        <v>217</v>
      </c>
      <c r="E128" s="214" t="s">
        <v>2642</v>
      </c>
      <c r="F128" s="215" t="s">
        <v>2643</v>
      </c>
      <c r="G128" s="216" t="s">
        <v>523</v>
      </c>
      <c r="H128" s="217">
        <v>3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222</v>
      </c>
      <c r="AT128" s="224" t="s">
        <v>217</v>
      </c>
      <c r="AU128" s="224" t="s">
        <v>80</v>
      </c>
      <c r="AY128" s="18" t="s">
        <v>214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222</v>
      </c>
      <c r="BM128" s="224" t="s">
        <v>407</v>
      </c>
    </row>
    <row r="129" s="2" customFormat="1">
      <c r="A129" s="39"/>
      <c r="B129" s="40"/>
      <c r="C129" s="41"/>
      <c r="D129" s="226" t="s">
        <v>224</v>
      </c>
      <c r="E129" s="41"/>
      <c r="F129" s="227" t="s">
        <v>2643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224</v>
      </c>
      <c r="AU129" s="18" t="s">
        <v>80</v>
      </c>
    </row>
    <row r="130" s="2" customFormat="1" ht="16.5" customHeight="1">
      <c r="A130" s="39"/>
      <c r="B130" s="40"/>
      <c r="C130" s="213" t="s">
        <v>311</v>
      </c>
      <c r="D130" s="213" t="s">
        <v>217</v>
      </c>
      <c r="E130" s="214" t="s">
        <v>2644</v>
      </c>
      <c r="F130" s="215" t="s">
        <v>2645</v>
      </c>
      <c r="G130" s="216" t="s">
        <v>523</v>
      </c>
      <c r="H130" s="217">
        <v>1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222</v>
      </c>
      <c r="AT130" s="224" t="s">
        <v>217</v>
      </c>
      <c r="AU130" s="224" t="s">
        <v>80</v>
      </c>
      <c r="AY130" s="18" t="s">
        <v>214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222</v>
      </c>
      <c r="BM130" s="224" t="s">
        <v>421</v>
      </c>
    </row>
    <row r="131" s="2" customFormat="1">
      <c r="A131" s="39"/>
      <c r="B131" s="40"/>
      <c r="C131" s="41"/>
      <c r="D131" s="226" t="s">
        <v>224</v>
      </c>
      <c r="E131" s="41"/>
      <c r="F131" s="227" t="s">
        <v>2645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224</v>
      </c>
      <c r="AU131" s="18" t="s">
        <v>80</v>
      </c>
    </row>
    <row r="132" s="2" customFormat="1" ht="16.5" customHeight="1">
      <c r="A132" s="39"/>
      <c r="B132" s="40"/>
      <c r="C132" s="213" t="s">
        <v>315</v>
      </c>
      <c r="D132" s="213" t="s">
        <v>217</v>
      </c>
      <c r="E132" s="214" t="s">
        <v>2646</v>
      </c>
      <c r="F132" s="215" t="s">
        <v>2647</v>
      </c>
      <c r="G132" s="216" t="s">
        <v>523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222</v>
      </c>
      <c r="AT132" s="224" t="s">
        <v>217</v>
      </c>
      <c r="AU132" s="224" t="s">
        <v>80</v>
      </c>
      <c r="AY132" s="18" t="s">
        <v>214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222</v>
      </c>
      <c r="BM132" s="224" t="s">
        <v>433</v>
      </c>
    </row>
    <row r="133" s="2" customFormat="1">
      <c r="A133" s="39"/>
      <c r="B133" s="40"/>
      <c r="C133" s="41"/>
      <c r="D133" s="226" t="s">
        <v>224</v>
      </c>
      <c r="E133" s="41"/>
      <c r="F133" s="227" t="s">
        <v>2647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80</v>
      </c>
    </row>
    <row r="134" s="2" customFormat="1" ht="21.75" customHeight="1">
      <c r="A134" s="39"/>
      <c r="B134" s="40"/>
      <c r="C134" s="213" t="s">
        <v>7</v>
      </c>
      <c r="D134" s="213" t="s">
        <v>217</v>
      </c>
      <c r="E134" s="214" t="s">
        <v>2648</v>
      </c>
      <c r="F134" s="215" t="s">
        <v>2649</v>
      </c>
      <c r="G134" s="216" t="s">
        <v>523</v>
      </c>
      <c r="H134" s="217">
        <v>3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222</v>
      </c>
      <c r="AT134" s="224" t="s">
        <v>217</v>
      </c>
      <c r="AU134" s="224" t="s">
        <v>80</v>
      </c>
      <c r="AY134" s="18" t="s">
        <v>214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222</v>
      </c>
      <c r="BM134" s="224" t="s">
        <v>443</v>
      </c>
    </row>
    <row r="135" s="2" customFormat="1">
      <c r="A135" s="39"/>
      <c r="B135" s="40"/>
      <c r="C135" s="41"/>
      <c r="D135" s="226" t="s">
        <v>224</v>
      </c>
      <c r="E135" s="41"/>
      <c r="F135" s="227" t="s">
        <v>2649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224</v>
      </c>
      <c r="AU135" s="18" t="s">
        <v>80</v>
      </c>
    </row>
    <row r="136" s="2" customFormat="1" ht="16.5" customHeight="1">
      <c r="A136" s="39"/>
      <c r="B136" s="40"/>
      <c r="C136" s="213" t="s">
        <v>325</v>
      </c>
      <c r="D136" s="213" t="s">
        <v>217</v>
      </c>
      <c r="E136" s="214" t="s">
        <v>2650</v>
      </c>
      <c r="F136" s="215" t="s">
        <v>2651</v>
      </c>
      <c r="G136" s="216" t="s">
        <v>523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222</v>
      </c>
      <c r="AT136" s="224" t="s">
        <v>217</v>
      </c>
      <c r="AU136" s="224" t="s">
        <v>80</v>
      </c>
      <c r="AY136" s="18" t="s">
        <v>214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222</v>
      </c>
      <c r="BM136" s="224" t="s">
        <v>455</v>
      </c>
    </row>
    <row r="137" s="2" customFormat="1">
      <c r="A137" s="39"/>
      <c r="B137" s="40"/>
      <c r="C137" s="41"/>
      <c r="D137" s="226" t="s">
        <v>224</v>
      </c>
      <c r="E137" s="41"/>
      <c r="F137" s="227" t="s">
        <v>2651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80</v>
      </c>
    </row>
    <row r="138" s="2" customFormat="1" ht="16.5" customHeight="1">
      <c r="A138" s="39"/>
      <c r="B138" s="40"/>
      <c r="C138" s="213" t="s">
        <v>331</v>
      </c>
      <c r="D138" s="213" t="s">
        <v>217</v>
      </c>
      <c r="E138" s="214" t="s">
        <v>2652</v>
      </c>
      <c r="F138" s="215" t="s">
        <v>2653</v>
      </c>
      <c r="G138" s="216" t="s">
        <v>523</v>
      </c>
      <c r="H138" s="217">
        <v>1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222</v>
      </c>
      <c r="AT138" s="224" t="s">
        <v>217</v>
      </c>
      <c r="AU138" s="224" t="s">
        <v>80</v>
      </c>
      <c r="AY138" s="18" t="s">
        <v>214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222</v>
      </c>
      <c r="BM138" s="224" t="s">
        <v>464</v>
      </c>
    </row>
    <row r="139" s="2" customFormat="1">
      <c r="A139" s="39"/>
      <c r="B139" s="40"/>
      <c r="C139" s="41"/>
      <c r="D139" s="226" t="s">
        <v>224</v>
      </c>
      <c r="E139" s="41"/>
      <c r="F139" s="227" t="s">
        <v>2653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224</v>
      </c>
      <c r="AU139" s="18" t="s">
        <v>80</v>
      </c>
    </row>
    <row r="140" s="2" customFormat="1" ht="16.5" customHeight="1">
      <c r="A140" s="39"/>
      <c r="B140" s="40"/>
      <c r="C140" s="213" t="s">
        <v>338</v>
      </c>
      <c r="D140" s="213" t="s">
        <v>217</v>
      </c>
      <c r="E140" s="214" t="s">
        <v>2654</v>
      </c>
      <c r="F140" s="215" t="s">
        <v>2655</v>
      </c>
      <c r="G140" s="216" t="s">
        <v>523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222</v>
      </c>
      <c r="AT140" s="224" t="s">
        <v>217</v>
      </c>
      <c r="AU140" s="224" t="s">
        <v>80</v>
      </c>
      <c r="AY140" s="18" t="s">
        <v>214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222</v>
      </c>
      <c r="BM140" s="224" t="s">
        <v>476</v>
      </c>
    </row>
    <row r="141" s="2" customFormat="1">
      <c r="A141" s="39"/>
      <c r="B141" s="40"/>
      <c r="C141" s="41"/>
      <c r="D141" s="226" t="s">
        <v>224</v>
      </c>
      <c r="E141" s="41"/>
      <c r="F141" s="227" t="s">
        <v>2655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224</v>
      </c>
      <c r="AU141" s="18" t="s">
        <v>80</v>
      </c>
    </row>
    <row r="142" s="2" customFormat="1" ht="16.5" customHeight="1">
      <c r="A142" s="39"/>
      <c r="B142" s="40"/>
      <c r="C142" s="213" t="s">
        <v>346</v>
      </c>
      <c r="D142" s="213" t="s">
        <v>217</v>
      </c>
      <c r="E142" s="214" t="s">
        <v>2656</v>
      </c>
      <c r="F142" s="215" t="s">
        <v>2657</v>
      </c>
      <c r="G142" s="216" t="s">
        <v>523</v>
      </c>
      <c r="H142" s="217">
        <v>1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222</v>
      </c>
      <c r="AT142" s="224" t="s">
        <v>217</v>
      </c>
      <c r="AU142" s="224" t="s">
        <v>80</v>
      </c>
      <c r="AY142" s="18" t="s">
        <v>214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222</v>
      </c>
      <c r="BM142" s="224" t="s">
        <v>488</v>
      </c>
    </row>
    <row r="143" s="2" customFormat="1">
      <c r="A143" s="39"/>
      <c r="B143" s="40"/>
      <c r="C143" s="41"/>
      <c r="D143" s="226" t="s">
        <v>224</v>
      </c>
      <c r="E143" s="41"/>
      <c r="F143" s="227" t="s">
        <v>2657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224</v>
      </c>
      <c r="AU143" s="18" t="s">
        <v>80</v>
      </c>
    </row>
    <row r="144" s="2" customFormat="1" ht="16.5" customHeight="1">
      <c r="A144" s="39"/>
      <c r="B144" s="40"/>
      <c r="C144" s="213" t="s">
        <v>352</v>
      </c>
      <c r="D144" s="213" t="s">
        <v>217</v>
      </c>
      <c r="E144" s="214" t="s">
        <v>2658</v>
      </c>
      <c r="F144" s="215" t="s">
        <v>2659</v>
      </c>
      <c r="G144" s="216" t="s">
        <v>523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222</v>
      </c>
      <c r="AT144" s="224" t="s">
        <v>217</v>
      </c>
      <c r="AU144" s="224" t="s">
        <v>80</v>
      </c>
      <c r="AY144" s="18" t="s">
        <v>214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222</v>
      </c>
      <c r="BM144" s="224" t="s">
        <v>501</v>
      </c>
    </row>
    <row r="145" s="2" customFormat="1">
      <c r="A145" s="39"/>
      <c r="B145" s="40"/>
      <c r="C145" s="41"/>
      <c r="D145" s="226" t="s">
        <v>224</v>
      </c>
      <c r="E145" s="41"/>
      <c r="F145" s="227" t="s">
        <v>2659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224</v>
      </c>
      <c r="AU145" s="18" t="s">
        <v>80</v>
      </c>
    </row>
    <row r="146" s="2" customFormat="1" ht="16.5" customHeight="1">
      <c r="A146" s="39"/>
      <c r="B146" s="40"/>
      <c r="C146" s="213" t="s">
        <v>358</v>
      </c>
      <c r="D146" s="213" t="s">
        <v>217</v>
      </c>
      <c r="E146" s="214" t="s">
        <v>2660</v>
      </c>
      <c r="F146" s="215" t="s">
        <v>2661</v>
      </c>
      <c r="G146" s="216" t="s">
        <v>523</v>
      </c>
      <c r="H146" s="217">
        <v>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222</v>
      </c>
      <c r="AT146" s="224" t="s">
        <v>217</v>
      </c>
      <c r="AU146" s="224" t="s">
        <v>80</v>
      </c>
      <c r="AY146" s="18" t="s">
        <v>214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222</v>
      </c>
      <c r="BM146" s="224" t="s">
        <v>514</v>
      </c>
    </row>
    <row r="147" s="2" customFormat="1">
      <c r="A147" s="39"/>
      <c r="B147" s="40"/>
      <c r="C147" s="41"/>
      <c r="D147" s="226" t="s">
        <v>224</v>
      </c>
      <c r="E147" s="41"/>
      <c r="F147" s="227" t="s">
        <v>2661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224</v>
      </c>
      <c r="AU147" s="18" t="s">
        <v>80</v>
      </c>
    </row>
    <row r="148" s="12" customFormat="1" ht="25.92" customHeight="1">
      <c r="A148" s="12"/>
      <c r="B148" s="197"/>
      <c r="C148" s="198"/>
      <c r="D148" s="199" t="s">
        <v>72</v>
      </c>
      <c r="E148" s="200" t="s">
        <v>222</v>
      </c>
      <c r="F148" s="200" t="s">
        <v>2662</v>
      </c>
      <c r="G148" s="198"/>
      <c r="H148" s="198"/>
      <c r="I148" s="201"/>
      <c r="J148" s="202">
        <f>BK148</f>
        <v>0</v>
      </c>
      <c r="K148" s="198"/>
      <c r="L148" s="203"/>
      <c r="M148" s="204"/>
      <c r="N148" s="205"/>
      <c r="O148" s="205"/>
      <c r="P148" s="206">
        <f>SUM(P149:P184)</f>
        <v>0</v>
      </c>
      <c r="Q148" s="205"/>
      <c r="R148" s="206">
        <f>SUM(R149:R184)</f>
        <v>0</v>
      </c>
      <c r="S148" s="205"/>
      <c r="T148" s="207">
        <f>SUM(T149:T184)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8" t="s">
        <v>80</v>
      </c>
      <c r="AT148" s="209" t="s">
        <v>72</v>
      </c>
      <c r="AU148" s="209" t="s">
        <v>73</v>
      </c>
      <c r="AY148" s="208" t="s">
        <v>214</v>
      </c>
      <c r="BK148" s="210">
        <f>SUM(BK149:BK184)</f>
        <v>0</v>
      </c>
    </row>
    <row r="149" s="2" customFormat="1" ht="16.5" customHeight="1">
      <c r="A149" s="39"/>
      <c r="B149" s="40"/>
      <c r="C149" s="213" t="s">
        <v>364</v>
      </c>
      <c r="D149" s="213" t="s">
        <v>217</v>
      </c>
      <c r="E149" s="214" t="s">
        <v>2663</v>
      </c>
      <c r="F149" s="215" t="s">
        <v>2664</v>
      </c>
      <c r="G149" s="216" t="s">
        <v>523</v>
      </c>
      <c r="H149" s="217">
        <v>8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222</v>
      </c>
      <c r="AT149" s="224" t="s">
        <v>217</v>
      </c>
      <c r="AU149" s="224" t="s">
        <v>80</v>
      </c>
      <c r="AY149" s="18" t="s">
        <v>214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222</v>
      </c>
      <c r="BM149" s="224" t="s">
        <v>526</v>
      </c>
    </row>
    <row r="150" s="2" customFormat="1">
      <c r="A150" s="39"/>
      <c r="B150" s="40"/>
      <c r="C150" s="41"/>
      <c r="D150" s="226" t="s">
        <v>224</v>
      </c>
      <c r="E150" s="41"/>
      <c r="F150" s="227" t="s">
        <v>2664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80</v>
      </c>
    </row>
    <row r="151" s="2" customFormat="1" ht="16.5" customHeight="1">
      <c r="A151" s="39"/>
      <c r="B151" s="40"/>
      <c r="C151" s="213" t="s">
        <v>368</v>
      </c>
      <c r="D151" s="213" t="s">
        <v>217</v>
      </c>
      <c r="E151" s="214" t="s">
        <v>2665</v>
      </c>
      <c r="F151" s="215" t="s">
        <v>2666</v>
      </c>
      <c r="G151" s="216" t="s">
        <v>523</v>
      </c>
      <c r="H151" s="217">
        <v>8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222</v>
      </c>
      <c r="AT151" s="224" t="s">
        <v>217</v>
      </c>
      <c r="AU151" s="224" t="s">
        <v>80</v>
      </c>
      <c r="AY151" s="18" t="s">
        <v>214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222</v>
      </c>
      <c r="BM151" s="224" t="s">
        <v>539</v>
      </c>
    </row>
    <row r="152" s="2" customFormat="1">
      <c r="A152" s="39"/>
      <c r="B152" s="40"/>
      <c r="C152" s="41"/>
      <c r="D152" s="226" t="s">
        <v>224</v>
      </c>
      <c r="E152" s="41"/>
      <c r="F152" s="227" t="s">
        <v>2666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224</v>
      </c>
      <c r="AU152" s="18" t="s">
        <v>80</v>
      </c>
    </row>
    <row r="153" s="2" customFormat="1" ht="16.5" customHeight="1">
      <c r="A153" s="39"/>
      <c r="B153" s="40"/>
      <c r="C153" s="213" t="s">
        <v>372</v>
      </c>
      <c r="D153" s="213" t="s">
        <v>217</v>
      </c>
      <c r="E153" s="214" t="s">
        <v>2667</v>
      </c>
      <c r="F153" s="215" t="s">
        <v>2668</v>
      </c>
      <c r="G153" s="216" t="s">
        <v>523</v>
      </c>
      <c r="H153" s="217">
        <v>24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222</v>
      </c>
      <c r="AT153" s="224" t="s">
        <v>217</v>
      </c>
      <c r="AU153" s="224" t="s">
        <v>80</v>
      </c>
      <c r="AY153" s="18" t="s">
        <v>214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222</v>
      </c>
      <c r="BM153" s="224" t="s">
        <v>548</v>
      </c>
    </row>
    <row r="154" s="2" customFormat="1">
      <c r="A154" s="39"/>
      <c r="B154" s="40"/>
      <c r="C154" s="41"/>
      <c r="D154" s="226" t="s">
        <v>224</v>
      </c>
      <c r="E154" s="41"/>
      <c r="F154" s="227" t="s">
        <v>2668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224</v>
      </c>
      <c r="AU154" s="18" t="s">
        <v>80</v>
      </c>
    </row>
    <row r="155" s="2" customFormat="1" ht="16.5" customHeight="1">
      <c r="A155" s="39"/>
      <c r="B155" s="40"/>
      <c r="C155" s="213" t="s">
        <v>376</v>
      </c>
      <c r="D155" s="213" t="s">
        <v>217</v>
      </c>
      <c r="E155" s="214" t="s">
        <v>2669</v>
      </c>
      <c r="F155" s="215" t="s">
        <v>2670</v>
      </c>
      <c r="G155" s="216" t="s">
        <v>523</v>
      </c>
      <c r="H155" s="217">
        <v>12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222</v>
      </c>
      <c r="AT155" s="224" t="s">
        <v>217</v>
      </c>
      <c r="AU155" s="224" t="s">
        <v>80</v>
      </c>
      <c r="AY155" s="18" t="s">
        <v>214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222</v>
      </c>
      <c r="BM155" s="224" t="s">
        <v>563</v>
      </c>
    </row>
    <row r="156" s="2" customFormat="1">
      <c r="A156" s="39"/>
      <c r="B156" s="40"/>
      <c r="C156" s="41"/>
      <c r="D156" s="226" t="s">
        <v>224</v>
      </c>
      <c r="E156" s="41"/>
      <c r="F156" s="227" t="s">
        <v>2670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224</v>
      </c>
      <c r="AU156" s="18" t="s">
        <v>80</v>
      </c>
    </row>
    <row r="157" s="2" customFormat="1" ht="16.5" customHeight="1">
      <c r="A157" s="39"/>
      <c r="B157" s="40"/>
      <c r="C157" s="213" t="s">
        <v>257</v>
      </c>
      <c r="D157" s="213" t="s">
        <v>217</v>
      </c>
      <c r="E157" s="214" t="s">
        <v>2671</v>
      </c>
      <c r="F157" s="215" t="s">
        <v>2672</v>
      </c>
      <c r="G157" s="216" t="s">
        <v>603</v>
      </c>
      <c r="H157" s="217">
        <v>1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222</v>
      </c>
      <c r="AT157" s="224" t="s">
        <v>217</v>
      </c>
      <c r="AU157" s="224" t="s">
        <v>80</v>
      </c>
      <c r="AY157" s="18" t="s">
        <v>214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222</v>
      </c>
      <c r="BM157" s="224" t="s">
        <v>334</v>
      </c>
    </row>
    <row r="158" s="2" customFormat="1">
      <c r="A158" s="39"/>
      <c r="B158" s="40"/>
      <c r="C158" s="41"/>
      <c r="D158" s="226" t="s">
        <v>224</v>
      </c>
      <c r="E158" s="41"/>
      <c r="F158" s="227" t="s">
        <v>2672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80</v>
      </c>
    </row>
    <row r="159" s="2" customFormat="1" ht="16.5" customHeight="1">
      <c r="A159" s="39"/>
      <c r="B159" s="40"/>
      <c r="C159" s="213" t="s">
        <v>389</v>
      </c>
      <c r="D159" s="213" t="s">
        <v>217</v>
      </c>
      <c r="E159" s="214" t="s">
        <v>2673</v>
      </c>
      <c r="F159" s="215" t="s">
        <v>2674</v>
      </c>
      <c r="G159" s="216" t="s">
        <v>220</v>
      </c>
      <c r="H159" s="217">
        <v>70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222</v>
      </c>
      <c r="AT159" s="224" t="s">
        <v>217</v>
      </c>
      <c r="AU159" s="224" t="s">
        <v>80</v>
      </c>
      <c r="AY159" s="18" t="s">
        <v>214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222</v>
      </c>
      <c r="BM159" s="224" t="s">
        <v>582</v>
      </c>
    </row>
    <row r="160" s="2" customFormat="1">
      <c r="A160" s="39"/>
      <c r="B160" s="40"/>
      <c r="C160" s="41"/>
      <c r="D160" s="226" t="s">
        <v>224</v>
      </c>
      <c r="E160" s="41"/>
      <c r="F160" s="227" t="s">
        <v>2674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80</v>
      </c>
    </row>
    <row r="161" s="2" customFormat="1" ht="16.5" customHeight="1">
      <c r="A161" s="39"/>
      <c r="B161" s="40"/>
      <c r="C161" s="213" t="s">
        <v>395</v>
      </c>
      <c r="D161" s="213" t="s">
        <v>217</v>
      </c>
      <c r="E161" s="214" t="s">
        <v>2675</v>
      </c>
      <c r="F161" s="215" t="s">
        <v>2676</v>
      </c>
      <c r="G161" s="216" t="s">
        <v>603</v>
      </c>
      <c r="H161" s="217">
        <v>1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222</v>
      </c>
      <c r="AT161" s="224" t="s">
        <v>217</v>
      </c>
      <c r="AU161" s="224" t="s">
        <v>80</v>
      </c>
      <c r="AY161" s="18" t="s">
        <v>214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222</v>
      </c>
      <c r="BM161" s="224" t="s">
        <v>594</v>
      </c>
    </row>
    <row r="162" s="2" customFormat="1">
      <c r="A162" s="39"/>
      <c r="B162" s="40"/>
      <c r="C162" s="41"/>
      <c r="D162" s="226" t="s">
        <v>224</v>
      </c>
      <c r="E162" s="41"/>
      <c r="F162" s="227" t="s">
        <v>2676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224</v>
      </c>
      <c r="AU162" s="18" t="s">
        <v>80</v>
      </c>
    </row>
    <row r="163" s="2" customFormat="1" ht="16.5" customHeight="1">
      <c r="A163" s="39"/>
      <c r="B163" s="40"/>
      <c r="C163" s="213" t="s">
        <v>401</v>
      </c>
      <c r="D163" s="213" t="s">
        <v>217</v>
      </c>
      <c r="E163" s="214" t="s">
        <v>2677</v>
      </c>
      <c r="F163" s="215" t="s">
        <v>2678</v>
      </c>
      <c r="G163" s="216" t="s">
        <v>220</v>
      </c>
      <c r="H163" s="217">
        <v>22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222</v>
      </c>
      <c r="AT163" s="224" t="s">
        <v>217</v>
      </c>
      <c r="AU163" s="224" t="s">
        <v>80</v>
      </c>
      <c r="AY163" s="18" t="s">
        <v>214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222</v>
      </c>
      <c r="BM163" s="224" t="s">
        <v>606</v>
      </c>
    </row>
    <row r="164" s="2" customFormat="1">
      <c r="A164" s="39"/>
      <c r="B164" s="40"/>
      <c r="C164" s="41"/>
      <c r="D164" s="226" t="s">
        <v>224</v>
      </c>
      <c r="E164" s="41"/>
      <c r="F164" s="227" t="s">
        <v>2678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80</v>
      </c>
    </row>
    <row r="165" s="2" customFormat="1" ht="16.5" customHeight="1">
      <c r="A165" s="39"/>
      <c r="B165" s="40"/>
      <c r="C165" s="213" t="s">
        <v>407</v>
      </c>
      <c r="D165" s="213" t="s">
        <v>217</v>
      </c>
      <c r="E165" s="214" t="s">
        <v>2679</v>
      </c>
      <c r="F165" s="215" t="s">
        <v>2680</v>
      </c>
      <c r="G165" s="216" t="s">
        <v>220</v>
      </c>
      <c r="H165" s="217">
        <v>29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222</v>
      </c>
      <c r="AT165" s="224" t="s">
        <v>217</v>
      </c>
      <c r="AU165" s="224" t="s">
        <v>80</v>
      </c>
      <c r="AY165" s="18" t="s">
        <v>214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222</v>
      </c>
      <c r="BM165" s="224" t="s">
        <v>616</v>
      </c>
    </row>
    <row r="166" s="2" customFormat="1">
      <c r="A166" s="39"/>
      <c r="B166" s="40"/>
      <c r="C166" s="41"/>
      <c r="D166" s="226" t="s">
        <v>224</v>
      </c>
      <c r="E166" s="41"/>
      <c r="F166" s="227" t="s">
        <v>2680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224</v>
      </c>
      <c r="AU166" s="18" t="s">
        <v>80</v>
      </c>
    </row>
    <row r="167" s="2" customFormat="1" ht="16.5" customHeight="1">
      <c r="A167" s="39"/>
      <c r="B167" s="40"/>
      <c r="C167" s="213" t="s">
        <v>413</v>
      </c>
      <c r="D167" s="213" t="s">
        <v>217</v>
      </c>
      <c r="E167" s="214" t="s">
        <v>2681</v>
      </c>
      <c r="F167" s="215" t="s">
        <v>2682</v>
      </c>
      <c r="G167" s="216" t="s">
        <v>220</v>
      </c>
      <c r="H167" s="217">
        <v>140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222</v>
      </c>
      <c r="AT167" s="224" t="s">
        <v>217</v>
      </c>
      <c r="AU167" s="224" t="s">
        <v>80</v>
      </c>
      <c r="AY167" s="18" t="s">
        <v>214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222</v>
      </c>
      <c r="BM167" s="224" t="s">
        <v>628</v>
      </c>
    </row>
    <row r="168" s="2" customFormat="1">
      <c r="A168" s="39"/>
      <c r="B168" s="40"/>
      <c r="C168" s="41"/>
      <c r="D168" s="226" t="s">
        <v>224</v>
      </c>
      <c r="E168" s="41"/>
      <c r="F168" s="227" t="s">
        <v>2682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224</v>
      </c>
      <c r="AU168" s="18" t="s">
        <v>80</v>
      </c>
    </row>
    <row r="169" s="2" customFormat="1" ht="16.5" customHeight="1">
      <c r="A169" s="39"/>
      <c r="B169" s="40"/>
      <c r="C169" s="213" t="s">
        <v>421</v>
      </c>
      <c r="D169" s="213" t="s">
        <v>217</v>
      </c>
      <c r="E169" s="214" t="s">
        <v>2683</v>
      </c>
      <c r="F169" s="215" t="s">
        <v>2684</v>
      </c>
      <c r="G169" s="216" t="s">
        <v>220</v>
      </c>
      <c r="H169" s="217">
        <v>5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44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222</v>
      </c>
      <c r="AT169" s="224" t="s">
        <v>217</v>
      </c>
      <c r="AU169" s="224" t="s">
        <v>80</v>
      </c>
      <c r="AY169" s="18" t="s">
        <v>214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80</v>
      </c>
      <c r="BK169" s="225">
        <f>ROUND(I169*H169,2)</f>
        <v>0</v>
      </c>
      <c r="BL169" s="18" t="s">
        <v>222</v>
      </c>
      <c r="BM169" s="224" t="s">
        <v>640</v>
      </c>
    </row>
    <row r="170" s="2" customFormat="1">
      <c r="A170" s="39"/>
      <c r="B170" s="40"/>
      <c r="C170" s="41"/>
      <c r="D170" s="226" t="s">
        <v>224</v>
      </c>
      <c r="E170" s="41"/>
      <c r="F170" s="227" t="s">
        <v>2684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224</v>
      </c>
      <c r="AU170" s="18" t="s">
        <v>80</v>
      </c>
    </row>
    <row r="171" s="2" customFormat="1" ht="16.5" customHeight="1">
      <c r="A171" s="39"/>
      <c r="B171" s="40"/>
      <c r="C171" s="213" t="s">
        <v>428</v>
      </c>
      <c r="D171" s="213" t="s">
        <v>217</v>
      </c>
      <c r="E171" s="214" t="s">
        <v>2685</v>
      </c>
      <c r="F171" s="215" t="s">
        <v>2686</v>
      </c>
      <c r="G171" s="216" t="s">
        <v>220</v>
      </c>
      <c r="H171" s="217">
        <v>42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44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222</v>
      </c>
      <c r="AT171" s="224" t="s">
        <v>217</v>
      </c>
      <c r="AU171" s="224" t="s">
        <v>80</v>
      </c>
      <c r="AY171" s="18" t="s">
        <v>214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222</v>
      </c>
      <c r="BM171" s="224" t="s">
        <v>652</v>
      </c>
    </row>
    <row r="172" s="2" customFormat="1">
      <c r="A172" s="39"/>
      <c r="B172" s="40"/>
      <c r="C172" s="41"/>
      <c r="D172" s="226" t="s">
        <v>224</v>
      </c>
      <c r="E172" s="41"/>
      <c r="F172" s="227" t="s">
        <v>2686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224</v>
      </c>
      <c r="AU172" s="18" t="s">
        <v>80</v>
      </c>
    </row>
    <row r="173" s="2" customFormat="1" ht="16.5" customHeight="1">
      <c r="A173" s="39"/>
      <c r="B173" s="40"/>
      <c r="C173" s="213" t="s">
        <v>433</v>
      </c>
      <c r="D173" s="213" t="s">
        <v>217</v>
      </c>
      <c r="E173" s="214" t="s">
        <v>2687</v>
      </c>
      <c r="F173" s="215" t="s">
        <v>2688</v>
      </c>
      <c r="G173" s="216" t="s">
        <v>220</v>
      </c>
      <c r="H173" s="217">
        <v>210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44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222</v>
      </c>
      <c r="AT173" s="224" t="s">
        <v>217</v>
      </c>
      <c r="AU173" s="224" t="s">
        <v>80</v>
      </c>
      <c r="AY173" s="18" t="s">
        <v>214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222</v>
      </c>
      <c r="BM173" s="224" t="s">
        <v>664</v>
      </c>
    </row>
    <row r="174" s="2" customFormat="1">
      <c r="A174" s="39"/>
      <c r="B174" s="40"/>
      <c r="C174" s="41"/>
      <c r="D174" s="226" t="s">
        <v>224</v>
      </c>
      <c r="E174" s="41"/>
      <c r="F174" s="227" t="s">
        <v>2688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224</v>
      </c>
      <c r="AU174" s="18" t="s">
        <v>80</v>
      </c>
    </row>
    <row r="175" s="2" customFormat="1" ht="16.5" customHeight="1">
      <c r="A175" s="39"/>
      <c r="B175" s="40"/>
      <c r="C175" s="213" t="s">
        <v>439</v>
      </c>
      <c r="D175" s="213" t="s">
        <v>217</v>
      </c>
      <c r="E175" s="214" t="s">
        <v>2689</v>
      </c>
      <c r="F175" s="215" t="s">
        <v>2690</v>
      </c>
      <c r="G175" s="216" t="s">
        <v>220</v>
      </c>
      <c r="H175" s="217">
        <v>280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44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222</v>
      </c>
      <c r="AT175" s="224" t="s">
        <v>217</v>
      </c>
      <c r="AU175" s="224" t="s">
        <v>80</v>
      </c>
      <c r="AY175" s="18" t="s">
        <v>214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222</v>
      </c>
      <c r="BM175" s="224" t="s">
        <v>677</v>
      </c>
    </row>
    <row r="176" s="2" customFormat="1">
      <c r="A176" s="39"/>
      <c r="B176" s="40"/>
      <c r="C176" s="41"/>
      <c r="D176" s="226" t="s">
        <v>224</v>
      </c>
      <c r="E176" s="41"/>
      <c r="F176" s="227" t="s">
        <v>2690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224</v>
      </c>
      <c r="AU176" s="18" t="s">
        <v>80</v>
      </c>
    </row>
    <row r="177" s="2" customFormat="1" ht="16.5" customHeight="1">
      <c r="A177" s="39"/>
      <c r="B177" s="40"/>
      <c r="C177" s="213" t="s">
        <v>443</v>
      </c>
      <c r="D177" s="213" t="s">
        <v>217</v>
      </c>
      <c r="E177" s="214" t="s">
        <v>2691</v>
      </c>
      <c r="F177" s="215" t="s">
        <v>2692</v>
      </c>
      <c r="G177" s="216" t="s">
        <v>220</v>
      </c>
      <c r="H177" s="217">
        <v>108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222</v>
      </c>
      <c r="AT177" s="224" t="s">
        <v>217</v>
      </c>
      <c r="AU177" s="224" t="s">
        <v>80</v>
      </c>
      <c r="AY177" s="18" t="s">
        <v>214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222</v>
      </c>
      <c r="BM177" s="224" t="s">
        <v>690</v>
      </c>
    </row>
    <row r="178" s="2" customFormat="1">
      <c r="A178" s="39"/>
      <c r="B178" s="40"/>
      <c r="C178" s="41"/>
      <c r="D178" s="226" t="s">
        <v>224</v>
      </c>
      <c r="E178" s="41"/>
      <c r="F178" s="227" t="s">
        <v>2692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224</v>
      </c>
      <c r="AU178" s="18" t="s">
        <v>80</v>
      </c>
    </row>
    <row r="179" s="2" customFormat="1" ht="16.5" customHeight="1">
      <c r="A179" s="39"/>
      <c r="B179" s="40"/>
      <c r="C179" s="213" t="s">
        <v>449</v>
      </c>
      <c r="D179" s="213" t="s">
        <v>217</v>
      </c>
      <c r="E179" s="214" t="s">
        <v>2693</v>
      </c>
      <c r="F179" s="215" t="s">
        <v>2694</v>
      </c>
      <c r="G179" s="216" t="s">
        <v>220</v>
      </c>
      <c r="H179" s="217">
        <v>30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222</v>
      </c>
      <c r="AT179" s="224" t="s">
        <v>217</v>
      </c>
      <c r="AU179" s="224" t="s">
        <v>80</v>
      </c>
      <c r="AY179" s="18" t="s">
        <v>214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222</v>
      </c>
      <c r="BM179" s="224" t="s">
        <v>700</v>
      </c>
    </row>
    <row r="180" s="2" customFormat="1">
      <c r="A180" s="39"/>
      <c r="B180" s="40"/>
      <c r="C180" s="41"/>
      <c r="D180" s="226" t="s">
        <v>224</v>
      </c>
      <c r="E180" s="41"/>
      <c r="F180" s="227" t="s">
        <v>2694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224</v>
      </c>
      <c r="AU180" s="18" t="s">
        <v>80</v>
      </c>
    </row>
    <row r="181" s="2" customFormat="1" ht="16.5" customHeight="1">
      <c r="A181" s="39"/>
      <c r="B181" s="40"/>
      <c r="C181" s="213" t="s">
        <v>455</v>
      </c>
      <c r="D181" s="213" t="s">
        <v>217</v>
      </c>
      <c r="E181" s="214" t="s">
        <v>2695</v>
      </c>
      <c r="F181" s="215" t="s">
        <v>2696</v>
      </c>
      <c r="G181" s="216" t="s">
        <v>220</v>
      </c>
      <c r="H181" s="217">
        <v>22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44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222</v>
      </c>
      <c r="AT181" s="224" t="s">
        <v>217</v>
      </c>
      <c r="AU181" s="224" t="s">
        <v>80</v>
      </c>
      <c r="AY181" s="18" t="s">
        <v>214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222</v>
      </c>
      <c r="BM181" s="224" t="s">
        <v>709</v>
      </c>
    </row>
    <row r="182" s="2" customFormat="1">
      <c r="A182" s="39"/>
      <c r="B182" s="40"/>
      <c r="C182" s="41"/>
      <c r="D182" s="226" t="s">
        <v>224</v>
      </c>
      <c r="E182" s="41"/>
      <c r="F182" s="227" t="s">
        <v>2696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224</v>
      </c>
      <c r="AU182" s="18" t="s">
        <v>80</v>
      </c>
    </row>
    <row r="183" s="2" customFormat="1" ht="16.5" customHeight="1">
      <c r="A183" s="39"/>
      <c r="B183" s="40"/>
      <c r="C183" s="213" t="s">
        <v>459</v>
      </c>
      <c r="D183" s="213" t="s">
        <v>217</v>
      </c>
      <c r="E183" s="214" t="s">
        <v>2697</v>
      </c>
      <c r="F183" s="215" t="s">
        <v>2698</v>
      </c>
      <c r="G183" s="216" t="s">
        <v>220</v>
      </c>
      <c r="H183" s="217">
        <v>135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222</v>
      </c>
      <c r="AT183" s="224" t="s">
        <v>217</v>
      </c>
      <c r="AU183" s="224" t="s">
        <v>80</v>
      </c>
      <c r="AY183" s="18" t="s">
        <v>214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222</v>
      </c>
      <c r="BM183" s="224" t="s">
        <v>722</v>
      </c>
    </row>
    <row r="184" s="2" customFormat="1">
      <c r="A184" s="39"/>
      <c r="B184" s="40"/>
      <c r="C184" s="41"/>
      <c r="D184" s="226" t="s">
        <v>224</v>
      </c>
      <c r="E184" s="41"/>
      <c r="F184" s="227" t="s">
        <v>2698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224</v>
      </c>
      <c r="AU184" s="18" t="s">
        <v>80</v>
      </c>
    </row>
    <row r="185" s="12" customFormat="1" ht="25.92" customHeight="1">
      <c r="A185" s="12"/>
      <c r="B185" s="197"/>
      <c r="C185" s="198"/>
      <c r="D185" s="199" t="s">
        <v>72</v>
      </c>
      <c r="E185" s="200" t="s">
        <v>253</v>
      </c>
      <c r="F185" s="200" t="s">
        <v>2699</v>
      </c>
      <c r="G185" s="198"/>
      <c r="H185" s="198"/>
      <c r="I185" s="201"/>
      <c r="J185" s="202">
        <f>BK185</f>
        <v>0</v>
      </c>
      <c r="K185" s="198"/>
      <c r="L185" s="203"/>
      <c r="M185" s="204"/>
      <c r="N185" s="205"/>
      <c r="O185" s="205"/>
      <c r="P185" s="206">
        <f>SUM(P186:P233)</f>
        <v>0</v>
      </c>
      <c r="Q185" s="205"/>
      <c r="R185" s="206">
        <f>SUM(R186:R233)</f>
        <v>0</v>
      </c>
      <c r="S185" s="205"/>
      <c r="T185" s="207">
        <f>SUM(T186:T233)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8" t="s">
        <v>80</v>
      </c>
      <c r="AT185" s="209" t="s">
        <v>72</v>
      </c>
      <c r="AU185" s="209" t="s">
        <v>73</v>
      </c>
      <c r="AY185" s="208" t="s">
        <v>214</v>
      </c>
      <c r="BK185" s="210">
        <f>SUM(BK186:BK233)</f>
        <v>0</v>
      </c>
    </row>
    <row r="186" s="2" customFormat="1" ht="24.15" customHeight="1">
      <c r="A186" s="39"/>
      <c r="B186" s="40"/>
      <c r="C186" s="213" t="s">
        <v>464</v>
      </c>
      <c r="D186" s="213" t="s">
        <v>217</v>
      </c>
      <c r="E186" s="214" t="s">
        <v>2700</v>
      </c>
      <c r="F186" s="215" t="s">
        <v>2701</v>
      </c>
      <c r="G186" s="216" t="s">
        <v>603</v>
      </c>
      <c r="H186" s="217">
        <v>1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222</v>
      </c>
      <c r="AT186" s="224" t="s">
        <v>217</v>
      </c>
      <c r="AU186" s="224" t="s">
        <v>80</v>
      </c>
      <c r="AY186" s="18" t="s">
        <v>214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222</v>
      </c>
      <c r="BM186" s="224" t="s">
        <v>732</v>
      </c>
    </row>
    <row r="187" s="2" customFormat="1">
      <c r="A187" s="39"/>
      <c r="B187" s="40"/>
      <c r="C187" s="41"/>
      <c r="D187" s="226" t="s">
        <v>224</v>
      </c>
      <c r="E187" s="41"/>
      <c r="F187" s="227" t="s">
        <v>2701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224</v>
      </c>
      <c r="AU187" s="18" t="s">
        <v>80</v>
      </c>
    </row>
    <row r="188" s="2" customFormat="1" ht="16.5" customHeight="1">
      <c r="A188" s="39"/>
      <c r="B188" s="40"/>
      <c r="C188" s="213" t="s">
        <v>470</v>
      </c>
      <c r="D188" s="213" t="s">
        <v>217</v>
      </c>
      <c r="E188" s="214" t="s">
        <v>2702</v>
      </c>
      <c r="F188" s="215" t="s">
        <v>2703</v>
      </c>
      <c r="G188" s="216" t="s">
        <v>603</v>
      </c>
      <c r="H188" s="217">
        <v>1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222</v>
      </c>
      <c r="AT188" s="224" t="s">
        <v>217</v>
      </c>
      <c r="AU188" s="224" t="s">
        <v>80</v>
      </c>
      <c r="AY188" s="18" t="s">
        <v>214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222</v>
      </c>
      <c r="BM188" s="224" t="s">
        <v>742</v>
      </c>
    </row>
    <row r="189" s="2" customFormat="1">
      <c r="A189" s="39"/>
      <c r="B189" s="40"/>
      <c r="C189" s="41"/>
      <c r="D189" s="226" t="s">
        <v>224</v>
      </c>
      <c r="E189" s="41"/>
      <c r="F189" s="227" t="s">
        <v>2703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224</v>
      </c>
      <c r="AU189" s="18" t="s">
        <v>80</v>
      </c>
    </row>
    <row r="190" s="2" customFormat="1" ht="24.15" customHeight="1">
      <c r="A190" s="39"/>
      <c r="B190" s="40"/>
      <c r="C190" s="213" t="s">
        <v>476</v>
      </c>
      <c r="D190" s="213" t="s">
        <v>217</v>
      </c>
      <c r="E190" s="214" t="s">
        <v>2704</v>
      </c>
      <c r="F190" s="215" t="s">
        <v>2705</v>
      </c>
      <c r="G190" s="216" t="s">
        <v>603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222</v>
      </c>
      <c r="AT190" s="224" t="s">
        <v>217</v>
      </c>
      <c r="AU190" s="224" t="s">
        <v>80</v>
      </c>
      <c r="AY190" s="18" t="s">
        <v>214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222</v>
      </c>
      <c r="BM190" s="224" t="s">
        <v>754</v>
      </c>
    </row>
    <row r="191" s="2" customFormat="1">
      <c r="A191" s="39"/>
      <c r="B191" s="40"/>
      <c r="C191" s="41"/>
      <c r="D191" s="226" t="s">
        <v>224</v>
      </c>
      <c r="E191" s="41"/>
      <c r="F191" s="227" t="s">
        <v>2705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224</v>
      </c>
      <c r="AU191" s="18" t="s">
        <v>80</v>
      </c>
    </row>
    <row r="192" s="2" customFormat="1" ht="16.5" customHeight="1">
      <c r="A192" s="39"/>
      <c r="B192" s="40"/>
      <c r="C192" s="213" t="s">
        <v>482</v>
      </c>
      <c r="D192" s="213" t="s">
        <v>217</v>
      </c>
      <c r="E192" s="214" t="s">
        <v>2706</v>
      </c>
      <c r="F192" s="215" t="s">
        <v>2707</v>
      </c>
      <c r="G192" s="216" t="s">
        <v>603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222</v>
      </c>
      <c r="AT192" s="224" t="s">
        <v>217</v>
      </c>
      <c r="AU192" s="224" t="s">
        <v>80</v>
      </c>
      <c r="AY192" s="18" t="s">
        <v>214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222</v>
      </c>
      <c r="BM192" s="224" t="s">
        <v>762</v>
      </c>
    </row>
    <row r="193" s="2" customFormat="1">
      <c r="A193" s="39"/>
      <c r="B193" s="40"/>
      <c r="C193" s="41"/>
      <c r="D193" s="226" t="s">
        <v>224</v>
      </c>
      <c r="E193" s="41"/>
      <c r="F193" s="227" t="s">
        <v>2707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224</v>
      </c>
      <c r="AU193" s="18" t="s">
        <v>80</v>
      </c>
    </row>
    <row r="194" s="2" customFormat="1" ht="16.5" customHeight="1">
      <c r="A194" s="39"/>
      <c r="B194" s="40"/>
      <c r="C194" s="213" t="s">
        <v>488</v>
      </c>
      <c r="D194" s="213" t="s">
        <v>217</v>
      </c>
      <c r="E194" s="214" t="s">
        <v>2708</v>
      </c>
      <c r="F194" s="215" t="s">
        <v>2709</v>
      </c>
      <c r="G194" s="216" t="s">
        <v>603</v>
      </c>
      <c r="H194" s="217">
        <v>1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222</v>
      </c>
      <c r="AT194" s="224" t="s">
        <v>217</v>
      </c>
      <c r="AU194" s="224" t="s">
        <v>80</v>
      </c>
      <c r="AY194" s="18" t="s">
        <v>214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222</v>
      </c>
      <c r="BM194" s="224" t="s">
        <v>772</v>
      </c>
    </row>
    <row r="195" s="2" customFormat="1">
      <c r="A195" s="39"/>
      <c r="B195" s="40"/>
      <c r="C195" s="41"/>
      <c r="D195" s="226" t="s">
        <v>224</v>
      </c>
      <c r="E195" s="41"/>
      <c r="F195" s="227" t="s">
        <v>2709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224</v>
      </c>
      <c r="AU195" s="18" t="s">
        <v>80</v>
      </c>
    </row>
    <row r="196" s="2" customFormat="1" ht="16.5" customHeight="1">
      <c r="A196" s="39"/>
      <c r="B196" s="40"/>
      <c r="C196" s="213" t="s">
        <v>493</v>
      </c>
      <c r="D196" s="213" t="s">
        <v>217</v>
      </c>
      <c r="E196" s="214" t="s">
        <v>2710</v>
      </c>
      <c r="F196" s="215" t="s">
        <v>2711</v>
      </c>
      <c r="G196" s="216" t="s">
        <v>603</v>
      </c>
      <c r="H196" s="217">
        <v>1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222</v>
      </c>
      <c r="AT196" s="224" t="s">
        <v>217</v>
      </c>
      <c r="AU196" s="224" t="s">
        <v>80</v>
      </c>
      <c r="AY196" s="18" t="s">
        <v>214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222</v>
      </c>
      <c r="BM196" s="224" t="s">
        <v>780</v>
      </c>
    </row>
    <row r="197" s="2" customFormat="1">
      <c r="A197" s="39"/>
      <c r="B197" s="40"/>
      <c r="C197" s="41"/>
      <c r="D197" s="226" t="s">
        <v>224</v>
      </c>
      <c r="E197" s="41"/>
      <c r="F197" s="227" t="s">
        <v>2711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224</v>
      </c>
      <c r="AU197" s="18" t="s">
        <v>80</v>
      </c>
    </row>
    <row r="198" s="2" customFormat="1" ht="16.5" customHeight="1">
      <c r="A198" s="39"/>
      <c r="B198" s="40"/>
      <c r="C198" s="213" t="s">
        <v>501</v>
      </c>
      <c r="D198" s="213" t="s">
        <v>217</v>
      </c>
      <c r="E198" s="214" t="s">
        <v>2712</v>
      </c>
      <c r="F198" s="215" t="s">
        <v>2713</v>
      </c>
      <c r="G198" s="216" t="s">
        <v>523</v>
      </c>
      <c r="H198" s="217">
        <v>80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222</v>
      </c>
      <c r="AT198" s="224" t="s">
        <v>217</v>
      </c>
      <c r="AU198" s="224" t="s">
        <v>80</v>
      </c>
      <c r="AY198" s="18" t="s">
        <v>214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222</v>
      </c>
      <c r="BM198" s="224" t="s">
        <v>790</v>
      </c>
    </row>
    <row r="199" s="2" customFormat="1">
      <c r="A199" s="39"/>
      <c r="B199" s="40"/>
      <c r="C199" s="41"/>
      <c r="D199" s="226" t="s">
        <v>224</v>
      </c>
      <c r="E199" s="41"/>
      <c r="F199" s="227" t="s">
        <v>2713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224</v>
      </c>
      <c r="AU199" s="18" t="s">
        <v>80</v>
      </c>
    </row>
    <row r="200" s="2" customFormat="1" ht="16.5" customHeight="1">
      <c r="A200" s="39"/>
      <c r="B200" s="40"/>
      <c r="C200" s="213" t="s">
        <v>510</v>
      </c>
      <c r="D200" s="213" t="s">
        <v>217</v>
      </c>
      <c r="E200" s="214" t="s">
        <v>2714</v>
      </c>
      <c r="F200" s="215" t="s">
        <v>2715</v>
      </c>
      <c r="G200" s="216" t="s">
        <v>523</v>
      </c>
      <c r="H200" s="217">
        <v>4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222</v>
      </c>
      <c r="AT200" s="224" t="s">
        <v>217</v>
      </c>
      <c r="AU200" s="224" t="s">
        <v>80</v>
      </c>
      <c r="AY200" s="18" t="s">
        <v>214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222</v>
      </c>
      <c r="BM200" s="224" t="s">
        <v>801</v>
      </c>
    </row>
    <row r="201" s="2" customFormat="1">
      <c r="A201" s="39"/>
      <c r="B201" s="40"/>
      <c r="C201" s="41"/>
      <c r="D201" s="226" t="s">
        <v>224</v>
      </c>
      <c r="E201" s="41"/>
      <c r="F201" s="227" t="s">
        <v>2715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224</v>
      </c>
      <c r="AU201" s="18" t="s">
        <v>80</v>
      </c>
    </row>
    <row r="202" s="2" customFormat="1" ht="16.5" customHeight="1">
      <c r="A202" s="39"/>
      <c r="B202" s="40"/>
      <c r="C202" s="213" t="s">
        <v>514</v>
      </c>
      <c r="D202" s="213" t="s">
        <v>217</v>
      </c>
      <c r="E202" s="214" t="s">
        <v>2716</v>
      </c>
      <c r="F202" s="215" t="s">
        <v>2717</v>
      </c>
      <c r="G202" s="216" t="s">
        <v>523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222</v>
      </c>
      <c r="AT202" s="224" t="s">
        <v>217</v>
      </c>
      <c r="AU202" s="224" t="s">
        <v>80</v>
      </c>
      <c r="AY202" s="18" t="s">
        <v>214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222</v>
      </c>
      <c r="BM202" s="224" t="s">
        <v>813</v>
      </c>
    </row>
    <row r="203" s="2" customFormat="1">
      <c r="A203" s="39"/>
      <c r="B203" s="40"/>
      <c r="C203" s="41"/>
      <c r="D203" s="226" t="s">
        <v>224</v>
      </c>
      <c r="E203" s="41"/>
      <c r="F203" s="227" t="s">
        <v>2717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224</v>
      </c>
      <c r="AU203" s="18" t="s">
        <v>80</v>
      </c>
    </row>
    <row r="204" s="2" customFormat="1" ht="33" customHeight="1">
      <c r="A204" s="39"/>
      <c r="B204" s="40"/>
      <c r="C204" s="213" t="s">
        <v>520</v>
      </c>
      <c r="D204" s="213" t="s">
        <v>217</v>
      </c>
      <c r="E204" s="214" t="s">
        <v>2718</v>
      </c>
      <c r="F204" s="215" t="s">
        <v>2719</v>
      </c>
      <c r="G204" s="216" t="s">
        <v>2720</v>
      </c>
      <c r="H204" s="217">
        <v>35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222</v>
      </c>
      <c r="AT204" s="224" t="s">
        <v>217</v>
      </c>
      <c r="AU204" s="224" t="s">
        <v>80</v>
      </c>
      <c r="AY204" s="18" t="s">
        <v>214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222</v>
      </c>
      <c r="BM204" s="224" t="s">
        <v>821</v>
      </c>
    </row>
    <row r="205" s="2" customFormat="1">
      <c r="A205" s="39"/>
      <c r="B205" s="40"/>
      <c r="C205" s="41"/>
      <c r="D205" s="226" t="s">
        <v>224</v>
      </c>
      <c r="E205" s="41"/>
      <c r="F205" s="227" t="s">
        <v>2719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224</v>
      </c>
      <c r="AU205" s="18" t="s">
        <v>80</v>
      </c>
    </row>
    <row r="206" s="2" customFormat="1" ht="24.15" customHeight="1">
      <c r="A206" s="39"/>
      <c r="B206" s="40"/>
      <c r="C206" s="213" t="s">
        <v>526</v>
      </c>
      <c r="D206" s="213" t="s">
        <v>217</v>
      </c>
      <c r="E206" s="214" t="s">
        <v>2721</v>
      </c>
      <c r="F206" s="215" t="s">
        <v>2722</v>
      </c>
      <c r="G206" s="216" t="s">
        <v>80</v>
      </c>
      <c r="H206" s="217">
        <v>1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222</v>
      </c>
      <c r="AT206" s="224" t="s">
        <v>217</v>
      </c>
      <c r="AU206" s="224" t="s">
        <v>80</v>
      </c>
      <c r="AY206" s="18" t="s">
        <v>214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222</v>
      </c>
      <c r="BM206" s="224" t="s">
        <v>831</v>
      </c>
    </row>
    <row r="207" s="2" customFormat="1">
      <c r="A207" s="39"/>
      <c r="B207" s="40"/>
      <c r="C207" s="41"/>
      <c r="D207" s="226" t="s">
        <v>224</v>
      </c>
      <c r="E207" s="41"/>
      <c r="F207" s="227" t="s">
        <v>2722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224</v>
      </c>
      <c r="AU207" s="18" t="s">
        <v>80</v>
      </c>
    </row>
    <row r="208" s="2" customFormat="1" ht="24.15" customHeight="1">
      <c r="A208" s="39"/>
      <c r="B208" s="40"/>
      <c r="C208" s="213" t="s">
        <v>531</v>
      </c>
      <c r="D208" s="213" t="s">
        <v>217</v>
      </c>
      <c r="E208" s="214" t="s">
        <v>2723</v>
      </c>
      <c r="F208" s="215" t="s">
        <v>2724</v>
      </c>
      <c r="G208" s="216" t="s">
        <v>523</v>
      </c>
      <c r="H208" s="217">
        <v>2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222</v>
      </c>
      <c r="AT208" s="224" t="s">
        <v>217</v>
      </c>
      <c r="AU208" s="224" t="s">
        <v>80</v>
      </c>
      <c r="AY208" s="18" t="s">
        <v>214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222</v>
      </c>
      <c r="BM208" s="224" t="s">
        <v>839</v>
      </c>
    </row>
    <row r="209" s="2" customFormat="1">
      <c r="A209" s="39"/>
      <c r="B209" s="40"/>
      <c r="C209" s="41"/>
      <c r="D209" s="226" t="s">
        <v>224</v>
      </c>
      <c r="E209" s="41"/>
      <c r="F209" s="227" t="s">
        <v>2724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224</v>
      </c>
      <c r="AU209" s="18" t="s">
        <v>80</v>
      </c>
    </row>
    <row r="210" s="2" customFormat="1" ht="16.5" customHeight="1">
      <c r="A210" s="39"/>
      <c r="B210" s="40"/>
      <c r="C210" s="213" t="s">
        <v>539</v>
      </c>
      <c r="D210" s="213" t="s">
        <v>217</v>
      </c>
      <c r="E210" s="214" t="s">
        <v>2725</v>
      </c>
      <c r="F210" s="215" t="s">
        <v>2726</v>
      </c>
      <c r="G210" s="216" t="s">
        <v>523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222</v>
      </c>
      <c r="AT210" s="224" t="s">
        <v>217</v>
      </c>
      <c r="AU210" s="224" t="s">
        <v>80</v>
      </c>
      <c r="AY210" s="18" t="s">
        <v>214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222</v>
      </c>
      <c r="BM210" s="224" t="s">
        <v>847</v>
      </c>
    </row>
    <row r="211" s="2" customFormat="1">
      <c r="A211" s="39"/>
      <c r="B211" s="40"/>
      <c r="C211" s="41"/>
      <c r="D211" s="226" t="s">
        <v>224</v>
      </c>
      <c r="E211" s="41"/>
      <c r="F211" s="227" t="s">
        <v>2726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224</v>
      </c>
      <c r="AU211" s="18" t="s">
        <v>80</v>
      </c>
    </row>
    <row r="212" s="2" customFormat="1" ht="24.15" customHeight="1">
      <c r="A212" s="39"/>
      <c r="B212" s="40"/>
      <c r="C212" s="213" t="s">
        <v>544</v>
      </c>
      <c r="D212" s="213" t="s">
        <v>217</v>
      </c>
      <c r="E212" s="214" t="s">
        <v>2727</v>
      </c>
      <c r="F212" s="215" t="s">
        <v>2728</v>
      </c>
      <c r="G212" s="216" t="s">
        <v>603</v>
      </c>
      <c r="H212" s="217">
        <v>1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222</v>
      </c>
      <c r="AT212" s="224" t="s">
        <v>217</v>
      </c>
      <c r="AU212" s="224" t="s">
        <v>80</v>
      </c>
      <c r="AY212" s="18" t="s">
        <v>214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222</v>
      </c>
      <c r="BM212" s="224" t="s">
        <v>855</v>
      </c>
    </row>
    <row r="213" s="2" customFormat="1">
      <c r="A213" s="39"/>
      <c r="B213" s="40"/>
      <c r="C213" s="41"/>
      <c r="D213" s="226" t="s">
        <v>224</v>
      </c>
      <c r="E213" s="41"/>
      <c r="F213" s="227" t="s">
        <v>2728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224</v>
      </c>
      <c r="AU213" s="18" t="s">
        <v>80</v>
      </c>
    </row>
    <row r="214" s="2" customFormat="1" ht="16.5" customHeight="1">
      <c r="A214" s="39"/>
      <c r="B214" s="40"/>
      <c r="C214" s="213" t="s">
        <v>548</v>
      </c>
      <c r="D214" s="213" t="s">
        <v>217</v>
      </c>
      <c r="E214" s="214" t="s">
        <v>2729</v>
      </c>
      <c r="F214" s="215" t="s">
        <v>2730</v>
      </c>
      <c r="G214" s="216" t="s">
        <v>603</v>
      </c>
      <c r="H214" s="217">
        <v>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222</v>
      </c>
      <c r="AT214" s="224" t="s">
        <v>217</v>
      </c>
      <c r="AU214" s="224" t="s">
        <v>80</v>
      </c>
      <c r="AY214" s="18" t="s">
        <v>214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222</v>
      </c>
      <c r="BM214" s="224" t="s">
        <v>865</v>
      </c>
    </row>
    <row r="215" s="2" customFormat="1">
      <c r="A215" s="39"/>
      <c r="B215" s="40"/>
      <c r="C215" s="41"/>
      <c r="D215" s="226" t="s">
        <v>224</v>
      </c>
      <c r="E215" s="41"/>
      <c r="F215" s="227" t="s">
        <v>2730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224</v>
      </c>
      <c r="AU215" s="18" t="s">
        <v>80</v>
      </c>
    </row>
    <row r="216" s="2" customFormat="1" ht="16.5" customHeight="1">
      <c r="A216" s="39"/>
      <c r="B216" s="40"/>
      <c r="C216" s="213" t="s">
        <v>555</v>
      </c>
      <c r="D216" s="213" t="s">
        <v>217</v>
      </c>
      <c r="E216" s="214" t="s">
        <v>2731</v>
      </c>
      <c r="F216" s="215" t="s">
        <v>2732</v>
      </c>
      <c r="G216" s="216" t="s">
        <v>523</v>
      </c>
      <c r="H216" s="217">
        <v>1</v>
      </c>
      <c r="I216" s="218"/>
      <c r="J216" s="219">
        <f>ROUND(I216*H216,2)</f>
        <v>0</v>
      </c>
      <c r="K216" s="215" t="s">
        <v>19</v>
      </c>
      <c r="L216" s="45"/>
      <c r="M216" s="220" t="s">
        <v>19</v>
      </c>
      <c r="N216" s="221" t="s">
        <v>44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222</v>
      </c>
      <c r="AT216" s="224" t="s">
        <v>217</v>
      </c>
      <c r="AU216" s="224" t="s">
        <v>80</v>
      </c>
      <c r="AY216" s="18" t="s">
        <v>214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80</v>
      </c>
      <c r="BK216" s="225">
        <f>ROUND(I216*H216,2)</f>
        <v>0</v>
      </c>
      <c r="BL216" s="18" t="s">
        <v>222</v>
      </c>
      <c r="BM216" s="224" t="s">
        <v>875</v>
      </c>
    </row>
    <row r="217" s="2" customFormat="1">
      <c r="A217" s="39"/>
      <c r="B217" s="40"/>
      <c r="C217" s="41"/>
      <c r="D217" s="226" t="s">
        <v>224</v>
      </c>
      <c r="E217" s="41"/>
      <c r="F217" s="227" t="s">
        <v>2732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224</v>
      </c>
      <c r="AU217" s="18" t="s">
        <v>80</v>
      </c>
    </row>
    <row r="218" s="2" customFormat="1" ht="37.8" customHeight="1">
      <c r="A218" s="39"/>
      <c r="B218" s="40"/>
      <c r="C218" s="213" t="s">
        <v>563</v>
      </c>
      <c r="D218" s="213" t="s">
        <v>217</v>
      </c>
      <c r="E218" s="214" t="s">
        <v>2733</v>
      </c>
      <c r="F218" s="215" t="s">
        <v>2734</v>
      </c>
      <c r="G218" s="216" t="s">
        <v>2720</v>
      </c>
      <c r="H218" s="217">
        <v>35</v>
      </c>
      <c r="I218" s="218"/>
      <c r="J218" s="219">
        <f>ROUND(I218*H218,2)</f>
        <v>0</v>
      </c>
      <c r="K218" s="215" t="s">
        <v>19</v>
      </c>
      <c r="L218" s="45"/>
      <c r="M218" s="220" t="s">
        <v>19</v>
      </c>
      <c r="N218" s="221" t="s">
        <v>44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222</v>
      </c>
      <c r="AT218" s="224" t="s">
        <v>217</v>
      </c>
      <c r="AU218" s="224" t="s">
        <v>80</v>
      </c>
      <c r="AY218" s="18" t="s">
        <v>214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80</v>
      </c>
      <c r="BK218" s="225">
        <f>ROUND(I218*H218,2)</f>
        <v>0</v>
      </c>
      <c r="BL218" s="18" t="s">
        <v>222</v>
      </c>
      <c r="BM218" s="224" t="s">
        <v>883</v>
      </c>
    </row>
    <row r="219" s="2" customFormat="1">
      <c r="A219" s="39"/>
      <c r="B219" s="40"/>
      <c r="C219" s="41"/>
      <c r="D219" s="226" t="s">
        <v>224</v>
      </c>
      <c r="E219" s="41"/>
      <c r="F219" s="227" t="s">
        <v>2734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224</v>
      </c>
      <c r="AU219" s="18" t="s">
        <v>80</v>
      </c>
    </row>
    <row r="220" s="2" customFormat="1" ht="16.5" customHeight="1">
      <c r="A220" s="39"/>
      <c r="B220" s="40"/>
      <c r="C220" s="213" t="s">
        <v>569</v>
      </c>
      <c r="D220" s="213" t="s">
        <v>217</v>
      </c>
      <c r="E220" s="214" t="s">
        <v>2735</v>
      </c>
      <c r="F220" s="215" t="s">
        <v>2736</v>
      </c>
      <c r="G220" s="216" t="s">
        <v>603</v>
      </c>
      <c r="H220" s="217">
        <v>1</v>
      </c>
      <c r="I220" s="218"/>
      <c r="J220" s="219">
        <f>ROUND(I220*H220,2)</f>
        <v>0</v>
      </c>
      <c r="K220" s="215" t="s">
        <v>19</v>
      </c>
      <c r="L220" s="45"/>
      <c r="M220" s="220" t="s">
        <v>19</v>
      </c>
      <c r="N220" s="221" t="s">
        <v>44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222</v>
      </c>
      <c r="AT220" s="224" t="s">
        <v>217</v>
      </c>
      <c r="AU220" s="224" t="s">
        <v>80</v>
      </c>
      <c r="AY220" s="18" t="s">
        <v>214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80</v>
      </c>
      <c r="BK220" s="225">
        <f>ROUND(I220*H220,2)</f>
        <v>0</v>
      </c>
      <c r="BL220" s="18" t="s">
        <v>222</v>
      </c>
      <c r="BM220" s="224" t="s">
        <v>893</v>
      </c>
    </row>
    <row r="221" s="2" customFormat="1">
      <c r="A221" s="39"/>
      <c r="B221" s="40"/>
      <c r="C221" s="41"/>
      <c r="D221" s="226" t="s">
        <v>224</v>
      </c>
      <c r="E221" s="41"/>
      <c r="F221" s="227" t="s">
        <v>2736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224</v>
      </c>
      <c r="AU221" s="18" t="s">
        <v>80</v>
      </c>
    </row>
    <row r="222" s="2" customFormat="1" ht="16.5" customHeight="1">
      <c r="A222" s="39"/>
      <c r="B222" s="40"/>
      <c r="C222" s="213" t="s">
        <v>334</v>
      </c>
      <c r="D222" s="213" t="s">
        <v>217</v>
      </c>
      <c r="E222" s="214" t="s">
        <v>2737</v>
      </c>
      <c r="F222" s="215" t="s">
        <v>2738</v>
      </c>
      <c r="G222" s="216" t="s">
        <v>523</v>
      </c>
      <c r="H222" s="217">
        <v>90</v>
      </c>
      <c r="I222" s="218"/>
      <c r="J222" s="219">
        <f>ROUND(I222*H222,2)</f>
        <v>0</v>
      </c>
      <c r="K222" s="215" t="s">
        <v>19</v>
      </c>
      <c r="L222" s="45"/>
      <c r="M222" s="220" t="s">
        <v>19</v>
      </c>
      <c r="N222" s="221" t="s">
        <v>44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222</v>
      </c>
      <c r="AT222" s="224" t="s">
        <v>217</v>
      </c>
      <c r="AU222" s="224" t="s">
        <v>80</v>
      </c>
      <c r="AY222" s="18" t="s">
        <v>214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222</v>
      </c>
      <c r="BM222" s="224" t="s">
        <v>686</v>
      </c>
    </row>
    <row r="223" s="2" customFormat="1">
      <c r="A223" s="39"/>
      <c r="B223" s="40"/>
      <c r="C223" s="41"/>
      <c r="D223" s="226" t="s">
        <v>224</v>
      </c>
      <c r="E223" s="41"/>
      <c r="F223" s="227" t="s">
        <v>2738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224</v>
      </c>
      <c r="AU223" s="18" t="s">
        <v>80</v>
      </c>
    </row>
    <row r="224" s="2" customFormat="1" ht="16.5" customHeight="1">
      <c r="A224" s="39"/>
      <c r="B224" s="40"/>
      <c r="C224" s="213" t="s">
        <v>579</v>
      </c>
      <c r="D224" s="213" t="s">
        <v>217</v>
      </c>
      <c r="E224" s="214" t="s">
        <v>2739</v>
      </c>
      <c r="F224" s="215" t="s">
        <v>2740</v>
      </c>
      <c r="G224" s="216" t="s">
        <v>523</v>
      </c>
      <c r="H224" s="217">
        <v>38</v>
      </c>
      <c r="I224" s="218"/>
      <c r="J224" s="219">
        <f>ROUND(I224*H224,2)</f>
        <v>0</v>
      </c>
      <c r="K224" s="215" t="s">
        <v>19</v>
      </c>
      <c r="L224" s="45"/>
      <c r="M224" s="220" t="s">
        <v>19</v>
      </c>
      <c r="N224" s="221" t="s">
        <v>44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222</v>
      </c>
      <c r="AT224" s="224" t="s">
        <v>217</v>
      </c>
      <c r="AU224" s="224" t="s">
        <v>80</v>
      </c>
      <c r="AY224" s="18" t="s">
        <v>214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80</v>
      </c>
      <c r="BK224" s="225">
        <f>ROUND(I224*H224,2)</f>
        <v>0</v>
      </c>
      <c r="BL224" s="18" t="s">
        <v>222</v>
      </c>
      <c r="BM224" s="224" t="s">
        <v>908</v>
      </c>
    </row>
    <row r="225" s="2" customFormat="1">
      <c r="A225" s="39"/>
      <c r="B225" s="40"/>
      <c r="C225" s="41"/>
      <c r="D225" s="226" t="s">
        <v>224</v>
      </c>
      <c r="E225" s="41"/>
      <c r="F225" s="227" t="s">
        <v>2740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224</v>
      </c>
      <c r="AU225" s="18" t="s">
        <v>80</v>
      </c>
    </row>
    <row r="226" s="2" customFormat="1" ht="16.5" customHeight="1">
      <c r="A226" s="39"/>
      <c r="B226" s="40"/>
      <c r="C226" s="213" t="s">
        <v>582</v>
      </c>
      <c r="D226" s="213" t="s">
        <v>217</v>
      </c>
      <c r="E226" s="214" t="s">
        <v>2741</v>
      </c>
      <c r="F226" s="215" t="s">
        <v>2742</v>
      </c>
      <c r="G226" s="216" t="s">
        <v>523</v>
      </c>
      <c r="H226" s="217">
        <v>1</v>
      </c>
      <c r="I226" s="218"/>
      <c r="J226" s="219">
        <f>ROUND(I226*H226,2)</f>
        <v>0</v>
      </c>
      <c r="K226" s="215" t="s">
        <v>19</v>
      </c>
      <c r="L226" s="45"/>
      <c r="M226" s="220" t="s">
        <v>19</v>
      </c>
      <c r="N226" s="221" t="s">
        <v>44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222</v>
      </c>
      <c r="AT226" s="224" t="s">
        <v>217</v>
      </c>
      <c r="AU226" s="224" t="s">
        <v>80</v>
      </c>
      <c r="AY226" s="18" t="s">
        <v>214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80</v>
      </c>
      <c r="BK226" s="225">
        <f>ROUND(I226*H226,2)</f>
        <v>0</v>
      </c>
      <c r="BL226" s="18" t="s">
        <v>222</v>
      </c>
      <c r="BM226" s="224" t="s">
        <v>916</v>
      </c>
    </row>
    <row r="227" s="2" customFormat="1">
      <c r="A227" s="39"/>
      <c r="B227" s="40"/>
      <c r="C227" s="41"/>
      <c r="D227" s="226" t="s">
        <v>224</v>
      </c>
      <c r="E227" s="41"/>
      <c r="F227" s="227" t="s">
        <v>2742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224</v>
      </c>
      <c r="AU227" s="18" t="s">
        <v>80</v>
      </c>
    </row>
    <row r="228" s="2" customFormat="1" ht="16.5" customHeight="1">
      <c r="A228" s="39"/>
      <c r="B228" s="40"/>
      <c r="C228" s="213" t="s">
        <v>588</v>
      </c>
      <c r="D228" s="213" t="s">
        <v>217</v>
      </c>
      <c r="E228" s="214" t="s">
        <v>2743</v>
      </c>
      <c r="F228" s="215" t="s">
        <v>2744</v>
      </c>
      <c r="G228" s="216" t="s">
        <v>523</v>
      </c>
      <c r="H228" s="217">
        <v>1</v>
      </c>
      <c r="I228" s="218"/>
      <c r="J228" s="219">
        <f>ROUND(I228*H228,2)</f>
        <v>0</v>
      </c>
      <c r="K228" s="215" t="s">
        <v>19</v>
      </c>
      <c r="L228" s="45"/>
      <c r="M228" s="220" t="s">
        <v>19</v>
      </c>
      <c r="N228" s="221" t="s">
        <v>44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222</v>
      </c>
      <c r="AT228" s="224" t="s">
        <v>217</v>
      </c>
      <c r="AU228" s="224" t="s">
        <v>80</v>
      </c>
      <c r="AY228" s="18" t="s">
        <v>214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222</v>
      </c>
      <c r="BM228" s="224" t="s">
        <v>924</v>
      </c>
    </row>
    <row r="229" s="2" customFormat="1">
      <c r="A229" s="39"/>
      <c r="B229" s="40"/>
      <c r="C229" s="41"/>
      <c r="D229" s="226" t="s">
        <v>224</v>
      </c>
      <c r="E229" s="41"/>
      <c r="F229" s="227" t="s">
        <v>2744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224</v>
      </c>
      <c r="AU229" s="18" t="s">
        <v>80</v>
      </c>
    </row>
    <row r="230" s="2" customFormat="1" ht="16.5" customHeight="1">
      <c r="A230" s="39"/>
      <c r="B230" s="40"/>
      <c r="C230" s="213" t="s">
        <v>594</v>
      </c>
      <c r="D230" s="213" t="s">
        <v>217</v>
      </c>
      <c r="E230" s="214" t="s">
        <v>2745</v>
      </c>
      <c r="F230" s="215" t="s">
        <v>2746</v>
      </c>
      <c r="G230" s="216" t="s">
        <v>523</v>
      </c>
      <c r="H230" s="217">
        <v>1</v>
      </c>
      <c r="I230" s="218"/>
      <c r="J230" s="219">
        <f>ROUND(I230*H230,2)</f>
        <v>0</v>
      </c>
      <c r="K230" s="215" t="s">
        <v>19</v>
      </c>
      <c r="L230" s="45"/>
      <c r="M230" s="220" t="s">
        <v>19</v>
      </c>
      <c r="N230" s="221" t="s">
        <v>44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222</v>
      </c>
      <c r="AT230" s="224" t="s">
        <v>217</v>
      </c>
      <c r="AU230" s="224" t="s">
        <v>80</v>
      </c>
      <c r="AY230" s="18" t="s">
        <v>214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80</v>
      </c>
      <c r="BK230" s="225">
        <f>ROUND(I230*H230,2)</f>
        <v>0</v>
      </c>
      <c r="BL230" s="18" t="s">
        <v>222</v>
      </c>
      <c r="BM230" s="224" t="s">
        <v>934</v>
      </c>
    </row>
    <row r="231" s="2" customFormat="1">
      <c r="A231" s="39"/>
      <c r="B231" s="40"/>
      <c r="C231" s="41"/>
      <c r="D231" s="226" t="s">
        <v>224</v>
      </c>
      <c r="E231" s="41"/>
      <c r="F231" s="227" t="s">
        <v>2746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224</v>
      </c>
      <c r="AU231" s="18" t="s">
        <v>80</v>
      </c>
    </row>
    <row r="232" s="2" customFormat="1" ht="16.5" customHeight="1">
      <c r="A232" s="39"/>
      <c r="B232" s="40"/>
      <c r="C232" s="213" t="s">
        <v>600</v>
      </c>
      <c r="D232" s="213" t="s">
        <v>217</v>
      </c>
      <c r="E232" s="214" t="s">
        <v>2747</v>
      </c>
      <c r="F232" s="215" t="s">
        <v>2748</v>
      </c>
      <c r="G232" s="216" t="s">
        <v>523</v>
      </c>
      <c r="H232" s="217">
        <v>1</v>
      </c>
      <c r="I232" s="218"/>
      <c r="J232" s="219">
        <f>ROUND(I232*H232,2)</f>
        <v>0</v>
      </c>
      <c r="K232" s="215" t="s">
        <v>19</v>
      </c>
      <c r="L232" s="45"/>
      <c r="M232" s="220" t="s">
        <v>19</v>
      </c>
      <c r="N232" s="221" t="s">
        <v>44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222</v>
      </c>
      <c r="AT232" s="224" t="s">
        <v>217</v>
      </c>
      <c r="AU232" s="224" t="s">
        <v>80</v>
      </c>
      <c r="AY232" s="18" t="s">
        <v>214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80</v>
      </c>
      <c r="BK232" s="225">
        <f>ROUND(I232*H232,2)</f>
        <v>0</v>
      </c>
      <c r="BL232" s="18" t="s">
        <v>222</v>
      </c>
      <c r="BM232" s="224" t="s">
        <v>942</v>
      </c>
    </row>
    <row r="233" s="2" customFormat="1">
      <c r="A233" s="39"/>
      <c r="B233" s="40"/>
      <c r="C233" s="41"/>
      <c r="D233" s="226" t="s">
        <v>224</v>
      </c>
      <c r="E233" s="41"/>
      <c r="F233" s="227" t="s">
        <v>2748</v>
      </c>
      <c r="G233" s="41"/>
      <c r="H233" s="41"/>
      <c r="I233" s="228"/>
      <c r="J233" s="41"/>
      <c r="K233" s="41"/>
      <c r="L233" s="45"/>
      <c r="M233" s="255"/>
      <c r="N233" s="256"/>
      <c r="O233" s="257"/>
      <c r="P233" s="257"/>
      <c r="Q233" s="257"/>
      <c r="R233" s="257"/>
      <c r="S233" s="257"/>
      <c r="T233" s="258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224</v>
      </c>
      <c r="AU233" s="18" t="s">
        <v>80</v>
      </c>
    </row>
    <row r="234" s="2" customFormat="1" ht="6.96" customHeight="1">
      <c r="A234" s="39"/>
      <c r="B234" s="60"/>
      <c r="C234" s="61"/>
      <c r="D234" s="61"/>
      <c r="E234" s="61"/>
      <c r="F234" s="61"/>
      <c r="G234" s="61"/>
      <c r="H234" s="61"/>
      <c r="I234" s="61"/>
      <c r="J234" s="61"/>
      <c r="K234" s="61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TJ4vdvrxH1ZRXW1IgScqw8H/ntR01nNb6g+z4dL3yXM2oS+3Mn/HzBPK1FtPL8wHUVXDVq19bgiaYJZ797bTCg==" hashValue="aqcelmAgykMaejLAnAG9hidLyLQ9wHpEZnNjYPWl62AHs4KMjAoI86W4UiX+P0Se9krHy1eX6maNHXt710JHJA==" algorithmName="SHA-512" password="CC35"/>
  <autoFilter ref="C89:K2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176</v>
      </c>
      <c r="L8" s="21"/>
    </row>
    <row r="9" s="2" customFormat="1" ht="16.5" customHeight="1">
      <c r="A9" s="39"/>
      <c r="B9" s="45"/>
      <c r="C9" s="39"/>
      <c r="D9" s="39"/>
      <c r="E9" s="144" t="s">
        <v>2594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2749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2596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2597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2596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2597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ROUND((SUM(BE90:BE251)),  2)</f>
        <v>0</v>
      </c>
      <c r="G35" s="39"/>
      <c r="H35" s="39"/>
      <c r="I35" s="158">
        <v>0.20999999999999999</v>
      </c>
      <c r="J35" s="157">
        <f>ROUND(((SUM(BE90:BE251))*I35),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ROUND((SUM(BF90:BF251)),  2)</f>
        <v>0</v>
      </c>
      <c r="G36" s="39"/>
      <c r="H36" s="39"/>
      <c r="I36" s="158">
        <v>0.12</v>
      </c>
      <c r="J36" s="157">
        <f>ROUND(((SUM(BF90:BF251))*I36),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ROUND((SUM(BG90:BG251)),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ROUND((SUM(BH90:BH251)),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ROUND((SUM(BI90:BI251)),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2594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D3.2.2.2 - PS236 - 5502 - EC Broumovská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181</v>
      </c>
      <c r="D61" s="172"/>
      <c r="E61" s="172"/>
      <c r="F61" s="172"/>
      <c r="G61" s="172"/>
      <c r="H61" s="172"/>
      <c r="I61" s="172"/>
      <c r="J61" s="173" t="s">
        <v>182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183</v>
      </c>
    </row>
    <row r="64" s="9" customFormat="1" ht="24.96" customHeight="1">
      <c r="A64" s="9"/>
      <c r="B64" s="175"/>
      <c r="C64" s="176"/>
      <c r="D64" s="177" t="s">
        <v>2598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2599</v>
      </c>
      <c r="E65" s="178"/>
      <c r="F65" s="178"/>
      <c r="G65" s="178"/>
      <c r="H65" s="178"/>
      <c r="I65" s="178"/>
      <c r="J65" s="179">
        <f>J94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2600</v>
      </c>
      <c r="E66" s="178"/>
      <c r="F66" s="178"/>
      <c r="G66" s="178"/>
      <c r="H66" s="178"/>
      <c r="I66" s="178"/>
      <c r="J66" s="179">
        <f>J99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2601</v>
      </c>
      <c r="E67" s="178"/>
      <c r="F67" s="178"/>
      <c r="G67" s="178"/>
      <c r="H67" s="178"/>
      <c r="I67" s="178"/>
      <c r="J67" s="179">
        <f>J166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2602</v>
      </c>
      <c r="E68" s="178"/>
      <c r="F68" s="178"/>
      <c r="G68" s="178"/>
      <c r="H68" s="178"/>
      <c r="I68" s="178"/>
      <c r="J68" s="179">
        <f>J203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199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176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2594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178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D3.2.2.2 - PS236 - 5502 - EC Broumovská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200</v>
      </c>
      <c r="D89" s="189" t="s">
        <v>58</v>
      </c>
      <c r="E89" s="189" t="s">
        <v>54</v>
      </c>
      <c r="F89" s="189" t="s">
        <v>55</v>
      </c>
      <c r="G89" s="189" t="s">
        <v>201</v>
      </c>
      <c r="H89" s="189" t="s">
        <v>202</v>
      </c>
      <c r="I89" s="189" t="s">
        <v>203</v>
      </c>
      <c r="J89" s="189" t="s">
        <v>182</v>
      </c>
      <c r="K89" s="190" t="s">
        <v>204</v>
      </c>
      <c r="L89" s="191"/>
      <c r="M89" s="93" t="s">
        <v>19</v>
      </c>
      <c r="N89" s="94" t="s">
        <v>43</v>
      </c>
      <c r="O89" s="94" t="s">
        <v>205</v>
      </c>
      <c r="P89" s="94" t="s">
        <v>206</v>
      </c>
      <c r="Q89" s="94" t="s">
        <v>207</v>
      </c>
      <c r="R89" s="94" t="s">
        <v>208</v>
      </c>
      <c r="S89" s="94" t="s">
        <v>209</v>
      </c>
      <c r="T89" s="95" t="s">
        <v>210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211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P91+P94+P99+P166+P203</f>
        <v>0</v>
      </c>
      <c r="Q90" s="97"/>
      <c r="R90" s="194">
        <f>R91+R94+R99+R166+R203</f>
        <v>0</v>
      </c>
      <c r="S90" s="97"/>
      <c r="T90" s="195">
        <f>T91+T94+T99+T166+T203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183</v>
      </c>
      <c r="BK90" s="196">
        <f>BK91+BK94+BK99+BK166+BK203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80</v>
      </c>
      <c r="F91" s="200" t="s">
        <v>2603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SUM(P92:P93)</f>
        <v>0</v>
      </c>
      <c r="Q91" s="205"/>
      <c r="R91" s="206">
        <f>SUM(R92:R93)</f>
        <v>0</v>
      </c>
      <c r="S91" s="205"/>
      <c r="T91" s="207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214</v>
      </c>
      <c r="BK91" s="210">
        <f>SUM(BK92:BK93)</f>
        <v>0</v>
      </c>
    </row>
    <row r="92" s="2" customFormat="1" ht="37.8" customHeight="1">
      <c r="A92" s="39"/>
      <c r="B92" s="40"/>
      <c r="C92" s="213" t="s">
        <v>80</v>
      </c>
      <c r="D92" s="213" t="s">
        <v>217</v>
      </c>
      <c r="E92" s="214" t="s">
        <v>2604</v>
      </c>
      <c r="F92" s="215" t="s">
        <v>2750</v>
      </c>
      <c r="G92" s="216" t="s">
        <v>523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222</v>
      </c>
      <c r="AT92" s="224" t="s">
        <v>217</v>
      </c>
      <c r="AU92" s="224" t="s">
        <v>80</v>
      </c>
      <c r="AY92" s="18" t="s">
        <v>214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222</v>
      </c>
      <c r="BM92" s="224" t="s">
        <v>82</v>
      </c>
    </row>
    <row r="93" s="2" customFormat="1">
      <c r="A93" s="39"/>
      <c r="B93" s="40"/>
      <c r="C93" s="41"/>
      <c r="D93" s="226" t="s">
        <v>224</v>
      </c>
      <c r="E93" s="41"/>
      <c r="F93" s="227" t="s">
        <v>2751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224</v>
      </c>
      <c r="AU93" s="18" t="s">
        <v>80</v>
      </c>
    </row>
    <row r="94" s="12" customFormat="1" ht="25.92" customHeight="1">
      <c r="A94" s="12"/>
      <c r="B94" s="197"/>
      <c r="C94" s="198"/>
      <c r="D94" s="199" t="s">
        <v>72</v>
      </c>
      <c r="E94" s="200" t="s">
        <v>82</v>
      </c>
      <c r="F94" s="200" t="s">
        <v>2607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SUM(P95:P98)</f>
        <v>0</v>
      </c>
      <c r="Q94" s="205"/>
      <c r="R94" s="206">
        <f>SUM(R95:R98)</f>
        <v>0</v>
      </c>
      <c r="S94" s="205"/>
      <c r="T94" s="207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80</v>
      </c>
      <c r="AT94" s="209" t="s">
        <v>72</v>
      </c>
      <c r="AU94" s="209" t="s">
        <v>73</v>
      </c>
      <c r="AY94" s="208" t="s">
        <v>214</v>
      </c>
      <c r="BK94" s="210">
        <f>SUM(BK95:BK98)</f>
        <v>0</v>
      </c>
    </row>
    <row r="95" s="2" customFormat="1" ht="33" customHeight="1">
      <c r="A95" s="39"/>
      <c r="B95" s="40"/>
      <c r="C95" s="213" t="s">
        <v>82</v>
      </c>
      <c r="D95" s="213" t="s">
        <v>217</v>
      </c>
      <c r="E95" s="214" t="s">
        <v>2608</v>
      </c>
      <c r="F95" s="215" t="s">
        <v>2752</v>
      </c>
      <c r="G95" s="216" t="s">
        <v>523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222</v>
      </c>
      <c r="AT95" s="224" t="s">
        <v>217</v>
      </c>
      <c r="AU95" s="224" t="s">
        <v>80</v>
      </c>
      <c r="AY95" s="18" t="s">
        <v>214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222</v>
      </c>
      <c r="BM95" s="224" t="s">
        <v>222</v>
      </c>
    </row>
    <row r="96" s="2" customFormat="1">
      <c r="A96" s="39"/>
      <c r="B96" s="40"/>
      <c r="C96" s="41"/>
      <c r="D96" s="226" t="s">
        <v>224</v>
      </c>
      <c r="E96" s="41"/>
      <c r="F96" s="227" t="s">
        <v>2752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224</v>
      </c>
      <c r="AU96" s="18" t="s">
        <v>80</v>
      </c>
    </row>
    <row r="97" s="2" customFormat="1" ht="16.5" customHeight="1">
      <c r="A97" s="39"/>
      <c r="B97" s="40"/>
      <c r="C97" s="213" t="s">
        <v>236</v>
      </c>
      <c r="D97" s="213" t="s">
        <v>217</v>
      </c>
      <c r="E97" s="214" t="s">
        <v>2610</v>
      </c>
      <c r="F97" s="215" t="s">
        <v>2611</v>
      </c>
      <c r="G97" s="216" t="s">
        <v>523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222</v>
      </c>
      <c r="AT97" s="224" t="s">
        <v>217</v>
      </c>
      <c r="AU97" s="224" t="s">
        <v>80</v>
      </c>
      <c r="AY97" s="18" t="s">
        <v>214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222</v>
      </c>
      <c r="BM97" s="224" t="s">
        <v>259</v>
      </c>
    </row>
    <row r="98" s="2" customFormat="1">
      <c r="A98" s="39"/>
      <c r="B98" s="40"/>
      <c r="C98" s="41"/>
      <c r="D98" s="226" t="s">
        <v>224</v>
      </c>
      <c r="E98" s="41"/>
      <c r="F98" s="227" t="s">
        <v>2611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224</v>
      </c>
      <c r="AU98" s="18" t="s">
        <v>80</v>
      </c>
    </row>
    <row r="99" s="12" customFormat="1" ht="25.92" customHeight="1">
      <c r="A99" s="12"/>
      <c r="B99" s="197"/>
      <c r="C99" s="198"/>
      <c r="D99" s="199" t="s">
        <v>72</v>
      </c>
      <c r="E99" s="200" t="s">
        <v>236</v>
      </c>
      <c r="F99" s="200" t="s">
        <v>2612</v>
      </c>
      <c r="G99" s="198"/>
      <c r="H99" s="198"/>
      <c r="I99" s="201"/>
      <c r="J99" s="202">
        <f>BK99</f>
        <v>0</v>
      </c>
      <c r="K99" s="198"/>
      <c r="L99" s="203"/>
      <c r="M99" s="204"/>
      <c r="N99" s="205"/>
      <c r="O99" s="205"/>
      <c r="P99" s="206">
        <f>SUM(P100:P165)</f>
        <v>0</v>
      </c>
      <c r="Q99" s="205"/>
      <c r="R99" s="206">
        <f>SUM(R100:R165)</f>
        <v>0</v>
      </c>
      <c r="S99" s="205"/>
      <c r="T99" s="207">
        <f>SUM(T100:T165)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80</v>
      </c>
      <c r="AT99" s="209" t="s">
        <v>72</v>
      </c>
      <c r="AU99" s="209" t="s">
        <v>73</v>
      </c>
      <c r="AY99" s="208" t="s">
        <v>214</v>
      </c>
      <c r="BK99" s="210">
        <f>SUM(BK100:BK165)</f>
        <v>0</v>
      </c>
    </row>
    <row r="100" s="2" customFormat="1" ht="16.5" customHeight="1">
      <c r="A100" s="39"/>
      <c r="B100" s="40"/>
      <c r="C100" s="213" t="s">
        <v>222</v>
      </c>
      <c r="D100" s="213" t="s">
        <v>217</v>
      </c>
      <c r="E100" s="214" t="s">
        <v>2613</v>
      </c>
      <c r="F100" s="215" t="s">
        <v>2614</v>
      </c>
      <c r="G100" s="216" t="s">
        <v>523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222</v>
      </c>
      <c r="AT100" s="224" t="s">
        <v>217</v>
      </c>
      <c r="AU100" s="224" t="s">
        <v>80</v>
      </c>
      <c r="AY100" s="18" t="s">
        <v>214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222</v>
      </c>
      <c r="BM100" s="224" t="s">
        <v>215</v>
      </c>
    </row>
    <row r="101" s="2" customFormat="1">
      <c r="A101" s="39"/>
      <c r="B101" s="40"/>
      <c r="C101" s="41"/>
      <c r="D101" s="226" t="s">
        <v>224</v>
      </c>
      <c r="E101" s="41"/>
      <c r="F101" s="227" t="s">
        <v>2614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224</v>
      </c>
      <c r="AU101" s="18" t="s">
        <v>80</v>
      </c>
    </row>
    <row r="102" s="2" customFormat="1" ht="16.5" customHeight="1">
      <c r="A102" s="39"/>
      <c r="B102" s="40"/>
      <c r="C102" s="213" t="s">
        <v>253</v>
      </c>
      <c r="D102" s="213" t="s">
        <v>217</v>
      </c>
      <c r="E102" s="214" t="s">
        <v>2615</v>
      </c>
      <c r="F102" s="215" t="s">
        <v>2753</v>
      </c>
      <c r="G102" s="216" t="s">
        <v>523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222</v>
      </c>
      <c r="AT102" s="224" t="s">
        <v>217</v>
      </c>
      <c r="AU102" s="224" t="s">
        <v>80</v>
      </c>
      <c r="AY102" s="18" t="s">
        <v>214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222</v>
      </c>
      <c r="BM102" s="224" t="s">
        <v>274</v>
      </c>
    </row>
    <row r="103" s="2" customFormat="1">
      <c r="A103" s="39"/>
      <c r="B103" s="40"/>
      <c r="C103" s="41"/>
      <c r="D103" s="226" t="s">
        <v>224</v>
      </c>
      <c r="E103" s="41"/>
      <c r="F103" s="227" t="s">
        <v>2753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224</v>
      </c>
      <c r="AU103" s="18" t="s">
        <v>80</v>
      </c>
    </row>
    <row r="104" s="2" customFormat="1" ht="16.5" customHeight="1">
      <c r="A104" s="39"/>
      <c r="B104" s="40"/>
      <c r="C104" s="213" t="s">
        <v>259</v>
      </c>
      <c r="D104" s="213" t="s">
        <v>217</v>
      </c>
      <c r="E104" s="214" t="s">
        <v>2617</v>
      </c>
      <c r="F104" s="215" t="s">
        <v>2754</v>
      </c>
      <c r="G104" s="216" t="s">
        <v>523</v>
      </c>
      <c r="H104" s="217">
        <v>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222</v>
      </c>
      <c r="AT104" s="224" t="s">
        <v>217</v>
      </c>
      <c r="AU104" s="224" t="s">
        <v>80</v>
      </c>
      <c r="AY104" s="18" t="s">
        <v>214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222</v>
      </c>
      <c r="BM104" s="224" t="s">
        <v>8</v>
      </c>
    </row>
    <row r="105" s="2" customFormat="1">
      <c r="A105" s="39"/>
      <c r="B105" s="40"/>
      <c r="C105" s="41"/>
      <c r="D105" s="226" t="s">
        <v>224</v>
      </c>
      <c r="E105" s="41"/>
      <c r="F105" s="227" t="s">
        <v>2754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224</v>
      </c>
      <c r="AU105" s="18" t="s">
        <v>80</v>
      </c>
    </row>
    <row r="106" s="2" customFormat="1" ht="16.5" customHeight="1">
      <c r="A106" s="39"/>
      <c r="B106" s="40"/>
      <c r="C106" s="213" t="s">
        <v>263</v>
      </c>
      <c r="D106" s="213" t="s">
        <v>217</v>
      </c>
      <c r="E106" s="214" t="s">
        <v>2619</v>
      </c>
      <c r="F106" s="215" t="s">
        <v>2616</v>
      </c>
      <c r="G106" s="216" t="s">
        <v>523</v>
      </c>
      <c r="H106" s="217">
        <v>3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222</v>
      </c>
      <c r="AT106" s="224" t="s">
        <v>217</v>
      </c>
      <c r="AU106" s="224" t="s">
        <v>80</v>
      </c>
      <c r="AY106" s="18" t="s">
        <v>214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222</v>
      </c>
      <c r="BM106" s="224" t="s">
        <v>292</v>
      </c>
    </row>
    <row r="107" s="2" customFormat="1">
      <c r="A107" s="39"/>
      <c r="B107" s="40"/>
      <c r="C107" s="41"/>
      <c r="D107" s="226" t="s">
        <v>224</v>
      </c>
      <c r="E107" s="41"/>
      <c r="F107" s="227" t="s">
        <v>2616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224</v>
      </c>
      <c r="AU107" s="18" t="s">
        <v>80</v>
      </c>
    </row>
    <row r="108" s="2" customFormat="1" ht="16.5" customHeight="1">
      <c r="A108" s="39"/>
      <c r="B108" s="40"/>
      <c r="C108" s="213" t="s">
        <v>215</v>
      </c>
      <c r="D108" s="213" t="s">
        <v>217</v>
      </c>
      <c r="E108" s="214" t="s">
        <v>2621</v>
      </c>
      <c r="F108" s="215" t="s">
        <v>2618</v>
      </c>
      <c r="G108" s="216" t="s">
        <v>523</v>
      </c>
      <c r="H108" s="217">
        <v>4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222</v>
      </c>
      <c r="AT108" s="224" t="s">
        <v>217</v>
      </c>
      <c r="AU108" s="224" t="s">
        <v>80</v>
      </c>
      <c r="AY108" s="18" t="s">
        <v>214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222</v>
      </c>
      <c r="BM108" s="224" t="s">
        <v>250</v>
      </c>
    </row>
    <row r="109" s="2" customFormat="1">
      <c r="A109" s="39"/>
      <c r="B109" s="40"/>
      <c r="C109" s="41"/>
      <c r="D109" s="226" t="s">
        <v>224</v>
      </c>
      <c r="E109" s="41"/>
      <c r="F109" s="227" t="s">
        <v>2618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224</v>
      </c>
      <c r="AU109" s="18" t="s">
        <v>80</v>
      </c>
    </row>
    <row r="110" s="2" customFormat="1" ht="24.15" customHeight="1">
      <c r="A110" s="39"/>
      <c r="B110" s="40"/>
      <c r="C110" s="213" t="s">
        <v>270</v>
      </c>
      <c r="D110" s="213" t="s">
        <v>217</v>
      </c>
      <c r="E110" s="214" t="s">
        <v>2623</v>
      </c>
      <c r="F110" s="215" t="s">
        <v>2622</v>
      </c>
      <c r="G110" s="216" t="s">
        <v>523</v>
      </c>
      <c r="H110" s="217">
        <v>3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222</v>
      </c>
      <c r="AT110" s="224" t="s">
        <v>217</v>
      </c>
      <c r="AU110" s="224" t="s">
        <v>80</v>
      </c>
      <c r="AY110" s="18" t="s">
        <v>214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222</v>
      </c>
      <c r="BM110" s="224" t="s">
        <v>307</v>
      </c>
    </row>
    <row r="111" s="2" customFormat="1">
      <c r="A111" s="39"/>
      <c r="B111" s="40"/>
      <c r="C111" s="41"/>
      <c r="D111" s="226" t="s">
        <v>224</v>
      </c>
      <c r="E111" s="41"/>
      <c r="F111" s="227" t="s">
        <v>2622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224</v>
      </c>
      <c r="AU111" s="18" t="s">
        <v>80</v>
      </c>
    </row>
    <row r="112" s="2" customFormat="1" ht="24.15" customHeight="1">
      <c r="A112" s="39"/>
      <c r="B112" s="40"/>
      <c r="C112" s="213" t="s">
        <v>274</v>
      </c>
      <c r="D112" s="213" t="s">
        <v>217</v>
      </c>
      <c r="E112" s="214" t="s">
        <v>2625</v>
      </c>
      <c r="F112" s="215" t="s">
        <v>2755</v>
      </c>
      <c r="G112" s="216" t="s">
        <v>523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222</v>
      </c>
      <c r="AT112" s="224" t="s">
        <v>217</v>
      </c>
      <c r="AU112" s="224" t="s">
        <v>80</v>
      </c>
      <c r="AY112" s="18" t="s">
        <v>214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222</v>
      </c>
      <c r="BM112" s="224" t="s">
        <v>315</v>
      </c>
    </row>
    <row r="113" s="2" customFormat="1">
      <c r="A113" s="39"/>
      <c r="B113" s="40"/>
      <c r="C113" s="41"/>
      <c r="D113" s="226" t="s">
        <v>224</v>
      </c>
      <c r="E113" s="41"/>
      <c r="F113" s="227" t="s">
        <v>2755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224</v>
      </c>
      <c r="AU113" s="18" t="s">
        <v>80</v>
      </c>
    </row>
    <row r="114" s="2" customFormat="1" ht="24.15" customHeight="1">
      <c r="A114" s="39"/>
      <c r="B114" s="40"/>
      <c r="C114" s="213" t="s">
        <v>281</v>
      </c>
      <c r="D114" s="213" t="s">
        <v>217</v>
      </c>
      <c r="E114" s="214" t="s">
        <v>2628</v>
      </c>
      <c r="F114" s="215" t="s">
        <v>2620</v>
      </c>
      <c r="G114" s="216" t="s">
        <v>523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222</v>
      </c>
      <c r="AT114" s="224" t="s">
        <v>217</v>
      </c>
      <c r="AU114" s="224" t="s">
        <v>80</v>
      </c>
      <c r="AY114" s="18" t="s">
        <v>214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222</v>
      </c>
      <c r="BM114" s="224" t="s">
        <v>325</v>
      </c>
    </row>
    <row r="115" s="2" customFormat="1">
      <c r="A115" s="39"/>
      <c r="B115" s="40"/>
      <c r="C115" s="41"/>
      <c r="D115" s="226" t="s">
        <v>224</v>
      </c>
      <c r="E115" s="41"/>
      <c r="F115" s="227" t="s">
        <v>2620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224</v>
      </c>
      <c r="AU115" s="18" t="s">
        <v>80</v>
      </c>
    </row>
    <row r="116" s="2" customFormat="1" ht="24.15" customHeight="1">
      <c r="A116" s="39"/>
      <c r="B116" s="40"/>
      <c r="C116" s="213" t="s">
        <v>8</v>
      </c>
      <c r="D116" s="213" t="s">
        <v>217</v>
      </c>
      <c r="E116" s="214" t="s">
        <v>2630</v>
      </c>
      <c r="F116" s="215" t="s">
        <v>2756</v>
      </c>
      <c r="G116" s="216" t="s">
        <v>523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222</v>
      </c>
      <c r="AT116" s="224" t="s">
        <v>217</v>
      </c>
      <c r="AU116" s="224" t="s">
        <v>80</v>
      </c>
      <c r="AY116" s="18" t="s">
        <v>214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222</v>
      </c>
      <c r="BM116" s="224" t="s">
        <v>338</v>
      </c>
    </row>
    <row r="117" s="2" customFormat="1">
      <c r="A117" s="39"/>
      <c r="B117" s="40"/>
      <c r="C117" s="41"/>
      <c r="D117" s="226" t="s">
        <v>224</v>
      </c>
      <c r="E117" s="41"/>
      <c r="F117" s="227" t="s">
        <v>2756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224</v>
      </c>
      <c r="AU117" s="18" t="s">
        <v>80</v>
      </c>
    </row>
    <row r="118" s="2" customFormat="1" ht="16.5" customHeight="1">
      <c r="A118" s="39"/>
      <c r="B118" s="40"/>
      <c r="C118" s="213" t="s">
        <v>288</v>
      </c>
      <c r="D118" s="213" t="s">
        <v>217</v>
      </c>
      <c r="E118" s="214" t="s">
        <v>2632</v>
      </c>
      <c r="F118" s="215" t="s">
        <v>2757</v>
      </c>
      <c r="G118" s="216" t="s">
        <v>523</v>
      </c>
      <c r="H118" s="217">
        <v>8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222</v>
      </c>
      <c r="AT118" s="224" t="s">
        <v>217</v>
      </c>
      <c r="AU118" s="224" t="s">
        <v>80</v>
      </c>
      <c r="AY118" s="18" t="s">
        <v>214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222</v>
      </c>
      <c r="BM118" s="224" t="s">
        <v>352</v>
      </c>
    </row>
    <row r="119" s="2" customFormat="1">
      <c r="A119" s="39"/>
      <c r="B119" s="40"/>
      <c r="C119" s="41"/>
      <c r="D119" s="226" t="s">
        <v>224</v>
      </c>
      <c r="E119" s="41"/>
      <c r="F119" s="227" t="s">
        <v>2758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80</v>
      </c>
    </row>
    <row r="120" s="2" customFormat="1" ht="16.5" customHeight="1">
      <c r="A120" s="39"/>
      <c r="B120" s="40"/>
      <c r="C120" s="213" t="s">
        <v>292</v>
      </c>
      <c r="D120" s="213" t="s">
        <v>217</v>
      </c>
      <c r="E120" s="214" t="s">
        <v>2634</v>
      </c>
      <c r="F120" s="215" t="s">
        <v>2626</v>
      </c>
      <c r="G120" s="216" t="s">
        <v>523</v>
      </c>
      <c r="H120" s="217">
        <v>18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222</v>
      </c>
      <c r="AT120" s="224" t="s">
        <v>217</v>
      </c>
      <c r="AU120" s="224" t="s">
        <v>80</v>
      </c>
      <c r="AY120" s="18" t="s">
        <v>214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222</v>
      </c>
      <c r="BM120" s="224" t="s">
        <v>364</v>
      </c>
    </row>
    <row r="121" s="2" customFormat="1">
      <c r="A121" s="39"/>
      <c r="B121" s="40"/>
      <c r="C121" s="41"/>
      <c r="D121" s="226" t="s">
        <v>224</v>
      </c>
      <c r="E121" s="41"/>
      <c r="F121" s="227" t="s">
        <v>2627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224</v>
      </c>
      <c r="AU121" s="18" t="s">
        <v>80</v>
      </c>
    </row>
    <row r="122" s="2" customFormat="1" ht="16.5" customHeight="1">
      <c r="A122" s="39"/>
      <c r="B122" s="40"/>
      <c r="C122" s="213" t="s">
        <v>296</v>
      </c>
      <c r="D122" s="213" t="s">
        <v>217</v>
      </c>
      <c r="E122" s="214" t="s">
        <v>2636</v>
      </c>
      <c r="F122" s="215" t="s">
        <v>2759</v>
      </c>
      <c r="G122" s="216" t="s">
        <v>523</v>
      </c>
      <c r="H122" s="217">
        <v>4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222</v>
      </c>
      <c r="AT122" s="224" t="s">
        <v>217</v>
      </c>
      <c r="AU122" s="224" t="s">
        <v>80</v>
      </c>
      <c r="AY122" s="18" t="s">
        <v>214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222</v>
      </c>
      <c r="BM122" s="224" t="s">
        <v>372</v>
      </c>
    </row>
    <row r="123" s="2" customFormat="1">
      <c r="A123" s="39"/>
      <c r="B123" s="40"/>
      <c r="C123" s="41"/>
      <c r="D123" s="226" t="s">
        <v>224</v>
      </c>
      <c r="E123" s="41"/>
      <c r="F123" s="227" t="s">
        <v>2760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224</v>
      </c>
      <c r="AU123" s="18" t="s">
        <v>80</v>
      </c>
    </row>
    <row r="124" s="2" customFormat="1" ht="16.5" customHeight="1">
      <c r="A124" s="39"/>
      <c r="B124" s="40"/>
      <c r="C124" s="213" t="s">
        <v>250</v>
      </c>
      <c r="D124" s="213" t="s">
        <v>217</v>
      </c>
      <c r="E124" s="214" t="s">
        <v>2638</v>
      </c>
      <c r="F124" s="215" t="s">
        <v>2629</v>
      </c>
      <c r="G124" s="216" t="s">
        <v>523</v>
      </c>
      <c r="H124" s="217">
        <v>4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222</v>
      </c>
      <c r="AT124" s="224" t="s">
        <v>217</v>
      </c>
      <c r="AU124" s="224" t="s">
        <v>80</v>
      </c>
      <c r="AY124" s="18" t="s">
        <v>214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222</v>
      </c>
      <c r="BM124" s="224" t="s">
        <v>257</v>
      </c>
    </row>
    <row r="125" s="2" customFormat="1">
      <c r="A125" s="39"/>
      <c r="B125" s="40"/>
      <c r="C125" s="41"/>
      <c r="D125" s="226" t="s">
        <v>224</v>
      </c>
      <c r="E125" s="41"/>
      <c r="F125" s="227" t="s">
        <v>2629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224</v>
      </c>
      <c r="AU125" s="18" t="s">
        <v>80</v>
      </c>
    </row>
    <row r="126" s="2" customFormat="1" ht="16.5" customHeight="1">
      <c r="A126" s="39"/>
      <c r="B126" s="40"/>
      <c r="C126" s="213" t="s">
        <v>303</v>
      </c>
      <c r="D126" s="213" t="s">
        <v>217</v>
      </c>
      <c r="E126" s="214" t="s">
        <v>2640</v>
      </c>
      <c r="F126" s="215" t="s">
        <v>2761</v>
      </c>
      <c r="G126" s="216" t="s">
        <v>523</v>
      </c>
      <c r="H126" s="217">
        <v>8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222</v>
      </c>
      <c r="AT126" s="224" t="s">
        <v>217</v>
      </c>
      <c r="AU126" s="224" t="s">
        <v>80</v>
      </c>
      <c r="AY126" s="18" t="s">
        <v>214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222</v>
      </c>
      <c r="BM126" s="224" t="s">
        <v>395</v>
      </c>
    </row>
    <row r="127" s="2" customFormat="1">
      <c r="A127" s="39"/>
      <c r="B127" s="40"/>
      <c r="C127" s="41"/>
      <c r="D127" s="226" t="s">
        <v>224</v>
      </c>
      <c r="E127" s="41"/>
      <c r="F127" s="227" t="s">
        <v>2761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224</v>
      </c>
      <c r="AU127" s="18" t="s">
        <v>80</v>
      </c>
    </row>
    <row r="128" s="2" customFormat="1" ht="16.5" customHeight="1">
      <c r="A128" s="39"/>
      <c r="B128" s="40"/>
      <c r="C128" s="213" t="s">
        <v>307</v>
      </c>
      <c r="D128" s="213" t="s">
        <v>217</v>
      </c>
      <c r="E128" s="214" t="s">
        <v>2642</v>
      </c>
      <c r="F128" s="215" t="s">
        <v>2631</v>
      </c>
      <c r="G128" s="216" t="s">
        <v>523</v>
      </c>
      <c r="H128" s="217">
        <v>18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222</v>
      </c>
      <c r="AT128" s="224" t="s">
        <v>217</v>
      </c>
      <c r="AU128" s="224" t="s">
        <v>80</v>
      </c>
      <c r="AY128" s="18" t="s">
        <v>214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222</v>
      </c>
      <c r="BM128" s="224" t="s">
        <v>407</v>
      </c>
    </row>
    <row r="129" s="2" customFormat="1">
      <c r="A129" s="39"/>
      <c r="B129" s="40"/>
      <c r="C129" s="41"/>
      <c r="D129" s="226" t="s">
        <v>224</v>
      </c>
      <c r="E129" s="41"/>
      <c r="F129" s="227" t="s">
        <v>2631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224</v>
      </c>
      <c r="AU129" s="18" t="s">
        <v>80</v>
      </c>
    </row>
    <row r="130" s="2" customFormat="1" ht="16.5" customHeight="1">
      <c r="A130" s="39"/>
      <c r="B130" s="40"/>
      <c r="C130" s="213" t="s">
        <v>311</v>
      </c>
      <c r="D130" s="213" t="s">
        <v>217</v>
      </c>
      <c r="E130" s="214" t="s">
        <v>2644</v>
      </c>
      <c r="F130" s="215" t="s">
        <v>2762</v>
      </c>
      <c r="G130" s="216" t="s">
        <v>523</v>
      </c>
      <c r="H130" s="217">
        <v>4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222</v>
      </c>
      <c r="AT130" s="224" t="s">
        <v>217</v>
      </c>
      <c r="AU130" s="224" t="s">
        <v>80</v>
      </c>
      <c r="AY130" s="18" t="s">
        <v>214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222</v>
      </c>
      <c r="BM130" s="224" t="s">
        <v>421</v>
      </c>
    </row>
    <row r="131" s="2" customFormat="1">
      <c r="A131" s="39"/>
      <c r="B131" s="40"/>
      <c r="C131" s="41"/>
      <c r="D131" s="226" t="s">
        <v>224</v>
      </c>
      <c r="E131" s="41"/>
      <c r="F131" s="227" t="s">
        <v>2762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224</v>
      </c>
      <c r="AU131" s="18" t="s">
        <v>80</v>
      </c>
    </row>
    <row r="132" s="2" customFormat="1" ht="16.5" customHeight="1">
      <c r="A132" s="39"/>
      <c r="B132" s="40"/>
      <c r="C132" s="213" t="s">
        <v>315</v>
      </c>
      <c r="D132" s="213" t="s">
        <v>217</v>
      </c>
      <c r="E132" s="214" t="s">
        <v>2646</v>
      </c>
      <c r="F132" s="215" t="s">
        <v>2633</v>
      </c>
      <c r="G132" s="216" t="s">
        <v>523</v>
      </c>
      <c r="H132" s="217">
        <v>2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222</v>
      </c>
      <c r="AT132" s="224" t="s">
        <v>217</v>
      </c>
      <c r="AU132" s="224" t="s">
        <v>80</v>
      </c>
      <c r="AY132" s="18" t="s">
        <v>214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222</v>
      </c>
      <c r="BM132" s="224" t="s">
        <v>433</v>
      </c>
    </row>
    <row r="133" s="2" customFormat="1">
      <c r="A133" s="39"/>
      <c r="B133" s="40"/>
      <c r="C133" s="41"/>
      <c r="D133" s="226" t="s">
        <v>224</v>
      </c>
      <c r="E133" s="41"/>
      <c r="F133" s="227" t="s">
        <v>2633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80</v>
      </c>
    </row>
    <row r="134" s="2" customFormat="1" ht="16.5" customHeight="1">
      <c r="A134" s="39"/>
      <c r="B134" s="40"/>
      <c r="C134" s="213" t="s">
        <v>7</v>
      </c>
      <c r="D134" s="213" t="s">
        <v>217</v>
      </c>
      <c r="E134" s="214" t="s">
        <v>2648</v>
      </c>
      <c r="F134" s="215" t="s">
        <v>2635</v>
      </c>
      <c r="G134" s="216" t="s">
        <v>523</v>
      </c>
      <c r="H134" s="217">
        <v>9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222</v>
      </c>
      <c r="AT134" s="224" t="s">
        <v>217</v>
      </c>
      <c r="AU134" s="224" t="s">
        <v>80</v>
      </c>
      <c r="AY134" s="18" t="s">
        <v>214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222</v>
      </c>
      <c r="BM134" s="224" t="s">
        <v>443</v>
      </c>
    </row>
    <row r="135" s="2" customFormat="1">
      <c r="A135" s="39"/>
      <c r="B135" s="40"/>
      <c r="C135" s="41"/>
      <c r="D135" s="226" t="s">
        <v>224</v>
      </c>
      <c r="E135" s="41"/>
      <c r="F135" s="227" t="s">
        <v>2635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224</v>
      </c>
      <c r="AU135" s="18" t="s">
        <v>80</v>
      </c>
    </row>
    <row r="136" s="2" customFormat="1" ht="16.5" customHeight="1">
      <c r="A136" s="39"/>
      <c r="B136" s="40"/>
      <c r="C136" s="213" t="s">
        <v>325</v>
      </c>
      <c r="D136" s="213" t="s">
        <v>217</v>
      </c>
      <c r="E136" s="214" t="s">
        <v>2650</v>
      </c>
      <c r="F136" s="215" t="s">
        <v>2637</v>
      </c>
      <c r="G136" s="216" t="s">
        <v>523</v>
      </c>
      <c r="H136" s="217">
        <v>2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222</v>
      </c>
      <c r="AT136" s="224" t="s">
        <v>217</v>
      </c>
      <c r="AU136" s="224" t="s">
        <v>80</v>
      </c>
      <c r="AY136" s="18" t="s">
        <v>214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222</v>
      </c>
      <c r="BM136" s="224" t="s">
        <v>455</v>
      </c>
    </row>
    <row r="137" s="2" customFormat="1">
      <c r="A137" s="39"/>
      <c r="B137" s="40"/>
      <c r="C137" s="41"/>
      <c r="D137" s="226" t="s">
        <v>224</v>
      </c>
      <c r="E137" s="41"/>
      <c r="F137" s="227" t="s">
        <v>2637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80</v>
      </c>
    </row>
    <row r="138" s="2" customFormat="1" ht="16.5" customHeight="1">
      <c r="A138" s="39"/>
      <c r="B138" s="40"/>
      <c r="C138" s="213" t="s">
        <v>331</v>
      </c>
      <c r="D138" s="213" t="s">
        <v>217</v>
      </c>
      <c r="E138" s="214" t="s">
        <v>2652</v>
      </c>
      <c r="F138" s="215" t="s">
        <v>2639</v>
      </c>
      <c r="G138" s="216" t="s">
        <v>523</v>
      </c>
      <c r="H138" s="217">
        <v>1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222</v>
      </c>
      <c r="AT138" s="224" t="s">
        <v>217</v>
      </c>
      <c r="AU138" s="224" t="s">
        <v>80</v>
      </c>
      <c r="AY138" s="18" t="s">
        <v>214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222</v>
      </c>
      <c r="BM138" s="224" t="s">
        <v>464</v>
      </c>
    </row>
    <row r="139" s="2" customFormat="1">
      <c r="A139" s="39"/>
      <c r="B139" s="40"/>
      <c r="C139" s="41"/>
      <c r="D139" s="226" t="s">
        <v>224</v>
      </c>
      <c r="E139" s="41"/>
      <c r="F139" s="227" t="s">
        <v>2639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224</v>
      </c>
      <c r="AU139" s="18" t="s">
        <v>80</v>
      </c>
    </row>
    <row r="140" s="2" customFormat="1" ht="16.5" customHeight="1">
      <c r="A140" s="39"/>
      <c r="B140" s="40"/>
      <c r="C140" s="213" t="s">
        <v>338</v>
      </c>
      <c r="D140" s="213" t="s">
        <v>217</v>
      </c>
      <c r="E140" s="214" t="s">
        <v>2654</v>
      </c>
      <c r="F140" s="215" t="s">
        <v>2641</v>
      </c>
      <c r="G140" s="216" t="s">
        <v>523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222</v>
      </c>
      <c r="AT140" s="224" t="s">
        <v>217</v>
      </c>
      <c r="AU140" s="224" t="s">
        <v>80</v>
      </c>
      <c r="AY140" s="18" t="s">
        <v>214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222</v>
      </c>
      <c r="BM140" s="224" t="s">
        <v>476</v>
      </c>
    </row>
    <row r="141" s="2" customFormat="1">
      <c r="A141" s="39"/>
      <c r="B141" s="40"/>
      <c r="C141" s="41"/>
      <c r="D141" s="226" t="s">
        <v>224</v>
      </c>
      <c r="E141" s="41"/>
      <c r="F141" s="227" t="s">
        <v>2641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224</v>
      </c>
      <c r="AU141" s="18" t="s">
        <v>80</v>
      </c>
    </row>
    <row r="142" s="2" customFormat="1" ht="16.5" customHeight="1">
      <c r="A142" s="39"/>
      <c r="B142" s="40"/>
      <c r="C142" s="213" t="s">
        <v>346</v>
      </c>
      <c r="D142" s="213" t="s">
        <v>217</v>
      </c>
      <c r="E142" s="214" t="s">
        <v>2656</v>
      </c>
      <c r="F142" s="215" t="s">
        <v>2643</v>
      </c>
      <c r="G142" s="216" t="s">
        <v>523</v>
      </c>
      <c r="H142" s="217">
        <v>13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222</v>
      </c>
      <c r="AT142" s="224" t="s">
        <v>217</v>
      </c>
      <c r="AU142" s="224" t="s">
        <v>80</v>
      </c>
      <c r="AY142" s="18" t="s">
        <v>214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222</v>
      </c>
      <c r="BM142" s="224" t="s">
        <v>488</v>
      </c>
    </row>
    <row r="143" s="2" customFormat="1">
      <c r="A143" s="39"/>
      <c r="B143" s="40"/>
      <c r="C143" s="41"/>
      <c r="D143" s="226" t="s">
        <v>224</v>
      </c>
      <c r="E143" s="41"/>
      <c r="F143" s="227" t="s">
        <v>2643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224</v>
      </c>
      <c r="AU143" s="18" t="s">
        <v>80</v>
      </c>
    </row>
    <row r="144" s="2" customFormat="1" ht="16.5" customHeight="1">
      <c r="A144" s="39"/>
      <c r="B144" s="40"/>
      <c r="C144" s="213" t="s">
        <v>352</v>
      </c>
      <c r="D144" s="213" t="s">
        <v>217</v>
      </c>
      <c r="E144" s="214" t="s">
        <v>2658</v>
      </c>
      <c r="F144" s="215" t="s">
        <v>2645</v>
      </c>
      <c r="G144" s="216" t="s">
        <v>523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222</v>
      </c>
      <c r="AT144" s="224" t="s">
        <v>217</v>
      </c>
      <c r="AU144" s="224" t="s">
        <v>80</v>
      </c>
      <c r="AY144" s="18" t="s">
        <v>214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222</v>
      </c>
      <c r="BM144" s="224" t="s">
        <v>501</v>
      </c>
    </row>
    <row r="145" s="2" customFormat="1">
      <c r="A145" s="39"/>
      <c r="B145" s="40"/>
      <c r="C145" s="41"/>
      <c r="D145" s="226" t="s">
        <v>224</v>
      </c>
      <c r="E145" s="41"/>
      <c r="F145" s="227" t="s">
        <v>2645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224</v>
      </c>
      <c r="AU145" s="18" t="s">
        <v>80</v>
      </c>
    </row>
    <row r="146" s="2" customFormat="1" ht="16.5" customHeight="1">
      <c r="A146" s="39"/>
      <c r="B146" s="40"/>
      <c r="C146" s="213" t="s">
        <v>358</v>
      </c>
      <c r="D146" s="213" t="s">
        <v>217</v>
      </c>
      <c r="E146" s="214" t="s">
        <v>2660</v>
      </c>
      <c r="F146" s="215" t="s">
        <v>2647</v>
      </c>
      <c r="G146" s="216" t="s">
        <v>523</v>
      </c>
      <c r="H146" s="217">
        <v>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222</v>
      </c>
      <c r="AT146" s="224" t="s">
        <v>217</v>
      </c>
      <c r="AU146" s="224" t="s">
        <v>80</v>
      </c>
      <c r="AY146" s="18" t="s">
        <v>214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222</v>
      </c>
      <c r="BM146" s="224" t="s">
        <v>514</v>
      </c>
    </row>
    <row r="147" s="2" customFormat="1">
      <c r="A147" s="39"/>
      <c r="B147" s="40"/>
      <c r="C147" s="41"/>
      <c r="D147" s="226" t="s">
        <v>224</v>
      </c>
      <c r="E147" s="41"/>
      <c r="F147" s="227" t="s">
        <v>2647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224</v>
      </c>
      <c r="AU147" s="18" t="s">
        <v>80</v>
      </c>
    </row>
    <row r="148" s="2" customFormat="1" ht="21.75" customHeight="1">
      <c r="A148" s="39"/>
      <c r="B148" s="40"/>
      <c r="C148" s="213" t="s">
        <v>364</v>
      </c>
      <c r="D148" s="213" t="s">
        <v>217</v>
      </c>
      <c r="E148" s="214" t="s">
        <v>2663</v>
      </c>
      <c r="F148" s="215" t="s">
        <v>2649</v>
      </c>
      <c r="G148" s="216" t="s">
        <v>523</v>
      </c>
      <c r="H148" s="217">
        <v>13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222</v>
      </c>
      <c r="AT148" s="224" t="s">
        <v>217</v>
      </c>
      <c r="AU148" s="224" t="s">
        <v>80</v>
      </c>
      <c r="AY148" s="18" t="s">
        <v>214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222</v>
      </c>
      <c r="BM148" s="224" t="s">
        <v>526</v>
      </c>
    </row>
    <row r="149" s="2" customFormat="1">
      <c r="A149" s="39"/>
      <c r="B149" s="40"/>
      <c r="C149" s="41"/>
      <c r="D149" s="226" t="s">
        <v>224</v>
      </c>
      <c r="E149" s="41"/>
      <c r="F149" s="227" t="s">
        <v>2649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224</v>
      </c>
      <c r="AU149" s="18" t="s">
        <v>80</v>
      </c>
    </row>
    <row r="150" s="2" customFormat="1" ht="16.5" customHeight="1">
      <c r="A150" s="39"/>
      <c r="B150" s="40"/>
      <c r="C150" s="213" t="s">
        <v>368</v>
      </c>
      <c r="D150" s="213" t="s">
        <v>217</v>
      </c>
      <c r="E150" s="214" t="s">
        <v>2665</v>
      </c>
      <c r="F150" s="215" t="s">
        <v>2651</v>
      </c>
      <c r="G150" s="216" t="s">
        <v>523</v>
      </c>
      <c r="H150" s="217">
        <v>4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222</v>
      </c>
      <c r="AT150" s="224" t="s">
        <v>217</v>
      </c>
      <c r="AU150" s="224" t="s">
        <v>80</v>
      </c>
      <c r="AY150" s="18" t="s">
        <v>214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222</v>
      </c>
      <c r="BM150" s="224" t="s">
        <v>539</v>
      </c>
    </row>
    <row r="151" s="2" customFormat="1">
      <c r="A151" s="39"/>
      <c r="B151" s="40"/>
      <c r="C151" s="41"/>
      <c r="D151" s="226" t="s">
        <v>224</v>
      </c>
      <c r="E151" s="41"/>
      <c r="F151" s="227" t="s">
        <v>2651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224</v>
      </c>
      <c r="AU151" s="18" t="s">
        <v>80</v>
      </c>
    </row>
    <row r="152" s="2" customFormat="1" ht="16.5" customHeight="1">
      <c r="A152" s="39"/>
      <c r="B152" s="40"/>
      <c r="C152" s="213" t="s">
        <v>372</v>
      </c>
      <c r="D152" s="213" t="s">
        <v>217</v>
      </c>
      <c r="E152" s="214" t="s">
        <v>2667</v>
      </c>
      <c r="F152" s="215" t="s">
        <v>2653</v>
      </c>
      <c r="G152" s="216" t="s">
        <v>523</v>
      </c>
      <c r="H152" s="217">
        <v>1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222</v>
      </c>
      <c r="AT152" s="224" t="s">
        <v>217</v>
      </c>
      <c r="AU152" s="224" t="s">
        <v>80</v>
      </c>
      <c r="AY152" s="18" t="s">
        <v>214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222</v>
      </c>
      <c r="BM152" s="224" t="s">
        <v>548</v>
      </c>
    </row>
    <row r="153" s="2" customFormat="1">
      <c r="A153" s="39"/>
      <c r="B153" s="40"/>
      <c r="C153" s="41"/>
      <c r="D153" s="226" t="s">
        <v>224</v>
      </c>
      <c r="E153" s="41"/>
      <c r="F153" s="227" t="s">
        <v>2653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224</v>
      </c>
      <c r="AU153" s="18" t="s">
        <v>80</v>
      </c>
    </row>
    <row r="154" s="2" customFormat="1" ht="16.5" customHeight="1">
      <c r="A154" s="39"/>
      <c r="B154" s="40"/>
      <c r="C154" s="213" t="s">
        <v>376</v>
      </c>
      <c r="D154" s="213" t="s">
        <v>217</v>
      </c>
      <c r="E154" s="214" t="s">
        <v>2669</v>
      </c>
      <c r="F154" s="215" t="s">
        <v>2763</v>
      </c>
      <c r="G154" s="216" t="s">
        <v>523</v>
      </c>
      <c r="H154" s="217">
        <v>1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222</v>
      </c>
      <c r="AT154" s="224" t="s">
        <v>217</v>
      </c>
      <c r="AU154" s="224" t="s">
        <v>80</v>
      </c>
      <c r="AY154" s="18" t="s">
        <v>214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222</v>
      </c>
      <c r="BM154" s="224" t="s">
        <v>563</v>
      </c>
    </row>
    <row r="155" s="2" customFormat="1">
      <c r="A155" s="39"/>
      <c r="B155" s="40"/>
      <c r="C155" s="41"/>
      <c r="D155" s="226" t="s">
        <v>224</v>
      </c>
      <c r="E155" s="41"/>
      <c r="F155" s="227" t="s">
        <v>2763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224</v>
      </c>
      <c r="AU155" s="18" t="s">
        <v>80</v>
      </c>
    </row>
    <row r="156" s="2" customFormat="1" ht="16.5" customHeight="1">
      <c r="A156" s="39"/>
      <c r="B156" s="40"/>
      <c r="C156" s="213" t="s">
        <v>257</v>
      </c>
      <c r="D156" s="213" t="s">
        <v>217</v>
      </c>
      <c r="E156" s="214" t="s">
        <v>2671</v>
      </c>
      <c r="F156" s="215" t="s">
        <v>2764</v>
      </c>
      <c r="G156" s="216" t="s">
        <v>523</v>
      </c>
      <c r="H156" s="217">
        <v>1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222</v>
      </c>
      <c r="AT156" s="224" t="s">
        <v>217</v>
      </c>
      <c r="AU156" s="224" t="s">
        <v>80</v>
      </c>
      <c r="AY156" s="18" t="s">
        <v>214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222</v>
      </c>
      <c r="BM156" s="224" t="s">
        <v>334</v>
      </c>
    </row>
    <row r="157" s="2" customFormat="1">
      <c r="A157" s="39"/>
      <c r="B157" s="40"/>
      <c r="C157" s="41"/>
      <c r="D157" s="226" t="s">
        <v>224</v>
      </c>
      <c r="E157" s="41"/>
      <c r="F157" s="227" t="s">
        <v>2764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224</v>
      </c>
      <c r="AU157" s="18" t="s">
        <v>80</v>
      </c>
    </row>
    <row r="158" s="2" customFormat="1" ht="16.5" customHeight="1">
      <c r="A158" s="39"/>
      <c r="B158" s="40"/>
      <c r="C158" s="213" t="s">
        <v>389</v>
      </c>
      <c r="D158" s="213" t="s">
        <v>217</v>
      </c>
      <c r="E158" s="214" t="s">
        <v>2673</v>
      </c>
      <c r="F158" s="215" t="s">
        <v>2655</v>
      </c>
      <c r="G158" s="216" t="s">
        <v>523</v>
      </c>
      <c r="H158" s="217">
        <v>2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222</v>
      </c>
      <c r="AT158" s="224" t="s">
        <v>217</v>
      </c>
      <c r="AU158" s="224" t="s">
        <v>80</v>
      </c>
      <c r="AY158" s="18" t="s">
        <v>214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222</v>
      </c>
      <c r="BM158" s="224" t="s">
        <v>582</v>
      </c>
    </row>
    <row r="159" s="2" customFormat="1">
      <c r="A159" s="39"/>
      <c r="B159" s="40"/>
      <c r="C159" s="41"/>
      <c r="D159" s="226" t="s">
        <v>224</v>
      </c>
      <c r="E159" s="41"/>
      <c r="F159" s="227" t="s">
        <v>2655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224</v>
      </c>
      <c r="AU159" s="18" t="s">
        <v>80</v>
      </c>
    </row>
    <row r="160" s="2" customFormat="1" ht="16.5" customHeight="1">
      <c r="A160" s="39"/>
      <c r="B160" s="40"/>
      <c r="C160" s="213" t="s">
        <v>395</v>
      </c>
      <c r="D160" s="213" t="s">
        <v>217</v>
      </c>
      <c r="E160" s="214" t="s">
        <v>2675</v>
      </c>
      <c r="F160" s="215" t="s">
        <v>2657</v>
      </c>
      <c r="G160" s="216" t="s">
        <v>523</v>
      </c>
      <c r="H160" s="217">
        <v>5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222</v>
      </c>
      <c r="AT160" s="224" t="s">
        <v>217</v>
      </c>
      <c r="AU160" s="224" t="s">
        <v>80</v>
      </c>
      <c r="AY160" s="18" t="s">
        <v>214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222</v>
      </c>
      <c r="BM160" s="224" t="s">
        <v>594</v>
      </c>
    </row>
    <row r="161" s="2" customFormat="1">
      <c r="A161" s="39"/>
      <c r="B161" s="40"/>
      <c r="C161" s="41"/>
      <c r="D161" s="226" t="s">
        <v>224</v>
      </c>
      <c r="E161" s="41"/>
      <c r="F161" s="227" t="s">
        <v>2657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224</v>
      </c>
      <c r="AU161" s="18" t="s">
        <v>80</v>
      </c>
    </row>
    <row r="162" s="2" customFormat="1" ht="16.5" customHeight="1">
      <c r="A162" s="39"/>
      <c r="B162" s="40"/>
      <c r="C162" s="213" t="s">
        <v>401</v>
      </c>
      <c r="D162" s="213" t="s">
        <v>217</v>
      </c>
      <c r="E162" s="214" t="s">
        <v>2677</v>
      </c>
      <c r="F162" s="215" t="s">
        <v>2659</v>
      </c>
      <c r="G162" s="216" t="s">
        <v>523</v>
      </c>
      <c r="H162" s="217">
        <v>1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44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222</v>
      </c>
      <c r="AT162" s="224" t="s">
        <v>217</v>
      </c>
      <c r="AU162" s="224" t="s">
        <v>80</v>
      </c>
      <c r="AY162" s="18" t="s">
        <v>214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222</v>
      </c>
      <c r="BM162" s="224" t="s">
        <v>606</v>
      </c>
    </row>
    <row r="163" s="2" customFormat="1">
      <c r="A163" s="39"/>
      <c r="B163" s="40"/>
      <c r="C163" s="41"/>
      <c r="D163" s="226" t="s">
        <v>224</v>
      </c>
      <c r="E163" s="41"/>
      <c r="F163" s="227" t="s">
        <v>2659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224</v>
      </c>
      <c r="AU163" s="18" t="s">
        <v>80</v>
      </c>
    </row>
    <row r="164" s="2" customFormat="1" ht="16.5" customHeight="1">
      <c r="A164" s="39"/>
      <c r="B164" s="40"/>
      <c r="C164" s="213" t="s">
        <v>407</v>
      </c>
      <c r="D164" s="213" t="s">
        <v>217</v>
      </c>
      <c r="E164" s="214" t="s">
        <v>2679</v>
      </c>
      <c r="F164" s="215" t="s">
        <v>2661</v>
      </c>
      <c r="G164" s="216" t="s">
        <v>523</v>
      </c>
      <c r="H164" s="217">
        <v>1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44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222</v>
      </c>
      <c r="AT164" s="224" t="s">
        <v>217</v>
      </c>
      <c r="AU164" s="224" t="s">
        <v>80</v>
      </c>
      <c r="AY164" s="18" t="s">
        <v>214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222</v>
      </c>
      <c r="BM164" s="224" t="s">
        <v>616</v>
      </c>
    </row>
    <row r="165" s="2" customFormat="1">
      <c r="A165" s="39"/>
      <c r="B165" s="40"/>
      <c r="C165" s="41"/>
      <c r="D165" s="226" t="s">
        <v>224</v>
      </c>
      <c r="E165" s="41"/>
      <c r="F165" s="227" t="s">
        <v>2661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224</v>
      </c>
      <c r="AU165" s="18" t="s">
        <v>80</v>
      </c>
    </row>
    <row r="166" s="12" customFormat="1" ht="25.92" customHeight="1">
      <c r="A166" s="12"/>
      <c r="B166" s="197"/>
      <c r="C166" s="198"/>
      <c r="D166" s="199" t="s">
        <v>72</v>
      </c>
      <c r="E166" s="200" t="s">
        <v>222</v>
      </c>
      <c r="F166" s="200" t="s">
        <v>2662</v>
      </c>
      <c r="G166" s="198"/>
      <c r="H166" s="198"/>
      <c r="I166" s="201"/>
      <c r="J166" s="202">
        <f>BK166</f>
        <v>0</v>
      </c>
      <c r="K166" s="198"/>
      <c r="L166" s="203"/>
      <c r="M166" s="204"/>
      <c r="N166" s="205"/>
      <c r="O166" s="205"/>
      <c r="P166" s="206">
        <f>SUM(P167:P202)</f>
        <v>0</v>
      </c>
      <c r="Q166" s="205"/>
      <c r="R166" s="206">
        <f>SUM(R167:R202)</f>
        <v>0</v>
      </c>
      <c r="S166" s="205"/>
      <c r="T166" s="207">
        <f>SUM(T167:T202)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8" t="s">
        <v>80</v>
      </c>
      <c r="AT166" s="209" t="s">
        <v>72</v>
      </c>
      <c r="AU166" s="209" t="s">
        <v>73</v>
      </c>
      <c r="AY166" s="208" t="s">
        <v>214</v>
      </c>
      <c r="BK166" s="210">
        <f>SUM(BK167:BK202)</f>
        <v>0</v>
      </c>
    </row>
    <row r="167" s="2" customFormat="1" ht="16.5" customHeight="1">
      <c r="A167" s="39"/>
      <c r="B167" s="40"/>
      <c r="C167" s="213" t="s">
        <v>413</v>
      </c>
      <c r="D167" s="213" t="s">
        <v>217</v>
      </c>
      <c r="E167" s="214" t="s">
        <v>2681</v>
      </c>
      <c r="F167" s="215" t="s">
        <v>2664</v>
      </c>
      <c r="G167" s="216" t="s">
        <v>523</v>
      </c>
      <c r="H167" s="217">
        <v>8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222</v>
      </c>
      <c r="AT167" s="224" t="s">
        <v>217</v>
      </c>
      <c r="AU167" s="224" t="s">
        <v>80</v>
      </c>
      <c r="AY167" s="18" t="s">
        <v>214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222</v>
      </c>
      <c r="BM167" s="224" t="s">
        <v>628</v>
      </c>
    </row>
    <row r="168" s="2" customFormat="1">
      <c r="A168" s="39"/>
      <c r="B168" s="40"/>
      <c r="C168" s="41"/>
      <c r="D168" s="226" t="s">
        <v>224</v>
      </c>
      <c r="E168" s="41"/>
      <c r="F168" s="227" t="s">
        <v>2664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224</v>
      </c>
      <c r="AU168" s="18" t="s">
        <v>80</v>
      </c>
    </row>
    <row r="169" s="2" customFormat="1" ht="16.5" customHeight="1">
      <c r="A169" s="39"/>
      <c r="B169" s="40"/>
      <c r="C169" s="213" t="s">
        <v>421</v>
      </c>
      <c r="D169" s="213" t="s">
        <v>217</v>
      </c>
      <c r="E169" s="214" t="s">
        <v>2683</v>
      </c>
      <c r="F169" s="215" t="s">
        <v>2666</v>
      </c>
      <c r="G169" s="216" t="s">
        <v>523</v>
      </c>
      <c r="H169" s="217">
        <v>23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44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222</v>
      </c>
      <c r="AT169" s="224" t="s">
        <v>217</v>
      </c>
      <c r="AU169" s="224" t="s">
        <v>80</v>
      </c>
      <c r="AY169" s="18" t="s">
        <v>214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80</v>
      </c>
      <c r="BK169" s="225">
        <f>ROUND(I169*H169,2)</f>
        <v>0</v>
      </c>
      <c r="BL169" s="18" t="s">
        <v>222</v>
      </c>
      <c r="BM169" s="224" t="s">
        <v>640</v>
      </c>
    </row>
    <row r="170" s="2" customFormat="1">
      <c r="A170" s="39"/>
      <c r="B170" s="40"/>
      <c r="C170" s="41"/>
      <c r="D170" s="226" t="s">
        <v>224</v>
      </c>
      <c r="E170" s="41"/>
      <c r="F170" s="227" t="s">
        <v>2666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224</v>
      </c>
      <c r="AU170" s="18" t="s">
        <v>80</v>
      </c>
    </row>
    <row r="171" s="2" customFormat="1" ht="16.5" customHeight="1">
      <c r="A171" s="39"/>
      <c r="B171" s="40"/>
      <c r="C171" s="213" t="s">
        <v>428</v>
      </c>
      <c r="D171" s="213" t="s">
        <v>217</v>
      </c>
      <c r="E171" s="214" t="s">
        <v>2685</v>
      </c>
      <c r="F171" s="215" t="s">
        <v>2668</v>
      </c>
      <c r="G171" s="216" t="s">
        <v>523</v>
      </c>
      <c r="H171" s="217">
        <v>31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44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222</v>
      </c>
      <c r="AT171" s="224" t="s">
        <v>217</v>
      </c>
      <c r="AU171" s="224" t="s">
        <v>80</v>
      </c>
      <c r="AY171" s="18" t="s">
        <v>214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222</v>
      </c>
      <c r="BM171" s="224" t="s">
        <v>652</v>
      </c>
    </row>
    <row r="172" s="2" customFormat="1">
      <c r="A172" s="39"/>
      <c r="B172" s="40"/>
      <c r="C172" s="41"/>
      <c r="D172" s="226" t="s">
        <v>224</v>
      </c>
      <c r="E172" s="41"/>
      <c r="F172" s="227" t="s">
        <v>2668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224</v>
      </c>
      <c r="AU172" s="18" t="s">
        <v>80</v>
      </c>
    </row>
    <row r="173" s="2" customFormat="1" ht="16.5" customHeight="1">
      <c r="A173" s="39"/>
      <c r="B173" s="40"/>
      <c r="C173" s="213" t="s">
        <v>433</v>
      </c>
      <c r="D173" s="213" t="s">
        <v>217</v>
      </c>
      <c r="E173" s="214" t="s">
        <v>2687</v>
      </c>
      <c r="F173" s="215" t="s">
        <v>2670</v>
      </c>
      <c r="G173" s="216" t="s">
        <v>523</v>
      </c>
      <c r="H173" s="217">
        <v>23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44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222</v>
      </c>
      <c r="AT173" s="224" t="s">
        <v>217</v>
      </c>
      <c r="AU173" s="224" t="s">
        <v>80</v>
      </c>
      <c r="AY173" s="18" t="s">
        <v>214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222</v>
      </c>
      <c r="BM173" s="224" t="s">
        <v>664</v>
      </c>
    </row>
    <row r="174" s="2" customFormat="1">
      <c r="A174" s="39"/>
      <c r="B174" s="40"/>
      <c r="C174" s="41"/>
      <c r="D174" s="226" t="s">
        <v>224</v>
      </c>
      <c r="E174" s="41"/>
      <c r="F174" s="227" t="s">
        <v>2670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224</v>
      </c>
      <c r="AU174" s="18" t="s">
        <v>80</v>
      </c>
    </row>
    <row r="175" s="2" customFormat="1" ht="16.5" customHeight="1">
      <c r="A175" s="39"/>
      <c r="B175" s="40"/>
      <c r="C175" s="213" t="s">
        <v>439</v>
      </c>
      <c r="D175" s="213" t="s">
        <v>217</v>
      </c>
      <c r="E175" s="214" t="s">
        <v>2689</v>
      </c>
      <c r="F175" s="215" t="s">
        <v>2672</v>
      </c>
      <c r="G175" s="216" t="s">
        <v>603</v>
      </c>
      <c r="H175" s="217">
        <v>1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44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222</v>
      </c>
      <c r="AT175" s="224" t="s">
        <v>217</v>
      </c>
      <c r="AU175" s="224" t="s">
        <v>80</v>
      </c>
      <c r="AY175" s="18" t="s">
        <v>214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222</v>
      </c>
      <c r="BM175" s="224" t="s">
        <v>677</v>
      </c>
    </row>
    <row r="176" s="2" customFormat="1">
      <c r="A176" s="39"/>
      <c r="B176" s="40"/>
      <c r="C176" s="41"/>
      <c r="D176" s="226" t="s">
        <v>224</v>
      </c>
      <c r="E176" s="41"/>
      <c r="F176" s="227" t="s">
        <v>2672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224</v>
      </c>
      <c r="AU176" s="18" t="s">
        <v>80</v>
      </c>
    </row>
    <row r="177" s="2" customFormat="1" ht="16.5" customHeight="1">
      <c r="A177" s="39"/>
      <c r="B177" s="40"/>
      <c r="C177" s="213" t="s">
        <v>443</v>
      </c>
      <c r="D177" s="213" t="s">
        <v>217</v>
      </c>
      <c r="E177" s="214" t="s">
        <v>2691</v>
      </c>
      <c r="F177" s="215" t="s">
        <v>2674</v>
      </c>
      <c r="G177" s="216" t="s">
        <v>220</v>
      </c>
      <c r="H177" s="217">
        <v>96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222</v>
      </c>
      <c r="AT177" s="224" t="s">
        <v>217</v>
      </c>
      <c r="AU177" s="224" t="s">
        <v>80</v>
      </c>
      <c r="AY177" s="18" t="s">
        <v>214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222</v>
      </c>
      <c r="BM177" s="224" t="s">
        <v>690</v>
      </c>
    </row>
    <row r="178" s="2" customFormat="1">
      <c r="A178" s="39"/>
      <c r="B178" s="40"/>
      <c r="C178" s="41"/>
      <c r="D178" s="226" t="s">
        <v>224</v>
      </c>
      <c r="E178" s="41"/>
      <c r="F178" s="227" t="s">
        <v>2674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224</v>
      </c>
      <c r="AU178" s="18" t="s">
        <v>80</v>
      </c>
    </row>
    <row r="179" s="2" customFormat="1" ht="16.5" customHeight="1">
      <c r="A179" s="39"/>
      <c r="B179" s="40"/>
      <c r="C179" s="213" t="s">
        <v>449</v>
      </c>
      <c r="D179" s="213" t="s">
        <v>217</v>
      </c>
      <c r="E179" s="214" t="s">
        <v>2693</v>
      </c>
      <c r="F179" s="215" t="s">
        <v>2676</v>
      </c>
      <c r="G179" s="216" t="s">
        <v>603</v>
      </c>
      <c r="H179" s="217">
        <v>1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222</v>
      </c>
      <c r="AT179" s="224" t="s">
        <v>217</v>
      </c>
      <c r="AU179" s="224" t="s">
        <v>80</v>
      </c>
      <c r="AY179" s="18" t="s">
        <v>214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222</v>
      </c>
      <c r="BM179" s="224" t="s">
        <v>700</v>
      </c>
    </row>
    <row r="180" s="2" customFormat="1">
      <c r="A180" s="39"/>
      <c r="B180" s="40"/>
      <c r="C180" s="41"/>
      <c r="D180" s="226" t="s">
        <v>224</v>
      </c>
      <c r="E180" s="41"/>
      <c r="F180" s="227" t="s">
        <v>2676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224</v>
      </c>
      <c r="AU180" s="18" t="s">
        <v>80</v>
      </c>
    </row>
    <row r="181" s="2" customFormat="1" ht="16.5" customHeight="1">
      <c r="A181" s="39"/>
      <c r="B181" s="40"/>
      <c r="C181" s="213" t="s">
        <v>455</v>
      </c>
      <c r="D181" s="213" t="s">
        <v>217</v>
      </c>
      <c r="E181" s="214" t="s">
        <v>2695</v>
      </c>
      <c r="F181" s="215" t="s">
        <v>2678</v>
      </c>
      <c r="G181" s="216" t="s">
        <v>220</v>
      </c>
      <c r="H181" s="217">
        <v>86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44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222</v>
      </c>
      <c r="AT181" s="224" t="s">
        <v>217</v>
      </c>
      <c r="AU181" s="224" t="s">
        <v>80</v>
      </c>
      <c r="AY181" s="18" t="s">
        <v>214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222</v>
      </c>
      <c r="BM181" s="224" t="s">
        <v>709</v>
      </c>
    </row>
    <row r="182" s="2" customFormat="1">
      <c r="A182" s="39"/>
      <c r="B182" s="40"/>
      <c r="C182" s="41"/>
      <c r="D182" s="226" t="s">
        <v>224</v>
      </c>
      <c r="E182" s="41"/>
      <c r="F182" s="227" t="s">
        <v>2678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224</v>
      </c>
      <c r="AU182" s="18" t="s">
        <v>80</v>
      </c>
    </row>
    <row r="183" s="2" customFormat="1" ht="16.5" customHeight="1">
      <c r="A183" s="39"/>
      <c r="B183" s="40"/>
      <c r="C183" s="213" t="s">
        <v>459</v>
      </c>
      <c r="D183" s="213" t="s">
        <v>217</v>
      </c>
      <c r="E183" s="214" t="s">
        <v>2697</v>
      </c>
      <c r="F183" s="215" t="s">
        <v>2680</v>
      </c>
      <c r="G183" s="216" t="s">
        <v>220</v>
      </c>
      <c r="H183" s="217">
        <v>74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222</v>
      </c>
      <c r="AT183" s="224" t="s">
        <v>217</v>
      </c>
      <c r="AU183" s="224" t="s">
        <v>80</v>
      </c>
      <c r="AY183" s="18" t="s">
        <v>214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222</v>
      </c>
      <c r="BM183" s="224" t="s">
        <v>722</v>
      </c>
    </row>
    <row r="184" s="2" customFormat="1">
      <c r="A184" s="39"/>
      <c r="B184" s="40"/>
      <c r="C184" s="41"/>
      <c r="D184" s="226" t="s">
        <v>224</v>
      </c>
      <c r="E184" s="41"/>
      <c r="F184" s="227" t="s">
        <v>2680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224</v>
      </c>
      <c r="AU184" s="18" t="s">
        <v>80</v>
      </c>
    </row>
    <row r="185" s="2" customFormat="1" ht="16.5" customHeight="1">
      <c r="A185" s="39"/>
      <c r="B185" s="40"/>
      <c r="C185" s="213" t="s">
        <v>464</v>
      </c>
      <c r="D185" s="213" t="s">
        <v>217</v>
      </c>
      <c r="E185" s="214" t="s">
        <v>2700</v>
      </c>
      <c r="F185" s="215" t="s">
        <v>2682</v>
      </c>
      <c r="G185" s="216" t="s">
        <v>220</v>
      </c>
      <c r="H185" s="217">
        <v>197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44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222</v>
      </c>
      <c r="AT185" s="224" t="s">
        <v>217</v>
      </c>
      <c r="AU185" s="224" t="s">
        <v>80</v>
      </c>
      <c r="AY185" s="18" t="s">
        <v>214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80</v>
      </c>
      <c r="BK185" s="225">
        <f>ROUND(I185*H185,2)</f>
        <v>0</v>
      </c>
      <c r="BL185" s="18" t="s">
        <v>222</v>
      </c>
      <c r="BM185" s="224" t="s">
        <v>732</v>
      </c>
    </row>
    <row r="186" s="2" customFormat="1">
      <c r="A186" s="39"/>
      <c r="B186" s="40"/>
      <c r="C186" s="41"/>
      <c r="D186" s="226" t="s">
        <v>224</v>
      </c>
      <c r="E186" s="41"/>
      <c r="F186" s="227" t="s">
        <v>2682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224</v>
      </c>
      <c r="AU186" s="18" t="s">
        <v>80</v>
      </c>
    </row>
    <row r="187" s="2" customFormat="1" ht="16.5" customHeight="1">
      <c r="A187" s="39"/>
      <c r="B187" s="40"/>
      <c r="C187" s="213" t="s">
        <v>470</v>
      </c>
      <c r="D187" s="213" t="s">
        <v>217</v>
      </c>
      <c r="E187" s="214" t="s">
        <v>2702</v>
      </c>
      <c r="F187" s="215" t="s">
        <v>2684</v>
      </c>
      <c r="G187" s="216" t="s">
        <v>220</v>
      </c>
      <c r="H187" s="217">
        <v>5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44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222</v>
      </c>
      <c r="AT187" s="224" t="s">
        <v>217</v>
      </c>
      <c r="AU187" s="224" t="s">
        <v>80</v>
      </c>
      <c r="AY187" s="18" t="s">
        <v>214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222</v>
      </c>
      <c r="BM187" s="224" t="s">
        <v>742</v>
      </c>
    </row>
    <row r="188" s="2" customFormat="1">
      <c r="A188" s="39"/>
      <c r="B188" s="40"/>
      <c r="C188" s="41"/>
      <c r="D188" s="226" t="s">
        <v>224</v>
      </c>
      <c r="E188" s="41"/>
      <c r="F188" s="227" t="s">
        <v>2684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224</v>
      </c>
      <c r="AU188" s="18" t="s">
        <v>80</v>
      </c>
    </row>
    <row r="189" s="2" customFormat="1" ht="16.5" customHeight="1">
      <c r="A189" s="39"/>
      <c r="B189" s="40"/>
      <c r="C189" s="213" t="s">
        <v>476</v>
      </c>
      <c r="D189" s="213" t="s">
        <v>217</v>
      </c>
      <c r="E189" s="214" t="s">
        <v>2704</v>
      </c>
      <c r="F189" s="215" t="s">
        <v>2686</v>
      </c>
      <c r="G189" s="216" t="s">
        <v>220</v>
      </c>
      <c r="H189" s="217">
        <v>42</v>
      </c>
      <c r="I189" s="218"/>
      <c r="J189" s="219">
        <f>ROUND(I189*H189,2)</f>
        <v>0</v>
      </c>
      <c r="K189" s="215" t="s">
        <v>19</v>
      </c>
      <c r="L189" s="45"/>
      <c r="M189" s="220" t="s">
        <v>19</v>
      </c>
      <c r="N189" s="221" t="s">
        <v>44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222</v>
      </c>
      <c r="AT189" s="224" t="s">
        <v>217</v>
      </c>
      <c r="AU189" s="224" t="s">
        <v>80</v>
      </c>
      <c r="AY189" s="18" t="s">
        <v>214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80</v>
      </c>
      <c r="BK189" s="225">
        <f>ROUND(I189*H189,2)</f>
        <v>0</v>
      </c>
      <c r="BL189" s="18" t="s">
        <v>222</v>
      </c>
      <c r="BM189" s="224" t="s">
        <v>754</v>
      </c>
    </row>
    <row r="190" s="2" customFormat="1">
      <c r="A190" s="39"/>
      <c r="B190" s="40"/>
      <c r="C190" s="41"/>
      <c r="D190" s="226" t="s">
        <v>224</v>
      </c>
      <c r="E190" s="41"/>
      <c r="F190" s="227" t="s">
        <v>2686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224</v>
      </c>
      <c r="AU190" s="18" t="s">
        <v>80</v>
      </c>
    </row>
    <row r="191" s="2" customFormat="1" ht="16.5" customHeight="1">
      <c r="A191" s="39"/>
      <c r="B191" s="40"/>
      <c r="C191" s="213" t="s">
        <v>482</v>
      </c>
      <c r="D191" s="213" t="s">
        <v>217</v>
      </c>
      <c r="E191" s="214" t="s">
        <v>2706</v>
      </c>
      <c r="F191" s="215" t="s">
        <v>2688</v>
      </c>
      <c r="G191" s="216" t="s">
        <v>220</v>
      </c>
      <c r="H191" s="217">
        <v>540</v>
      </c>
      <c r="I191" s="218"/>
      <c r="J191" s="219">
        <f>ROUND(I191*H191,2)</f>
        <v>0</v>
      </c>
      <c r="K191" s="215" t="s">
        <v>19</v>
      </c>
      <c r="L191" s="45"/>
      <c r="M191" s="220" t="s">
        <v>19</v>
      </c>
      <c r="N191" s="221" t="s">
        <v>44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222</v>
      </c>
      <c r="AT191" s="224" t="s">
        <v>217</v>
      </c>
      <c r="AU191" s="224" t="s">
        <v>80</v>
      </c>
      <c r="AY191" s="18" t="s">
        <v>214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222</v>
      </c>
      <c r="BM191" s="224" t="s">
        <v>762</v>
      </c>
    </row>
    <row r="192" s="2" customFormat="1">
      <c r="A192" s="39"/>
      <c r="B192" s="40"/>
      <c r="C192" s="41"/>
      <c r="D192" s="226" t="s">
        <v>224</v>
      </c>
      <c r="E192" s="41"/>
      <c r="F192" s="227" t="s">
        <v>2688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224</v>
      </c>
      <c r="AU192" s="18" t="s">
        <v>80</v>
      </c>
    </row>
    <row r="193" s="2" customFormat="1" ht="16.5" customHeight="1">
      <c r="A193" s="39"/>
      <c r="B193" s="40"/>
      <c r="C193" s="213" t="s">
        <v>488</v>
      </c>
      <c r="D193" s="213" t="s">
        <v>217</v>
      </c>
      <c r="E193" s="214" t="s">
        <v>2708</v>
      </c>
      <c r="F193" s="215" t="s">
        <v>2690</v>
      </c>
      <c r="G193" s="216" t="s">
        <v>220</v>
      </c>
      <c r="H193" s="217">
        <v>651</v>
      </c>
      <c r="I193" s="218"/>
      <c r="J193" s="219">
        <f>ROUND(I193*H193,2)</f>
        <v>0</v>
      </c>
      <c r="K193" s="215" t="s">
        <v>19</v>
      </c>
      <c r="L193" s="45"/>
      <c r="M193" s="220" t="s">
        <v>19</v>
      </c>
      <c r="N193" s="221" t="s">
        <v>44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222</v>
      </c>
      <c r="AT193" s="224" t="s">
        <v>217</v>
      </c>
      <c r="AU193" s="224" t="s">
        <v>80</v>
      </c>
      <c r="AY193" s="18" t="s">
        <v>214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80</v>
      </c>
      <c r="BK193" s="225">
        <f>ROUND(I193*H193,2)</f>
        <v>0</v>
      </c>
      <c r="BL193" s="18" t="s">
        <v>222</v>
      </c>
      <c r="BM193" s="224" t="s">
        <v>772</v>
      </c>
    </row>
    <row r="194" s="2" customFormat="1">
      <c r="A194" s="39"/>
      <c r="B194" s="40"/>
      <c r="C194" s="41"/>
      <c r="D194" s="226" t="s">
        <v>224</v>
      </c>
      <c r="E194" s="41"/>
      <c r="F194" s="227" t="s">
        <v>2690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224</v>
      </c>
      <c r="AU194" s="18" t="s">
        <v>80</v>
      </c>
    </row>
    <row r="195" s="2" customFormat="1" ht="16.5" customHeight="1">
      <c r="A195" s="39"/>
      <c r="B195" s="40"/>
      <c r="C195" s="213" t="s">
        <v>493</v>
      </c>
      <c r="D195" s="213" t="s">
        <v>217</v>
      </c>
      <c r="E195" s="214" t="s">
        <v>2710</v>
      </c>
      <c r="F195" s="215" t="s">
        <v>2692</v>
      </c>
      <c r="G195" s="216" t="s">
        <v>220</v>
      </c>
      <c r="H195" s="217">
        <v>108</v>
      </c>
      <c r="I195" s="218"/>
      <c r="J195" s="219">
        <f>ROUND(I195*H195,2)</f>
        <v>0</v>
      </c>
      <c r="K195" s="215" t="s">
        <v>19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222</v>
      </c>
      <c r="AT195" s="224" t="s">
        <v>217</v>
      </c>
      <c r="AU195" s="224" t="s">
        <v>80</v>
      </c>
      <c r="AY195" s="18" t="s">
        <v>214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222</v>
      </c>
      <c r="BM195" s="224" t="s">
        <v>780</v>
      </c>
    </row>
    <row r="196" s="2" customFormat="1">
      <c r="A196" s="39"/>
      <c r="B196" s="40"/>
      <c r="C196" s="41"/>
      <c r="D196" s="226" t="s">
        <v>224</v>
      </c>
      <c r="E196" s="41"/>
      <c r="F196" s="227" t="s">
        <v>2692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224</v>
      </c>
      <c r="AU196" s="18" t="s">
        <v>80</v>
      </c>
    </row>
    <row r="197" s="2" customFormat="1" ht="16.5" customHeight="1">
      <c r="A197" s="39"/>
      <c r="B197" s="40"/>
      <c r="C197" s="213" t="s">
        <v>501</v>
      </c>
      <c r="D197" s="213" t="s">
        <v>217</v>
      </c>
      <c r="E197" s="214" t="s">
        <v>2712</v>
      </c>
      <c r="F197" s="215" t="s">
        <v>2694</v>
      </c>
      <c r="G197" s="216" t="s">
        <v>220</v>
      </c>
      <c r="H197" s="217">
        <v>40</v>
      </c>
      <c r="I197" s="218"/>
      <c r="J197" s="219">
        <f>ROUND(I197*H197,2)</f>
        <v>0</v>
      </c>
      <c r="K197" s="215" t="s">
        <v>19</v>
      </c>
      <c r="L197" s="45"/>
      <c r="M197" s="220" t="s">
        <v>19</v>
      </c>
      <c r="N197" s="221" t="s">
        <v>44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222</v>
      </c>
      <c r="AT197" s="224" t="s">
        <v>217</v>
      </c>
      <c r="AU197" s="224" t="s">
        <v>80</v>
      </c>
      <c r="AY197" s="18" t="s">
        <v>214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80</v>
      </c>
      <c r="BK197" s="225">
        <f>ROUND(I197*H197,2)</f>
        <v>0</v>
      </c>
      <c r="BL197" s="18" t="s">
        <v>222</v>
      </c>
      <c r="BM197" s="224" t="s">
        <v>790</v>
      </c>
    </row>
    <row r="198" s="2" customFormat="1">
      <c r="A198" s="39"/>
      <c r="B198" s="40"/>
      <c r="C198" s="41"/>
      <c r="D198" s="226" t="s">
        <v>224</v>
      </c>
      <c r="E198" s="41"/>
      <c r="F198" s="227" t="s">
        <v>2694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224</v>
      </c>
      <c r="AU198" s="18" t="s">
        <v>80</v>
      </c>
    </row>
    <row r="199" s="2" customFormat="1" ht="16.5" customHeight="1">
      <c r="A199" s="39"/>
      <c r="B199" s="40"/>
      <c r="C199" s="213" t="s">
        <v>510</v>
      </c>
      <c r="D199" s="213" t="s">
        <v>217</v>
      </c>
      <c r="E199" s="214" t="s">
        <v>2714</v>
      </c>
      <c r="F199" s="215" t="s">
        <v>2696</v>
      </c>
      <c r="G199" s="216" t="s">
        <v>220</v>
      </c>
      <c r="H199" s="217">
        <v>22</v>
      </c>
      <c r="I199" s="218"/>
      <c r="J199" s="219">
        <f>ROUND(I199*H199,2)</f>
        <v>0</v>
      </c>
      <c r="K199" s="215" t="s">
        <v>19</v>
      </c>
      <c r="L199" s="45"/>
      <c r="M199" s="220" t="s">
        <v>19</v>
      </c>
      <c r="N199" s="221" t="s">
        <v>44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222</v>
      </c>
      <c r="AT199" s="224" t="s">
        <v>217</v>
      </c>
      <c r="AU199" s="224" t="s">
        <v>80</v>
      </c>
      <c r="AY199" s="18" t="s">
        <v>214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80</v>
      </c>
      <c r="BK199" s="225">
        <f>ROUND(I199*H199,2)</f>
        <v>0</v>
      </c>
      <c r="BL199" s="18" t="s">
        <v>222</v>
      </c>
      <c r="BM199" s="224" t="s">
        <v>801</v>
      </c>
    </row>
    <row r="200" s="2" customFormat="1">
      <c r="A200" s="39"/>
      <c r="B200" s="40"/>
      <c r="C200" s="41"/>
      <c r="D200" s="226" t="s">
        <v>224</v>
      </c>
      <c r="E200" s="41"/>
      <c r="F200" s="227" t="s">
        <v>2696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224</v>
      </c>
      <c r="AU200" s="18" t="s">
        <v>80</v>
      </c>
    </row>
    <row r="201" s="2" customFormat="1" ht="16.5" customHeight="1">
      <c r="A201" s="39"/>
      <c r="B201" s="40"/>
      <c r="C201" s="213" t="s">
        <v>514</v>
      </c>
      <c r="D201" s="213" t="s">
        <v>217</v>
      </c>
      <c r="E201" s="214" t="s">
        <v>2716</v>
      </c>
      <c r="F201" s="215" t="s">
        <v>2698</v>
      </c>
      <c r="G201" s="216" t="s">
        <v>220</v>
      </c>
      <c r="H201" s="217">
        <v>135</v>
      </c>
      <c r="I201" s="218"/>
      <c r="J201" s="219">
        <f>ROUND(I201*H201,2)</f>
        <v>0</v>
      </c>
      <c r="K201" s="215" t="s">
        <v>19</v>
      </c>
      <c r="L201" s="45"/>
      <c r="M201" s="220" t="s">
        <v>19</v>
      </c>
      <c r="N201" s="221" t="s">
        <v>44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222</v>
      </c>
      <c r="AT201" s="224" t="s">
        <v>217</v>
      </c>
      <c r="AU201" s="224" t="s">
        <v>80</v>
      </c>
      <c r="AY201" s="18" t="s">
        <v>214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80</v>
      </c>
      <c r="BK201" s="225">
        <f>ROUND(I201*H201,2)</f>
        <v>0</v>
      </c>
      <c r="BL201" s="18" t="s">
        <v>222</v>
      </c>
      <c r="BM201" s="224" t="s">
        <v>813</v>
      </c>
    </row>
    <row r="202" s="2" customFormat="1">
      <c r="A202" s="39"/>
      <c r="B202" s="40"/>
      <c r="C202" s="41"/>
      <c r="D202" s="226" t="s">
        <v>224</v>
      </c>
      <c r="E202" s="41"/>
      <c r="F202" s="227" t="s">
        <v>2698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224</v>
      </c>
      <c r="AU202" s="18" t="s">
        <v>80</v>
      </c>
    </row>
    <row r="203" s="12" customFormat="1" ht="25.92" customHeight="1">
      <c r="A203" s="12"/>
      <c r="B203" s="197"/>
      <c r="C203" s="198"/>
      <c r="D203" s="199" t="s">
        <v>72</v>
      </c>
      <c r="E203" s="200" t="s">
        <v>253</v>
      </c>
      <c r="F203" s="200" t="s">
        <v>2699</v>
      </c>
      <c r="G203" s="198"/>
      <c r="H203" s="198"/>
      <c r="I203" s="201"/>
      <c r="J203" s="202">
        <f>BK203</f>
        <v>0</v>
      </c>
      <c r="K203" s="198"/>
      <c r="L203" s="203"/>
      <c r="M203" s="204"/>
      <c r="N203" s="205"/>
      <c r="O203" s="205"/>
      <c r="P203" s="206">
        <f>SUM(P204:P251)</f>
        <v>0</v>
      </c>
      <c r="Q203" s="205"/>
      <c r="R203" s="206">
        <f>SUM(R204:R251)</f>
        <v>0</v>
      </c>
      <c r="S203" s="205"/>
      <c r="T203" s="207">
        <f>SUM(T204:T251)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8" t="s">
        <v>80</v>
      </c>
      <c r="AT203" s="209" t="s">
        <v>72</v>
      </c>
      <c r="AU203" s="209" t="s">
        <v>73</v>
      </c>
      <c r="AY203" s="208" t="s">
        <v>214</v>
      </c>
      <c r="BK203" s="210">
        <f>SUM(BK204:BK251)</f>
        <v>0</v>
      </c>
    </row>
    <row r="204" s="2" customFormat="1" ht="24.15" customHeight="1">
      <c r="A204" s="39"/>
      <c r="B204" s="40"/>
      <c r="C204" s="213" t="s">
        <v>520</v>
      </c>
      <c r="D204" s="213" t="s">
        <v>217</v>
      </c>
      <c r="E204" s="214" t="s">
        <v>2718</v>
      </c>
      <c r="F204" s="215" t="s">
        <v>2701</v>
      </c>
      <c r="G204" s="216" t="s">
        <v>603</v>
      </c>
      <c r="H204" s="217">
        <v>1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222</v>
      </c>
      <c r="AT204" s="224" t="s">
        <v>217</v>
      </c>
      <c r="AU204" s="224" t="s">
        <v>80</v>
      </c>
      <c r="AY204" s="18" t="s">
        <v>214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222</v>
      </c>
      <c r="BM204" s="224" t="s">
        <v>821</v>
      </c>
    </row>
    <row r="205" s="2" customFormat="1">
      <c r="A205" s="39"/>
      <c r="B205" s="40"/>
      <c r="C205" s="41"/>
      <c r="D205" s="226" t="s">
        <v>224</v>
      </c>
      <c r="E205" s="41"/>
      <c r="F205" s="227" t="s">
        <v>2701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224</v>
      </c>
      <c r="AU205" s="18" t="s">
        <v>80</v>
      </c>
    </row>
    <row r="206" s="2" customFormat="1" ht="16.5" customHeight="1">
      <c r="A206" s="39"/>
      <c r="B206" s="40"/>
      <c r="C206" s="213" t="s">
        <v>526</v>
      </c>
      <c r="D206" s="213" t="s">
        <v>217</v>
      </c>
      <c r="E206" s="214" t="s">
        <v>2721</v>
      </c>
      <c r="F206" s="215" t="s">
        <v>2703</v>
      </c>
      <c r="G206" s="216" t="s">
        <v>603</v>
      </c>
      <c r="H206" s="217">
        <v>1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222</v>
      </c>
      <c r="AT206" s="224" t="s">
        <v>217</v>
      </c>
      <c r="AU206" s="224" t="s">
        <v>80</v>
      </c>
      <c r="AY206" s="18" t="s">
        <v>214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222</v>
      </c>
      <c r="BM206" s="224" t="s">
        <v>831</v>
      </c>
    </row>
    <row r="207" s="2" customFormat="1">
      <c r="A207" s="39"/>
      <c r="B207" s="40"/>
      <c r="C207" s="41"/>
      <c r="D207" s="226" t="s">
        <v>224</v>
      </c>
      <c r="E207" s="41"/>
      <c r="F207" s="227" t="s">
        <v>2703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224</v>
      </c>
      <c r="AU207" s="18" t="s">
        <v>80</v>
      </c>
    </row>
    <row r="208" s="2" customFormat="1" ht="24.15" customHeight="1">
      <c r="A208" s="39"/>
      <c r="B208" s="40"/>
      <c r="C208" s="213" t="s">
        <v>531</v>
      </c>
      <c r="D208" s="213" t="s">
        <v>217</v>
      </c>
      <c r="E208" s="214" t="s">
        <v>2723</v>
      </c>
      <c r="F208" s="215" t="s">
        <v>2705</v>
      </c>
      <c r="G208" s="216" t="s">
        <v>603</v>
      </c>
      <c r="H208" s="217">
        <v>1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222</v>
      </c>
      <c r="AT208" s="224" t="s">
        <v>217</v>
      </c>
      <c r="AU208" s="224" t="s">
        <v>80</v>
      </c>
      <c r="AY208" s="18" t="s">
        <v>214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222</v>
      </c>
      <c r="BM208" s="224" t="s">
        <v>839</v>
      </c>
    </row>
    <row r="209" s="2" customFormat="1">
      <c r="A209" s="39"/>
      <c r="B209" s="40"/>
      <c r="C209" s="41"/>
      <c r="D209" s="226" t="s">
        <v>224</v>
      </c>
      <c r="E209" s="41"/>
      <c r="F209" s="227" t="s">
        <v>2705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224</v>
      </c>
      <c r="AU209" s="18" t="s">
        <v>80</v>
      </c>
    </row>
    <row r="210" s="2" customFormat="1" ht="16.5" customHeight="1">
      <c r="A210" s="39"/>
      <c r="B210" s="40"/>
      <c r="C210" s="213" t="s">
        <v>539</v>
      </c>
      <c r="D210" s="213" t="s">
        <v>217</v>
      </c>
      <c r="E210" s="214" t="s">
        <v>2725</v>
      </c>
      <c r="F210" s="215" t="s">
        <v>2707</v>
      </c>
      <c r="G210" s="216" t="s">
        <v>603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222</v>
      </c>
      <c r="AT210" s="224" t="s">
        <v>217</v>
      </c>
      <c r="AU210" s="224" t="s">
        <v>80</v>
      </c>
      <c r="AY210" s="18" t="s">
        <v>214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222</v>
      </c>
      <c r="BM210" s="224" t="s">
        <v>847</v>
      </c>
    </row>
    <row r="211" s="2" customFormat="1">
      <c r="A211" s="39"/>
      <c r="B211" s="40"/>
      <c r="C211" s="41"/>
      <c r="D211" s="226" t="s">
        <v>224</v>
      </c>
      <c r="E211" s="41"/>
      <c r="F211" s="227" t="s">
        <v>2707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224</v>
      </c>
      <c r="AU211" s="18" t="s">
        <v>80</v>
      </c>
    </row>
    <row r="212" s="2" customFormat="1" ht="16.5" customHeight="1">
      <c r="A212" s="39"/>
      <c r="B212" s="40"/>
      <c r="C212" s="213" t="s">
        <v>544</v>
      </c>
      <c r="D212" s="213" t="s">
        <v>217</v>
      </c>
      <c r="E212" s="214" t="s">
        <v>2727</v>
      </c>
      <c r="F212" s="215" t="s">
        <v>2709</v>
      </c>
      <c r="G212" s="216" t="s">
        <v>603</v>
      </c>
      <c r="H212" s="217">
        <v>1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222</v>
      </c>
      <c r="AT212" s="224" t="s">
        <v>217</v>
      </c>
      <c r="AU212" s="224" t="s">
        <v>80</v>
      </c>
      <c r="AY212" s="18" t="s">
        <v>214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222</v>
      </c>
      <c r="BM212" s="224" t="s">
        <v>855</v>
      </c>
    </row>
    <row r="213" s="2" customFormat="1">
      <c r="A213" s="39"/>
      <c r="B213" s="40"/>
      <c r="C213" s="41"/>
      <c r="D213" s="226" t="s">
        <v>224</v>
      </c>
      <c r="E213" s="41"/>
      <c r="F213" s="227" t="s">
        <v>2709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224</v>
      </c>
      <c r="AU213" s="18" t="s">
        <v>80</v>
      </c>
    </row>
    <row r="214" s="2" customFormat="1" ht="16.5" customHeight="1">
      <c r="A214" s="39"/>
      <c r="B214" s="40"/>
      <c r="C214" s="213" t="s">
        <v>548</v>
      </c>
      <c r="D214" s="213" t="s">
        <v>217</v>
      </c>
      <c r="E214" s="214" t="s">
        <v>2729</v>
      </c>
      <c r="F214" s="215" t="s">
        <v>2711</v>
      </c>
      <c r="G214" s="216" t="s">
        <v>603</v>
      </c>
      <c r="H214" s="217">
        <v>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222</v>
      </c>
      <c r="AT214" s="224" t="s">
        <v>217</v>
      </c>
      <c r="AU214" s="224" t="s">
        <v>80</v>
      </c>
      <c r="AY214" s="18" t="s">
        <v>214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222</v>
      </c>
      <c r="BM214" s="224" t="s">
        <v>865</v>
      </c>
    </row>
    <row r="215" s="2" customFormat="1">
      <c r="A215" s="39"/>
      <c r="B215" s="40"/>
      <c r="C215" s="41"/>
      <c r="D215" s="226" t="s">
        <v>224</v>
      </c>
      <c r="E215" s="41"/>
      <c r="F215" s="227" t="s">
        <v>2711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224</v>
      </c>
      <c r="AU215" s="18" t="s">
        <v>80</v>
      </c>
    </row>
    <row r="216" s="2" customFormat="1" ht="16.5" customHeight="1">
      <c r="A216" s="39"/>
      <c r="B216" s="40"/>
      <c r="C216" s="213" t="s">
        <v>555</v>
      </c>
      <c r="D216" s="213" t="s">
        <v>217</v>
      </c>
      <c r="E216" s="214" t="s">
        <v>2731</v>
      </c>
      <c r="F216" s="215" t="s">
        <v>2713</v>
      </c>
      <c r="G216" s="216" t="s">
        <v>523</v>
      </c>
      <c r="H216" s="217">
        <v>160</v>
      </c>
      <c r="I216" s="218"/>
      <c r="J216" s="219">
        <f>ROUND(I216*H216,2)</f>
        <v>0</v>
      </c>
      <c r="K216" s="215" t="s">
        <v>19</v>
      </c>
      <c r="L216" s="45"/>
      <c r="M216" s="220" t="s">
        <v>19</v>
      </c>
      <c r="N216" s="221" t="s">
        <v>44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222</v>
      </c>
      <c r="AT216" s="224" t="s">
        <v>217</v>
      </c>
      <c r="AU216" s="224" t="s">
        <v>80</v>
      </c>
      <c r="AY216" s="18" t="s">
        <v>214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80</v>
      </c>
      <c r="BK216" s="225">
        <f>ROUND(I216*H216,2)</f>
        <v>0</v>
      </c>
      <c r="BL216" s="18" t="s">
        <v>222</v>
      </c>
      <c r="BM216" s="224" t="s">
        <v>875</v>
      </c>
    </row>
    <row r="217" s="2" customFormat="1">
      <c r="A217" s="39"/>
      <c r="B217" s="40"/>
      <c r="C217" s="41"/>
      <c r="D217" s="226" t="s">
        <v>224</v>
      </c>
      <c r="E217" s="41"/>
      <c r="F217" s="227" t="s">
        <v>2713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224</v>
      </c>
      <c r="AU217" s="18" t="s">
        <v>80</v>
      </c>
    </row>
    <row r="218" s="2" customFormat="1" ht="16.5" customHeight="1">
      <c r="A218" s="39"/>
      <c r="B218" s="40"/>
      <c r="C218" s="213" t="s">
        <v>563</v>
      </c>
      <c r="D218" s="213" t="s">
        <v>217</v>
      </c>
      <c r="E218" s="214" t="s">
        <v>2733</v>
      </c>
      <c r="F218" s="215" t="s">
        <v>2715</v>
      </c>
      <c r="G218" s="216" t="s">
        <v>523</v>
      </c>
      <c r="H218" s="217">
        <v>12</v>
      </c>
      <c r="I218" s="218"/>
      <c r="J218" s="219">
        <f>ROUND(I218*H218,2)</f>
        <v>0</v>
      </c>
      <c r="K218" s="215" t="s">
        <v>19</v>
      </c>
      <c r="L218" s="45"/>
      <c r="M218" s="220" t="s">
        <v>19</v>
      </c>
      <c r="N218" s="221" t="s">
        <v>44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222</v>
      </c>
      <c r="AT218" s="224" t="s">
        <v>217</v>
      </c>
      <c r="AU218" s="224" t="s">
        <v>80</v>
      </c>
      <c r="AY218" s="18" t="s">
        <v>214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80</v>
      </c>
      <c r="BK218" s="225">
        <f>ROUND(I218*H218,2)</f>
        <v>0</v>
      </c>
      <c r="BL218" s="18" t="s">
        <v>222</v>
      </c>
      <c r="BM218" s="224" t="s">
        <v>883</v>
      </c>
    </row>
    <row r="219" s="2" customFormat="1">
      <c r="A219" s="39"/>
      <c r="B219" s="40"/>
      <c r="C219" s="41"/>
      <c r="D219" s="226" t="s">
        <v>224</v>
      </c>
      <c r="E219" s="41"/>
      <c r="F219" s="227" t="s">
        <v>2715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224</v>
      </c>
      <c r="AU219" s="18" t="s">
        <v>80</v>
      </c>
    </row>
    <row r="220" s="2" customFormat="1" ht="16.5" customHeight="1">
      <c r="A220" s="39"/>
      <c r="B220" s="40"/>
      <c r="C220" s="213" t="s">
        <v>569</v>
      </c>
      <c r="D220" s="213" t="s">
        <v>217</v>
      </c>
      <c r="E220" s="214" t="s">
        <v>2735</v>
      </c>
      <c r="F220" s="215" t="s">
        <v>2717</v>
      </c>
      <c r="G220" s="216" t="s">
        <v>523</v>
      </c>
      <c r="H220" s="217">
        <v>1</v>
      </c>
      <c r="I220" s="218"/>
      <c r="J220" s="219">
        <f>ROUND(I220*H220,2)</f>
        <v>0</v>
      </c>
      <c r="K220" s="215" t="s">
        <v>19</v>
      </c>
      <c r="L220" s="45"/>
      <c r="M220" s="220" t="s">
        <v>19</v>
      </c>
      <c r="N220" s="221" t="s">
        <v>44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222</v>
      </c>
      <c r="AT220" s="224" t="s">
        <v>217</v>
      </c>
      <c r="AU220" s="224" t="s">
        <v>80</v>
      </c>
      <c r="AY220" s="18" t="s">
        <v>214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80</v>
      </c>
      <c r="BK220" s="225">
        <f>ROUND(I220*H220,2)</f>
        <v>0</v>
      </c>
      <c r="BL220" s="18" t="s">
        <v>222</v>
      </c>
      <c r="BM220" s="224" t="s">
        <v>893</v>
      </c>
    </row>
    <row r="221" s="2" customFormat="1">
      <c r="A221" s="39"/>
      <c r="B221" s="40"/>
      <c r="C221" s="41"/>
      <c r="D221" s="226" t="s">
        <v>224</v>
      </c>
      <c r="E221" s="41"/>
      <c r="F221" s="227" t="s">
        <v>2717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224</v>
      </c>
      <c r="AU221" s="18" t="s">
        <v>80</v>
      </c>
    </row>
    <row r="222" s="2" customFormat="1" ht="33" customHeight="1">
      <c r="A222" s="39"/>
      <c r="B222" s="40"/>
      <c r="C222" s="213" t="s">
        <v>334</v>
      </c>
      <c r="D222" s="213" t="s">
        <v>217</v>
      </c>
      <c r="E222" s="214" t="s">
        <v>2737</v>
      </c>
      <c r="F222" s="215" t="s">
        <v>2719</v>
      </c>
      <c r="G222" s="216" t="s">
        <v>2720</v>
      </c>
      <c r="H222" s="217">
        <v>146</v>
      </c>
      <c r="I222" s="218"/>
      <c r="J222" s="219">
        <f>ROUND(I222*H222,2)</f>
        <v>0</v>
      </c>
      <c r="K222" s="215" t="s">
        <v>19</v>
      </c>
      <c r="L222" s="45"/>
      <c r="M222" s="220" t="s">
        <v>19</v>
      </c>
      <c r="N222" s="221" t="s">
        <v>44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222</v>
      </c>
      <c r="AT222" s="224" t="s">
        <v>217</v>
      </c>
      <c r="AU222" s="224" t="s">
        <v>80</v>
      </c>
      <c r="AY222" s="18" t="s">
        <v>214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222</v>
      </c>
      <c r="BM222" s="224" t="s">
        <v>686</v>
      </c>
    </row>
    <row r="223" s="2" customFormat="1">
      <c r="A223" s="39"/>
      <c r="B223" s="40"/>
      <c r="C223" s="41"/>
      <c r="D223" s="226" t="s">
        <v>224</v>
      </c>
      <c r="E223" s="41"/>
      <c r="F223" s="227" t="s">
        <v>2719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224</v>
      </c>
      <c r="AU223" s="18" t="s">
        <v>80</v>
      </c>
    </row>
    <row r="224" s="2" customFormat="1" ht="24.15" customHeight="1">
      <c r="A224" s="39"/>
      <c r="B224" s="40"/>
      <c r="C224" s="213" t="s">
        <v>579</v>
      </c>
      <c r="D224" s="213" t="s">
        <v>217</v>
      </c>
      <c r="E224" s="214" t="s">
        <v>2739</v>
      </c>
      <c r="F224" s="215" t="s">
        <v>2722</v>
      </c>
      <c r="G224" s="216" t="s">
        <v>80</v>
      </c>
      <c r="H224" s="217">
        <v>1</v>
      </c>
      <c r="I224" s="218"/>
      <c r="J224" s="219">
        <f>ROUND(I224*H224,2)</f>
        <v>0</v>
      </c>
      <c r="K224" s="215" t="s">
        <v>19</v>
      </c>
      <c r="L224" s="45"/>
      <c r="M224" s="220" t="s">
        <v>19</v>
      </c>
      <c r="N224" s="221" t="s">
        <v>44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222</v>
      </c>
      <c r="AT224" s="224" t="s">
        <v>217</v>
      </c>
      <c r="AU224" s="224" t="s">
        <v>80</v>
      </c>
      <c r="AY224" s="18" t="s">
        <v>214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80</v>
      </c>
      <c r="BK224" s="225">
        <f>ROUND(I224*H224,2)</f>
        <v>0</v>
      </c>
      <c r="BL224" s="18" t="s">
        <v>222</v>
      </c>
      <c r="BM224" s="224" t="s">
        <v>908</v>
      </c>
    </row>
    <row r="225" s="2" customFormat="1">
      <c r="A225" s="39"/>
      <c r="B225" s="40"/>
      <c r="C225" s="41"/>
      <c r="D225" s="226" t="s">
        <v>224</v>
      </c>
      <c r="E225" s="41"/>
      <c r="F225" s="227" t="s">
        <v>2722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224</v>
      </c>
      <c r="AU225" s="18" t="s">
        <v>80</v>
      </c>
    </row>
    <row r="226" s="2" customFormat="1" ht="24.15" customHeight="1">
      <c r="A226" s="39"/>
      <c r="B226" s="40"/>
      <c r="C226" s="213" t="s">
        <v>582</v>
      </c>
      <c r="D226" s="213" t="s">
        <v>217</v>
      </c>
      <c r="E226" s="214" t="s">
        <v>2741</v>
      </c>
      <c r="F226" s="215" t="s">
        <v>2724</v>
      </c>
      <c r="G226" s="216" t="s">
        <v>523</v>
      </c>
      <c r="H226" s="217">
        <v>2</v>
      </c>
      <c r="I226" s="218"/>
      <c r="J226" s="219">
        <f>ROUND(I226*H226,2)</f>
        <v>0</v>
      </c>
      <c r="K226" s="215" t="s">
        <v>19</v>
      </c>
      <c r="L226" s="45"/>
      <c r="M226" s="220" t="s">
        <v>19</v>
      </c>
      <c r="N226" s="221" t="s">
        <v>44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222</v>
      </c>
      <c r="AT226" s="224" t="s">
        <v>217</v>
      </c>
      <c r="AU226" s="224" t="s">
        <v>80</v>
      </c>
      <c r="AY226" s="18" t="s">
        <v>214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80</v>
      </c>
      <c r="BK226" s="225">
        <f>ROUND(I226*H226,2)</f>
        <v>0</v>
      </c>
      <c r="BL226" s="18" t="s">
        <v>222</v>
      </c>
      <c r="BM226" s="224" t="s">
        <v>916</v>
      </c>
    </row>
    <row r="227" s="2" customFormat="1">
      <c r="A227" s="39"/>
      <c r="B227" s="40"/>
      <c r="C227" s="41"/>
      <c r="D227" s="226" t="s">
        <v>224</v>
      </c>
      <c r="E227" s="41"/>
      <c r="F227" s="227" t="s">
        <v>2724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224</v>
      </c>
      <c r="AU227" s="18" t="s">
        <v>80</v>
      </c>
    </row>
    <row r="228" s="2" customFormat="1" ht="16.5" customHeight="1">
      <c r="A228" s="39"/>
      <c r="B228" s="40"/>
      <c r="C228" s="213" t="s">
        <v>588</v>
      </c>
      <c r="D228" s="213" t="s">
        <v>217</v>
      </c>
      <c r="E228" s="214" t="s">
        <v>2743</v>
      </c>
      <c r="F228" s="215" t="s">
        <v>2726</v>
      </c>
      <c r="G228" s="216" t="s">
        <v>523</v>
      </c>
      <c r="H228" s="217">
        <v>1</v>
      </c>
      <c r="I228" s="218"/>
      <c r="J228" s="219">
        <f>ROUND(I228*H228,2)</f>
        <v>0</v>
      </c>
      <c r="K228" s="215" t="s">
        <v>19</v>
      </c>
      <c r="L228" s="45"/>
      <c r="M228" s="220" t="s">
        <v>19</v>
      </c>
      <c r="N228" s="221" t="s">
        <v>44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222</v>
      </c>
      <c r="AT228" s="224" t="s">
        <v>217</v>
      </c>
      <c r="AU228" s="224" t="s">
        <v>80</v>
      </c>
      <c r="AY228" s="18" t="s">
        <v>214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222</v>
      </c>
      <c r="BM228" s="224" t="s">
        <v>924</v>
      </c>
    </row>
    <row r="229" s="2" customFormat="1">
      <c r="A229" s="39"/>
      <c r="B229" s="40"/>
      <c r="C229" s="41"/>
      <c r="D229" s="226" t="s">
        <v>224</v>
      </c>
      <c r="E229" s="41"/>
      <c r="F229" s="227" t="s">
        <v>2726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224</v>
      </c>
      <c r="AU229" s="18" t="s">
        <v>80</v>
      </c>
    </row>
    <row r="230" s="2" customFormat="1" ht="24.15" customHeight="1">
      <c r="A230" s="39"/>
      <c r="B230" s="40"/>
      <c r="C230" s="213" t="s">
        <v>594</v>
      </c>
      <c r="D230" s="213" t="s">
        <v>217</v>
      </c>
      <c r="E230" s="214" t="s">
        <v>2745</v>
      </c>
      <c r="F230" s="215" t="s">
        <v>2728</v>
      </c>
      <c r="G230" s="216" t="s">
        <v>603</v>
      </c>
      <c r="H230" s="217">
        <v>1</v>
      </c>
      <c r="I230" s="218"/>
      <c r="J230" s="219">
        <f>ROUND(I230*H230,2)</f>
        <v>0</v>
      </c>
      <c r="K230" s="215" t="s">
        <v>19</v>
      </c>
      <c r="L230" s="45"/>
      <c r="M230" s="220" t="s">
        <v>19</v>
      </c>
      <c r="N230" s="221" t="s">
        <v>44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222</v>
      </c>
      <c r="AT230" s="224" t="s">
        <v>217</v>
      </c>
      <c r="AU230" s="224" t="s">
        <v>80</v>
      </c>
      <c r="AY230" s="18" t="s">
        <v>214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80</v>
      </c>
      <c r="BK230" s="225">
        <f>ROUND(I230*H230,2)</f>
        <v>0</v>
      </c>
      <c r="BL230" s="18" t="s">
        <v>222</v>
      </c>
      <c r="BM230" s="224" t="s">
        <v>934</v>
      </c>
    </row>
    <row r="231" s="2" customFormat="1">
      <c r="A231" s="39"/>
      <c r="B231" s="40"/>
      <c r="C231" s="41"/>
      <c r="D231" s="226" t="s">
        <v>224</v>
      </c>
      <c r="E231" s="41"/>
      <c r="F231" s="227" t="s">
        <v>2728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224</v>
      </c>
      <c r="AU231" s="18" t="s">
        <v>80</v>
      </c>
    </row>
    <row r="232" s="2" customFormat="1" ht="16.5" customHeight="1">
      <c r="A232" s="39"/>
      <c r="B232" s="40"/>
      <c r="C232" s="213" t="s">
        <v>600</v>
      </c>
      <c r="D232" s="213" t="s">
        <v>217</v>
      </c>
      <c r="E232" s="214" t="s">
        <v>2747</v>
      </c>
      <c r="F232" s="215" t="s">
        <v>2730</v>
      </c>
      <c r="G232" s="216" t="s">
        <v>603</v>
      </c>
      <c r="H232" s="217">
        <v>1</v>
      </c>
      <c r="I232" s="218"/>
      <c r="J232" s="219">
        <f>ROUND(I232*H232,2)</f>
        <v>0</v>
      </c>
      <c r="K232" s="215" t="s">
        <v>19</v>
      </c>
      <c r="L232" s="45"/>
      <c r="M232" s="220" t="s">
        <v>19</v>
      </c>
      <c r="N232" s="221" t="s">
        <v>44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222</v>
      </c>
      <c r="AT232" s="224" t="s">
        <v>217</v>
      </c>
      <c r="AU232" s="224" t="s">
        <v>80</v>
      </c>
      <c r="AY232" s="18" t="s">
        <v>214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80</v>
      </c>
      <c r="BK232" s="225">
        <f>ROUND(I232*H232,2)</f>
        <v>0</v>
      </c>
      <c r="BL232" s="18" t="s">
        <v>222</v>
      </c>
      <c r="BM232" s="224" t="s">
        <v>942</v>
      </c>
    </row>
    <row r="233" s="2" customFormat="1">
      <c r="A233" s="39"/>
      <c r="B233" s="40"/>
      <c r="C233" s="41"/>
      <c r="D233" s="226" t="s">
        <v>224</v>
      </c>
      <c r="E233" s="41"/>
      <c r="F233" s="227" t="s">
        <v>2730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224</v>
      </c>
      <c r="AU233" s="18" t="s">
        <v>80</v>
      </c>
    </row>
    <row r="234" s="2" customFormat="1" ht="16.5" customHeight="1">
      <c r="A234" s="39"/>
      <c r="B234" s="40"/>
      <c r="C234" s="213" t="s">
        <v>606</v>
      </c>
      <c r="D234" s="213" t="s">
        <v>217</v>
      </c>
      <c r="E234" s="214" t="s">
        <v>2765</v>
      </c>
      <c r="F234" s="215" t="s">
        <v>2732</v>
      </c>
      <c r="G234" s="216" t="s">
        <v>523</v>
      </c>
      <c r="H234" s="217">
        <v>1</v>
      </c>
      <c r="I234" s="218"/>
      <c r="J234" s="219">
        <f>ROUND(I234*H234,2)</f>
        <v>0</v>
      </c>
      <c r="K234" s="215" t="s">
        <v>19</v>
      </c>
      <c r="L234" s="45"/>
      <c r="M234" s="220" t="s">
        <v>19</v>
      </c>
      <c r="N234" s="221" t="s">
        <v>44</v>
      </c>
      <c r="O234" s="85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222</v>
      </c>
      <c r="AT234" s="224" t="s">
        <v>217</v>
      </c>
      <c r="AU234" s="224" t="s">
        <v>80</v>
      </c>
      <c r="AY234" s="18" t="s">
        <v>214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80</v>
      </c>
      <c r="BK234" s="225">
        <f>ROUND(I234*H234,2)</f>
        <v>0</v>
      </c>
      <c r="BL234" s="18" t="s">
        <v>222</v>
      </c>
      <c r="BM234" s="224" t="s">
        <v>950</v>
      </c>
    </row>
    <row r="235" s="2" customFormat="1">
      <c r="A235" s="39"/>
      <c r="B235" s="40"/>
      <c r="C235" s="41"/>
      <c r="D235" s="226" t="s">
        <v>224</v>
      </c>
      <c r="E235" s="41"/>
      <c r="F235" s="227" t="s">
        <v>2732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224</v>
      </c>
      <c r="AU235" s="18" t="s">
        <v>80</v>
      </c>
    </row>
    <row r="236" s="2" customFormat="1" ht="37.8" customHeight="1">
      <c r="A236" s="39"/>
      <c r="B236" s="40"/>
      <c r="C236" s="213" t="s">
        <v>612</v>
      </c>
      <c r="D236" s="213" t="s">
        <v>217</v>
      </c>
      <c r="E236" s="214" t="s">
        <v>2766</v>
      </c>
      <c r="F236" s="215" t="s">
        <v>2734</v>
      </c>
      <c r="G236" s="216" t="s">
        <v>2720</v>
      </c>
      <c r="H236" s="217">
        <v>146</v>
      </c>
      <c r="I236" s="218"/>
      <c r="J236" s="219">
        <f>ROUND(I236*H236,2)</f>
        <v>0</v>
      </c>
      <c r="K236" s="215" t="s">
        <v>19</v>
      </c>
      <c r="L236" s="45"/>
      <c r="M236" s="220" t="s">
        <v>19</v>
      </c>
      <c r="N236" s="221" t="s">
        <v>44</v>
      </c>
      <c r="O236" s="85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222</v>
      </c>
      <c r="AT236" s="224" t="s">
        <v>217</v>
      </c>
      <c r="AU236" s="224" t="s">
        <v>80</v>
      </c>
      <c r="AY236" s="18" t="s">
        <v>214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80</v>
      </c>
      <c r="BK236" s="225">
        <f>ROUND(I236*H236,2)</f>
        <v>0</v>
      </c>
      <c r="BL236" s="18" t="s">
        <v>222</v>
      </c>
      <c r="BM236" s="224" t="s">
        <v>958</v>
      </c>
    </row>
    <row r="237" s="2" customFormat="1">
      <c r="A237" s="39"/>
      <c r="B237" s="40"/>
      <c r="C237" s="41"/>
      <c r="D237" s="226" t="s">
        <v>224</v>
      </c>
      <c r="E237" s="41"/>
      <c r="F237" s="227" t="s">
        <v>2734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224</v>
      </c>
      <c r="AU237" s="18" t="s">
        <v>80</v>
      </c>
    </row>
    <row r="238" s="2" customFormat="1" ht="16.5" customHeight="1">
      <c r="A238" s="39"/>
      <c r="B238" s="40"/>
      <c r="C238" s="213" t="s">
        <v>616</v>
      </c>
      <c r="D238" s="213" t="s">
        <v>217</v>
      </c>
      <c r="E238" s="214" t="s">
        <v>2767</v>
      </c>
      <c r="F238" s="215" t="s">
        <v>2736</v>
      </c>
      <c r="G238" s="216" t="s">
        <v>603</v>
      </c>
      <c r="H238" s="217">
        <v>1</v>
      </c>
      <c r="I238" s="218"/>
      <c r="J238" s="219">
        <f>ROUND(I238*H238,2)</f>
        <v>0</v>
      </c>
      <c r="K238" s="215" t="s">
        <v>19</v>
      </c>
      <c r="L238" s="45"/>
      <c r="M238" s="220" t="s">
        <v>19</v>
      </c>
      <c r="N238" s="221" t="s">
        <v>44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222</v>
      </c>
      <c r="AT238" s="224" t="s">
        <v>217</v>
      </c>
      <c r="AU238" s="224" t="s">
        <v>80</v>
      </c>
      <c r="AY238" s="18" t="s">
        <v>214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80</v>
      </c>
      <c r="BK238" s="225">
        <f>ROUND(I238*H238,2)</f>
        <v>0</v>
      </c>
      <c r="BL238" s="18" t="s">
        <v>222</v>
      </c>
      <c r="BM238" s="224" t="s">
        <v>966</v>
      </c>
    </row>
    <row r="239" s="2" customFormat="1">
      <c r="A239" s="39"/>
      <c r="B239" s="40"/>
      <c r="C239" s="41"/>
      <c r="D239" s="226" t="s">
        <v>224</v>
      </c>
      <c r="E239" s="41"/>
      <c r="F239" s="227" t="s">
        <v>2736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224</v>
      </c>
      <c r="AU239" s="18" t="s">
        <v>80</v>
      </c>
    </row>
    <row r="240" s="2" customFormat="1" ht="16.5" customHeight="1">
      <c r="A240" s="39"/>
      <c r="B240" s="40"/>
      <c r="C240" s="213" t="s">
        <v>622</v>
      </c>
      <c r="D240" s="213" t="s">
        <v>217</v>
      </c>
      <c r="E240" s="214" t="s">
        <v>2768</v>
      </c>
      <c r="F240" s="215" t="s">
        <v>2738</v>
      </c>
      <c r="G240" s="216" t="s">
        <v>523</v>
      </c>
      <c r="H240" s="217">
        <v>130</v>
      </c>
      <c r="I240" s="218"/>
      <c r="J240" s="219">
        <f>ROUND(I240*H240,2)</f>
        <v>0</v>
      </c>
      <c r="K240" s="215" t="s">
        <v>19</v>
      </c>
      <c r="L240" s="45"/>
      <c r="M240" s="220" t="s">
        <v>19</v>
      </c>
      <c r="N240" s="221" t="s">
        <v>44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222</v>
      </c>
      <c r="AT240" s="224" t="s">
        <v>217</v>
      </c>
      <c r="AU240" s="224" t="s">
        <v>80</v>
      </c>
      <c r="AY240" s="18" t="s">
        <v>214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80</v>
      </c>
      <c r="BK240" s="225">
        <f>ROUND(I240*H240,2)</f>
        <v>0</v>
      </c>
      <c r="BL240" s="18" t="s">
        <v>222</v>
      </c>
      <c r="BM240" s="224" t="s">
        <v>976</v>
      </c>
    </row>
    <row r="241" s="2" customFormat="1">
      <c r="A241" s="39"/>
      <c r="B241" s="40"/>
      <c r="C241" s="41"/>
      <c r="D241" s="226" t="s">
        <v>224</v>
      </c>
      <c r="E241" s="41"/>
      <c r="F241" s="227" t="s">
        <v>2738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224</v>
      </c>
      <c r="AU241" s="18" t="s">
        <v>80</v>
      </c>
    </row>
    <row r="242" s="2" customFormat="1" ht="16.5" customHeight="1">
      <c r="A242" s="39"/>
      <c r="B242" s="40"/>
      <c r="C242" s="213" t="s">
        <v>628</v>
      </c>
      <c r="D242" s="213" t="s">
        <v>217</v>
      </c>
      <c r="E242" s="214" t="s">
        <v>2769</v>
      </c>
      <c r="F242" s="215" t="s">
        <v>2740</v>
      </c>
      <c r="G242" s="216" t="s">
        <v>523</v>
      </c>
      <c r="H242" s="217">
        <v>80</v>
      </c>
      <c r="I242" s="218"/>
      <c r="J242" s="219">
        <f>ROUND(I242*H242,2)</f>
        <v>0</v>
      </c>
      <c r="K242" s="215" t="s">
        <v>19</v>
      </c>
      <c r="L242" s="45"/>
      <c r="M242" s="220" t="s">
        <v>19</v>
      </c>
      <c r="N242" s="221" t="s">
        <v>44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222</v>
      </c>
      <c r="AT242" s="224" t="s">
        <v>217</v>
      </c>
      <c r="AU242" s="224" t="s">
        <v>80</v>
      </c>
      <c r="AY242" s="18" t="s">
        <v>214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80</v>
      </c>
      <c r="BK242" s="225">
        <f>ROUND(I242*H242,2)</f>
        <v>0</v>
      </c>
      <c r="BL242" s="18" t="s">
        <v>222</v>
      </c>
      <c r="BM242" s="224" t="s">
        <v>984</v>
      </c>
    </row>
    <row r="243" s="2" customFormat="1">
      <c r="A243" s="39"/>
      <c r="B243" s="40"/>
      <c r="C243" s="41"/>
      <c r="D243" s="226" t="s">
        <v>224</v>
      </c>
      <c r="E243" s="41"/>
      <c r="F243" s="227" t="s">
        <v>2740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224</v>
      </c>
      <c r="AU243" s="18" t="s">
        <v>80</v>
      </c>
    </row>
    <row r="244" s="2" customFormat="1" ht="16.5" customHeight="1">
      <c r="A244" s="39"/>
      <c r="B244" s="40"/>
      <c r="C244" s="213" t="s">
        <v>634</v>
      </c>
      <c r="D244" s="213" t="s">
        <v>217</v>
      </c>
      <c r="E244" s="214" t="s">
        <v>2770</v>
      </c>
      <c r="F244" s="215" t="s">
        <v>2742</v>
      </c>
      <c r="G244" s="216" t="s">
        <v>523</v>
      </c>
      <c r="H244" s="217">
        <v>1</v>
      </c>
      <c r="I244" s="218"/>
      <c r="J244" s="219">
        <f>ROUND(I244*H244,2)</f>
        <v>0</v>
      </c>
      <c r="K244" s="215" t="s">
        <v>19</v>
      </c>
      <c r="L244" s="45"/>
      <c r="M244" s="220" t="s">
        <v>19</v>
      </c>
      <c r="N244" s="221" t="s">
        <v>44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222</v>
      </c>
      <c r="AT244" s="224" t="s">
        <v>217</v>
      </c>
      <c r="AU244" s="224" t="s">
        <v>80</v>
      </c>
      <c r="AY244" s="18" t="s">
        <v>214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80</v>
      </c>
      <c r="BK244" s="225">
        <f>ROUND(I244*H244,2)</f>
        <v>0</v>
      </c>
      <c r="BL244" s="18" t="s">
        <v>222</v>
      </c>
      <c r="BM244" s="224" t="s">
        <v>992</v>
      </c>
    </row>
    <row r="245" s="2" customFormat="1">
      <c r="A245" s="39"/>
      <c r="B245" s="40"/>
      <c r="C245" s="41"/>
      <c r="D245" s="226" t="s">
        <v>224</v>
      </c>
      <c r="E245" s="41"/>
      <c r="F245" s="227" t="s">
        <v>2742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224</v>
      </c>
      <c r="AU245" s="18" t="s">
        <v>80</v>
      </c>
    </row>
    <row r="246" s="2" customFormat="1" ht="16.5" customHeight="1">
      <c r="A246" s="39"/>
      <c r="B246" s="40"/>
      <c r="C246" s="213" t="s">
        <v>640</v>
      </c>
      <c r="D246" s="213" t="s">
        <v>217</v>
      </c>
      <c r="E246" s="214" t="s">
        <v>2771</v>
      </c>
      <c r="F246" s="215" t="s">
        <v>2744</v>
      </c>
      <c r="G246" s="216" t="s">
        <v>523</v>
      </c>
      <c r="H246" s="217">
        <v>1</v>
      </c>
      <c r="I246" s="218"/>
      <c r="J246" s="219">
        <f>ROUND(I246*H246,2)</f>
        <v>0</v>
      </c>
      <c r="K246" s="215" t="s">
        <v>19</v>
      </c>
      <c r="L246" s="45"/>
      <c r="M246" s="220" t="s">
        <v>19</v>
      </c>
      <c r="N246" s="221" t="s">
        <v>44</v>
      </c>
      <c r="O246" s="85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222</v>
      </c>
      <c r="AT246" s="224" t="s">
        <v>217</v>
      </c>
      <c r="AU246" s="224" t="s">
        <v>80</v>
      </c>
      <c r="AY246" s="18" t="s">
        <v>214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80</v>
      </c>
      <c r="BK246" s="225">
        <f>ROUND(I246*H246,2)</f>
        <v>0</v>
      </c>
      <c r="BL246" s="18" t="s">
        <v>222</v>
      </c>
      <c r="BM246" s="224" t="s">
        <v>1000</v>
      </c>
    </row>
    <row r="247" s="2" customFormat="1">
      <c r="A247" s="39"/>
      <c r="B247" s="40"/>
      <c r="C247" s="41"/>
      <c r="D247" s="226" t="s">
        <v>224</v>
      </c>
      <c r="E247" s="41"/>
      <c r="F247" s="227" t="s">
        <v>2744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224</v>
      </c>
      <c r="AU247" s="18" t="s">
        <v>80</v>
      </c>
    </row>
    <row r="248" s="2" customFormat="1" ht="16.5" customHeight="1">
      <c r="A248" s="39"/>
      <c r="B248" s="40"/>
      <c r="C248" s="213" t="s">
        <v>646</v>
      </c>
      <c r="D248" s="213" t="s">
        <v>217</v>
      </c>
      <c r="E248" s="214" t="s">
        <v>2772</v>
      </c>
      <c r="F248" s="215" t="s">
        <v>2746</v>
      </c>
      <c r="G248" s="216" t="s">
        <v>523</v>
      </c>
      <c r="H248" s="217">
        <v>1</v>
      </c>
      <c r="I248" s="218"/>
      <c r="J248" s="219">
        <f>ROUND(I248*H248,2)</f>
        <v>0</v>
      </c>
      <c r="K248" s="215" t="s">
        <v>19</v>
      </c>
      <c r="L248" s="45"/>
      <c r="M248" s="220" t="s">
        <v>19</v>
      </c>
      <c r="N248" s="221" t="s">
        <v>44</v>
      </c>
      <c r="O248" s="85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222</v>
      </c>
      <c r="AT248" s="224" t="s">
        <v>217</v>
      </c>
      <c r="AU248" s="224" t="s">
        <v>80</v>
      </c>
      <c r="AY248" s="18" t="s">
        <v>214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80</v>
      </c>
      <c r="BK248" s="225">
        <f>ROUND(I248*H248,2)</f>
        <v>0</v>
      </c>
      <c r="BL248" s="18" t="s">
        <v>222</v>
      </c>
      <c r="BM248" s="224" t="s">
        <v>1008</v>
      </c>
    </row>
    <row r="249" s="2" customFormat="1">
      <c r="A249" s="39"/>
      <c r="B249" s="40"/>
      <c r="C249" s="41"/>
      <c r="D249" s="226" t="s">
        <v>224</v>
      </c>
      <c r="E249" s="41"/>
      <c r="F249" s="227" t="s">
        <v>2746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224</v>
      </c>
      <c r="AU249" s="18" t="s">
        <v>80</v>
      </c>
    </row>
    <row r="250" s="2" customFormat="1" ht="16.5" customHeight="1">
      <c r="A250" s="39"/>
      <c r="B250" s="40"/>
      <c r="C250" s="213" t="s">
        <v>652</v>
      </c>
      <c r="D250" s="213" t="s">
        <v>217</v>
      </c>
      <c r="E250" s="214" t="s">
        <v>2773</v>
      </c>
      <c r="F250" s="215" t="s">
        <v>2748</v>
      </c>
      <c r="G250" s="216" t="s">
        <v>523</v>
      </c>
      <c r="H250" s="217">
        <v>1</v>
      </c>
      <c r="I250" s="218"/>
      <c r="J250" s="219">
        <f>ROUND(I250*H250,2)</f>
        <v>0</v>
      </c>
      <c r="K250" s="215" t="s">
        <v>19</v>
      </c>
      <c r="L250" s="45"/>
      <c r="M250" s="220" t="s">
        <v>19</v>
      </c>
      <c r="N250" s="221" t="s">
        <v>44</v>
      </c>
      <c r="O250" s="85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222</v>
      </c>
      <c r="AT250" s="224" t="s">
        <v>217</v>
      </c>
      <c r="AU250" s="224" t="s">
        <v>80</v>
      </c>
      <c r="AY250" s="18" t="s">
        <v>214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80</v>
      </c>
      <c r="BK250" s="225">
        <f>ROUND(I250*H250,2)</f>
        <v>0</v>
      </c>
      <c r="BL250" s="18" t="s">
        <v>222</v>
      </c>
      <c r="BM250" s="224" t="s">
        <v>1016</v>
      </c>
    </row>
    <row r="251" s="2" customFormat="1">
      <c r="A251" s="39"/>
      <c r="B251" s="40"/>
      <c r="C251" s="41"/>
      <c r="D251" s="226" t="s">
        <v>224</v>
      </c>
      <c r="E251" s="41"/>
      <c r="F251" s="227" t="s">
        <v>2748</v>
      </c>
      <c r="G251" s="41"/>
      <c r="H251" s="41"/>
      <c r="I251" s="228"/>
      <c r="J251" s="41"/>
      <c r="K251" s="41"/>
      <c r="L251" s="45"/>
      <c r="M251" s="255"/>
      <c r="N251" s="256"/>
      <c r="O251" s="257"/>
      <c r="P251" s="257"/>
      <c r="Q251" s="257"/>
      <c r="R251" s="257"/>
      <c r="S251" s="257"/>
      <c r="T251" s="258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224</v>
      </c>
      <c r="AU251" s="18" t="s">
        <v>80</v>
      </c>
    </row>
    <row r="252" s="2" customFormat="1" ht="6.96" customHeight="1">
      <c r="A252" s="39"/>
      <c r="B252" s="60"/>
      <c r="C252" s="61"/>
      <c r="D252" s="61"/>
      <c r="E252" s="61"/>
      <c r="F252" s="61"/>
      <c r="G252" s="61"/>
      <c r="H252" s="61"/>
      <c r="I252" s="61"/>
      <c r="J252" s="61"/>
      <c r="K252" s="61"/>
      <c r="L252" s="45"/>
      <c r="M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</sheetData>
  <sheetProtection sheet="1" autoFilter="0" formatColumns="0" formatRows="0" objects="1" scenarios="1" spinCount="100000" saltValue="ucZiUHcdDTvPtXJjh0ir9hcM2b0lBOyyXgxDJBZCvh38UYnhSTV6bQxPgzErtbO8Tf8Q36/v5KkX2Q2Uj+wFrg==" hashValue="vw4NtTM6qfur2JSAguW/2PTUyIZVJ27MZbNpGx+MczNOYfZNU7HAeBTVJULEzz3Kpa7MDloOth8xQuwz1hRqHQ==" algorithmName="SHA-512" password="CC35"/>
  <autoFilter ref="C89:K2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176</v>
      </c>
      <c r="L8" s="21"/>
    </row>
    <row r="9" s="2" customFormat="1" ht="16.5" customHeight="1">
      <c r="A9" s="39"/>
      <c r="B9" s="45"/>
      <c r="C9" s="39"/>
      <c r="D9" s="39"/>
      <c r="E9" s="144" t="s">
        <v>2594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2774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2596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2597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2596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2597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ROUND((SUM(BE90:BE209)),  2)</f>
        <v>0</v>
      </c>
      <c r="G35" s="39"/>
      <c r="H35" s="39"/>
      <c r="I35" s="158">
        <v>0.20999999999999999</v>
      </c>
      <c r="J35" s="157">
        <f>ROUND(((SUM(BE90:BE209))*I35),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ROUND((SUM(BF90:BF209)),  2)</f>
        <v>0</v>
      </c>
      <c r="G36" s="39"/>
      <c r="H36" s="39"/>
      <c r="I36" s="158">
        <v>0.12</v>
      </c>
      <c r="J36" s="157">
        <f>ROUND(((SUM(BF90:BF209))*I36),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ROUND((SUM(BG90:BG209)),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ROUND((SUM(BH90:BH209)),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ROUND((SUM(BI90:BI209)),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2594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D3.2.3.2 - PS237 - 5401 - ZŠ Broumovská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181</v>
      </c>
      <c r="D61" s="172"/>
      <c r="E61" s="172"/>
      <c r="F61" s="172"/>
      <c r="G61" s="172"/>
      <c r="H61" s="172"/>
      <c r="I61" s="172"/>
      <c r="J61" s="173" t="s">
        <v>182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183</v>
      </c>
    </row>
    <row r="64" s="9" customFormat="1" ht="24.96" customHeight="1">
      <c r="A64" s="9"/>
      <c r="B64" s="175"/>
      <c r="C64" s="176"/>
      <c r="D64" s="177" t="s">
        <v>2775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2599</v>
      </c>
      <c r="E65" s="178"/>
      <c r="F65" s="178"/>
      <c r="G65" s="178"/>
      <c r="H65" s="178"/>
      <c r="I65" s="178"/>
      <c r="J65" s="179">
        <f>J94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2600</v>
      </c>
      <c r="E66" s="178"/>
      <c r="F66" s="178"/>
      <c r="G66" s="178"/>
      <c r="H66" s="178"/>
      <c r="I66" s="178"/>
      <c r="J66" s="179">
        <f>J97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2601</v>
      </c>
      <c r="E67" s="178"/>
      <c r="F67" s="178"/>
      <c r="G67" s="178"/>
      <c r="H67" s="178"/>
      <c r="I67" s="178"/>
      <c r="J67" s="179">
        <f>J136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2602</v>
      </c>
      <c r="E68" s="178"/>
      <c r="F68" s="178"/>
      <c r="G68" s="178"/>
      <c r="H68" s="178"/>
      <c r="I68" s="178"/>
      <c r="J68" s="179">
        <f>J165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199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176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2594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178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D3.2.3.2 - PS237 - 5401 - ZŠ Broumovská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200</v>
      </c>
      <c r="D89" s="189" t="s">
        <v>58</v>
      </c>
      <c r="E89" s="189" t="s">
        <v>54</v>
      </c>
      <c r="F89" s="189" t="s">
        <v>55</v>
      </c>
      <c r="G89" s="189" t="s">
        <v>201</v>
      </c>
      <c r="H89" s="189" t="s">
        <v>202</v>
      </c>
      <c r="I89" s="189" t="s">
        <v>203</v>
      </c>
      <c r="J89" s="189" t="s">
        <v>182</v>
      </c>
      <c r="K89" s="190" t="s">
        <v>204</v>
      </c>
      <c r="L89" s="191"/>
      <c r="M89" s="93" t="s">
        <v>19</v>
      </c>
      <c r="N89" s="94" t="s">
        <v>43</v>
      </c>
      <c r="O89" s="94" t="s">
        <v>205</v>
      </c>
      <c r="P89" s="94" t="s">
        <v>206</v>
      </c>
      <c r="Q89" s="94" t="s">
        <v>207</v>
      </c>
      <c r="R89" s="94" t="s">
        <v>208</v>
      </c>
      <c r="S89" s="94" t="s">
        <v>209</v>
      </c>
      <c r="T89" s="95" t="s">
        <v>210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211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P91+P94+P97+P136+P165</f>
        <v>0</v>
      </c>
      <c r="Q90" s="97"/>
      <c r="R90" s="194">
        <f>R91+R94+R97+R136+R165</f>
        <v>0</v>
      </c>
      <c r="S90" s="97"/>
      <c r="T90" s="195">
        <f>T91+T94+T97+T136+T165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183</v>
      </c>
      <c r="BK90" s="196">
        <f>BK91+BK94+BK97+BK136+BK165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80</v>
      </c>
      <c r="F91" s="200" t="s">
        <v>2776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SUM(P92:P93)</f>
        <v>0</v>
      </c>
      <c r="Q91" s="205"/>
      <c r="R91" s="206">
        <f>SUM(R92:R93)</f>
        <v>0</v>
      </c>
      <c r="S91" s="205"/>
      <c r="T91" s="207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214</v>
      </c>
      <c r="BK91" s="210">
        <f>SUM(BK92:BK93)</f>
        <v>0</v>
      </c>
    </row>
    <row r="92" s="2" customFormat="1" ht="16.5" customHeight="1">
      <c r="A92" s="39"/>
      <c r="B92" s="40"/>
      <c r="C92" s="213" t="s">
        <v>80</v>
      </c>
      <c r="D92" s="213" t="s">
        <v>217</v>
      </c>
      <c r="E92" s="214" t="s">
        <v>2604</v>
      </c>
      <c r="F92" s="215" t="s">
        <v>2777</v>
      </c>
      <c r="G92" s="216" t="s">
        <v>523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222</v>
      </c>
      <c r="AT92" s="224" t="s">
        <v>217</v>
      </c>
      <c r="AU92" s="224" t="s">
        <v>80</v>
      </c>
      <c r="AY92" s="18" t="s">
        <v>214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222</v>
      </c>
      <c r="BM92" s="224" t="s">
        <v>82</v>
      </c>
    </row>
    <row r="93" s="2" customFormat="1">
      <c r="A93" s="39"/>
      <c r="B93" s="40"/>
      <c r="C93" s="41"/>
      <c r="D93" s="226" t="s">
        <v>224</v>
      </c>
      <c r="E93" s="41"/>
      <c r="F93" s="227" t="s">
        <v>2777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224</v>
      </c>
      <c r="AU93" s="18" t="s">
        <v>80</v>
      </c>
    </row>
    <row r="94" s="12" customFormat="1" ht="25.92" customHeight="1">
      <c r="A94" s="12"/>
      <c r="B94" s="197"/>
      <c r="C94" s="198"/>
      <c r="D94" s="199" t="s">
        <v>72</v>
      </c>
      <c r="E94" s="200" t="s">
        <v>82</v>
      </c>
      <c r="F94" s="200" t="s">
        <v>2607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SUM(P95:P96)</f>
        <v>0</v>
      </c>
      <c r="Q94" s="205"/>
      <c r="R94" s="206">
        <f>SUM(R95:R96)</f>
        <v>0</v>
      </c>
      <c r="S94" s="205"/>
      <c r="T94" s="207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80</v>
      </c>
      <c r="AT94" s="209" t="s">
        <v>72</v>
      </c>
      <c r="AU94" s="209" t="s">
        <v>73</v>
      </c>
      <c r="AY94" s="208" t="s">
        <v>214</v>
      </c>
      <c r="BK94" s="210">
        <f>SUM(BK95:BK96)</f>
        <v>0</v>
      </c>
    </row>
    <row r="95" s="2" customFormat="1" ht="16.5" customHeight="1">
      <c r="A95" s="39"/>
      <c r="B95" s="40"/>
      <c r="C95" s="213" t="s">
        <v>82</v>
      </c>
      <c r="D95" s="213" t="s">
        <v>217</v>
      </c>
      <c r="E95" s="214" t="s">
        <v>2608</v>
      </c>
      <c r="F95" s="215" t="s">
        <v>2778</v>
      </c>
      <c r="G95" s="216" t="s">
        <v>523</v>
      </c>
      <c r="H95" s="217">
        <v>0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222</v>
      </c>
      <c r="AT95" s="224" t="s">
        <v>217</v>
      </c>
      <c r="AU95" s="224" t="s">
        <v>80</v>
      </c>
      <c r="AY95" s="18" t="s">
        <v>214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222</v>
      </c>
      <c r="BM95" s="224" t="s">
        <v>222</v>
      </c>
    </row>
    <row r="96" s="2" customFormat="1">
      <c r="A96" s="39"/>
      <c r="B96" s="40"/>
      <c r="C96" s="41"/>
      <c r="D96" s="226" t="s">
        <v>224</v>
      </c>
      <c r="E96" s="41"/>
      <c r="F96" s="227" t="s">
        <v>2778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224</v>
      </c>
      <c r="AU96" s="18" t="s">
        <v>80</v>
      </c>
    </row>
    <row r="97" s="12" customFormat="1" ht="25.92" customHeight="1">
      <c r="A97" s="12"/>
      <c r="B97" s="197"/>
      <c r="C97" s="198"/>
      <c r="D97" s="199" t="s">
        <v>72</v>
      </c>
      <c r="E97" s="200" t="s">
        <v>236</v>
      </c>
      <c r="F97" s="200" t="s">
        <v>2612</v>
      </c>
      <c r="G97" s="198"/>
      <c r="H97" s="198"/>
      <c r="I97" s="201"/>
      <c r="J97" s="202">
        <f>BK97</f>
        <v>0</v>
      </c>
      <c r="K97" s="198"/>
      <c r="L97" s="203"/>
      <c r="M97" s="204"/>
      <c r="N97" s="205"/>
      <c r="O97" s="205"/>
      <c r="P97" s="206">
        <f>SUM(P98:P135)</f>
        <v>0</v>
      </c>
      <c r="Q97" s="205"/>
      <c r="R97" s="206">
        <f>SUM(R98:R135)</f>
        <v>0</v>
      </c>
      <c r="S97" s="205"/>
      <c r="T97" s="207">
        <f>SUM(T98:T135)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80</v>
      </c>
      <c r="AT97" s="209" t="s">
        <v>72</v>
      </c>
      <c r="AU97" s="209" t="s">
        <v>73</v>
      </c>
      <c r="AY97" s="208" t="s">
        <v>214</v>
      </c>
      <c r="BK97" s="210">
        <f>SUM(BK98:BK135)</f>
        <v>0</v>
      </c>
    </row>
    <row r="98" s="2" customFormat="1" ht="16.5" customHeight="1">
      <c r="A98" s="39"/>
      <c r="B98" s="40"/>
      <c r="C98" s="213" t="s">
        <v>236</v>
      </c>
      <c r="D98" s="213" t="s">
        <v>217</v>
      </c>
      <c r="E98" s="214" t="s">
        <v>2610</v>
      </c>
      <c r="F98" s="215" t="s">
        <v>2618</v>
      </c>
      <c r="G98" s="216" t="s">
        <v>523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222</v>
      </c>
      <c r="AT98" s="224" t="s">
        <v>217</v>
      </c>
      <c r="AU98" s="224" t="s">
        <v>80</v>
      </c>
      <c r="AY98" s="18" t="s">
        <v>214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222</v>
      </c>
      <c r="BM98" s="224" t="s">
        <v>259</v>
      </c>
    </row>
    <row r="99" s="2" customFormat="1">
      <c r="A99" s="39"/>
      <c r="B99" s="40"/>
      <c r="C99" s="41"/>
      <c r="D99" s="226" t="s">
        <v>224</v>
      </c>
      <c r="E99" s="41"/>
      <c r="F99" s="227" t="s">
        <v>2618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224</v>
      </c>
      <c r="AU99" s="18" t="s">
        <v>80</v>
      </c>
    </row>
    <row r="100" s="2" customFormat="1" ht="24.15" customHeight="1">
      <c r="A100" s="39"/>
      <c r="B100" s="40"/>
      <c r="C100" s="213" t="s">
        <v>222</v>
      </c>
      <c r="D100" s="213" t="s">
        <v>217</v>
      </c>
      <c r="E100" s="214" t="s">
        <v>2613</v>
      </c>
      <c r="F100" s="215" t="s">
        <v>2779</v>
      </c>
      <c r="G100" s="216" t="s">
        <v>523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222</v>
      </c>
      <c r="AT100" s="224" t="s">
        <v>217</v>
      </c>
      <c r="AU100" s="224" t="s">
        <v>80</v>
      </c>
      <c r="AY100" s="18" t="s">
        <v>214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222</v>
      </c>
      <c r="BM100" s="224" t="s">
        <v>215</v>
      </c>
    </row>
    <row r="101" s="2" customFormat="1">
      <c r="A101" s="39"/>
      <c r="B101" s="40"/>
      <c r="C101" s="41"/>
      <c r="D101" s="226" t="s">
        <v>224</v>
      </c>
      <c r="E101" s="41"/>
      <c r="F101" s="227" t="s">
        <v>2779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224</v>
      </c>
      <c r="AU101" s="18" t="s">
        <v>80</v>
      </c>
    </row>
    <row r="102" s="2" customFormat="1" ht="16.5" customHeight="1">
      <c r="A102" s="39"/>
      <c r="B102" s="40"/>
      <c r="C102" s="213" t="s">
        <v>253</v>
      </c>
      <c r="D102" s="213" t="s">
        <v>217</v>
      </c>
      <c r="E102" s="214" t="s">
        <v>2615</v>
      </c>
      <c r="F102" s="215" t="s">
        <v>2626</v>
      </c>
      <c r="G102" s="216" t="s">
        <v>523</v>
      </c>
      <c r="H102" s="217">
        <v>5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222</v>
      </c>
      <c r="AT102" s="224" t="s">
        <v>217</v>
      </c>
      <c r="AU102" s="224" t="s">
        <v>80</v>
      </c>
      <c r="AY102" s="18" t="s">
        <v>214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222</v>
      </c>
      <c r="BM102" s="224" t="s">
        <v>274</v>
      </c>
    </row>
    <row r="103" s="2" customFormat="1">
      <c r="A103" s="39"/>
      <c r="B103" s="40"/>
      <c r="C103" s="41"/>
      <c r="D103" s="226" t="s">
        <v>224</v>
      </c>
      <c r="E103" s="41"/>
      <c r="F103" s="227" t="s">
        <v>2627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224</v>
      </c>
      <c r="AU103" s="18" t="s">
        <v>80</v>
      </c>
    </row>
    <row r="104" s="2" customFormat="1" ht="16.5" customHeight="1">
      <c r="A104" s="39"/>
      <c r="B104" s="40"/>
      <c r="C104" s="213" t="s">
        <v>259</v>
      </c>
      <c r="D104" s="213" t="s">
        <v>217</v>
      </c>
      <c r="E104" s="214" t="s">
        <v>2617</v>
      </c>
      <c r="F104" s="215" t="s">
        <v>2759</v>
      </c>
      <c r="G104" s="216" t="s">
        <v>523</v>
      </c>
      <c r="H104" s="217">
        <v>2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222</v>
      </c>
      <c r="AT104" s="224" t="s">
        <v>217</v>
      </c>
      <c r="AU104" s="224" t="s">
        <v>80</v>
      </c>
      <c r="AY104" s="18" t="s">
        <v>214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222</v>
      </c>
      <c r="BM104" s="224" t="s">
        <v>8</v>
      </c>
    </row>
    <row r="105" s="2" customFormat="1">
      <c r="A105" s="39"/>
      <c r="B105" s="40"/>
      <c r="C105" s="41"/>
      <c r="D105" s="226" t="s">
        <v>224</v>
      </c>
      <c r="E105" s="41"/>
      <c r="F105" s="227" t="s">
        <v>2760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224</v>
      </c>
      <c r="AU105" s="18" t="s">
        <v>80</v>
      </c>
    </row>
    <row r="106" s="2" customFormat="1" ht="16.5" customHeight="1">
      <c r="A106" s="39"/>
      <c r="B106" s="40"/>
      <c r="C106" s="213" t="s">
        <v>263</v>
      </c>
      <c r="D106" s="213" t="s">
        <v>217</v>
      </c>
      <c r="E106" s="214" t="s">
        <v>2619</v>
      </c>
      <c r="F106" s="215" t="s">
        <v>2780</v>
      </c>
      <c r="G106" s="216" t="s">
        <v>523</v>
      </c>
      <c r="H106" s="217">
        <v>5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222</v>
      </c>
      <c r="AT106" s="224" t="s">
        <v>217</v>
      </c>
      <c r="AU106" s="224" t="s">
        <v>80</v>
      </c>
      <c r="AY106" s="18" t="s">
        <v>214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222</v>
      </c>
      <c r="BM106" s="224" t="s">
        <v>292</v>
      </c>
    </row>
    <row r="107" s="2" customFormat="1">
      <c r="A107" s="39"/>
      <c r="B107" s="40"/>
      <c r="C107" s="41"/>
      <c r="D107" s="226" t="s">
        <v>224</v>
      </c>
      <c r="E107" s="41"/>
      <c r="F107" s="227" t="s">
        <v>2780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224</v>
      </c>
      <c r="AU107" s="18" t="s">
        <v>80</v>
      </c>
    </row>
    <row r="108" s="2" customFormat="1" ht="16.5" customHeight="1">
      <c r="A108" s="39"/>
      <c r="B108" s="40"/>
      <c r="C108" s="213" t="s">
        <v>215</v>
      </c>
      <c r="D108" s="213" t="s">
        <v>217</v>
      </c>
      <c r="E108" s="214" t="s">
        <v>2621</v>
      </c>
      <c r="F108" s="215" t="s">
        <v>2762</v>
      </c>
      <c r="G108" s="216" t="s">
        <v>523</v>
      </c>
      <c r="H108" s="217">
        <v>2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222</v>
      </c>
      <c r="AT108" s="224" t="s">
        <v>217</v>
      </c>
      <c r="AU108" s="224" t="s">
        <v>80</v>
      </c>
      <c r="AY108" s="18" t="s">
        <v>214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222</v>
      </c>
      <c r="BM108" s="224" t="s">
        <v>250</v>
      </c>
    </row>
    <row r="109" s="2" customFormat="1">
      <c r="A109" s="39"/>
      <c r="B109" s="40"/>
      <c r="C109" s="41"/>
      <c r="D109" s="226" t="s">
        <v>224</v>
      </c>
      <c r="E109" s="41"/>
      <c r="F109" s="227" t="s">
        <v>2762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224</v>
      </c>
      <c r="AU109" s="18" t="s">
        <v>80</v>
      </c>
    </row>
    <row r="110" s="2" customFormat="1" ht="16.5" customHeight="1">
      <c r="A110" s="39"/>
      <c r="B110" s="40"/>
      <c r="C110" s="213" t="s">
        <v>270</v>
      </c>
      <c r="D110" s="213" t="s">
        <v>217</v>
      </c>
      <c r="E110" s="214" t="s">
        <v>2623</v>
      </c>
      <c r="F110" s="215" t="s">
        <v>2781</v>
      </c>
      <c r="G110" s="216" t="s">
        <v>523</v>
      </c>
      <c r="H110" s="217">
        <v>1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222</v>
      </c>
      <c r="AT110" s="224" t="s">
        <v>217</v>
      </c>
      <c r="AU110" s="224" t="s">
        <v>80</v>
      </c>
      <c r="AY110" s="18" t="s">
        <v>214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222</v>
      </c>
      <c r="BM110" s="224" t="s">
        <v>307</v>
      </c>
    </row>
    <row r="111" s="2" customFormat="1">
      <c r="A111" s="39"/>
      <c r="B111" s="40"/>
      <c r="C111" s="41"/>
      <c r="D111" s="226" t="s">
        <v>224</v>
      </c>
      <c r="E111" s="41"/>
      <c r="F111" s="227" t="s">
        <v>2781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224</v>
      </c>
      <c r="AU111" s="18" t="s">
        <v>80</v>
      </c>
    </row>
    <row r="112" s="2" customFormat="1" ht="16.5" customHeight="1">
      <c r="A112" s="39"/>
      <c r="B112" s="40"/>
      <c r="C112" s="213" t="s">
        <v>274</v>
      </c>
      <c r="D112" s="213" t="s">
        <v>217</v>
      </c>
      <c r="E112" s="214" t="s">
        <v>2625</v>
      </c>
      <c r="F112" s="215" t="s">
        <v>2635</v>
      </c>
      <c r="G112" s="216" t="s">
        <v>523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222</v>
      </c>
      <c r="AT112" s="224" t="s">
        <v>217</v>
      </c>
      <c r="AU112" s="224" t="s">
        <v>80</v>
      </c>
      <c r="AY112" s="18" t="s">
        <v>214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222</v>
      </c>
      <c r="BM112" s="224" t="s">
        <v>315</v>
      </c>
    </row>
    <row r="113" s="2" customFormat="1">
      <c r="A113" s="39"/>
      <c r="B113" s="40"/>
      <c r="C113" s="41"/>
      <c r="D113" s="226" t="s">
        <v>224</v>
      </c>
      <c r="E113" s="41"/>
      <c r="F113" s="227" t="s">
        <v>2635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224</v>
      </c>
      <c r="AU113" s="18" t="s">
        <v>80</v>
      </c>
    </row>
    <row r="114" s="2" customFormat="1" ht="16.5" customHeight="1">
      <c r="A114" s="39"/>
      <c r="B114" s="40"/>
      <c r="C114" s="213" t="s">
        <v>281</v>
      </c>
      <c r="D114" s="213" t="s">
        <v>217</v>
      </c>
      <c r="E114" s="214" t="s">
        <v>2628</v>
      </c>
      <c r="F114" s="215" t="s">
        <v>2639</v>
      </c>
      <c r="G114" s="216" t="s">
        <v>523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222</v>
      </c>
      <c r="AT114" s="224" t="s">
        <v>217</v>
      </c>
      <c r="AU114" s="224" t="s">
        <v>80</v>
      </c>
      <c r="AY114" s="18" t="s">
        <v>214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222</v>
      </c>
      <c r="BM114" s="224" t="s">
        <v>325</v>
      </c>
    </row>
    <row r="115" s="2" customFormat="1">
      <c r="A115" s="39"/>
      <c r="B115" s="40"/>
      <c r="C115" s="41"/>
      <c r="D115" s="226" t="s">
        <v>224</v>
      </c>
      <c r="E115" s="41"/>
      <c r="F115" s="227" t="s">
        <v>2639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224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217</v>
      </c>
      <c r="E116" s="214" t="s">
        <v>2630</v>
      </c>
      <c r="F116" s="215" t="s">
        <v>2641</v>
      </c>
      <c r="G116" s="216" t="s">
        <v>523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222</v>
      </c>
      <c r="AT116" s="224" t="s">
        <v>217</v>
      </c>
      <c r="AU116" s="224" t="s">
        <v>80</v>
      </c>
      <c r="AY116" s="18" t="s">
        <v>214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222</v>
      </c>
      <c r="BM116" s="224" t="s">
        <v>338</v>
      </c>
    </row>
    <row r="117" s="2" customFormat="1">
      <c r="A117" s="39"/>
      <c r="B117" s="40"/>
      <c r="C117" s="41"/>
      <c r="D117" s="226" t="s">
        <v>224</v>
      </c>
      <c r="E117" s="41"/>
      <c r="F117" s="227" t="s">
        <v>2641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224</v>
      </c>
      <c r="AU117" s="18" t="s">
        <v>80</v>
      </c>
    </row>
    <row r="118" s="2" customFormat="1" ht="16.5" customHeight="1">
      <c r="A118" s="39"/>
      <c r="B118" s="40"/>
      <c r="C118" s="213" t="s">
        <v>288</v>
      </c>
      <c r="D118" s="213" t="s">
        <v>217</v>
      </c>
      <c r="E118" s="214" t="s">
        <v>2632</v>
      </c>
      <c r="F118" s="215" t="s">
        <v>2643</v>
      </c>
      <c r="G118" s="216" t="s">
        <v>523</v>
      </c>
      <c r="H118" s="217">
        <v>3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222</v>
      </c>
      <c r="AT118" s="224" t="s">
        <v>217</v>
      </c>
      <c r="AU118" s="224" t="s">
        <v>80</v>
      </c>
      <c r="AY118" s="18" t="s">
        <v>214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222</v>
      </c>
      <c r="BM118" s="224" t="s">
        <v>352</v>
      </c>
    </row>
    <row r="119" s="2" customFormat="1">
      <c r="A119" s="39"/>
      <c r="B119" s="40"/>
      <c r="C119" s="41"/>
      <c r="D119" s="226" t="s">
        <v>224</v>
      </c>
      <c r="E119" s="41"/>
      <c r="F119" s="227" t="s">
        <v>2643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80</v>
      </c>
    </row>
    <row r="120" s="2" customFormat="1" ht="16.5" customHeight="1">
      <c r="A120" s="39"/>
      <c r="B120" s="40"/>
      <c r="C120" s="213" t="s">
        <v>292</v>
      </c>
      <c r="D120" s="213" t="s">
        <v>217</v>
      </c>
      <c r="E120" s="214" t="s">
        <v>2634</v>
      </c>
      <c r="F120" s="215" t="s">
        <v>2645</v>
      </c>
      <c r="G120" s="216" t="s">
        <v>523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222</v>
      </c>
      <c r="AT120" s="224" t="s">
        <v>217</v>
      </c>
      <c r="AU120" s="224" t="s">
        <v>80</v>
      </c>
      <c r="AY120" s="18" t="s">
        <v>214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222</v>
      </c>
      <c r="BM120" s="224" t="s">
        <v>364</v>
      </c>
    </row>
    <row r="121" s="2" customFormat="1">
      <c r="A121" s="39"/>
      <c r="B121" s="40"/>
      <c r="C121" s="41"/>
      <c r="D121" s="226" t="s">
        <v>224</v>
      </c>
      <c r="E121" s="41"/>
      <c r="F121" s="227" t="s">
        <v>2645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224</v>
      </c>
      <c r="AU121" s="18" t="s">
        <v>80</v>
      </c>
    </row>
    <row r="122" s="2" customFormat="1" ht="16.5" customHeight="1">
      <c r="A122" s="39"/>
      <c r="B122" s="40"/>
      <c r="C122" s="213" t="s">
        <v>296</v>
      </c>
      <c r="D122" s="213" t="s">
        <v>217</v>
      </c>
      <c r="E122" s="214" t="s">
        <v>2636</v>
      </c>
      <c r="F122" s="215" t="s">
        <v>2782</v>
      </c>
      <c r="G122" s="216" t="s">
        <v>523</v>
      </c>
      <c r="H122" s="217">
        <v>1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222</v>
      </c>
      <c r="AT122" s="224" t="s">
        <v>217</v>
      </c>
      <c r="AU122" s="224" t="s">
        <v>80</v>
      </c>
      <c r="AY122" s="18" t="s">
        <v>214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222</v>
      </c>
      <c r="BM122" s="224" t="s">
        <v>372</v>
      </c>
    </row>
    <row r="123" s="2" customFormat="1">
      <c r="A123" s="39"/>
      <c r="B123" s="40"/>
      <c r="C123" s="41"/>
      <c r="D123" s="226" t="s">
        <v>224</v>
      </c>
      <c r="E123" s="41"/>
      <c r="F123" s="227" t="s">
        <v>2782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224</v>
      </c>
      <c r="AU123" s="18" t="s">
        <v>80</v>
      </c>
    </row>
    <row r="124" s="2" customFormat="1" ht="16.5" customHeight="1">
      <c r="A124" s="39"/>
      <c r="B124" s="40"/>
      <c r="C124" s="213" t="s">
        <v>250</v>
      </c>
      <c r="D124" s="213" t="s">
        <v>217</v>
      </c>
      <c r="E124" s="214" t="s">
        <v>2638</v>
      </c>
      <c r="F124" s="215" t="s">
        <v>2783</v>
      </c>
      <c r="G124" s="216" t="s">
        <v>523</v>
      </c>
      <c r="H124" s="217">
        <v>3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222</v>
      </c>
      <c r="AT124" s="224" t="s">
        <v>217</v>
      </c>
      <c r="AU124" s="224" t="s">
        <v>80</v>
      </c>
      <c r="AY124" s="18" t="s">
        <v>214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222</v>
      </c>
      <c r="BM124" s="224" t="s">
        <v>257</v>
      </c>
    </row>
    <row r="125" s="2" customFormat="1">
      <c r="A125" s="39"/>
      <c r="B125" s="40"/>
      <c r="C125" s="41"/>
      <c r="D125" s="226" t="s">
        <v>224</v>
      </c>
      <c r="E125" s="41"/>
      <c r="F125" s="227" t="s">
        <v>2783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224</v>
      </c>
      <c r="AU125" s="18" t="s">
        <v>80</v>
      </c>
    </row>
    <row r="126" s="2" customFormat="1" ht="16.5" customHeight="1">
      <c r="A126" s="39"/>
      <c r="B126" s="40"/>
      <c r="C126" s="213" t="s">
        <v>303</v>
      </c>
      <c r="D126" s="213" t="s">
        <v>217</v>
      </c>
      <c r="E126" s="214" t="s">
        <v>2640</v>
      </c>
      <c r="F126" s="215" t="s">
        <v>2784</v>
      </c>
      <c r="G126" s="216" t="s">
        <v>523</v>
      </c>
      <c r="H126" s="217">
        <v>3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222</v>
      </c>
      <c r="AT126" s="224" t="s">
        <v>217</v>
      </c>
      <c r="AU126" s="224" t="s">
        <v>80</v>
      </c>
      <c r="AY126" s="18" t="s">
        <v>214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222</v>
      </c>
      <c r="BM126" s="224" t="s">
        <v>395</v>
      </c>
    </row>
    <row r="127" s="2" customFormat="1">
      <c r="A127" s="39"/>
      <c r="B127" s="40"/>
      <c r="C127" s="41"/>
      <c r="D127" s="226" t="s">
        <v>224</v>
      </c>
      <c r="E127" s="41"/>
      <c r="F127" s="227" t="s">
        <v>2784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224</v>
      </c>
      <c r="AU127" s="18" t="s">
        <v>80</v>
      </c>
    </row>
    <row r="128" s="2" customFormat="1" ht="16.5" customHeight="1">
      <c r="A128" s="39"/>
      <c r="B128" s="40"/>
      <c r="C128" s="213" t="s">
        <v>307</v>
      </c>
      <c r="D128" s="213" t="s">
        <v>217</v>
      </c>
      <c r="E128" s="214" t="s">
        <v>2642</v>
      </c>
      <c r="F128" s="215" t="s">
        <v>2659</v>
      </c>
      <c r="G128" s="216" t="s">
        <v>523</v>
      </c>
      <c r="H128" s="217">
        <v>0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222</v>
      </c>
      <c r="AT128" s="224" t="s">
        <v>217</v>
      </c>
      <c r="AU128" s="224" t="s">
        <v>80</v>
      </c>
      <c r="AY128" s="18" t="s">
        <v>214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222</v>
      </c>
      <c r="BM128" s="224" t="s">
        <v>407</v>
      </c>
    </row>
    <row r="129" s="2" customFormat="1">
      <c r="A129" s="39"/>
      <c r="B129" s="40"/>
      <c r="C129" s="41"/>
      <c r="D129" s="226" t="s">
        <v>224</v>
      </c>
      <c r="E129" s="41"/>
      <c r="F129" s="227" t="s">
        <v>2659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224</v>
      </c>
      <c r="AU129" s="18" t="s">
        <v>80</v>
      </c>
    </row>
    <row r="130" s="2" customFormat="1" ht="16.5" customHeight="1">
      <c r="A130" s="39"/>
      <c r="B130" s="40"/>
      <c r="C130" s="213" t="s">
        <v>311</v>
      </c>
      <c r="D130" s="213" t="s">
        <v>217</v>
      </c>
      <c r="E130" s="214" t="s">
        <v>2644</v>
      </c>
      <c r="F130" s="215" t="s">
        <v>2785</v>
      </c>
      <c r="G130" s="216" t="s">
        <v>523</v>
      </c>
      <c r="H130" s="217">
        <v>0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222</v>
      </c>
      <c r="AT130" s="224" t="s">
        <v>217</v>
      </c>
      <c r="AU130" s="224" t="s">
        <v>80</v>
      </c>
      <c r="AY130" s="18" t="s">
        <v>214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222</v>
      </c>
      <c r="BM130" s="224" t="s">
        <v>421</v>
      </c>
    </row>
    <row r="131" s="2" customFormat="1">
      <c r="A131" s="39"/>
      <c r="B131" s="40"/>
      <c r="C131" s="41"/>
      <c r="D131" s="226" t="s">
        <v>224</v>
      </c>
      <c r="E131" s="41"/>
      <c r="F131" s="227" t="s">
        <v>2785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224</v>
      </c>
      <c r="AU131" s="18" t="s">
        <v>80</v>
      </c>
    </row>
    <row r="132" s="2" customFormat="1" ht="16.5" customHeight="1">
      <c r="A132" s="39"/>
      <c r="B132" s="40"/>
      <c r="C132" s="213" t="s">
        <v>315</v>
      </c>
      <c r="D132" s="213" t="s">
        <v>217</v>
      </c>
      <c r="E132" s="214" t="s">
        <v>2646</v>
      </c>
      <c r="F132" s="215" t="s">
        <v>2657</v>
      </c>
      <c r="G132" s="216" t="s">
        <v>523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222</v>
      </c>
      <c r="AT132" s="224" t="s">
        <v>217</v>
      </c>
      <c r="AU132" s="224" t="s">
        <v>80</v>
      </c>
      <c r="AY132" s="18" t="s">
        <v>214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222</v>
      </c>
      <c r="BM132" s="224" t="s">
        <v>433</v>
      </c>
    </row>
    <row r="133" s="2" customFormat="1">
      <c r="A133" s="39"/>
      <c r="B133" s="40"/>
      <c r="C133" s="41"/>
      <c r="D133" s="226" t="s">
        <v>224</v>
      </c>
      <c r="E133" s="41"/>
      <c r="F133" s="227" t="s">
        <v>2657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80</v>
      </c>
    </row>
    <row r="134" s="2" customFormat="1" ht="16.5" customHeight="1">
      <c r="A134" s="39"/>
      <c r="B134" s="40"/>
      <c r="C134" s="213" t="s">
        <v>7</v>
      </c>
      <c r="D134" s="213" t="s">
        <v>217</v>
      </c>
      <c r="E134" s="214" t="s">
        <v>2648</v>
      </c>
      <c r="F134" s="215" t="s">
        <v>2786</v>
      </c>
      <c r="G134" s="216" t="s">
        <v>523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222</v>
      </c>
      <c r="AT134" s="224" t="s">
        <v>217</v>
      </c>
      <c r="AU134" s="224" t="s">
        <v>80</v>
      </c>
      <c r="AY134" s="18" t="s">
        <v>214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222</v>
      </c>
      <c r="BM134" s="224" t="s">
        <v>443</v>
      </c>
    </row>
    <row r="135" s="2" customFormat="1">
      <c r="A135" s="39"/>
      <c r="B135" s="40"/>
      <c r="C135" s="41"/>
      <c r="D135" s="226" t="s">
        <v>224</v>
      </c>
      <c r="E135" s="41"/>
      <c r="F135" s="227" t="s">
        <v>2786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224</v>
      </c>
      <c r="AU135" s="18" t="s">
        <v>80</v>
      </c>
    </row>
    <row r="136" s="12" customFormat="1" ht="25.92" customHeight="1">
      <c r="A136" s="12"/>
      <c r="B136" s="197"/>
      <c r="C136" s="198"/>
      <c r="D136" s="199" t="s">
        <v>72</v>
      </c>
      <c r="E136" s="200" t="s">
        <v>222</v>
      </c>
      <c r="F136" s="200" t="s">
        <v>2662</v>
      </c>
      <c r="G136" s="198"/>
      <c r="H136" s="198"/>
      <c r="I136" s="201"/>
      <c r="J136" s="202">
        <f>BK136</f>
        <v>0</v>
      </c>
      <c r="K136" s="198"/>
      <c r="L136" s="203"/>
      <c r="M136" s="204"/>
      <c r="N136" s="205"/>
      <c r="O136" s="205"/>
      <c r="P136" s="206">
        <f>SUM(P137:P164)</f>
        <v>0</v>
      </c>
      <c r="Q136" s="205"/>
      <c r="R136" s="206">
        <f>SUM(R137:R164)</f>
        <v>0</v>
      </c>
      <c r="S136" s="205"/>
      <c r="T136" s="207">
        <f>SUM(T137:T164)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8" t="s">
        <v>80</v>
      </c>
      <c r="AT136" s="209" t="s">
        <v>72</v>
      </c>
      <c r="AU136" s="209" t="s">
        <v>73</v>
      </c>
      <c r="AY136" s="208" t="s">
        <v>214</v>
      </c>
      <c r="BK136" s="210">
        <f>SUM(BK137:BK164)</f>
        <v>0</v>
      </c>
    </row>
    <row r="137" s="2" customFormat="1" ht="16.5" customHeight="1">
      <c r="A137" s="39"/>
      <c r="B137" s="40"/>
      <c r="C137" s="213" t="s">
        <v>325</v>
      </c>
      <c r="D137" s="213" t="s">
        <v>217</v>
      </c>
      <c r="E137" s="214" t="s">
        <v>2650</v>
      </c>
      <c r="F137" s="215" t="s">
        <v>2666</v>
      </c>
      <c r="G137" s="216" t="s">
        <v>523</v>
      </c>
      <c r="H137" s="217">
        <v>10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222</v>
      </c>
      <c r="AT137" s="224" t="s">
        <v>217</v>
      </c>
      <c r="AU137" s="224" t="s">
        <v>80</v>
      </c>
      <c r="AY137" s="18" t="s">
        <v>214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222</v>
      </c>
      <c r="BM137" s="224" t="s">
        <v>455</v>
      </c>
    </row>
    <row r="138" s="2" customFormat="1">
      <c r="A138" s="39"/>
      <c r="B138" s="40"/>
      <c r="C138" s="41"/>
      <c r="D138" s="226" t="s">
        <v>224</v>
      </c>
      <c r="E138" s="41"/>
      <c r="F138" s="227" t="s">
        <v>2666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224</v>
      </c>
      <c r="AU138" s="18" t="s">
        <v>80</v>
      </c>
    </row>
    <row r="139" s="2" customFormat="1" ht="16.5" customHeight="1">
      <c r="A139" s="39"/>
      <c r="B139" s="40"/>
      <c r="C139" s="213" t="s">
        <v>331</v>
      </c>
      <c r="D139" s="213" t="s">
        <v>217</v>
      </c>
      <c r="E139" s="214" t="s">
        <v>2652</v>
      </c>
      <c r="F139" s="215" t="s">
        <v>2668</v>
      </c>
      <c r="G139" s="216" t="s">
        <v>523</v>
      </c>
      <c r="H139" s="217">
        <v>22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222</v>
      </c>
      <c r="AT139" s="224" t="s">
        <v>217</v>
      </c>
      <c r="AU139" s="224" t="s">
        <v>80</v>
      </c>
      <c r="AY139" s="18" t="s">
        <v>214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222</v>
      </c>
      <c r="BM139" s="224" t="s">
        <v>464</v>
      </c>
    </row>
    <row r="140" s="2" customFormat="1">
      <c r="A140" s="39"/>
      <c r="B140" s="40"/>
      <c r="C140" s="41"/>
      <c r="D140" s="226" t="s">
        <v>224</v>
      </c>
      <c r="E140" s="41"/>
      <c r="F140" s="227" t="s">
        <v>2668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80</v>
      </c>
    </row>
    <row r="141" s="2" customFormat="1" ht="16.5" customHeight="1">
      <c r="A141" s="39"/>
      <c r="B141" s="40"/>
      <c r="C141" s="213" t="s">
        <v>338</v>
      </c>
      <c r="D141" s="213" t="s">
        <v>217</v>
      </c>
      <c r="E141" s="214" t="s">
        <v>2654</v>
      </c>
      <c r="F141" s="215" t="s">
        <v>2670</v>
      </c>
      <c r="G141" s="216" t="s">
        <v>523</v>
      </c>
      <c r="H141" s="217">
        <v>12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222</v>
      </c>
      <c r="AT141" s="224" t="s">
        <v>217</v>
      </c>
      <c r="AU141" s="224" t="s">
        <v>80</v>
      </c>
      <c r="AY141" s="18" t="s">
        <v>214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222</v>
      </c>
      <c r="BM141" s="224" t="s">
        <v>476</v>
      </c>
    </row>
    <row r="142" s="2" customFormat="1">
      <c r="A142" s="39"/>
      <c r="B142" s="40"/>
      <c r="C142" s="41"/>
      <c r="D142" s="226" t="s">
        <v>224</v>
      </c>
      <c r="E142" s="41"/>
      <c r="F142" s="227" t="s">
        <v>2670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80</v>
      </c>
    </row>
    <row r="143" s="2" customFormat="1" ht="16.5" customHeight="1">
      <c r="A143" s="39"/>
      <c r="B143" s="40"/>
      <c r="C143" s="213" t="s">
        <v>346</v>
      </c>
      <c r="D143" s="213" t="s">
        <v>217</v>
      </c>
      <c r="E143" s="214" t="s">
        <v>2656</v>
      </c>
      <c r="F143" s="215" t="s">
        <v>2672</v>
      </c>
      <c r="G143" s="216" t="s">
        <v>603</v>
      </c>
      <c r="H143" s="217">
        <v>1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222</v>
      </c>
      <c r="AT143" s="224" t="s">
        <v>217</v>
      </c>
      <c r="AU143" s="224" t="s">
        <v>80</v>
      </c>
      <c r="AY143" s="18" t="s">
        <v>214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222</v>
      </c>
      <c r="BM143" s="224" t="s">
        <v>488</v>
      </c>
    </row>
    <row r="144" s="2" customFormat="1">
      <c r="A144" s="39"/>
      <c r="B144" s="40"/>
      <c r="C144" s="41"/>
      <c r="D144" s="226" t="s">
        <v>224</v>
      </c>
      <c r="E144" s="41"/>
      <c r="F144" s="227" t="s">
        <v>2672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80</v>
      </c>
    </row>
    <row r="145" s="2" customFormat="1" ht="16.5" customHeight="1">
      <c r="A145" s="39"/>
      <c r="B145" s="40"/>
      <c r="C145" s="213" t="s">
        <v>352</v>
      </c>
      <c r="D145" s="213" t="s">
        <v>217</v>
      </c>
      <c r="E145" s="214" t="s">
        <v>2658</v>
      </c>
      <c r="F145" s="215" t="s">
        <v>2674</v>
      </c>
      <c r="G145" s="216" t="s">
        <v>220</v>
      </c>
      <c r="H145" s="217">
        <v>37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222</v>
      </c>
      <c r="AT145" s="224" t="s">
        <v>217</v>
      </c>
      <c r="AU145" s="224" t="s">
        <v>80</v>
      </c>
      <c r="AY145" s="18" t="s">
        <v>214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222</v>
      </c>
      <c r="BM145" s="224" t="s">
        <v>501</v>
      </c>
    </row>
    <row r="146" s="2" customFormat="1">
      <c r="A146" s="39"/>
      <c r="B146" s="40"/>
      <c r="C146" s="41"/>
      <c r="D146" s="226" t="s">
        <v>224</v>
      </c>
      <c r="E146" s="41"/>
      <c r="F146" s="227" t="s">
        <v>2674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80</v>
      </c>
    </row>
    <row r="147" s="2" customFormat="1" ht="16.5" customHeight="1">
      <c r="A147" s="39"/>
      <c r="B147" s="40"/>
      <c r="C147" s="213" t="s">
        <v>358</v>
      </c>
      <c r="D147" s="213" t="s">
        <v>217</v>
      </c>
      <c r="E147" s="214" t="s">
        <v>2660</v>
      </c>
      <c r="F147" s="215" t="s">
        <v>2676</v>
      </c>
      <c r="G147" s="216" t="s">
        <v>603</v>
      </c>
      <c r="H147" s="217">
        <v>1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222</v>
      </c>
      <c r="AT147" s="224" t="s">
        <v>217</v>
      </c>
      <c r="AU147" s="224" t="s">
        <v>80</v>
      </c>
      <c r="AY147" s="18" t="s">
        <v>214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222</v>
      </c>
      <c r="BM147" s="224" t="s">
        <v>514</v>
      </c>
    </row>
    <row r="148" s="2" customFormat="1">
      <c r="A148" s="39"/>
      <c r="B148" s="40"/>
      <c r="C148" s="41"/>
      <c r="D148" s="226" t="s">
        <v>224</v>
      </c>
      <c r="E148" s="41"/>
      <c r="F148" s="227" t="s">
        <v>2676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224</v>
      </c>
      <c r="AU148" s="18" t="s">
        <v>80</v>
      </c>
    </row>
    <row r="149" s="2" customFormat="1" ht="16.5" customHeight="1">
      <c r="A149" s="39"/>
      <c r="B149" s="40"/>
      <c r="C149" s="213" t="s">
        <v>364</v>
      </c>
      <c r="D149" s="213" t="s">
        <v>217</v>
      </c>
      <c r="E149" s="214" t="s">
        <v>2663</v>
      </c>
      <c r="F149" s="215" t="s">
        <v>2787</v>
      </c>
      <c r="G149" s="216" t="s">
        <v>220</v>
      </c>
      <c r="H149" s="217">
        <v>15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222</v>
      </c>
      <c r="AT149" s="224" t="s">
        <v>217</v>
      </c>
      <c r="AU149" s="224" t="s">
        <v>80</v>
      </c>
      <c r="AY149" s="18" t="s">
        <v>214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222</v>
      </c>
      <c r="BM149" s="224" t="s">
        <v>526</v>
      </c>
    </row>
    <row r="150" s="2" customFormat="1">
      <c r="A150" s="39"/>
      <c r="B150" s="40"/>
      <c r="C150" s="41"/>
      <c r="D150" s="226" t="s">
        <v>224</v>
      </c>
      <c r="E150" s="41"/>
      <c r="F150" s="227" t="s">
        <v>2787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80</v>
      </c>
    </row>
    <row r="151" s="2" customFormat="1" ht="16.5" customHeight="1">
      <c r="A151" s="39"/>
      <c r="B151" s="40"/>
      <c r="C151" s="213" t="s">
        <v>368</v>
      </c>
      <c r="D151" s="213" t="s">
        <v>217</v>
      </c>
      <c r="E151" s="214" t="s">
        <v>2665</v>
      </c>
      <c r="F151" s="215" t="s">
        <v>2682</v>
      </c>
      <c r="G151" s="216" t="s">
        <v>220</v>
      </c>
      <c r="H151" s="217">
        <v>63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222</v>
      </c>
      <c r="AT151" s="224" t="s">
        <v>217</v>
      </c>
      <c r="AU151" s="224" t="s">
        <v>80</v>
      </c>
      <c r="AY151" s="18" t="s">
        <v>214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222</v>
      </c>
      <c r="BM151" s="224" t="s">
        <v>539</v>
      </c>
    </row>
    <row r="152" s="2" customFormat="1">
      <c r="A152" s="39"/>
      <c r="B152" s="40"/>
      <c r="C152" s="41"/>
      <c r="D152" s="226" t="s">
        <v>224</v>
      </c>
      <c r="E152" s="41"/>
      <c r="F152" s="227" t="s">
        <v>2682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224</v>
      </c>
      <c r="AU152" s="18" t="s">
        <v>80</v>
      </c>
    </row>
    <row r="153" s="2" customFormat="1" ht="16.5" customHeight="1">
      <c r="A153" s="39"/>
      <c r="B153" s="40"/>
      <c r="C153" s="213" t="s">
        <v>372</v>
      </c>
      <c r="D153" s="213" t="s">
        <v>217</v>
      </c>
      <c r="E153" s="214" t="s">
        <v>2667</v>
      </c>
      <c r="F153" s="215" t="s">
        <v>2686</v>
      </c>
      <c r="G153" s="216" t="s">
        <v>220</v>
      </c>
      <c r="H153" s="217">
        <v>12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222</v>
      </c>
      <c r="AT153" s="224" t="s">
        <v>217</v>
      </c>
      <c r="AU153" s="224" t="s">
        <v>80</v>
      </c>
      <c r="AY153" s="18" t="s">
        <v>214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222</v>
      </c>
      <c r="BM153" s="224" t="s">
        <v>548</v>
      </c>
    </row>
    <row r="154" s="2" customFormat="1">
      <c r="A154" s="39"/>
      <c r="B154" s="40"/>
      <c r="C154" s="41"/>
      <c r="D154" s="226" t="s">
        <v>224</v>
      </c>
      <c r="E154" s="41"/>
      <c r="F154" s="227" t="s">
        <v>2686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224</v>
      </c>
      <c r="AU154" s="18" t="s">
        <v>80</v>
      </c>
    </row>
    <row r="155" s="2" customFormat="1" ht="16.5" customHeight="1">
      <c r="A155" s="39"/>
      <c r="B155" s="40"/>
      <c r="C155" s="213" t="s">
        <v>376</v>
      </c>
      <c r="D155" s="213" t="s">
        <v>217</v>
      </c>
      <c r="E155" s="214" t="s">
        <v>2669</v>
      </c>
      <c r="F155" s="215" t="s">
        <v>2688</v>
      </c>
      <c r="G155" s="216" t="s">
        <v>220</v>
      </c>
      <c r="H155" s="217">
        <v>84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222</v>
      </c>
      <c r="AT155" s="224" t="s">
        <v>217</v>
      </c>
      <c r="AU155" s="224" t="s">
        <v>80</v>
      </c>
      <c r="AY155" s="18" t="s">
        <v>214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222</v>
      </c>
      <c r="BM155" s="224" t="s">
        <v>563</v>
      </c>
    </row>
    <row r="156" s="2" customFormat="1">
      <c r="A156" s="39"/>
      <c r="B156" s="40"/>
      <c r="C156" s="41"/>
      <c r="D156" s="226" t="s">
        <v>224</v>
      </c>
      <c r="E156" s="41"/>
      <c r="F156" s="227" t="s">
        <v>2688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224</v>
      </c>
      <c r="AU156" s="18" t="s">
        <v>80</v>
      </c>
    </row>
    <row r="157" s="2" customFormat="1" ht="16.5" customHeight="1">
      <c r="A157" s="39"/>
      <c r="B157" s="40"/>
      <c r="C157" s="213" t="s">
        <v>257</v>
      </c>
      <c r="D157" s="213" t="s">
        <v>217</v>
      </c>
      <c r="E157" s="214" t="s">
        <v>2671</v>
      </c>
      <c r="F157" s="215" t="s">
        <v>2690</v>
      </c>
      <c r="G157" s="216" t="s">
        <v>220</v>
      </c>
      <c r="H157" s="217">
        <v>130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222</v>
      </c>
      <c r="AT157" s="224" t="s">
        <v>217</v>
      </c>
      <c r="AU157" s="224" t="s">
        <v>80</v>
      </c>
      <c r="AY157" s="18" t="s">
        <v>214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222</v>
      </c>
      <c r="BM157" s="224" t="s">
        <v>334</v>
      </c>
    </row>
    <row r="158" s="2" customFormat="1">
      <c r="A158" s="39"/>
      <c r="B158" s="40"/>
      <c r="C158" s="41"/>
      <c r="D158" s="226" t="s">
        <v>224</v>
      </c>
      <c r="E158" s="41"/>
      <c r="F158" s="227" t="s">
        <v>2690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80</v>
      </c>
    </row>
    <row r="159" s="2" customFormat="1" ht="16.5" customHeight="1">
      <c r="A159" s="39"/>
      <c r="B159" s="40"/>
      <c r="C159" s="213" t="s">
        <v>389</v>
      </c>
      <c r="D159" s="213" t="s">
        <v>217</v>
      </c>
      <c r="E159" s="214" t="s">
        <v>2673</v>
      </c>
      <c r="F159" s="215" t="s">
        <v>2692</v>
      </c>
      <c r="G159" s="216" t="s">
        <v>220</v>
      </c>
      <c r="H159" s="217">
        <v>24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222</v>
      </c>
      <c r="AT159" s="224" t="s">
        <v>217</v>
      </c>
      <c r="AU159" s="224" t="s">
        <v>80</v>
      </c>
      <c r="AY159" s="18" t="s">
        <v>214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222</v>
      </c>
      <c r="BM159" s="224" t="s">
        <v>582</v>
      </c>
    </row>
    <row r="160" s="2" customFormat="1">
      <c r="A160" s="39"/>
      <c r="B160" s="40"/>
      <c r="C160" s="41"/>
      <c r="D160" s="226" t="s">
        <v>224</v>
      </c>
      <c r="E160" s="41"/>
      <c r="F160" s="227" t="s">
        <v>2692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80</v>
      </c>
    </row>
    <row r="161" s="2" customFormat="1" ht="16.5" customHeight="1">
      <c r="A161" s="39"/>
      <c r="B161" s="40"/>
      <c r="C161" s="213" t="s">
        <v>395</v>
      </c>
      <c r="D161" s="213" t="s">
        <v>217</v>
      </c>
      <c r="E161" s="214" t="s">
        <v>2675</v>
      </c>
      <c r="F161" s="215" t="s">
        <v>2694</v>
      </c>
      <c r="G161" s="216" t="s">
        <v>220</v>
      </c>
      <c r="H161" s="217">
        <v>15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222</v>
      </c>
      <c r="AT161" s="224" t="s">
        <v>217</v>
      </c>
      <c r="AU161" s="224" t="s">
        <v>80</v>
      </c>
      <c r="AY161" s="18" t="s">
        <v>214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222</v>
      </c>
      <c r="BM161" s="224" t="s">
        <v>594</v>
      </c>
    </row>
    <row r="162" s="2" customFormat="1">
      <c r="A162" s="39"/>
      <c r="B162" s="40"/>
      <c r="C162" s="41"/>
      <c r="D162" s="226" t="s">
        <v>224</v>
      </c>
      <c r="E162" s="41"/>
      <c r="F162" s="227" t="s">
        <v>2694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224</v>
      </c>
      <c r="AU162" s="18" t="s">
        <v>80</v>
      </c>
    </row>
    <row r="163" s="2" customFormat="1" ht="16.5" customHeight="1">
      <c r="A163" s="39"/>
      <c r="B163" s="40"/>
      <c r="C163" s="213" t="s">
        <v>401</v>
      </c>
      <c r="D163" s="213" t="s">
        <v>217</v>
      </c>
      <c r="E163" s="214" t="s">
        <v>2677</v>
      </c>
      <c r="F163" s="215" t="s">
        <v>2698</v>
      </c>
      <c r="G163" s="216" t="s">
        <v>220</v>
      </c>
      <c r="H163" s="217">
        <v>28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222</v>
      </c>
      <c r="AT163" s="224" t="s">
        <v>217</v>
      </c>
      <c r="AU163" s="224" t="s">
        <v>80</v>
      </c>
      <c r="AY163" s="18" t="s">
        <v>214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222</v>
      </c>
      <c r="BM163" s="224" t="s">
        <v>606</v>
      </c>
    </row>
    <row r="164" s="2" customFormat="1">
      <c r="A164" s="39"/>
      <c r="B164" s="40"/>
      <c r="C164" s="41"/>
      <c r="D164" s="226" t="s">
        <v>224</v>
      </c>
      <c r="E164" s="41"/>
      <c r="F164" s="227" t="s">
        <v>2698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80</v>
      </c>
    </row>
    <row r="165" s="12" customFormat="1" ht="25.92" customHeight="1">
      <c r="A165" s="12"/>
      <c r="B165" s="197"/>
      <c r="C165" s="198"/>
      <c r="D165" s="199" t="s">
        <v>72</v>
      </c>
      <c r="E165" s="200" t="s">
        <v>253</v>
      </c>
      <c r="F165" s="200" t="s">
        <v>2699</v>
      </c>
      <c r="G165" s="198"/>
      <c r="H165" s="198"/>
      <c r="I165" s="201"/>
      <c r="J165" s="202">
        <f>BK165</f>
        <v>0</v>
      </c>
      <c r="K165" s="198"/>
      <c r="L165" s="203"/>
      <c r="M165" s="204"/>
      <c r="N165" s="205"/>
      <c r="O165" s="205"/>
      <c r="P165" s="206">
        <f>SUM(P166:P209)</f>
        <v>0</v>
      </c>
      <c r="Q165" s="205"/>
      <c r="R165" s="206">
        <f>SUM(R166:R209)</f>
        <v>0</v>
      </c>
      <c r="S165" s="205"/>
      <c r="T165" s="207">
        <f>SUM(T166:T209)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8" t="s">
        <v>80</v>
      </c>
      <c r="AT165" s="209" t="s">
        <v>72</v>
      </c>
      <c r="AU165" s="209" t="s">
        <v>73</v>
      </c>
      <c r="AY165" s="208" t="s">
        <v>214</v>
      </c>
      <c r="BK165" s="210">
        <f>SUM(BK166:BK209)</f>
        <v>0</v>
      </c>
    </row>
    <row r="166" s="2" customFormat="1" ht="24.15" customHeight="1">
      <c r="A166" s="39"/>
      <c r="B166" s="40"/>
      <c r="C166" s="213" t="s">
        <v>407</v>
      </c>
      <c r="D166" s="213" t="s">
        <v>217</v>
      </c>
      <c r="E166" s="214" t="s">
        <v>2679</v>
      </c>
      <c r="F166" s="215" t="s">
        <v>2788</v>
      </c>
      <c r="G166" s="216" t="s">
        <v>603</v>
      </c>
      <c r="H166" s="217">
        <v>1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44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222</v>
      </c>
      <c r="AT166" s="224" t="s">
        <v>217</v>
      </c>
      <c r="AU166" s="224" t="s">
        <v>80</v>
      </c>
      <c r="AY166" s="18" t="s">
        <v>214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80</v>
      </c>
      <c r="BK166" s="225">
        <f>ROUND(I166*H166,2)</f>
        <v>0</v>
      </c>
      <c r="BL166" s="18" t="s">
        <v>222</v>
      </c>
      <c r="BM166" s="224" t="s">
        <v>616</v>
      </c>
    </row>
    <row r="167" s="2" customFormat="1">
      <c r="A167" s="39"/>
      <c r="B167" s="40"/>
      <c r="C167" s="41"/>
      <c r="D167" s="226" t="s">
        <v>224</v>
      </c>
      <c r="E167" s="41"/>
      <c r="F167" s="227" t="s">
        <v>2788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224</v>
      </c>
      <c r="AU167" s="18" t="s">
        <v>80</v>
      </c>
    </row>
    <row r="168" s="2" customFormat="1" ht="16.5" customHeight="1">
      <c r="A168" s="39"/>
      <c r="B168" s="40"/>
      <c r="C168" s="213" t="s">
        <v>413</v>
      </c>
      <c r="D168" s="213" t="s">
        <v>217</v>
      </c>
      <c r="E168" s="214" t="s">
        <v>2681</v>
      </c>
      <c r="F168" s="215" t="s">
        <v>2703</v>
      </c>
      <c r="G168" s="216" t="s">
        <v>603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222</v>
      </c>
      <c r="AT168" s="224" t="s">
        <v>217</v>
      </c>
      <c r="AU168" s="224" t="s">
        <v>80</v>
      </c>
      <c r="AY168" s="18" t="s">
        <v>214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222</v>
      </c>
      <c r="BM168" s="224" t="s">
        <v>628</v>
      </c>
    </row>
    <row r="169" s="2" customFormat="1">
      <c r="A169" s="39"/>
      <c r="B169" s="40"/>
      <c r="C169" s="41"/>
      <c r="D169" s="226" t="s">
        <v>224</v>
      </c>
      <c r="E169" s="41"/>
      <c r="F169" s="227" t="s">
        <v>2703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224</v>
      </c>
      <c r="AU169" s="18" t="s">
        <v>80</v>
      </c>
    </row>
    <row r="170" s="2" customFormat="1" ht="24.15" customHeight="1">
      <c r="A170" s="39"/>
      <c r="B170" s="40"/>
      <c r="C170" s="213" t="s">
        <v>421</v>
      </c>
      <c r="D170" s="213" t="s">
        <v>217</v>
      </c>
      <c r="E170" s="214" t="s">
        <v>2683</v>
      </c>
      <c r="F170" s="215" t="s">
        <v>2705</v>
      </c>
      <c r="G170" s="216" t="s">
        <v>603</v>
      </c>
      <c r="H170" s="217">
        <v>0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222</v>
      </c>
      <c r="AT170" s="224" t="s">
        <v>217</v>
      </c>
      <c r="AU170" s="224" t="s">
        <v>80</v>
      </c>
      <c r="AY170" s="18" t="s">
        <v>214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222</v>
      </c>
      <c r="BM170" s="224" t="s">
        <v>640</v>
      </c>
    </row>
    <row r="171" s="2" customFormat="1">
      <c r="A171" s="39"/>
      <c r="B171" s="40"/>
      <c r="C171" s="41"/>
      <c r="D171" s="226" t="s">
        <v>224</v>
      </c>
      <c r="E171" s="41"/>
      <c r="F171" s="227" t="s">
        <v>2705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224</v>
      </c>
      <c r="AU171" s="18" t="s">
        <v>80</v>
      </c>
    </row>
    <row r="172" s="2" customFormat="1" ht="16.5" customHeight="1">
      <c r="A172" s="39"/>
      <c r="B172" s="40"/>
      <c r="C172" s="213" t="s">
        <v>428</v>
      </c>
      <c r="D172" s="213" t="s">
        <v>217</v>
      </c>
      <c r="E172" s="214" t="s">
        <v>2685</v>
      </c>
      <c r="F172" s="215" t="s">
        <v>2789</v>
      </c>
      <c r="G172" s="216" t="s">
        <v>603</v>
      </c>
      <c r="H172" s="217">
        <v>1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44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222</v>
      </c>
      <c r="AT172" s="224" t="s">
        <v>217</v>
      </c>
      <c r="AU172" s="224" t="s">
        <v>80</v>
      </c>
      <c r="AY172" s="18" t="s">
        <v>214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222</v>
      </c>
      <c r="BM172" s="224" t="s">
        <v>652</v>
      </c>
    </row>
    <row r="173" s="2" customFormat="1">
      <c r="A173" s="39"/>
      <c r="B173" s="40"/>
      <c r="C173" s="41"/>
      <c r="D173" s="226" t="s">
        <v>224</v>
      </c>
      <c r="E173" s="41"/>
      <c r="F173" s="227" t="s">
        <v>2789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224</v>
      </c>
      <c r="AU173" s="18" t="s">
        <v>80</v>
      </c>
    </row>
    <row r="174" s="2" customFormat="1" ht="16.5" customHeight="1">
      <c r="A174" s="39"/>
      <c r="B174" s="40"/>
      <c r="C174" s="213" t="s">
        <v>433</v>
      </c>
      <c r="D174" s="213" t="s">
        <v>217</v>
      </c>
      <c r="E174" s="214" t="s">
        <v>2687</v>
      </c>
      <c r="F174" s="215" t="s">
        <v>2709</v>
      </c>
      <c r="G174" s="216" t="s">
        <v>603</v>
      </c>
      <c r="H174" s="217">
        <v>0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222</v>
      </c>
      <c r="AT174" s="224" t="s">
        <v>217</v>
      </c>
      <c r="AU174" s="224" t="s">
        <v>80</v>
      </c>
      <c r="AY174" s="18" t="s">
        <v>214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222</v>
      </c>
      <c r="BM174" s="224" t="s">
        <v>664</v>
      </c>
    </row>
    <row r="175" s="2" customFormat="1">
      <c r="A175" s="39"/>
      <c r="B175" s="40"/>
      <c r="C175" s="41"/>
      <c r="D175" s="226" t="s">
        <v>224</v>
      </c>
      <c r="E175" s="41"/>
      <c r="F175" s="227" t="s">
        <v>2709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224</v>
      </c>
      <c r="AU175" s="18" t="s">
        <v>80</v>
      </c>
    </row>
    <row r="176" s="2" customFormat="1" ht="16.5" customHeight="1">
      <c r="A176" s="39"/>
      <c r="B176" s="40"/>
      <c r="C176" s="213" t="s">
        <v>439</v>
      </c>
      <c r="D176" s="213" t="s">
        <v>217</v>
      </c>
      <c r="E176" s="214" t="s">
        <v>2689</v>
      </c>
      <c r="F176" s="215" t="s">
        <v>2711</v>
      </c>
      <c r="G176" s="216" t="s">
        <v>603</v>
      </c>
      <c r="H176" s="217">
        <v>1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44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222</v>
      </c>
      <c r="AT176" s="224" t="s">
        <v>217</v>
      </c>
      <c r="AU176" s="224" t="s">
        <v>80</v>
      </c>
      <c r="AY176" s="18" t="s">
        <v>214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222</v>
      </c>
      <c r="BM176" s="224" t="s">
        <v>677</v>
      </c>
    </row>
    <row r="177" s="2" customFormat="1">
      <c r="A177" s="39"/>
      <c r="B177" s="40"/>
      <c r="C177" s="41"/>
      <c r="D177" s="226" t="s">
        <v>224</v>
      </c>
      <c r="E177" s="41"/>
      <c r="F177" s="227" t="s">
        <v>2711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224</v>
      </c>
      <c r="AU177" s="18" t="s">
        <v>80</v>
      </c>
    </row>
    <row r="178" s="2" customFormat="1" ht="16.5" customHeight="1">
      <c r="A178" s="39"/>
      <c r="B178" s="40"/>
      <c r="C178" s="213" t="s">
        <v>443</v>
      </c>
      <c r="D178" s="213" t="s">
        <v>217</v>
      </c>
      <c r="E178" s="214" t="s">
        <v>2691</v>
      </c>
      <c r="F178" s="215" t="s">
        <v>2713</v>
      </c>
      <c r="G178" s="216" t="s">
        <v>523</v>
      </c>
      <c r="H178" s="217">
        <v>42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44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222</v>
      </c>
      <c r="AT178" s="224" t="s">
        <v>217</v>
      </c>
      <c r="AU178" s="224" t="s">
        <v>80</v>
      </c>
      <c r="AY178" s="18" t="s">
        <v>214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222</v>
      </c>
      <c r="BM178" s="224" t="s">
        <v>690</v>
      </c>
    </row>
    <row r="179" s="2" customFormat="1">
      <c r="A179" s="39"/>
      <c r="B179" s="40"/>
      <c r="C179" s="41"/>
      <c r="D179" s="226" t="s">
        <v>224</v>
      </c>
      <c r="E179" s="41"/>
      <c r="F179" s="227" t="s">
        <v>2713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224</v>
      </c>
      <c r="AU179" s="18" t="s">
        <v>80</v>
      </c>
    </row>
    <row r="180" s="2" customFormat="1" ht="16.5" customHeight="1">
      <c r="A180" s="39"/>
      <c r="B180" s="40"/>
      <c r="C180" s="213" t="s">
        <v>449</v>
      </c>
      <c r="D180" s="213" t="s">
        <v>217</v>
      </c>
      <c r="E180" s="214" t="s">
        <v>2693</v>
      </c>
      <c r="F180" s="215" t="s">
        <v>2715</v>
      </c>
      <c r="G180" s="216" t="s">
        <v>523</v>
      </c>
      <c r="H180" s="217">
        <v>2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222</v>
      </c>
      <c r="AT180" s="224" t="s">
        <v>217</v>
      </c>
      <c r="AU180" s="224" t="s">
        <v>80</v>
      </c>
      <c r="AY180" s="18" t="s">
        <v>214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222</v>
      </c>
      <c r="BM180" s="224" t="s">
        <v>700</v>
      </c>
    </row>
    <row r="181" s="2" customFormat="1">
      <c r="A181" s="39"/>
      <c r="B181" s="40"/>
      <c r="C181" s="41"/>
      <c r="D181" s="226" t="s">
        <v>224</v>
      </c>
      <c r="E181" s="41"/>
      <c r="F181" s="227" t="s">
        <v>2715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224</v>
      </c>
      <c r="AU181" s="18" t="s">
        <v>80</v>
      </c>
    </row>
    <row r="182" s="2" customFormat="1" ht="16.5" customHeight="1">
      <c r="A182" s="39"/>
      <c r="B182" s="40"/>
      <c r="C182" s="213" t="s">
        <v>455</v>
      </c>
      <c r="D182" s="213" t="s">
        <v>217</v>
      </c>
      <c r="E182" s="214" t="s">
        <v>2695</v>
      </c>
      <c r="F182" s="215" t="s">
        <v>2717</v>
      </c>
      <c r="G182" s="216" t="s">
        <v>523</v>
      </c>
      <c r="H182" s="217">
        <v>1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44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222</v>
      </c>
      <c r="AT182" s="224" t="s">
        <v>217</v>
      </c>
      <c r="AU182" s="224" t="s">
        <v>80</v>
      </c>
      <c r="AY182" s="18" t="s">
        <v>214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80</v>
      </c>
      <c r="BK182" s="225">
        <f>ROUND(I182*H182,2)</f>
        <v>0</v>
      </c>
      <c r="BL182" s="18" t="s">
        <v>222</v>
      </c>
      <c r="BM182" s="224" t="s">
        <v>709</v>
      </c>
    </row>
    <row r="183" s="2" customFormat="1">
      <c r="A183" s="39"/>
      <c r="B183" s="40"/>
      <c r="C183" s="41"/>
      <c r="D183" s="226" t="s">
        <v>224</v>
      </c>
      <c r="E183" s="41"/>
      <c r="F183" s="227" t="s">
        <v>2717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224</v>
      </c>
      <c r="AU183" s="18" t="s">
        <v>80</v>
      </c>
    </row>
    <row r="184" s="2" customFormat="1" ht="24.15" customHeight="1">
      <c r="A184" s="39"/>
      <c r="B184" s="40"/>
      <c r="C184" s="213" t="s">
        <v>459</v>
      </c>
      <c r="D184" s="213" t="s">
        <v>217</v>
      </c>
      <c r="E184" s="214" t="s">
        <v>2697</v>
      </c>
      <c r="F184" s="215" t="s">
        <v>2790</v>
      </c>
      <c r="G184" s="216" t="s">
        <v>2720</v>
      </c>
      <c r="H184" s="217">
        <v>37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222</v>
      </c>
      <c r="AT184" s="224" t="s">
        <v>217</v>
      </c>
      <c r="AU184" s="224" t="s">
        <v>80</v>
      </c>
      <c r="AY184" s="18" t="s">
        <v>214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222</v>
      </c>
      <c r="BM184" s="224" t="s">
        <v>722</v>
      </c>
    </row>
    <row r="185" s="2" customFormat="1">
      <c r="A185" s="39"/>
      <c r="B185" s="40"/>
      <c r="C185" s="41"/>
      <c r="D185" s="226" t="s">
        <v>224</v>
      </c>
      <c r="E185" s="41"/>
      <c r="F185" s="227" t="s">
        <v>2791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224</v>
      </c>
      <c r="AU185" s="18" t="s">
        <v>80</v>
      </c>
    </row>
    <row r="186" s="2" customFormat="1" ht="24.15" customHeight="1">
      <c r="A186" s="39"/>
      <c r="B186" s="40"/>
      <c r="C186" s="213" t="s">
        <v>464</v>
      </c>
      <c r="D186" s="213" t="s">
        <v>217</v>
      </c>
      <c r="E186" s="214" t="s">
        <v>2700</v>
      </c>
      <c r="F186" s="215" t="s">
        <v>2792</v>
      </c>
      <c r="G186" s="216" t="s">
        <v>523</v>
      </c>
      <c r="H186" s="217">
        <v>1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222</v>
      </c>
      <c r="AT186" s="224" t="s">
        <v>217</v>
      </c>
      <c r="AU186" s="224" t="s">
        <v>80</v>
      </c>
      <c r="AY186" s="18" t="s">
        <v>214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222</v>
      </c>
      <c r="BM186" s="224" t="s">
        <v>732</v>
      </c>
    </row>
    <row r="187" s="2" customFormat="1">
      <c r="A187" s="39"/>
      <c r="B187" s="40"/>
      <c r="C187" s="41"/>
      <c r="D187" s="226" t="s">
        <v>224</v>
      </c>
      <c r="E187" s="41"/>
      <c r="F187" s="227" t="s">
        <v>2792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224</v>
      </c>
      <c r="AU187" s="18" t="s">
        <v>80</v>
      </c>
    </row>
    <row r="188" s="2" customFormat="1" ht="16.5" customHeight="1">
      <c r="A188" s="39"/>
      <c r="B188" s="40"/>
      <c r="C188" s="213" t="s">
        <v>470</v>
      </c>
      <c r="D188" s="213" t="s">
        <v>217</v>
      </c>
      <c r="E188" s="214" t="s">
        <v>2702</v>
      </c>
      <c r="F188" s="215" t="s">
        <v>2726</v>
      </c>
      <c r="G188" s="216" t="s">
        <v>523</v>
      </c>
      <c r="H188" s="217">
        <v>1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222</v>
      </c>
      <c r="AT188" s="224" t="s">
        <v>217</v>
      </c>
      <c r="AU188" s="224" t="s">
        <v>80</v>
      </c>
      <c r="AY188" s="18" t="s">
        <v>214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222</v>
      </c>
      <c r="BM188" s="224" t="s">
        <v>742</v>
      </c>
    </row>
    <row r="189" s="2" customFormat="1">
      <c r="A189" s="39"/>
      <c r="B189" s="40"/>
      <c r="C189" s="41"/>
      <c r="D189" s="226" t="s">
        <v>224</v>
      </c>
      <c r="E189" s="41"/>
      <c r="F189" s="227" t="s">
        <v>2726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224</v>
      </c>
      <c r="AU189" s="18" t="s">
        <v>80</v>
      </c>
    </row>
    <row r="190" s="2" customFormat="1" ht="24.15" customHeight="1">
      <c r="A190" s="39"/>
      <c r="B190" s="40"/>
      <c r="C190" s="213" t="s">
        <v>476</v>
      </c>
      <c r="D190" s="213" t="s">
        <v>217</v>
      </c>
      <c r="E190" s="214" t="s">
        <v>2704</v>
      </c>
      <c r="F190" s="215" t="s">
        <v>2728</v>
      </c>
      <c r="G190" s="216" t="s">
        <v>603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222</v>
      </c>
      <c r="AT190" s="224" t="s">
        <v>217</v>
      </c>
      <c r="AU190" s="224" t="s">
        <v>80</v>
      </c>
      <c r="AY190" s="18" t="s">
        <v>214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222</v>
      </c>
      <c r="BM190" s="224" t="s">
        <v>754</v>
      </c>
    </row>
    <row r="191" s="2" customFormat="1">
      <c r="A191" s="39"/>
      <c r="B191" s="40"/>
      <c r="C191" s="41"/>
      <c r="D191" s="226" t="s">
        <v>224</v>
      </c>
      <c r="E191" s="41"/>
      <c r="F191" s="227" t="s">
        <v>2728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224</v>
      </c>
      <c r="AU191" s="18" t="s">
        <v>80</v>
      </c>
    </row>
    <row r="192" s="2" customFormat="1" ht="16.5" customHeight="1">
      <c r="A192" s="39"/>
      <c r="B192" s="40"/>
      <c r="C192" s="213" t="s">
        <v>482</v>
      </c>
      <c r="D192" s="213" t="s">
        <v>217</v>
      </c>
      <c r="E192" s="214" t="s">
        <v>2706</v>
      </c>
      <c r="F192" s="215" t="s">
        <v>2730</v>
      </c>
      <c r="G192" s="216" t="s">
        <v>603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222</v>
      </c>
      <c r="AT192" s="224" t="s">
        <v>217</v>
      </c>
      <c r="AU192" s="224" t="s">
        <v>80</v>
      </c>
      <c r="AY192" s="18" t="s">
        <v>214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222</v>
      </c>
      <c r="BM192" s="224" t="s">
        <v>762</v>
      </c>
    </row>
    <row r="193" s="2" customFormat="1">
      <c r="A193" s="39"/>
      <c r="B193" s="40"/>
      <c r="C193" s="41"/>
      <c r="D193" s="226" t="s">
        <v>224</v>
      </c>
      <c r="E193" s="41"/>
      <c r="F193" s="227" t="s">
        <v>2730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224</v>
      </c>
      <c r="AU193" s="18" t="s">
        <v>80</v>
      </c>
    </row>
    <row r="194" s="2" customFormat="1" ht="16.5" customHeight="1">
      <c r="A194" s="39"/>
      <c r="B194" s="40"/>
      <c r="C194" s="213" t="s">
        <v>488</v>
      </c>
      <c r="D194" s="213" t="s">
        <v>217</v>
      </c>
      <c r="E194" s="214" t="s">
        <v>2708</v>
      </c>
      <c r="F194" s="215" t="s">
        <v>2732</v>
      </c>
      <c r="G194" s="216" t="s">
        <v>523</v>
      </c>
      <c r="H194" s="217">
        <v>1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222</v>
      </c>
      <c r="AT194" s="224" t="s">
        <v>217</v>
      </c>
      <c r="AU194" s="224" t="s">
        <v>80</v>
      </c>
      <c r="AY194" s="18" t="s">
        <v>214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222</v>
      </c>
      <c r="BM194" s="224" t="s">
        <v>772</v>
      </c>
    </row>
    <row r="195" s="2" customFormat="1">
      <c r="A195" s="39"/>
      <c r="B195" s="40"/>
      <c r="C195" s="41"/>
      <c r="D195" s="226" t="s">
        <v>224</v>
      </c>
      <c r="E195" s="41"/>
      <c r="F195" s="227" t="s">
        <v>2732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224</v>
      </c>
      <c r="AU195" s="18" t="s">
        <v>80</v>
      </c>
    </row>
    <row r="196" s="2" customFormat="1" ht="16.5" customHeight="1">
      <c r="A196" s="39"/>
      <c r="B196" s="40"/>
      <c r="C196" s="213" t="s">
        <v>493</v>
      </c>
      <c r="D196" s="213" t="s">
        <v>217</v>
      </c>
      <c r="E196" s="214" t="s">
        <v>2710</v>
      </c>
      <c r="F196" s="215" t="s">
        <v>2736</v>
      </c>
      <c r="G196" s="216" t="s">
        <v>603</v>
      </c>
      <c r="H196" s="217">
        <v>1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222</v>
      </c>
      <c r="AT196" s="224" t="s">
        <v>217</v>
      </c>
      <c r="AU196" s="224" t="s">
        <v>80</v>
      </c>
      <c r="AY196" s="18" t="s">
        <v>214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222</v>
      </c>
      <c r="BM196" s="224" t="s">
        <v>780</v>
      </c>
    </row>
    <row r="197" s="2" customFormat="1">
      <c r="A197" s="39"/>
      <c r="B197" s="40"/>
      <c r="C197" s="41"/>
      <c r="D197" s="226" t="s">
        <v>224</v>
      </c>
      <c r="E197" s="41"/>
      <c r="F197" s="227" t="s">
        <v>2736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224</v>
      </c>
      <c r="AU197" s="18" t="s">
        <v>80</v>
      </c>
    </row>
    <row r="198" s="2" customFormat="1" ht="16.5" customHeight="1">
      <c r="A198" s="39"/>
      <c r="B198" s="40"/>
      <c r="C198" s="213" t="s">
        <v>501</v>
      </c>
      <c r="D198" s="213" t="s">
        <v>217</v>
      </c>
      <c r="E198" s="214" t="s">
        <v>2712</v>
      </c>
      <c r="F198" s="215" t="s">
        <v>2738</v>
      </c>
      <c r="G198" s="216" t="s">
        <v>523</v>
      </c>
      <c r="H198" s="217">
        <v>42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222</v>
      </c>
      <c r="AT198" s="224" t="s">
        <v>217</v>
      </c>
      <c r="AU198" s="224" t="s">
        <v>80</v>
      </c>
      <c r="AY198" s="18" t="s">
        <v>214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222</v>
      </c>
      <c r="BM198" s="224" t="s">
        <v>790</v>
      </c>
    </row>
    <row r="199" s="2" customFormat="1">
      <c r="A199" s="39"/>
      <c r="B199" s="40"/>
      <c r="C199" s="41"/>
      <c r="D199" s="226" t="s">
        <v>224</v>
      </c>
      <c r="E199" s="41"/>
      <c r="F199" s="227" t="s">
        <v>2738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224</v>
      </c>
      <c r="AU199" s="18" t="s">
        <v>80</v>
      </c>
    </row>
    <row r="200" s="2" customFormat="1" ht="16.5" customHeight="1">
      <c r="A200" s="39"/>
      <c r="B200" s="40"/>
      <c r="C200" s="213" t="s">
        <v>510</v>
      </c>
      <c r="D200" s="213" t="s">
        <v>217</v>
      </c>
      <c r="E200" s="214" t="s">
        <v>2714</v>
      </c>
      <c r="F200" s="215" t="s">
        <v>2740</v>
      </c>
      <c r="G200" s="216" t="s">
        <v>523</v>
      </c>
      <c r="H200" s="217">
        <v>20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222</v>
      </c>
      <c r="AT200" s="224" t="s">
        <v>217</v>
      </c>
      <c r="AU200" s="224" t="s">
        <v>80</v>
      </c>
      <c r="AY200" s="18" t="s">
        <v>214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222</v>
      </c>
      <c r="BM200" s="224" t="s">
        <v>801</v>
      </c>
    </row>
    <row r="201" s="2" customFormat="1">
      <c r="A201" s="39"/>
      <c r="B201" s="40"/>
      <c r="C201" s="41"/>
      <c r="D201" s="226" t="s">
        <v>224</v>
      </c>
      <c r="E201" s="41"/>
      <c r="F201" s="227" t="s">
        <v>2740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224</v>
      </c>
      <c r="AU201" s="18" t="s">
        <v>80</v>
      </c>
    </row>
    <row r="202" s="2" customFormat="1" ht="16.5" customHeight="1">
      <c r="A202" s="39"/>
      <c r="B202" s="40"/>
      <c r="C202" s="213" t="s">
        <v>514</v>
      </c>
      <c r="D202" s="213" t="s">
        <v>217</v>
      </c>
      <c r="E202" s="214" t="s">
        <v>2716</v>
      </c>
      <c r="F202" s="215" t="s">
        <v>2742</v>
      </c>
      <c r="G202" s="216" t="s">
        <v>523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222</v>
      </c>
      <c r="AT202" s="224" t="s">
        <v>217</v>
      </c>
      <c r="AU202" s="224" t="s">
        <v>80</v>
      </c>
      <c r="AY202" s="18" t="s">
        <v>214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222</v>
      </c>
      <c r="BM202" s="224" t="s">
        <v>813</v>
      </c>
    </row>
    <row r="203" s="2" customFormat="1">
      <c r="A203" s="39"/>
      <c r="B203" s="40"/>
      <c r="C203" s="41"/>
      <c r="D203" s="226" t="s">
        <v>224</v>
      </c>
      <c r="E203" s="41"/>
      <c r="F203" s="227" t="s">
        <v>2742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224</v>
      </c>
      <c r="AU203" s="18" t="s">
        <v>80</v>
      </c>
    </row>
    <row r="204" s="2" customFormat="1" ht="16.5" customHeight="1">
      <c r="A204" s="39"/>
      <c r="B204" s="40"/>
      <c r="C204" s="213" t="s">
        <v>520</v>
      </c>
      <c r="D204" s="213" t="s">
        <v>217</v>
      </c>
      <c r="E204" s="214" t="s">
        <v>2718</v>
      </c>
      <c r="F204" s="215" t="s">
        <v>2744</v>
      </c>
      <c r="G204" s="216" t="s">
        <v>523</v>
      </c>
      <c r="H204" s="217">
        <v>1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222</v>
      </c>
      <c r="AT204" s="224" t="s">
        <v>217</v>
      </c>
      <c r="AU204" s="224" t="s">
        <v>80</v>
      </c>
      <c r="AY204" s="18" t="s">
        <v>214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222</v>
      </c>
      <c r="BM204" s="224" t="s">
        <v>821</v>
      </c>
    </row>
    <row r="205" s="2" customFormat="1">
      <c r="A205" s="39"/>
      <c r="B205" s="40"/>
      <c r="C205" s="41"/>
      <c r="D205" s="226" t="s">
        <v>224</v>
      </c>
      <c r="E205" s="41"/>
      <c r="F205" s="227" t="s">
        <v>2744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224</v>
      </c>
      <c r="AU205" s="18" t="s">
        <v>80</v>
      </c>
    </row>
    <row r="206" s="2" customFormat="1" ht="16.5" customHeight="1">
      <c r="A206" s="39"/>
      <c r="B206" s="40"/>
      <c r="C206" s="213" t="s">
        <v>526</v>
      </c>
      <c r="D206" s="213" t="s">
        <v>217</v>
      </c>
      <c r="E206" s="214" t="s">
        <v>2721</v>
      </c>
      <c r="F206" s="215" t="s">
        <v>2746</v>
      </c>
      <c r="G206" s="216" t="s">
        <v>523</v>
      </c>
      <c r="H206" s="217">
        <v>1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222</v>
      </c>
      <c r="AT206" s="224" t="s">
        <v>217</v>
      </c>
      <c r="AU206" s="224" t="s">
        <v>80</v>
      </c>
      <c r="AY206" s="18" t="s">
        <v>214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222</v>
      </c>
      <c r="BM206" s="224" t="s">
        <v>831</v>
      </c>
    </row>
    <row r="207" s="2" customFormat="1">
      <c r="A207" s="39"/>
      <c r="B207" s="40"/>
      <c r="C207" s="41"/>
      <c r="D207" s="226" t="s">
        <v>224</v>
      </c>
      <c r="E207" s="41"/>
      <c r="F207" s="227" t="s">
        <v>2746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224</v>
      </c>
      <c r="AU207" s="18" t="s">
        <v>80</v>
      </c>
    </row>
    <row r="208" s="2" customFormat="1" ht="16.5" customHeight="1">
      <c r="A208" s="39"/>
      <c r="B208" s="40"/>
      <c r="C208" s="213" t="s">
        <v>531</v>
      </c>
      <c r="D208" s="213" t="s">
        <v>217</v>
      </c>
      <c r="E208" s="214" t="s">
        <v>2723</v>
      </c>
      <c r="F208" s="215" t="s">
        <v>2748</v>
      </c>
      <c r="G208" s="216" t="s">
        <v>523</v>
      </c>
      <c r="H208" s="217">
        <v>1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222</v>
      </c>
      <c r="AT208" s="224" t="s">
        <v>217</v>
      </c>
      <c r="AU208" s="224" t="s">
        <v>80</v>
      </c>
      <c r="AY208" s="18" t="s">
        <v>214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222</v>
      </c>
      <c r="BM208" s="224" t="s">
        <v>839</v>
      </c>
    </row>
    <row r="209" s="2" customFormat="1">
      <c r="A209" s="39"/>
      <c r="B209" s="40"/>
      <c r="C209" s="41"/>
      <c r="D209" s="226" t="s">
        <v>224</v>
      </c>
      <c r="E209" s="41"/>
      <c r="F209" s="227" t="s">
        <v>2748</v>
      </c>
      <c r="G209" s="41"/>
      <c r="H209" s="41"/>
      <c r="I209" s="228"/>
      <c r="J209" s="41"/>
      <c r="K209" s="41"/>
      <c r="L209" s="45"/>
      <c r="M209" s="255"/>
      <c r="N209" s="256"/>
      <c r="O209" s="257"/>
      <c r="P209" s="257"/>
      <c r="Q209" s="257"/>
      <c r="R209" s="257"/>
      <c r="S209" s="257"/>
      <c r="T209" s="258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224</v>
      </c>
      <c r="AU209" s="18" t="s">
        <v>80</v>
      </c>
    </row>
    <row r="210" s="2" customFormat="1" ht="6.96" customHeight="1">
      <c r="A210" s="39"/>
      <c r="B210" s="60"/>
      <c r="C210" s="61"/>
      <c r="D210" s="61"/>
      <c r="E210" s="61"/>
      <c r="F210" s="61"/>
      <c r="G210" s="61"/>
      <c r="H210" s="61"/>
      <c r="I210" s="61"/>
      <c r="J210" s="61"/>
      <c r="K210" s="61"/>
      <c r="L210" s="45"/>
      <c r="M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</sheetData>
  <sheetProtection sheet="1" autoFilter="0" formatColumns="0" formatRows="0" objects="1" scenarios="1" spinCount="100000" saltValue="DeZ/hnZUc9I6UkJUaEDXdvFVvlFrF2Iwl1FHeokdZBs+rGygquKyakpXaP8Mr1xN+Yfc5iIz7wnSbet+7adpMg==" hashValue="w8aI1Z5gXezIHgeKRngCNz0iIgQBp4zAWSnhd27ofpyZhtb+1ajoGrpJ+/ccDZGfffYkZJMrFS9YbbloBA5jsQ==" algorithmName="SHA-512" password="CC35"/>
  <autoFilter ref="C89:K2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176</v>
      </c>
      <c r="L8" s="21"/>
    </row>
    <row r="9" s="2" customFormat="1" ht="16.5" customHeight="1">
      <c r="A9" s="39"/>
      <c r="B9" s="45"/>
      <c r="C9" s="39"/>
      <c r="D9" s="39"/>
      <c r="E9" s="144" t="s">
        <v>2594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2793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2596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2597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2596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2597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ROUND((SUM(BE90:BE247)),  2)</f>
        <v>0</v>
      </c>
      <c r="G35" s="39"/>
      <c r="H35" s="39"/>
      <c r="I35" s="158">
        <v>0.20999999999999999</v>
      </c>
      <c r="J35" s="157">
        <f>ROUND(((SUM(BE90:BE247))*I35),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ROUND((SUM(BF90:BF247)),  2)</f>
        <v>0</v>
      </c>
      <c r="G36" s="39"/>
      <c r="H36" s="39"/>
      <c r="I36" s="158">
        <v>0.12</v>
      </c>
      <c r="J36" s="157">
        <f>ROUND(((SUM(BF90:BF247))*I36),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ROUND((SUM(BG90:BG247)),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ROUND((SUM(BH90:BH247)),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ROUND((SUM(BI90:BI247)),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2594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D3.2.4.2 - PS238 - 4501 - VS2 Bída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181</v>
      </c>
      <c r="D61" s="172"/>
      <c r="E61" s="172"/>
      <c r="F61" s="172"/>
      <c r="G61" s="172"/>
      <c r="H61" s="172"/>
      <c r="I61" s="172"/>
      <c r="J61" s="173" t="s">
        <v>182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183</v>
      </c>
    </row>
    <row r="64" s="9" customFormat="1" ht="24.96" customHeight="1">
      <c r="A64" s="9"/>
      <c r="B64" s="175"/>
      <c r="C64" s="176"/>
      <c r="D64" s="177" t="s">
        <v>2598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2599</v>
      </c>
      <c r="E65" s="178"/>
      <c r="F65" s="178"/>
      <c r="G65" s="178"/>
      <c r="H65" s="178"/>
      <c r="I65" s="178"/>
      <c r="J65" s="179">
        <f>J94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2600</v>
      </c>
      <c r="E66" s="178"/>
      <c r="F66" s="178"/>
      <c r="G66" s="178"/>
      <c r="H66" s="178"/>
      <c r="I66" s="178"/>
      <c r="J66" s="179">
        <f>J99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2601</v>
      </c>
      <c r="E67" s="178"/>
      <c r="F67" s="178"/>
      <c r="G67" s="178"/>
      <c r="H67" s="178"/>
      <c r="I67" s="178"/>
      <c r="J67" s="179">
        <f>J162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2602</v>
      </c>
      <c r="E68" s="178"/>
      <c r="F68" s="178"/>
      <c r="G68" s="178"/>
      <c r="H68" s="178"/>
      <c r="I68" s="178"/>
      <c r="J68" s="179">
        <f>J199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199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176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2594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178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D3.2.4.2 - PS238 - 4501 - VS2 Bída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200</v>
      </c>
      <c r="D89" s="189" t="s">
        <v>58</v>
      </c>
      <c r="E89" s="189" t="s">
        <v>54</v>
      </c>
      <c r="F89" s="189" t="s">
        <v>55</v>
      </c>
      <c r="G89" s="189" t="s">
        <v>201</v>
      </c>
      <c r="H89" s="189" t="s">
        <v>202</v>
      </c>
      <c r="I89" s="189" t="s">
        <v>203</v>
      </c>
      <c r="J89" s="189" t="s">
        <v>182</v>
      </c>
      <c r="K89" s="190" t="s">
        <v>204</v>
      </c>
      <c r="L89" s="191"/>
      <c r="M89" s="93" t="s">
        <v>19</v>
      </c>
      <c r="N89" s="94" t="s">
        <v>43</v>
      </c>
      <c r="O89" s="94" t="s">
        <v>205</v>
      </c>
      <c r="P89" s="94" t="s">
        <v>206</v>
      </c>
      <c r="Q89" s="94" t="s">
        <v>207</v>
      </c>
      <c r="R89" s="94" t="s">
        <v>208</v>
      </c>
      <c r="S89" s="94" t="s">
        <v>209</v>
      </c>
      <c r="T89" s="95" t="s">
        <v>210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211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P91+P94+P99+P162+P199</f>
        <v>0</v>
      </c>
      <c r="Q90" s="97"/>
      <c r="R90" s="194">
        <f>R91+R94+R99+R162+R199</f>
        <v>0</v>
      </c>
      <c r="S90" s="97"/>
      <c r="T90" s="195">
        <f>T91+T94+T99+T162+T199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183</v>
      </c>
      <c r="BK90" s="196">
        <f>BK91+BK94+BK99+BK162+BK199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80</v>
      </c>
      <c r="F91" s="200" t="s">
        <v>2603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SUM(P92:P93)</f>
        <v>0</v>
      </c>
      <c r="Q91" s="205"/>
      <c r="R91" s="206">
        <f>SUM(R92:R93)</f>
        <v>0</v>
      </c>
      <c r="S91" s="205"/>
      <c r="T91" s="207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214</v>
      </c>
      <c r="BK91" s="210">
        <f>SUM(BK92:BK93)</f>
        <v>0</v>
      </c>
    </row>
    <row r="92" s="2" customFormat="1" ht="37.8" customHeight="1">
      <c r="A92" s="39"/>
      <c r="B92" s="40"/>
      <c r="C92" s="213" t="s">
        <v>80</v>
      </c>
      <c r="D92" s="213" t="s">
        <v>217</v>
      </c>
      <c r="E92" s="214" t="s">
        <v>2604</v>
      </c>
      <c r="F92" s="215" t="s">
        <v>2794</v>
      </c>
      <c r="G92" s="216" t="s">
        <v>523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222</v>
      </c>
      <c r="AT92" s="224" t="s">
        <v>217</v>
      </c>
      <c r="AU92" s="224" t="s">
        <v>80</v>
      </c>
      <c r="AY92" s="18" t="s">
        <v>214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222</v>
      </c>
      <c r="BM92" s="224" t="s">
        <v>82</v>
      </c>
    </row>
    <row r="93" s="2" customFormat="1">
      <c r="A93" s="39"/>
      <c r="B93" s="40"/>
      <c r="C93" s="41"/>
      <c r="D93" s="226" t="s">
        <v>224</v>
      </c>
      <c r="E93" s="41"/>
      <c r="F93" s="227" t="s">
        <v>2795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224</v>
      </c>
      <c r="AU93" s="18" t="s">
        <v>80</v>
      </c>
    </row>
    <row r="94" s="12" customFormat="1" ht="25.92" customHeight="1">
      <c r="A94" s="12"/>
      <c r="B94" s="197"/>
      <c r="C94" s="198"/>
      <c r="D94" s="199" t="s">
        <v>72</v>
      </c>
      <c r="E94" s="200" t="s">
        <v>82</v>
      </c>
      <c r="F94" s="200" t="s">
        <v>2607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SUM(P95:P98)</f>
        <v>0</v>
      </c>
      <c r="Q94" s="205"/>
      <c r="R94" s="206">
        <f>SUM(R95:R98)</f>
        <v>0</v>
      </c>
      <c r="S94" s="205"/>
      <c r="T94" s="207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80</v>
      </c>
      <c r="AT94" s="209" t="s">
        <v>72</v>
      </c>
      <c r="AU94" s="209" t="s">
        <v>73</v>
      </c>
      <c r="AY94" s="208" t="s">
        <v>214</v>
      </c>
      <c r="BK94" s="210">
        <f>SUM(BK95:BK98)</f>
        <v>0</v>
      </c>
    </row>
    <row r="95" s="2" customFormat="1" ht="33" customHeight="1">
      <c r="A95" s="39"/>
      <c r="B95" s="40"/>
      <c r="C95" s="213" t="s">
        <v>82</v>
      </c>
      <c r="D95" s="213" t="s">
        <v>217</v>
      </c>
      <c r="E95" s="214" t="s">
        <v>2608</v>
      </c>
      <c r="F95" s="215" t="s">
        <v>2796</v>
      </c>
      <c r="G95" s="216" t="s">
        <v>523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222</v>
      </c>
      <c r="AT95" s="224" t="s">
        <v>217</v>
      </c>
      <c r="AU95" s="224" t="s">
        <v>80</v>
      </c>
      <c r="AY95" s="18" t="s">
        <v>214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222</v>
      </c>
      <c r="BM95" s="224" t="s">
        <v>222</v>
      </c>
    </row>
    <row r="96" s="2" customFormat="1">
      <c r="A96" s="39"/>
      <c r="B96" s="40"/>
      <c r="C96" s="41"/>
      <c r="D96" s="226" t="s">
        <v>224</v>
      </c>
      <c r="E96" s="41"/>
      <c r="F96" s="227" t="s">
        <v>2796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224</v>
      </c>
      <c r="AU96" s="18" t="s">
        <v>80</v>
      </c>
    </row>
    <row r="97" s="2" customFormat="1" ht="16.5" customHeight="1">
      <c r="A97" s="39"/>
      <c r="B97" s="40"/>
      <c r="C97" s="213" t="s">
        <v>236</v>
      </c>
      <c r="D97" s="213" t="s">
        <v>217</v>
      </c>
      <c r="E97" s="214" t="s">
        <v>2610</v>
      </c>
      <c r="F97" s="215" t="s">
        <v>2611</v>
      </c>
      <c r="G97" s="216" t="s">
        <v>523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222</v>
      </c>
      <c r="AT97" s="224" t="s">
        <v>217</v>
      </c>
      <c r="AU97" s="224" t="s">
        <v>80</v>
      </c>
      <c r="AY97" s="18" t="s">
        <v>214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222</v>
      </c>
      <c r="BM97" s="224" t="s">
        <v>259</v>
      </c>
    </row>
    <row r="98" s="2" customFormat="1">
      <c r="A98" s="39"/>
      <c r="B98" s="40"/>
      <c r="C98" s="41"/>
      <c r="D98" s="226" t="s">
        <v>224</v>
      </c>
      <c r="E98" s="41"/>
      <c r="F98" s="227" t="s">
        <v>2611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224</v>
      </c>
      <c r="AU98" s="18" t="s">
        <v>80</v>
      </c>
    </row>
    <row r="99" s="12" customFormat="1" ht="25.92" customHeight="1">
      <c r="A99" s="12"/>
      <c r="B99" s="197"/>
      <c r="C99" s="198"/>
      <c r="D99" s="199" t="s">
        <v>72</v>
      </c>
      <c r="E99" s="200" t="s">
        <v>236</v>
      </c>
      <c r="F99" s="200" t="s">
        <v>2612</v>
      </c>
      <c r="G99" s="198"/>
      <c r="H99" s="198"/>
      <c r="I99" s="201"/>
      <c r="J99" s="202">
        <f>BK99</f>
        <v>0</v>
      </c>
      <c r="K99" s="198"/>
      <c r="L99" s="203"/>
      <c r="M99" s="204"/>
      <c r="N99" s="205"/>
      <c r="O99" s="205"/>
      <c r="P99" s="206">
        <f>SUM(P100:P161)</f>
        <v>0</v>
      </c>
      <c r="Q99" s="205"/>
      <c r="R99" s="206">
        <f>SUM(R100:R161)</f>
        <v>0</v>
      </c>
      <c r="S99" s="205"/>
      <c r="T99" s="207">
        <f>SUM(T100:T161)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80</v>
      </c>
      <c r="AT99" s="209" t="s">
        <v>72</v>
      </c>
      <c r="AU99" s="209" t="s">
        <v>73</v>
      </c>
      <c r="AY99" s="208" t="s">
        <v>214</v>
      </c>
      <c r="BK99" s="210">
        <f>SUM(BK100:BK161)</f>
        <v>0</v>
      </c>
    </row>
    <row r="100" s="2" customFormat="1" ht="16.5" customHeight="1">
      <c r="A100" s="39"/>
      <c r="B100" s="40"/>
      <c r="C100" s="213" t="s">
        <v>222</v>
      </c>
      <c r="D100" s="213" t="s">
        <v>217</v>
      </c>
      <c r="E100" s="214" t="s">
        <v>2613</v>
      </c>
      <c r="F100" s="215" t="s">
        <v>2797</v>
      </c>
      <c r="G100" s="216" t="s">
        <v>523</v>
      </c>
      <c r="H100" s="217">
        <v>2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222</v>
      </c>
      <c r="AT100" s="224" t="s">
        <v>217</v>
      </c>
      <c r="AU100" s="224" t="s">
        <v>80</v>
      </c>
      <c r="AY100" s="18" t="s">
        <v>214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222</v>
      </c>
      <c r="BM100" s="224" t="s">
        <v>215</v>
      </c>
    </row>
    <row r="101" s="2" customFormat="1">
      <c r="A101" s="39"/>
      <c r="B101" s="40"/>
      <c r="C101" s="41"/>
      <c r="D101" s="226" t="s">
        <v>224</v>
      </c>
      <c r="E101" s="41"/>
      <c r="F101" s="227" t="s">
        <v>2797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224</v>
      </c>
      <c r="AU101" s="18" t="s">
        <v>80</v>
      </c>
    </row>
    <row r="102" s="2" customFormat="1" ht="16.5" customHeight="1">
      <c r="A102" s="39"/>
      <c r="B102" s="40"/>
      <c r="C102" s="213" t="s">
        <v>253</v>
      </c>
      <c r="D102" s="213" t="s">
        <v>217</v>
      </c>
      <c r="E102" s="214" t="s">
        <v>2615</v>
      </c>
      <c r="F102" s="215" t="s">
        <v>2616</v>
      </c>
      <c r="G102" s="216" t="s">
        <v>523</v>
      </c>
      <c r="H102" s="217">
        <v>2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222</v>
      </c>
      <c r="AT102" s="224" t="s">
        <v>217</v>
      </c>
      <c r="AU102" s="224" t="s">
        <v>80</v>
      </c>
      <c r="AY102" s="18" t="s">
        <v>214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222</v>
      </c>
      <c r="BM102" s="224" t="s">
        <v>274</v>
      </c>
    </row>
    <row r="103" s="2" customFormat="1">
      <c r="A103" s="39"/>
      <c r="B103" s="40"/>
      <c r="C103" s="41"/>
      <c r="D103" s="226" t="s">
        <v>224</v>
      </c>
      <c r="E103" s="41"/>
      <c r="F103" s="227" t="s">
        <v>2616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224</v>
      </c>
      <c r="AU103" s="18" t="s">
        <v>80</v>
      </c>
    </row>
    <row r="104" s="2" customFormat="1" ht="16.5" customHeight="1">
      <c r="A104" s="39"/>
      <c r="B104" s="40"/>
      <c r="C104" s="213" t="s">
        <v>259</v>
      </c>
      <c r="D104" s="213" t="s">
        <v>217</v>
      </c>
      <c r="E104" s="214" t="s">
        <v>2617</v>
      </c>
      <c r="F104" s="215" t="s">
        <v>2754</v>
      </c>
      <c r="G104" s="216" t="s">
        <v>523</v>
      </c>
      <c r="H104" s="217">
        <v>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222</v>
      </c>
      <c r="AT104" s="224" t="s">
        <v>217</v>
      </c>
      <c r="AU104" s="224" t="s">
        <v>80</v>
      </c>
      <c r="AY104" s="18" t="s">
        <v>214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222</v>
      </c>
      <c r="BM104" s="224" t="s">
        <v>8</v>
      </c>
    </row>
    <row r="105" s="2" customFormat="1">
      <c r="A105" s="39"/>
      <c r="B105" s="40"/>
      <c r="C105" s="41"/>
      <c r="D105" s="226" t="s">
        <v>224</v>
      </c>
      <c r="E105" s="41"/>
      <c r="F105" s="227" t="s">
        <v>2754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224</v>
      </c>
      <c r="AU105" s="18" t="s">
        <v>80</v>
      </c>
    </row>
    <row r="106" s="2" customFormat="1" ht="16.5" customHeight="1">
      <c r="A106" s="39"/>
      <c r="B106" s="40"/>
      <c r="C106" s="213" t="s">
        <v>263</v>
      </c>
      <c r="D106" s="213" t="s">
        <v>217</v>
      </c>
      <c r="E106" s="214" t="s">
        <v>2619</v>
      </c>
      <c r="F106" s="215" t="s">
        <v>2616</v>
      </c>
      <c r="G106" s="216" t="s">
        <v>523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222</v>
      </c>
      <c r="AT106" s="224" t="s">
        <v>217</v>
      </c>
      <c r="AU106" s="224" t="s">
        <v>80</v>
      </c>
      <c r="AY106" s="18" t="s">
        <v>214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222</v>
      </c>
      <c r="BM106" s="224" t="s">
        <v>292</v>
      </c>
    </row>
    <row r="107" s="2" customFormat="1">
      <c r="A107" s="39"/>
      <c r="B107" s="40"/>
      <c r="C107" s="41"/>
      <c r="D107" s="226" t="s">
        <v>224</v>
      </c>
      <c r="E107" s="41"/>
      <c r="F107" s="227" t="s">
        <v>2616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224</v>
      </c>
      <c r="AU107" s="18" t="s">
        <v>80</v>
      </c>
    </row>
    <row r="108" s="2" customFormat="1" ht="16.5" customHeight="1">
      <c r="A108" s="39"/>
      <c r="B108" s="40"/>
      <c r="C108" s="213" t="s">
        <v>215</v>
      </c>
      <c r="D108" s="213" t="s">
        <v>217</v>
      </c>
      <c r="E108" s="214" t="s">
        <v>2621</v>
      </c>
      <c r="F108" s="215" t="s">
        <v>2618</v>
      </c>
      <c r="G108" s="216" t="s">
        <v>523</v>
      </c>
      <c r="H108" s="217">
        <v>2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222</v>
      </c>
      <c r="AT108" s="224" t="s">
        <v>217</v>
      </c>
      <c r="AU108" s="224" t="s">
        <v>80</v>
      </c>
      <c r="AY108" s="18" t="s">
        <v>214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222</v>
      </c>
      <c r="BM108" s="224" t="s">
        <v>250</v>
      </c>
    </row>
    <row r="109" s="2" customFormat="1">
      <c r="A109" s="39"/>
      <c r="B109" s="40"/>
      <c r="C109" s="41"/>
      <c r="D109" s="226" t="s">
        <v>224</v>
      </c>
      <c r="E109" s="41"/>
      <c r="F109" s="227" t="s">
        <v>2618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224</v>
      </c>
      <c r="AU109" s="18" t="s">
        <v>80</v>
      </c>
    </row>
    <row r="110" s="2" customFormat="1" ht="24.15" customHeight="1">
      <c r="A110" s="39"/>
      <c r="B110" s="40"/>
      <c r="C110" s="213" t="s">
        <v>270</v>
      </c>
      <c r="D110" s="213" t="s">
        <v>217</v>
      </c>
      <c r="E110" s="214" t="s">
        <v>2623</v>
      </c>
      <c r="F110" s="215" t="s">
        <v>2798</v>
      </c>
      <c r="G110" s="216" t="s">
        <v>523</v>
      </c>
      <c r="H110" s="217">
        <v>1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222</v>
      </c>
      <c r="AT110" s="224" t="s">
        <v>217</v>
      </c>
      <c r="AU110" s="224" t="s">
        <v>80</v>
      </c>
      <c r="AY110" s="18" t="s">
        <v>214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222</v>
      </c>
      <c r="BM110" s="224" t="s">
        <v>307</v>
      </c>
    </row>
    <row r="111" s="2" customFormat="1">
      <c r="A111" s="39"/>
      <c r="B111" s="40"/>
      <c r="C111" s="41"/>
      <c r="D111" s="226" t="s">
        <v>224</v>
      </c>
      <c r="E111" s="41"/>
      <c r="F111" s="227" t="s">
        <v>2798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224</v>
      </c>
      <c r="AU111" s="18" t="s">
        <v>80</v>
      </c>
    </row>
    <row r="112" s="2" customFormat="1" ht="24.15" customHeight="1">
      <c r="A112" s="39"/>
      <c r="B112" s="40"/>
      <c r="C112" s="213" t="s">
        <v>274</v>
      </c>
      <c r="D112" s="213" t="s">
        <v>217</v>
      </c>
      <c r="E112" s="214" t="s">
        <v>2625</v>
      </c>
      <c r="F112" s="215" t="s">
        <v>2622</v>
      </c>
      <c r="G112" s="216" t="s">
        <v>523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222</v>
      </c>
      <c r="AT112" s="224" t="s">
        <v>217</v>
      </c>
      <c r="AU112" s="224" t="s">
        <v>80</v>
      </c>
      <c r="AY112" s="18" t="s">
        <v>214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222</v>
      </c>
      <c r="BM112" s="224" t="s">
        <v>315</v>
      </c>
    </row>
    <row r="113" s="2" customFormat="1">
      <c r="A113" s="39"/>
      <c r="B113" s="40"/>
      <c r="C113" s="41"/>
      <c r="D113" s="226" t="s">
        <v>224</v>
      </c>
      <c r="E113" s="41"/>
      <c r="F113" s="227" t="s">
        <v>2622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224</v>
      </c>
      <c r="AU113" s="18" t="s">
        <v>80</v>
      </c>
    </row>
    <row r="114" s="2" customFormat="1" ht="24.15" customHeight="1">
      <c r="A114" s="39"/>
      <c r="B114" s="40"/>
      <c r="C114" s="213" t="s">
        <v>281</v>
      </c>
      <c r="D114" s="213" t="s">
        <v>217</v>
      </c>
      <c r="E114" s="214" t="s">
        <v>2628</v>
      </c>
      <c r="F114" s="215" t="s">
        <v>2756</v>
      </c>
      <c r="G114" s="216" t="s">
        <v>523</v>
      </c>
      <c r="H114" s="217">
        <v>2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222</v>
      </c>
      <c r="AT114" s="224" t="s">
        <v>217</v>
      </c>
      <c r="AU114" s="224" t="s">
        <v>80</v>
      </c>
      <c r="AY114" s="18" t="s">
        <v>214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222</v>
      </c>
      <c r="BM114" s="224" t="s">
        <v>325</v>
      </c>
    </row>
    <row r="115" s="2" customFormat="1">
      <c r="A115" s="39"/>
      <c r="B115" s="40"/>
      <c r="C115" s="41"/>
      <c r="D115" s="226" t="s">
        <v>224</v>
      </c>
      <c r="E115" s="41"/>
      <c r="F115" s="227" t="s">
        <v>2756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224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217</v>
      </c>
      <c r="E116" s="214" t="s">
        <v>2630</v>
      </c>
      <c r="F116" s="215" t="s">
        <v>2757</v>
      </c>
      <c r="G116" s="216" t="s">
        <v>523</v>
      </c>
      <c r="H116" s="217">
        <v>6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222</v>
      </c>
      <c r="AT116" s="224" t="s">
        <v>217</v>
      </c>
      <c r="AU116" s="224" t="s">
        <v>80</v>
      </c>
      <c r="AY116" s="18" t="s">
        <v>214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222</v>
      </c>
      <c r="BM116" s="224" t="s">
        <v>338</v>
      </c>
    </row>
    <row r="117" s="2" customFormat="1">
      <c r="A117" s="39"/>
      <c r="B117" s="40"/>
      <c r="C117" s="41"/>
      <c r="D117" s="226" t="s">
        <v>224</v>
      </c>
      <c r="E117" s="41"/>
      <c r="F117" s="227" t="s">
        <v>2758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224</v>
      </c>
      <c r="AU117" s="18" t="s">
        <v>80</v>
      </c>
    </row>
    <row r="118" s="2" customFormat="1" ht="16.5" customHeight="1">
      <c r="A118" s="39"/>
      <c r="B118" s="40"/>
      <c r="C118" s="213" t="s">
        <v>288</v>
      </c>
      <c r="D118" s="213" t="s">
        <v>217</v>
      </c>
      <c r="E118" s="214" t="s">
        <v>2632</v>
      </c>
      <c r="F118" s="215" t="s">
        <v>2626</v>
      </c>
      <c r="G118" s="216" t="s">
        <v>523</v>
      </c>
      <c r="H118" s="217">
        <v>9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222</v>
      </c>
      <c r="AT118" s="224" t="s">
        <v>217</v>
      </c>
      <c r="AU118" s="224" t="s">
        <v>80</v>
      </c>
      <c r="AY118" s="18" t="s">
        <v>214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222</v>
      </c>
      <c r="BM118" s="224" t="s">
        <v>352</v>
      </c>
    </row>
    <row r="119" s="2" customFormat="1">
      <c r="A119" s="39"/>
      <c r="B119" s="40"/>
      <c r="C119" s="41"/>
      <c r="D119" s="226" t="s">
        <v>224</v>
      </c>
      <c r="E119" s="41"/>
      <c r="F119" s="227" t="s">
        <v>2627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80</v>
      </c>
    </row>
    <row r="120" s="2" customFormat="1" ht="16.5" customHeight="1">
      <c r="A120" s="39"/>
      <c r="B120" s="40"/>
      <c r="C120" s="213" t="s">
        <v>292</v>
      </c>
      <c r="D120" s="213" t="s">
        <v>217</v>
      </c>
      <c r="E120" s="214" t="s">
        <v>2634</v>
      </c>
      <c r="F120" s="215" t="s">
        <v>2759</v>
      </c>
      <c r="G120" s="216" t="s">
        <v>523</v>
      </c>
      <c r="H120" s="217">
        <v>2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222</v>
      </c>
      <c r="AT120" s="224" t="s">
        <v>217</v>
      </c>
      <c r="AU120" s="224" t="s">
        <v>80</v>
      </c>
      <c r="AY120" s="18" t="s">
        <v>214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222</v>
      </c>
      <c r="BM120" s="224" t="s">
        <v>364</v>
      </c>
    </row>
    <row r="121" s="2" customFormat="1">
      <c r="A121" s="39"/>
      <c r="B121" s="40"/>
      <c r="C121" s="41"/>
      <c r="D121" s="226" t="s">
        <v>224</v>
      </c>
      <c r="E121" s="41"/>
      <c r="F121" s="227" t="s">
        <v>2760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224</v>
      </c>
      <c r="AU121" s="18" t="s">
        <v>80</v>
      </c>
    </row>
    <row r="122" s="2" customFormat="1" ht="16.5" customHeight="1">
      <c r="A122" s="39"/>
      <c r="B122" s="40"/>
      <c r="C122" s="213" t="s">
        <v>296</v>
      </c>
      <c r="D122" s="213" t="s">
        <v>217</v>
      </c>
      <c r="E122" s="214" t="s">
        <v>2636</v>
      </c>
      <c r="F122" s="215" t="s">
        <v>2629</v>
      </c>
      <c r="G122" s="216" t="s">
        <v>523</v>
      </c>
      <c r="H122" s="217">
        <v>4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222</v>
      </c>
      <c r="AT122" s="224" t="s">
        <v>217</v>
      </c>
      <c r="AU122" s="224" t="s">
        <v>80</v>
      </c>
      <c r="AY122" s="18" t="s">
        <v>214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222</v>
      </c>
      <c r="BM122" s="224" t="s">
        <v>372</v>
      </c>
    </row>
    <row r="123" s="2" customFormat="1">
      <c r="A123" s="39"/>
      <c r="B123" s="40"/>
      <c r="C123" s="41"/>
      <c r="D123" s="226" t="s">
        <v>224</v>
      </c>
      <c r="E123" s="41"/>
      <c r="F123" s="227" t="s">
        <v>2629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224</v>
      </c>
      <c r="AU123" s="18" t="s">
        <v>80</v>
      </c>
    </row>
    <row r="124" s="2" customFormat="1" ht="16.5" customHeight="1">
      <c r="A124" s="39"/>
      <c r="B124" s="40"/>
      <c r="C124" s="213" t="s">
        <v>250</v>
      </c>
      <c r="D124" s="213" t="s">
        <v>217</v>
      </c>
      <c r="E124" s="214" t="s">
        <v>2638</v>
      </c>
      <c r="F124" s="215" t="s">
        <v>2761</v>
      </c>
      <c r="G124" s="216" t="s">
        <v>523</v>
      </c>
      <c r="H124" s="217">
        <v>6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222</v>
      </c>
      <c r="AT124" s="224" t="s">
        <v>217</v>
      </c>
      <c r="AU124" s="224" t="s">
        <v>80</v>
      </c>
      <c r="AY124" s="18" t="s">
        <v>214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222</v>
      </c>
      <c r="BM124" s="224" t="s">
        <v>257</v>
      </c>
    </row>
    <row r="125" s="2" customFormat="1">
      <c r="A125" s="39"/>
      <c r="B125" s="40"/>
      <c r="C125" s="41"/>
      <c r="D125" s="226" t="s">
        <v>224</v>
      </c>
      <c r="E125" s="41"/>
      <c r="F125" s="227" t="s">
        <v>2761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224</v>
      </c>
      <c r="AU125" s="18" t="s">
        <v>80</v>
      </c>
    </row>
    <row r="126" s="2" customFormat="1" ht="16.5" customHeight="1">
      <c r="A126" s="39"/>
      <c r="B126" s="40"/>
      <c r="C126" s="213" t="s">
        <v>303</v>
      </c>
      <c r="D126" s="213" t="s">
        <v>217</v>
      </c>
      <c r="E126" s="214" t="s">
        <v>2640</v>
      </c>
      <c r="F126" s="215" t="s">
        <v>2631</v>
      </c>
      <c r="G126" s="216" t="s">
        <v>523</v>
      </c>
      <c r="H126" s="217">
        <v>9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222</v>
      </c>
      <c r="AT126" s="224" t="s">
        <v>217</v>
      </c>
      <c r="AU126" s="224" t="s">
        <v>80</v>
      </c>
      <c r="AY126" s="18" t="s">
        <v>214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222</v>
      </c>
      <c r="BM126" s="224" t="s">
        <v>395</v>
      </c>
    </row>
    <row r="127" s="2" customFormat="1">
      <c r="A127" s="39"/>
      <c r="B127" s="40"/>
      <c r="C127" s="41"/>
      <c r="D127" s="226" t="s">
        <v>224</v>
      </c>
      <c r="E127" s="41"/>
      <c r="F127" s="227" t="s">
        <v>2631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224</v>
      </c>
      <c r="AU127" s="18" t="s">
        <v>80</v>
      </c>
    </row>
    <row r="128" s="2" customFormat="1" ht="16.5" customHeight="1">
      <c r="A128" s="39"/>
      <c r="B128" s="40"/>
      <c r="C128" s="213" t="s">
        <v>307</v>
      </c>
      <c r="D128" s="213" t="s">
        <v>217</v>
      </c>
      <c r="E128" s="214" t="s">
        <v>2642</v>
      </c>
      <c r="F128" s="215" t="s">
        <v>2762</v>
      </c>
      <c r="G128" s="216" t="s">
        <v>523</v>
      </c>
      <c r="H128" s="217">
        <v>2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222</v>
      </c>
      <c r="AT128" s="224" t="s">
        <v>217</v>
      </c>
      <c r="AU128" s="224" t="s">
        <v>80</v>
      </c>
      <c r="AY128" s="18" t="s">
        <v>214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222</v>
      </c>
      <c r="BM128" s="224" t="s">
        <v>407</v>
      </c>
    </row>
    <row r="129" s="2" customFormat="1">
      <c r="A129" s="39"/>
      <c r="B129" s="40"/>
      <c r="C129" s="41"/>
      <c r="D129" s="226" t="s">
        <v>224</v>
      </c>
      <c r="E129" s="41"/>
      <c r="F129" s="227" t="s">
        <v>2762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224</v>
      </c>
      <c r="AU129" s="18" t="s">
        <v>80</v>
      </c>
    </row>
    <row r="130" s="2" customFormat="1" ht="16.5" customHeight="1">
      <c r="A130" s="39"/>
      <c r="B130" s="40"/>
      <c r="C130" s="213" t="s">
        <v>311</v>
      </c>
      <c r="D130" s="213" t="s">
        <v>217</v>
      </c>
      <c r="E130" s="214" t="s">
        <v>2644</v>
      </c>
      <c r="F130" s="215" t="s">
        <v>2633</v>
      </c>
      <c r="G130" s="216" t="s">
        <v>523</v>
      </c>
      <c r="H130" s="217">
        <v>2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222</v>
      </c>
      <c r="AT130" s="224" t="s">
        <v>217</v>
      </c>
      <c r="AU130" s="224" t="s">
        <v>80</v>
      </c>
      <c r="AY130" s="18" t="s">
        <v>214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222</v>
      </c>
      <c r="BM130" s="224" t="s">
        <v>421</v>
      </c>
    </row>
    <row r="131" s="2" customFormat="1">
      <c r="A131" s="39"/>
      <c r="B131" s="40"/>
      <c r="C131" s="41"/>
      <c r="D131" s="226" t="s">
        <v>224</v>
      </c>
      <c r="E131" s="41"/>
      <c r="F131" s="227" t="s">
        <v>2633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224</v>
      </c>
      <c r="AU131" s="18" t="s">
        <v>80</v>
      </c>
    </row>
    <row r="132" s="2" customFormat="1" ht="16.5" customHeight="1">
      <c r="A132" s="39"/>
      <c r="B132" s="40"/>
      <c r="C132" s="213" t="s">
        <v>315</v>
      </c>
      <c r="D132" s="213" t="s">
        <v>217</v>
      </c>
      <c r="E132" s="214" t="s">
        <v>2646</v>
      </c>
      <c r="F132" s="215" t="s">
        <v>2635</v>
      </c>
      <c r="G132" s="216" t="s">
        <v>523</v>
      </c>
      <c r="H132" s="217">
        <v>5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222</v>
      </c>
      <c r="AT132" s="224" t="s">
        <v>217</v>
      </c>
      <c r="AU132" s="224" t="s">
        <v>80</v>
      </c>
      <c r="AY132" s="18" t="s">
        <v>214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222</v>
      </c>
      <c r="BM132" s="224" t="s">
        <v>433</v>
      </c>
    </row>
    <row r="133" s="2" customFormat="1">
      <c r="A133" s="39"/>
      <c r="B133" s="40"/>
      <c r="C133" s="41"/>
      <c r="D133" s="226" t="s">
        <v>224</v>
      </c>
      <c r="E133" s="41"/>
      <c r="F133" s="227" t="s">
        <v>2635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80</v>
      </c>
    </row>
    <row r="134" s="2" customFormat="1" ht="16.5" customHeight="1">
      <c r="A134" s="39"/>
      <c r="B134" s="40"/>
      <c r="C134" s="213" t="s">
        <v>7</v>
      </c>
      <c r="D134" s="213" t="s">
        <v>217</v>
      </c>
      <c r="E134" s="214" t="s">
        <v>2648</v>
      </c>
      <c r="F134" s="215" t="s">
        <v>2637</v>
      </c>
      <c r="G134" s="216" t="s">
        <v>523</v>
      </c>
      <c r="H134" s="217">
        <v>2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222</v>
      </c>
      <c r="AT134" s="224" t="s">
        <v>217</v>
      </c>
      <c r="AU134" s="224" t="s">
        <v>80</v>
      </c>
      <c r="AY134" s="18" t="s">
        <v>214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222</v>
      </c>
      <c r="BM134" s="224" t="s">
        <v>443</v>
      </c>
    </row>
    <row r="135" s="2" customFormat="1">
      <c r="A135" s="39"/>
      <c r="B135" s="40"/>
      <c r="C135" s="41"/>
      <c r="D135" s="226" t="s">
        <v>224</v>
      </c>
      <c r="E135" s="41"/>
      <c r="F135" s="227" t="s">
        <v>2637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224</v>
      </c>
      <c r="AU135" s="18" t="s">
        <v>80</v>
      </c>
    </row>
    <row r="136" s="2" customFormat="1" ht="16.5" customHeight="1">
      <c r="A136" s="39"/>
      <c r="B136" s="40"/>
      <c r="C136" s="213" t="s">
        <v>325</v>
      </c>
      <c r="D136" s="213" t="s">
        <v>217</v>
      </c>
      <c r="E136" s="214" t="s">
        <v>2650</v>
      </c>
      <c r="F136" s="215" t="s">
        <v>2639</v>
      </c>
      <c r="G136" s="216" t="s">
        <v>523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222</v>
      </c>
      <c r="AT136" s="224" t="s">
        <v>217</v>
      </c>
      <c r="AU136" s="224" t="s">
        <v>80</v>
      </c>
      <c r="AY136" s="18" t="s">
        <v>214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222</v>
      </c>
      <c r="BM136" s="224" t="s">
        <v>455</v>
      </c>
    </row>
    <row r="137" s="2" customFormat="1">
      <c r="A137" s="39"/>
      <c r="B137" s="40"/>
      <c r="C137" s="41"/>
      <c r="D137" s="226" t="s">
        <v>224</v>
      </c>
      <c r="E137" s="41"/>
      <c r="F137" s="227" t="s">
        <v>2639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80</v>
      </c>
    </row>
    <row r="138" s="2" customFormat="1" ht="16.5" customHeight="1">
      <c r="A138" s="39"/>
      <c r="B138" s="40"/>
      <c r="C138" s="213" t="s">
        <v>331</v>
      </c>
      <c r="D138" s="213" t="s">
        <v>217</v>
      </c>
      <c r="E138" s="214" t="s">
        <v>2652</v>
      </c>
      <c r="F138" s="215" t="s">
        <v>2641</v>
      </c>
      <c r="G138" s="216" t="s">
        <v>523</v>
      </c>
      <c r="H138" s="217">
        <v>1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222</v>
      </c>
      <c r="AT138" s="224" t="s">
        <v>217</v>
      </c>
      <c r="AU138" s="224" t="s">
        <v>80</v>
      </c>
      <c r="AY138" s="18" t="s">
        <v>214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222</v>
      </c>
      <c r="BM138" s="224" t="s">
        <v>464</v>
      </c>
    </row>
    <row r="139" s="2" customFormat="1">
      <c r="A139" s="39"/>
      <c r="B139" s="40"/>
      <c r="C139" s="41"/>
      <c r="D139" s="226" t="s">
        <v>224</v>
      </c>
      <c r="E139" s="41"/>
      <c r="F139" s="227" t="s">
        <v>2641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224</v>
      </c>
      <c r="AU139" s="18" t="s">
        <v>80</v>
      </c>
    </row>
    <row r="140" s="2" customFormat="1" ht="16.5" customHeight="1">
      <c r="A140" s="39"/>
      <c r="B140" s="40"/>
      <c r="C140" s="213" t="s">
        <v>338</v>
      </c>
      <c r="D140" s="213" t="s">
        <v>217</v>
      </c>
      <c r="E140" s="214" t="s">
        <v>2654</v>
      </c>
      <c r="F140" s="215" t="s">
        <v>2643</v>
      </c>
      <c r="G140" s="216" t="s">
        <v>523</v>
      </c>
      <c r="H140" s="217">
        <v>7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222</v>
      </c>
      <c r="AT140" s="224" t="s">
        <v>217</v>
      </c>
      <c r="AU140" s="224" t="s">
        <v>80</v>
      </c>
      <c r="AY140" s="18" t="s">
        <v>214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222</v>
      </c>
      <c r="BM140" s="224" t="s">
        <v>476</v>
      </c>
    </row>
    <row r="141" s="2" customFormat="1">
      <c r="A141" s="39"/>
      <c r="B141" s="40"/>
      <c r="C141" s="41"/>
      <c r="D141" s="226" t="s">
        <v>224</v>
      </c>
      <c r="E141" s="41"/>
      <c r="F141" s="227" t="s">
        <v>2643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224</v>
      </c>
      <c r="AU141" s="18" t="s">
        <v>80</v>
      </c>
    </row>
    <row r="142" s="2" customFormat="1" ht="16.5" customHeight="1">
      <c r="A142" s="39"/>
      <c r="B142" s="40"/>
      <c r="C142" s="213" t="s">
        <v>346</v>
      </c>
      <c r="D142" s="213" t="s">
        <v>217</v>
      </c>
      <c r="E142" s="214" t="s">
        <v>2656</v>
      </c>
      <c r="F142" s="215" t="s">
        <v>2645</v>
      </c>
      <c r="G142" s="216" t="s">
        <v>523</v>
      </c>
      <c r="H142" s="217">
        <v>1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222</v>
      </c>
      <c r="AT142" s="224" t="s">
        <v>217</v>
      </c>
      <c r="AU142" s="224" t="s">
        <v>80</v>
      </c>
      <c r="AY142" s="18" t="s">
        <v>214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222</v>
      </c>
      <c r="BM142" s="224" t="s">
        <v>488</v>
      </c>
    </row>
    <row r="143" s="2" customFormat="1">
      <c r="A143" s="39"/>
      <c r="B143" s="40"/>
      <c r="C143" s="41"/>
      <c r="D143" s="226" t="s">
        <v>224</v>
      </c>
      <c r="E143" s="41"/>
      <c r="F143" s="227" t="s">
        <v>2645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224</v>
      </c>
      <c r="AU143" s="18" t="s">
        <v>80</v>
      </c>
    </row>
    <row r="144" s="2" customFormat="1" ht="21.75" customHeight="1">
      <c r="A144" s="39"/>
      <c r="B144" s="40"/>
      <c r="C144" s="213" t="s">
        <v>352</v>
      </c>
      <c r="D144" s="213" t="s">
        <v>217</v>
      </c>
      <c r="E144" s="214" t="s">
        <v>2658</v>
      </c>
      <c r="F144" s="215" t="s">
        <v>2649</v>
      </c>
      <c r="G144" s="216" t="s">
        <v>523</v>
      </c>
      <c r="H144" s="217">
        <v>7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222</v>
      </c>
      <c r="AT144" s="224" t="s">
        <v>217</v>
      </c>
      <c r="AU144" s="224" t="s">
        <v>80</v>
      </c>
      <c r="AY144" s="18" t="s">
        <v>214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222</v>
      </c>
      <c r="BM144" s="224" t="s">
        <v>501</v>
      </c>
    </row>
    <row r="145" s="2" customFormat="1">
      <c r="A145" s="39"/>
      <c r="B145" s="40"/>
      <c r="C145" s="41"/>
      <c r="D145" s="226" t="s">
        <v>224</v>
      </c>
      <c r="E145" s="41"/>
      <c r="F145" s="227" t="s">
        <v>2649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224</v>
      </c>
      <c r="AU145" s="18" t="s">
        <v>80</v>
      </c>
    </row>
    <row r="146" s="2" customFormat="1" ht="16.5" customHeight="1">
      <c r="A146" s="39"/>
      <c r="B146" s="40"/>
      <c r="C146" s="213" t="s">
        <v>358</v>
      </c>
      <c r="D146" s="213" t="s">
        <v>217</v>
      </c>
      <c r="E146" s="214" t="s">
        <v>2660</v>
      </c>
      <c r="F146" s="215" t="s">
        <v>2647</v>
      </c>
      <c r="G146" s="216" t="s">
        <v>523</v>
      </c>
      <c r="H146" s="217">
        <v>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222</v>
      </c>
      <c r="AT146" s="224" t="s">
        <v>217</v>
      </c>
      <c r="AU146" s="224" t="s">
        <v>80</v>
      </c>
      <c r="AY146" s="18" t="s">
        <v>214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222</v>
      </c>
      <c r="BM146" s="224" t="s">
        <v>514</v>
      </c>
    </row>
    <row r="147" s="2" customFormat="1">
      <c r="A147" s="39"/>
      <c r="B147" s="40"/>
      <c r="C147" s="41"/>
      <c r="D147" s="226" t="s">
        <v>224</v>
      </c>
      <c r="E147" s="41"/>
      <c r="F147" s="227" t="s">
        <v>2647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224</v>
      </c>
      <c r="AU147" s="18" t="s">
        <v>80</v>
      </c>
    </row>
    <row r="148" s="2" customFormat="1" ht="16.5" customHeight="1">
      <c r="A148" s="39"/>
      <c r="B148" s="40"/>
      <c r="C148" s="213" t="s">
        <v>364</v>
      </c>
      <c r="D148" s="213" t="s">
        <v>217</v>
      </c>
      <c r="E148" s="214" t="s">
        <v>2663</v>
      </c>
      <c r="F148" s="215" t="s">
        <v>2651</v>
      </c>
      <c r="G148" s="216" t="s">
        <v>523</v>
      </c>
      <c r="H148" s="217">
        <v>2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222</v>
      </c>
      <c r="AT148" s="224" t="s">
        <v>217</v>
      </c>
      <c r="AU148" s="224" t="s">
        <v>80</v>
      </c>
      <c r="AY148" s="18" t="s">
        <v>214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222</v>
      </c>
      <c r="BM148" s="224" t="s">
        <v>526</v>
      </c>
    </row>
    <row r="149" s="2" customFormat="1">
      <c r="A149" s="39"/>
      <c r="B149" s="40"/>
      <c r="C149" s="41"/>
      <c r="D149" s="226" t="s">
        <v>224</v>
      </c>
      <c r="E149" s="41"/>
      <c r="F149" s="227" t="s">
        <v>2651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224</v>
      </c>
      <c r="AU149" s="18" t="s">
        <v>80</v>
      </c>
    </row>
    <row r="150" s="2" customFormat="1" ht="16.5" customHeight="1">
      <c r="A150" s="39"/>
      <c r="B150" s="40"/>
      <c r="C150" s="213" t="s">
        <v>368</v>
      </c>
      <c r="D150" s="213" t="s">
        <v>217</v>
      </c>
      <c r="E150" s="214" t="s">
        <v>2665</v>
      </c>
      <c r="F150" s="215" t="s">
        <v>2799</v>
      </c>
      <c r="G150" s="216" t="s">
        <v>523</v>
      </c>
      <c r="H150" s="217">
        <v>2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222</v>
      </c>
      <c r="AT150" s="224" t="s">
        <v>217</v>
      </c>
      <c r="AU150" s="224" t="s">
        <v>80</v>
      </c>
      <c r="AY150" s="18" t="s">
        <v>214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222</v>
      </c>
      <c r="BM150" s="224" t="s">
        <v>539</v>
      </c>
    </row>
    <row r="151" s="2" customFormat="1">
      <c r="A151" s="39"/>
      <c r="B151" s="40"/>
      <c r="C151" s="41"/>
      <c r="D151" s="226" t="s">
        <v>224</v>
      </c>
      <c r="E151" s="41"/>
      <c r="F151" s="227" t="s">
        <v>2799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224</v>
      </c>
      <c r="AU151" s="18" t="s">
        <v>80</v>
      </c>
    </row>
    <row r="152" s="2" customFormat="1" ht="16.5" customHeight="1">
      <c r="A152" s="39"/>
      <c r="B152" s="40"/>
      <c r="C152" s="213" t="s">
        <v>372</v>
      </c>
      <c r="D152" s="213" t="s">
        <v>217</v>
      </c>
      <c r="E152" s="214" t="s">
        <v>2667</v>
      </c>
      <c r="F152" s="215" t="s">
        <v>2800</v>
      </c>
      <c r="G152" s="216" t="s">
        <v>523</v>
      </c>
      <c r="H152" s="217">
        <v>1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222</v>
      </c>
      <c r="AT152" s="224" t="s">
        <v>217</v>
      </c>
      <c r="AU152" s="224" t="s">
        <v>80</v>
      </c>
      <c r="AY152" s="18" t="s">
        <v>214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222</v>
      </c>
      <c r="BM152" s="224" t="s">
        <v>548</v>
      </c>
    </row>
    <row r="153" s="2" customFormat="1">
      <c r="A153" s="39"/>
      <c r="B153" s="40"/>
      <c r="C153" s="41"/>
      <c r="D153" s="226" t="s">
        <v>224</v>
      </c>
      <c r="E153" s="41"/>
      <c r="F153" s="227" t="s">
        <v>2800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224</v>
      </c>
      <c r="AU153" s="18" t="s">
        <v>80</v>
      </c>
    </row>
    <row r="154" s="2" customFormat="1" ht="16.5" customHeight="1">
      <c r="A154" s="39"/>
      <c r="B154" s="40"/>
      <c r="C154" s="213" t="s">
        <v>376</v>
      </c>
      <c r="D154" s="213" t="s">
        <v>217</v>
      </c>
      <c r="E154" s="214" t="s">
        <v>2669</v>
      </c>
      <c r="F154" s="215" t="s">
        <v>2655</v>
      </c>
      <c r="G154" s="216" t="s">
        <v>523</v>
      </c>
      <c r="H154" s="217">
        <v>4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222</v>
      </c>
      <c r="AT154" s="224" t="s">
        <v>217</v>
      </c>
      <c r="AU154" s="224" t="s">
        <v>80</v>
      </c>
      <c r="AY154" s="18" t="s">
        <v>214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222</v>
      </c>
      <c r="BM154" s="224" t="s">
        <v>563</v>
      </c>
    </row>
    <row r="155" s="2" customFormat="1">
      <c r="A155" s="39"/>
      <c r="B155" s="40"/>
      <c r="C155" s="41"/>
      <c r="D155" s="226" t="s">
        <v>224</v>
      </c>
      <c r="E155" s="41"/>
      <c r="F155" s="227" t="s">
        <v>2655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224</v>
      </c>
      <c r="AU155" s="18" t="s">
        <v>80</v>
      </c>
    </row>
    <row r="156" s="2" customFormat="1" ht="16.5" customHeight="1">
      <c r="A156" s="39"/>
      <c r="B156" s="40"/>
      <c r="C156" s="213" t="s">
        <v>257</v>
      </c>
      <c r="D156" s="213" t="s">
        <v>217</v>
      </c>
      <c r="E156" s="214" t="s">
        <v>2671</v>
      </c>
      <c r="F156" s="215" t="s">
        <v>2657</v>
      </c>
      <c r="G156" s="216" t="s">
        <v>523</v>
      </c>
      <c r="H156" s="217">
        <v>4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222</v>
      </c>
      <c r="AT156" s="224" t="s">
        <v>217</v>
      </c>
      <c r="AU156" s="224" t="s">
        <v>80</v>
      </c>
      <c r="AY156" s="18" t="s">
        <v>214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222</v>
      </c>
      <c r="BM156" s="224" t="s">
        <v>334</v>
      </c>
    </row>
    <row r="157" s="2" customFormat="1">
      <c r="A157" s="39"/>
      <c r="B157" s="40"/>
      <c r="C157" s="41"/>
      <c r="D157" s="226" t="s">
        <v>224</v>
      </c>
      <c r="E157" s="41"/>
      <c r="F157" s="227" t="s">
        <v>2657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224</v>
      </c>
      <c r="AU157" s="18" t="s">
        <v>80</v>
      </c>
    </row>
    <row r="158" s="2" customFormat="1" ht="16.5" customHeight="1">
      <c r="A158" s="39"/>
      <c r="B158" s="40"/>
      <c r="C158" s="213" t="s">
        <v>389</v>
      </c>
      <c r="D158" s="213" t="s">
        <v>217</v>
      </c>
      <c r="E158" s="214" t="s">
        <v>2673</v>
      </c>
      <c r="F158" s="215" t="s">
        <v>2659</v>
      </c>
      <c r="G158" s="216" t="s">
        <v>523</v>
      </c>
      <c r="H158" s="217">
        <v>1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222</v>
      </c>
      <c r="AT158" s="224" t="s">
        <v>217</v>
      </c>
      <c r="AU158" s="224" t="s">
        <v>80</v>
      </c>
      <c r="AY158" s="18" t="s">
        <v>214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222</v>
      </c>
      <c r="BM158" s="224" t="s">
        <v>582</v>
      </c>
    </row>
    <row r="159" s="2" customFormat="1">
      <c r="A159" s="39"/>
      <c r="B159" s="40"/>
      <c r="C159" s="41"/>
      <c r="D159" s="226" t="s">
        <v>224</v>
      </c>
      <c r="E159" s="41"/>
      <c r="F159" s="227" t="s">
        <v>2659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224</v>
      </c>
      <c r="AU159" s="18" t="s">
        <v>80</v>
      </c>
    </row>
    <row r="160" s="2" customFormat="1" ht="16.5" customHeight="1">
      <c r="A160" s="39"/>
      <c r="B160" s="40"/>
      <c r="C160" s="213" t="s">
        <v>395</v>
      </c>
      <c r="D160" s="213" t="s">
        <v>217</v>
      </c>
      <c r="E160" s="214" t="s">
        <v>2675</v>
      </c>
      <c r="F160" s="215" t="s">
        <v>2661</v>
      </c>
      <c r="G160" s="216" t="s">
        <v>523</v>
      </c>
      <c r="H160" s="217">
        <v>1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222</v>
      </c>
      <c r="AT160" s="224" t="s">
        <v>217</v>
      </c>
      <c r="AU160" s="224" t="s">
        <v>80</v>
      </c>
      <c r="AY160" s="18" t="s">
        <v>214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222</v>
      </c>
      <c r="BM160" s="224" t="s">
        <v>594</v>
      </c>
    </row>
    <row r="161" s="2" customFormat="1">
      <c r="A161" s="39"/>
      <c r="B161" s="40"/>
      <c r="C161" s="41"/>
      <c r="D161" s="226" t="s">
        <v>224</v>
      </c>
      <c r="E161" s="41"/>
      <c r="F161" s="227" t="s">
        <v>2661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224</v>
      </c>
      <c r="AU161" s="18" t="s">
        <v>80</v>
      </c>
    </row>
    <row r="162" s="12" customFormat="1" ht="25.92" customHeight="1">
      <c r="A162" s="12"/>
      <c r="B162" s="197"/>
      <c r="C162" s="198"/>
      <c r="D162" s="199" t="s">
        <v>72</v>
      </c>
      <c r="E162" s="200" t="s">
        <v>222</v>
      </c>
      <c r="F162" s="200" t="s">
        <v>2662</v>
      </c>
      <c r="G162" s="198"/>
      <c r="H162" s="198"/>
      <c r="I162" s="201"/>
      <c r="J162" s="202">
        <f>BK162</f>
        <v>0</v>
      </c>
      <c r="K162" s="198"/>
      <c r="L162" s="203"/>
      <c r="M162" s="204"/>
      <c r="N162" s="205"/>
      <c r="O162" s="205"/>
      <c r="P162" s="206">
        <f>SUM(P163:P198)</f>
        <v>0</v>
      </c>
      <c r="Q162" s="205"/>
      <c r="R162" s="206">
        <f>SUM(R163:R198)</f>
        <v>0</v>
      </c>
      <c r="S162" s="205"/>
      <c r="T162" s="207">
        <f>SUM(T163:T198)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8" t="s">
        <v>80</v>
      </c>
      <c r="AT162" s="209" t="s">
        <v>72</v>
      </c>
      <c r="AU162" s="209" t="s">
        <v>73</v>
      </c>
      <c r="AY162" s="208" t="s">
        <v>214</v>
      </c>
      <c r="BK162" s="210">
        <f>SUM(BK163:BK198)</f>
        <v>0</v>
      </c>
    </row>
    <row r="163" s="2" customFormat="1" ht="16.5" customHeight="1">
      <c r="A163" s="39"/>
      <c r="B163" s="40"/>
      <c r="C163" s="213" t="s">
        <v>401</v>
      </c>
      <c r="D163" s="213" t="s">
        <v>217</v>
      </c>
      <c r="E163" s="214" t="s">
        <v>2677</v>
      </c>
      <c r="F163" s="215" t="s">
        <v>2664</v>
      </c>
      <c r="G163" s="216" t="s">
        <v>523</v>
      </c>
      <c r="H163" s="217">
        <v>8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222</v>
      </c>
      <c r="AT163" s="224" t="s">
        <v>217</v>
      </c>
      <c r="AU163" s="224" t="s">
        <v>80</v>
      </c>
      <c r="AY163" s="18" t="s">
        <v>214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222</v>
      </c>
      <c r="BM163" s="224" t="s">
        <v>606</v>
      </c>
    </row>
    <row r="164" s="2" customFormat="1">
      <c r="A164" s="39"/>
      <c r="B164" s="40"/>
      <c r="C164" s="41"/>
      <c r="D164" s="226" t="s">
        <v>224</v>
      </c>
      <c r="E164" s="41"/>
      <c r="F164" s="227" t="s">
        <v>2664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80</v>
      </c>
    </row>
    <row r="165" s="2" customFormat="1" ht="16.5" customHeight="1">
      <c r="A165" s="39"/>
      <c r="B165" s="40"/>
      <c r="C165" s="213" t="s">
        <v>407</v>
      </c>
      <c r="D165" s="213" t="s">
        <v>217</v>
      </c>
      <c r="E165" s="214" t="s">
        <v>2679</v>
      </c>
      <c r="F165" s="215" t="s">
        <v>2666</v>
      </c>
      <c r="G165" s="216" t="s">
        <v>523</v>
      </c>
      <c r="H165" s="217">
        <v>18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222</v>
      </c>
      <c r="AT165" s="224" t="s">
        <v>217</v>
      </c>
      <c r="AU165" s="224" t="s">
        <v>80</v>
      </c>
      <c r="AY165" s="18" t="s">
        <v>214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222</v>
      </c>
      <c r="BM165" s="224" t="s">
        <v>616</v>
      </c>
    </row>
    <row r="166" s="2" customFormat="1">
      <c r="A166" s="39"/>
      <c r="B166" s="40"/>
      <c r="C166" s="41"/>
      <c r="D166" s="226" t="s">
        <v>224</v>
      </c>
      <c r="E166" s="41"/>
      <c r="F166" s="227" t="s">
        <v>2666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224</v>
      </c>
      <c r="AU166" s="18" t="s">
        <v>80</v>
      </c>
    </row>
    <row r="167" s="2" customFormat="1" ht="16.5" customHeight="1">
      <c r="A167" s="39"/>
      <c r="B167" s="40"/>
      <c r="C167" s="213" t="s">
        <v>413</v>
      </c>
      <c r="D167" s="213" t="s">
        <v>217</v>
      </c>
      <c r="E167" s="214" t="s">
        <v>2681</v>
      </c>
      <c r="F167" s="215" t="s">
        <v>2668</v>
      </c>
      <c r="G167" s="216" t="s">
        <v>523</v>
      </c>
      <c r="H167" s="217">
        <v>25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222</v>
      </c>
      <c r="AT167" s="224" t="s">
        <v>217</v>
      </c>
      <c r="AU167" s="224" t="s">
        <v>80</v>
      </c>
      <c r="AY167" s="18" t="s">
        <v>214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222</v>
      </c>
      <c r="BM167" s="224" t="s">
        <v>628</v>
      </c>
    </row>
    <row r="168" s="2" customFormat="1">
      <c r="A168" s="39"/>
      <c r="B168" s="40"/>
      <c r="C168" s="41"/>
      <c r="D168" s="226" t="s">
        <v>224</v>
      </c>
      <c r="E168" s="41"/>
      <c r="F168" s="227" t="s">
        <v>2668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224</v>
      </c>
      <c r="AU168" s="18" t="s">
        <v>80</v>
      </c>
    </row>
    <row r="169" s="2" customFormat="1" ht="16.5" customHeight="1">
      <c r="A169" s="39"/>
      <c r="B169" s="40"/>
      <c r="C169" s="213" t="s">
        <v>421</v>
      </c>
      <c r="D169" s="213" t="s">
        <v>217</v>
      </c>
      <c r="E169" s="214" t="s">
        <v>2683</v>
      </c>
      <c r="F169" s="215" t="s">
        <v>2670</v>
      </c>
      <c r="G169" s="216" t="s">
        <v>523</v>
      </c>
      <c r="H169" s="217">
        <v>15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44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222</v>
      </c>
      <c r="AT169" s="224" t="s">
        <v>217</v>
      </c>
      <c r="AU169" s="224" t="s">
        <v>80</v>
      </c>
      <c r="AY169" s="18" t="s">
        <v>214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80</v>
      </c>
      <c r="BK169" s="225">
        <f>ROUND(I169*H169,2)</f>
        <v>0</v>
      </c>
      <c r="BL169" s="18" t="s">
        <v>222</v>
      </c>
      <c r="BM169" s="224" t="s">
        <v>640</v>
      </c>
    </row>
    <row r="170" s="2" customFormat="1">
      <c r="A170" s="39"/>
      <c r="B170" s="40"/>
      <c r="C170" s="41"/>
      <c r="D170" s="226" t="s">
        <v>224</v>
      </c>
      <c r="E170" s="41"/>
      <c r="F170" s="227" t="s">
        <v>2670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224</v>
      </c>
      <c r="AU170" s="18" t="s">
        <v>80</v>
      </c>
    </row>
    <row r="171" s="2" customFormat="1" ht="16.5" customHeight="1">
      <c r="A171" s="39"/>
      <c r="B171" s="40"/>
      <c r="C171" s="213" t="s">
        <v>428</v>
      </c>
      <c r="D171" s="213" t="s">
        <v>217</v>
      </c>
      <c r="E171" s="214" t="s">
        <v>2685</v>
      </c>
      <c r="F171" s="215" t="s">
        <v>2672</v>
      </c>
      <c r="G171" s="216" t="s">
        <v>603</v>
      </c>
      <c r="H171" s="217">
        <v>1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44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222</v>
      </c>
      <c r="AT171" s="224" t="s">
        <v>217</v>
      </c>
      <c r="AU171" s="224" t="s">
        <v>80</v>
      </c>
      <c r="AY171" s="18" t="s">
        <v>214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222</v>
      </c>
      <c r="BM171" s="224" t="s">
        <v>652</v>
      </c>
    </row>
    <row r="172" s="2" customFormat="1">
      <c r="A172" s="39"/>
      <c r="B172" s="40"/>
      <c r="C172" s="41"/>
      <c r="D172" s="226" t="s">
        <v>224</v>
      </c>
      <c r="E172" s="41"/>
      <c r="F172" s="227" t="s">
        <v>2672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224</v>
      </c>
      <c r="AU172" s="18" t="s">
        <v>80</v>
      </c>
    </row>
    <row r="173" s="2" customFormat="1" ht="16.5" customHeight="1">
      <c r="A173" s="39"/>
      <c r="B173" s="40"/>
      <c r="C173" s="213" t="s">
        <v>433</v>
      </c>
      <c r="D173" s="213" t="s">
        <v>217</v>
      </c>
      <c r="E173" s="214" t="s">
        <v>2687</v>
      </c>
      <c r="F173" s="215" t="s">
        <v>2674</v>
      </c>
      <c r="G173" s="216" t="s">
        <v>220</v>
      </c>
      <c r="H173" s="217">
        <v>80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44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222</v>
      </c>
      <c r="AT173" s="224" t="s">
        <v>217</v>
      </c>
      <c r="AU173" s="224" t="s">
        <v>80</v>
      </c>
      <c r="AY173" s="18" t="s">
        <v>214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222</v>
      </c>
      <c r="BM173" s="224" t="s">
        <v>664</v>
      </c>
    </row>
    <row r="174" s="2" customFormat="1">
      <c r="A174" s="39"/>
      <c r="B174" s="40"/>
      <c r="C174" s="41"/>
      <c r="D174" s="226" t="s">
        <v>224</v>
      </c>
      <c r="E174" s="41"/>
      <c r="F174" s="227" t="s">
        <v>2674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224</v>
      </c>
      <c r="AU174" s="18" t="s">
        <v>80</v>
      </c>
    </row>
    <row r="175" s="2" customFormat="1" ht="16.5" customHeight="1">
      <c r="A175" s="39"/>
      <c r="B175" s="40"/>
      <c r="C175" s="213" t="s">
        <v>439</v>
      </c>
      <c r="D175" s="213" t="s">
        <v>217</v>
      </c>
      <c r="E175" s="214" t="s">
        <v>2689</v>
      </c>
      <c r="F175" s="215" t="s">
        <v>2676</v>
      </c>
      <c r="G175" s="216" t="s">
        <v>603</v>
      </c>
      <c r="H175" s="217">
        <v>1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44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222</v>
      </c>
      <c r="AT175" s="224" t="s">
        <v>217</v>
      </c>
      <c r="AU175" s="224" t="s">
        <v>80</v>
      </c>
      <c r="AY175" s="18" t="s">
        <v>214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222</v>
      </c>
      <c r="BM175" s="224" t="s">
        <v>677</v>
      </c>
    </row>
    <row r="176" s="2" customFormat="1">
      <c r="A176" s="39"/>
      <c r="B176" s="40"/>
      <c r="C176" s="41"/>
      <c r="D176" s="226" t="s">
        <v>224</v>
      </c>
      <c r="E176" s="41"/>
      <c r="F176" s="227" t="s">
        <v>2676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224</v>
      </c>
      <c r="AU176" s="18" t="s">
        <v>80</v>
      </c>
    </row>
    <row r="177" s="2" customFormat="1" ht="16.5" customHeight="1">
      <c r="A177" s="39"/>
      <c r="B177" s="40"/>
      <c r="C177" s="213" t="s">
        <v>443</v>
      </c>
      <c r="D177" s="213" t="s">
        <v>217</v>
      </c>
      <c r="E177" s="214" t="s">
        <v>2691</v>
      </c>
      <c r="F177" s="215" t="s">
        <v>2678</v>
      </c>
      <c r="G177" s="216" t="s">
        <v>220</v>
      </c>
      <c r="H177" s="217">
        <v>22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222</v>
      </c>
      <c r="AT177" s="224" t="s">
        <v>217</v>
      </c>
      <c r="AU177" s="224" t="s">
        <v>80</v>
      </c>
      <c r="AY177" s="18" t="s">
        <v>214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222</v>
      </c>
      <c r="BM177" s="224" t="s">
        <v>690</v>
      </c>
    </row>
    <row r="178" s="2" customFormat="1">
      <c r="A178" s="39"/>
      <c r="B178" s="40"/>
      <c r="C178" s="41"/>
      <c r="D178" s="226" t="s">
        <v>224</v>
      </c>
      <c r="E178" s="41"/>
      <c r="F178" s="227" t="s">
        <v>2678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224</v>
      </c>
      <c r="AU178" s="18" t="s">
        <v>80</v>
      </c>
    </row>
    <row r="179" s="2" customFormat="1" ht="16.5" customHeight="1">
      <c r="A179" s="39"/>
      <c r="B179" s="40"/>
      <c r="C179" s="213" t="s">
        <v>449</v>
      </c>
      <c r="D179" s="213" t="s">
        <v>217</v>
      </c>
      <c r="E179" s="214" t="s">
        <v>2693</v>
      </c>
      <c r="F179" s="215" t="s">
        <v>2680</v>
      </c>
      <c r="G179" s="216" t="s">
        <v>220</v>
      </c>
      <c r="H179" s="217">
        <v>29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222</v>
      </c>
      <c r="AT179" s="224" t="s">
        <v>217</v>
      </c>
      <c r="AU179" s="224" t="s">
        <v>80</v>
      </c>
      <c r="AY179" s="18" t="s">
        <v>214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222</v>
      </c>
      <c r="BM179" s="224" t="s">
        <v>700</v>
      </c>
    </row>
    <row r="180" s="2" customFormat="1">
      <c r="A180" s="39"/>
      <c r="B180" s="40"/>
      <c r="C180" s="41"/>
      <c r="D180" s="226" t="s">
        <v>224</v>
      </c>
      <c r="E180" s="41"/>
      <c r="F180" s="227" t="s">
        <v>2680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224</v>
      </c>
      <c r="AU180" s="18" t="s">
        <v>80</v>
      </c>
    </row>
    <row r="181" s="2" customFormat="1" ht="16.5" customHeight="1">
      <c r="A181" s="39"/>
      <c r="B181" s="40"/>
      <c r="C181" s="213" t="s">
        <v>455</v>
      </c>
      <c r="D181" s="213" t="s">
        <v>217</v>
      </c>
      <c r="E181" s="214" t="s">
        <v>2695</v>
      </c>
      <c r="F181" s="215" t="s">
        <v>2682</v>
      </c>
      <c r="G181" s="216" t="s">
        <v>220</v>
      </c>
      <c r="H181" s="217">
        <v>140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44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222</v>
      </c>
      <c r="AT181" s="224" t="s">
        <v>217</v>
      </c>
      <c r="AU181" s="224" t="s">
        <v>80</v>
      </c>
      <c r="AY181" s="18" t="s">
        <v>214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222</v>
      </c>
      <c r="BM181" s="224" t="s">
        <v>709</v>
      </c>
    </row>
    <row r="182" s="2" customFormat="1">
      <c r="A182" s="39"/>
      <c r="B182" s="40"/>
      <c r="C182" s="41"/>
      <c r="D182" s="226" t="s">
        <v>224</v>
      </c>
      <c r="E182" s="41"/>
      <c r="F182" s="227" t="s">
        <v>2682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224</v>
      </c>
      <c r="AU182" s="18" t="s">
        <v>80</v>
      </c>
    </row>
    <row r="183" s="2" customFormat="1" ht="16.5" customHeight="1">
      <c r="A183" s="39"/>
      <c r="B183" s="40"/>
      <c r="C183" s="213" t="s">
        <v>459</v>
      </c>
      <c r="D183" s="213" t="s">
        <v>217</v>
      </c>
      <c r="E183" s="214" t="s">
        <v>2697</v>
      </c>
      <c r="F183" s="215" t="s">
        <v>2684</v>
      </c>
      <c r="G183" s="216" t="s">
        <v>220</v>
      </c>
      <c r="H183" s="217">
        <v>5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222</v>
      </c>
      <c r="AT183" s="224" t="s">
        <v>217</v>
      </c>
      <c r="AU183" s="224" t="s">
        <v>80</v>
      </c>
      <c r="AY183" s="18" t="s">
        <v>214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222</v>
      </c>
      <c r="BM183" s="224" t="s">
        <v>722</v>
      </c>
    </row>
    <row r="184" s="2" customFormat="1">
      <c r="A184" s="39"/>
      <c r="B184" s="40"/>
      <c r="C184" s="41"/>
      <c r="D184" s="226" t="s">
        <v>224</v>
      </c>
      <c r="E184" s="41"/>
      <c r="F184" s="227" t="s">
        <v>2684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224</v>
      </c>
      <c r="AU184" s="18" t="s">
        <v>80</v>
      </c>
    </row>
    <row r="185" s="2" customFormat="1" ht="16.5" customHeight="1">
      <c r="A185" s="39"/>
      <c r="B185" s="40"/>
      <c r="C185" s="213" t="s">
        <v>464</v>
      </c>
      <c r="D185" s="213" t="s">
        <v>217</v>
      </c>
      <c r="E185" s="214" t="s">
        <v>2700</v>
      </c>
      <c r="F185" s="215" t="s">
        <v>2686</v>
      </c>
      <c r="G185" s="216" t="s">
        <v>220</v>
      </c>
      <c r="H185" s="217">
        <v>42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44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222</v>
      </c>
      <c r="AT185" s="224" t="s">
        <v>217</v>
      </c>
      <c r="AU185" s="224" t="s">
        <v>80</v>
      </c>
      <c r="AY185" s="18" t="s">
        <v>214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80</v>
      </c>
      <c r="BK185" s="225">
        <f>ROUND(I185*H185,2)</f>
        <v>0</v>
      </c>
      <c r="BL185" s="18" t="s">
        <v>222</v>
      </c>
      <c r="BM185" s="224" t="s">
        <v>732</v>
      </c>
    </row>
    <row r="186" s="2" customFormat="1">
      <c r="A186" s="39"/>
      <c r="B186" s="40"/>
      <c r="C186" s="41"/>
      <c r="D186" s="226" t="s">
        <v>224</v>
      </c>
      <c r="E186" s="41"/>
      <c r="F186" s="227" t="s">
        <v>2686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224</v>
      </c>
      <c r="AU186" s="18" t="s">
        <v>80</v>
      </c>
    </row>
    <row r="187" s="2" customFormat="1" ht="16.5" customHeight="1">
      <c r="A187" s="39"/>
      <c r="B187" s="40"/>
      <c r="C187" s="213" t="s">
        <v>470</v>
      </c>
      <c r="D187" s="213" t="s">
        <v>217</v>
      </c>
      <c r="E187" s="214" t="s">
        <v>2702</v>
      </c>
      <c r="F187" s="215" t="s">
        <v>2688</v>
      </c>
      <c r="G187" s="216" t="s">
        <v>220</v>
      </c>
      <c r="H187" s="217">
        <v>380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44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222</v>
      </c>
      <c r="AT187" s="224" t="s">
        <v>217</v>
      </c>
      <c r="AU187" s="224" t="s">
        <v>80</v>
      </c>
      <c r="AY187" s="18" t="s">
        <v>214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222</v>
      </c>
      <c r="BM187" s="224" t="s">
        <v>742</v>
      </c>
    </row>
    <row r="188" s="2" customFormat="1">
      <c r="A188" s="39"/>
      <c r="B188" s="40"/>
      <c r="C188" s="41"/>
      <c r="D188" s="226" t="s">
        <v>224</v>
      </c>
      <c r="E188" s="41"/>
      <c r="F188" s="227" t="s">
        <v>2688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224</v>
      </c>
      <c r="AU188" s="18" t="s">
        <v>80</v>
      </c>
    </row>
    <row r="189" s="2" customFormat="1" ht="16.5" customHeight="1">
      <c r="A189" s="39"/>
      <c r="B189" s="40"/>
      <c r="C189" s="213" t="s">
        <v>476</v>
      </c>
      <c r="D189" s="213" t="s">
        <v>217</v>
      </c>
      <c r="E189" s="214" t="s">
        <v>2704</v>
      </c>
      <c r="F189" s="215" t="s">
        <v>2690</v>
      </c>
      <c r="G189" s="216" t="s">
        <v>220</v>
      </c>
      <c r="H189" s="217">
        <v>351</v>
      </c>
      <c r="I189" s="218"/>
      <c r="J189" s="219">
        <f>ROUND(I189*H189,2)</f>
        <v>0</v>
      </c>
      <c r="K189" s="215" t="s">
        <v>19</v>
      </c>
      <c r="L189" s="45"/>
      <c r="M189" s="220" t="s">
        <v>19</v>
      </c>
      <c r="N189" s="221" t="s">
        <v>44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222</v>
      </c>
      <c r="AT189" s="224" t="s">
        <v>217</v>
      </c>
      <c r="AU189" s="224" t="s">
        <v>80</v>
      </c>
      <c r="AY189" s="18" t="s">
        <v>214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80</v>
      </c>
      <c r="BK189" s="225">
        <f>ROUND(I189*H189,2)</f>
        <v>0</v>
      </c>
      <c r="BL189" s="18" t="s">
        <v>222</v>
      </c>
      <c r="BM189" s="224" t="s">
        <v>754</v>
      </c>
    </row>
    <row r="190" s="2" customFormat="1">
      <c r="A190" s="39"/>
      <c r="B190" s="40"/>
      <c r="C190" s="41"/>
      <c r="D190" s="226" t="s">
        <v>224</v>
      </c>
      <c r="E190" s="41"/>
      <c r="F190" s="227" t="s">
        <v>2690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224</v>
      </c>
      <c r="AU190" s="18" t="s">
        <v>80</v>
      </c>
    </row>
    <row r="191" s="2" customFormat="1" ht="16.5" customHeight="1">
      <c r="A191" s="39"/>
      <c r="B191" s="40"/>
      <c r="C191" s="213" t="s">
        <v>482</v>
      </c>
      <c r="D191" s="213" t="s">
        <v>217</v>
      </c>
      <c r="E191" s="214" t="s">
        <v>2706</v>
      </c>
      <c r="F191" s="215" t="s">
        <v>2692</v>
      </c>
      <c r="G191" s="216" t="s">
        <v>220</v>
      </c>
      <c r="H191" s="217">
        <v>108</v>
      </c>
      <c r="I191" s="218"/>
      <c r="J191" s="219">
        <f>ROUND(I191*H191,2)</f>
        <v>0</v>
      </c>
      <c r="K191" s="215" t="s">
        <v>19</v>
      </c>
      <c r="L191" s="45"/>
      <c r="M191" s="220" t="s">
        <v>19</v>
      </c>
      <c r="N191" s="221" t="s">
        <v>44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222</v>
      </c>
      <c r="AT191" s="224" t="s">
        <v>217</v>
      </c>
      <c r="AU191" s="224" t="s">
        <v>80</v>
      </c>
      <c r="AY191" s="18" t="s">
        <v>214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222</v>
      </c>
      <c r="BM191" s="224" t="s">
        <v>762</v>
      </c>
    </row>
    <row r="192" s="2" customFormat="1">
      <c r="A192" s="39"/>
      <c r="B192" s="40"/>
      <c r="C192" s="41"/>
      <c r="D192" s="226" t="s">
        <v>224</v>
      </c>
      <c r="E192" s="41"/>
      <c r="F192" s="227" t="s">
        <v>2692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224</v>
      </c>
      <c r="AU192" s="18" t="s">
        <v>80</v>
      </c>
    </row>
    <row r="193" s="2" customFormat="1" ht="16.5" customHeight="1">
      <c r="A193" s="39"/>
      <c r="B193" s="40"/>
      <c r="C193" s="213" t="s">
        <v>488</v>
      </c>
      <c r="D193" s="213" t="s">
        <v>217</v>
      </c>
      <c r="E193" s="214" t="s">
        <v>2708</v>
      </c>
      <c r="F193" s="215" t="s">
        <v>2694</v>
      </c>
      <c r="G193" s="216" t="s">
        <v>220</v>
      </c>
      <c r="H193" s="217">
        <v>30</v>
      </c>
      <c r="I193" s="218"/>
      <c r="J193" s="219">
        <f>ROUND(I193*H193,2)</f>
        <v>0</v>
      </c>
      <c r="K193" s="215" t="s">
        <v>19</v>
      </c>
      <c r="L193" s="45"/>
      <c r="M193" s="220" t="s">
        <v>19</v>
      </c>
      <c r="N193" s="221" t="s">
        <v>44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222</v>
      </c>
      <c r="AT193" s="224" t="s">
        <v>217</v>
      </c>
      <c r="AU193" s="224" t="s">
        <v>80</v>
      </c>
      <c r="AY193" s="18" t="s">
        <v>214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80</v>
      </c>
      <c r="BK193" s="225">
        <f>ROUND(I193*H193,2)</f>
        <v>0</v>
      </c>
      <c r="BL193" s="18" t="s">
        <v>222</v>
      </c>
      <c r="BM193" s="224" t="s">
        <v>772</v>
      </c>
    </row>
    <row r="194" s="2" customFormat="1">
      <c r="A194" s="39"/>
      <c r="B194" s="40"/>
      <c r="C194" s="41"/>
      <c r="D194" s="226" t="s">
        <v>224</v>
      </c>
      <c r="E194" s="41"/>
      <c r="F194" s="227" t="s">
        <v>2694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224</v>
      </c>
      <c r="AU194" s="18" t="s">
        <v>80</v>
      </c>
    </row>
    <row r="195" s="2" customFormat="1" ht="16.5" customHeight="1">
      <c r="A195" s="39"/>
      <c r="B195" s="40"/>
      <c r="C195" s="213" t="s">
        <v>493</v>
      </c>
      <c r="D195" s="213" t="s">
        <v>217</v>
      </c>
      <c r="E195" s="214" t="s">
        <v>2710</v>
      </c>
      <c r="F195" s="215" t="s">
        <v>2696</v>
      </c>
      <c r="G195" s="216" t="s">
        <v>220</v>
      </c>
      <c r="H195" s="217">
        <v>22</v>
      </c>
      <c r="I195" s="218"/>
      <c r="J195" s="219">
        <f>ROUND(I195*H195,2)</f>
        <v>0</v>
      </c>
      <c r="K195" s="215" t="s">
        <v>19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222</v>
      </c>
      <c r="AT195" s="224" t="s">
        <v>217</v>
      </c>
      <c r="AU195" s="224" t="s">
        <v>80</v>
      </c>
      <c r="AY195" s="18" t="s">
        <v>214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222</v>
      </c>
      <c r="BM195" s="224" t="s">
        <v>780</v>
      </c>
    </row>
    <row r="196" s="2" customFormat="1">
      <c r="A196" s="39"/>
      <c r="B196" s="40"/>
      <c r="C196" s="41"/>
      <c r="D196" s="226" t="s">
        <v>224</v>
      </c>
      <c r="E196" s="41"/>
      <c r="F196" s="227" t="s">
        <v>2696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224</v>
      </c>
      <c r="AU196" s="18" t="s">
        <v>80</v>
      </c>
    </row>
    <row r="197" s="2" customFormat="1" ht="16.5" customHeight="1">
      <c r="A197" s="39"/>
      <c r="B197" s="40"/>
      <c r="C197" s="213" t="s">
        <v>501</v>
      </c>
      <c r="D197" s="213" t="s">
        <v>217</v>
      </c>
      <c r="E197" s="214" t="s">
        <v>2712</v>
      </c>
      <c r="F197" s="215" t="s">
        <v>2698</v>
      </c>
      <c r="G197" s="216" t="s">
        <v>220</v>
      </c>
      <c r="H197" s="217">
        <v>135</v>
      </c>
      <c r="I197" s="218"/>
      <c r="J197" s="219">
        <f>ROUND(I197*H197,2)</f>
        <v>0</v>
      </c>
      <c r="K197" s="215" t="s">
        <v>19</v>
      </c>
      <c r="L197" s="45"/>
      <c r="M197" s="220" t="s">
        <v>19</v>
      </c>
      <c r="N197" s="221" t="s">
        <v>44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222</v>
      </c>
      <c r="AT197" s="224" t="s">
        <v>217</v>
      </c>
      <c r="AU197" s="224" t="s">
        <v>80</v>
      </c>
      <c r="AY197" s="18" t="s">
        <v>214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80</v>
      </c>
      <c r="BK197" s="225">
        <f>ROUND(I197*H197,2)</f>
        <v>0</v>
      </c>
      <c r="BL197" s="18" t="s">
        <v>222</v>
      </c>
      <c r="BM197" s="224" t="s">
        <v>790</v>
      </c>
    </row>
    <row r="198" s="2" customFormat="1">
      <c r="A198" s="39"/>
      <c r="B198" s="40"/>
      <c r="C198" s="41"/>
      <c r="D198" s="226" t="s">
        <v>224</v>
      </c>
      <c r="E198" s="41"/>
      <c r="F198" s="227" t="s">
        <v>2698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224</v>
      </c>
      <c r="AU198" s="18" t="s">
        <v>80</v>
      </c>
    </row>
    <row r="199" s="12" customFormat="1" ht="25.92" customHeight="1">
      <c r="A199" s="12"/>
      <c r="B199" s="197"/>
      <c r="C199" s="198"/>
      <c r="D199" s="199" t="s">
        <v>72</v>
      </c>
      <c r="E199" s="200" t="s">
        <v>253</v>
      </c>
      <c r="F199" s="200" t="s">
        <v>2699</v>
      </c>
      <c r="G199" s="198"/>
      <c r="H199" s="198"/>
      <c r="I199" s="201"/>
      <c r="J199" s="202">
        <f>BK199</f>
        <v>0</v>
      </c>
      <c r="K199" s="198"/>
      <c r="L199" s="203"/>
      <c r="M199" s="204"/>
      <c r="N199" s="205"/>
      <c r="O199" s="205"/>
      <c r="P199" s="206">
        <f>SUM(P200:P247)</f>
        <v>0</v>
      </c>
      <c r="Q199" s="205"/>
      <c r="R199" s="206">
        <f>SUM(R200:R247)</f>
        <v>0</v>
      </c>
      <c r="S199" s="205"/>
      <c r="T199" s="207">
        <f>SUM(T200:T247)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8" t="s">
        <v>80</v>
      </c>
      <c r="AT199" s="209" t="s">
        <v>72</v>
      </c>
      <c r="AU199" s="209" t="s">
        <v>73</v>
      </c>
      <c r="AY199" s="208" t="s">
        <v>214</v>
      </c>
      <c r="BK199" s="210">
        <f>SUM(BK200:BK247)</f>
        <v>0</v>
      </c>
    </row>
    <row r="200" s="2" customFormat="1" ht="24.15" customHeight="1">
      <c r="A200" s="39"/>
      <c r="B200" s="40"/>
      <c r="C200" s="213" t="s">
        <v>510</v>
      </c>
      <c r="D200" s="213" t="s">
        <v>217</v>
      </c>
      <c r="E200" s="214" t="s">
        <v>2714</v>
      </c>
      <c r="F200" s="215" t="s">
        <v>2701</v>
      </c>
      <c r="G200" s="216" t="s">
        <v>603</v>
      </c>
      <c r="H200" s="217">
        <v>1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222</v>
      </c>
      <c r="AT200" s="224" t="s">
        <v>217</v>
      </c>
      <c r="AU200" s="224" t="s">
        <v>80</v>
      </c>
      <c r="AY200" s="18" t="s">
        <v>214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222</v>
      </c>
      <c r="BM200" s="224" t="s">
        <v>801</v>
      </c>
    </row>
    <row r="201" s="2" customFormat="1">
      <c r="A201" s="39"/>
      <c r="B201" s="40"/>
      <c r="C201" s="41"/>
      <c r="D201" s="226" t="s">
        <v>224</v>
      </c>
      <c r="E201" s="41"/>
      <c r="F201" s="227" t="s">
        <v>2701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224</v>
      </c>
      <c r="AU201" s="18" t="s">
        <v>80</v>
      </c>
    </row>
    <row r="202" s="2" customFormat="1" ht="16.5" customHeight="1">
      <c r="A202" s="39"/>
      <c r="B202" s="40"/>
      <c r="C202" s="213" t="s">
        <v>514</v>
      </c>
      <c r="D202" s="213" t="s">
        <v>217</v>
      </c>
      <c r="E202" s="214" t="s">
        <v>2716</v>
      </c>
      <c r="F202" s="215" t="s">
        <v>2703</v>
      </c>
      <c r="G202" s="216" t="s">
        <v>603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222</v>
      </c>
      <c r="AT202" s="224" t="s">
        <v>217</v>
      </c>
      <c r="AU202" s="224" t="s">
        <v>80</v>
      </c>
      <c r="AY202" s="18" t="s">
        <v>214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222</v>
      </c>
      <c r="BM202" s="224" t="s">
        <v>813</v>
      </c>
    </row>
    <row r="203" s="2" customFormat="1">
      <c r="A203" s="39"/>
      <c r="B203" s="40"/>
      <c r="C203" s="41"/>
      <c r="D203" s="226" t="s">
        <v>224</v>
      </c>
      <c r="E203" s="41"/>
      <c r="F203" s="227" t="s">
        <v>2703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224</v>
      </c>
      <c r="AU203" s="18" t="s">
        <v>80</v>
      </c>
    </row>
    <row r="204" s="2" customFormat="1" ht="24.15" customHeight="1">
      <c r="A204" s="39"/>
      <c r="B204" s="40"/>
      <c r="C204" s="213" t="s">
        <v>520</v>
      </c>
      <c r="D204" s="213" t="s">
        <v>217</v>
      </c>
      <c r="E204" s="214" t="s">
        <v>2718</v>
      </c>
      <c r="F204" s="215" t="s">
        <v>2705</v>
      </c>
      <c r="G204" s="216" t="s">
        <v>603</v>
      </c>
      <c r="H204" s="217">
        <v>1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222</v>
      </c>
      <c r="AT204" s="224" t="s">
        <v>217</v>
      </c>
      <c r="AU204" s="224" t="s">
        <v>80</v>
      </c>
      <c r="AY204" s="18" t="s">
        <v>214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222</v>
      </c>
      <c r="BM204" s="224" t="s">
        <v>821</v>
      </c>
    </row>
    <row r="205" s="2" customFormat="1">
      <c r="A205" s="39"/>
      <c r="B205" s="40"/>
      <c r="C205" s="41"/>
      <c r="D205" s="226" t="s">
        <v>224</v>
      </c>
      <c r="E205" s="41"/>
      <c r="F205" s="227" t="s">
        <v>2705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224</v>
      </c>
      <c r="AU205" s="18" t="s">
        <v>80</v>
      </c>
    </row>
    <row r="206" s="2" customFormat="1" ht="16.5" customHeight="1">
      <c r="A206" s="39"/>
      <c r="B206" s="40"/>
      <c r="C206" s="213" t="s">
        <v>526</v>
      </c>
      <c r="D206" s="213" t="s">
        <v>217</v>
      </c>
      <c r="E206" s="214" t="s">
        <v>2721</v>
      </c>
      <c r="F206" s="215" t="s">
        <v>2707</v>
      </c>
      <c r="G206" s="216" t="s">
        <v>603</v>
      </c>
      <c r="H206" s="217">
        <v>1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222</v>
      </c>
      <c r="AT206" s="224" t="s">
        <v>217</v>
      </c>
      <c r="AU206" s="224" t="s">
        <v>80</v>
      </c>
      <c r="AY206" s="18" t="s">
        <v>214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222</v>
      </c>
      <c r="BM206" s="224" t="s">
        <v>831</v>
      </c>
    </row>
    <row r="207" s="2" customFormat="1">
      <c r="A207" s="39"/>
      <c r="B207" s="40"/>
      <c r="C207" s="41"/>
      <c r="D207" s="226" t="s">
        <v>224</v>
      </c>
      <c r="E207" s="41"/>
      <c r="F207" s="227" t="s">
        <v>2707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224</v>
      </c>
      <c r="AU207" s="18" t="s">
        <v>80</v>
      </c>
    </row>
    <row r="208" s="2" customFormat="1" ht="16.5" customHeight="1">
      <c r="A208" s="39"/>
      <c r="B208" s="40"/>
      <c r="C208" s="213" t="s">
        <v>531</v>
      </c>
      <c r="D208" s="213" t="s">
        <v>217</v>
      </c>
      <c r="E208" s="214" t="s">
        <v>2723</v>
      </c>
      <c r="F208" s="215" t="s">
        <v>2709</v>
      </c>
      <c r="G208" s="216" t="s">
        <v>603</v>
      </c>
      <c r="H208" s="217">
        <v>1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222</v>
      </c>
      <c r="AT208" s="224" t="s">
        <v>217</v>
      </c>
      <c r="AU208" s="224" t="s">
        <v>80</v>
      </c>
      <c r="AY208" s="18" t="s">
        <v>214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222</v>
      </c>
      <c r="BM208" s="224" t="s">
        <v>839</v>
      </c>
    </row>
    <row r="209" s="2" customFormat="1">
      <c r="A209" s="39"/>
      <c r="B209" s="40"/>
      <c r="C209" s="41"/>
      <c r="D209" s="226" t="s">
        <v>224</v>
      </c>
      <c r="E209" s="41"/>
      <c r="F209" s="227" t="s">
        <v>2709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224</v>
      </c>
      <c r="AU209" s="18" t="s">
        <v>80</v>
      </c>
    </row>
    <row r="210" s="2" customFormat="1" ht="16.5" customHeight="1">
      <c r="A210" s="39"/>
      <c r="B210" s="40"/>
      <c r="C210" s="213" t="s">
        <v>539</v>
      </c>
      <c r="D210" s="213" t="s">
        <v>217</v>
      </c>
      <c r="E210" s="214" t="s">
        <v>2725</v>
      </c>
      <c r="F210" s="215" t="s">
        <v>2711</v>
      </c>
      <c r="G210" s="216" t="s">
        <v>603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222</v>
      </c>
      <c r="AT210" s="224" t="s">
        <v>217</v>
      </c>
      <c r="AU210" s="224" t="s">
        <v>80</v>
      </c>
      <c r="AY210" s="18" t="s">
        <v>214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222</v>
      </c>
      <c r="BM210" s="224" t="s">
        <v>847</v>
      </c>
    </row>
    <row r="211" s="2" customFormat="1">
      <c r="A211" s="39"/>
      <c r="B211" s="40"/>
      <c r="C211" s="41"/>
      <c r="D211" s="226" t="s">
        <v>224</v>
      </c>
      <c r="E211" s="41"/>
      <c r="F211" s="227" t="s">
        <v>2711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224</v>
      </c>
      <c r="AU211" s="18" t="s">
        <v>80</v>
      </c>
    </row>
    <row r="212" s="2" customFormat="1" ht="16.5" customHeight="1">
      <c r="A212" s="39"/>
      <c r="B212" s="40"/>
      <c r="C212" s="213" t="s">
        <v>544</v>
      </c>
      <c r="D212" s="213" t="s">
        <v>217</v>
      </c>
      <c r="E212" s="214" t="s">
        <v>2727</v>
      </c>
      <c r="F212" s="215" t="s">
        <v>2713</v>
      </c>
      <c r="G212" s="216" t="s">
        <v>523</v>
      </c>
      <c r="H212" s="217">
        <v>122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222</v>
      </c>
      <c r="AT212" s="224" t="s">
        <v>217</v>
      </c>
      <c r="AU212" s="224" t="s">
        <v>80</v>
      </c>
      <c r="AY212" s="18" t="s">
        <v>214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222</v>
      </c>
      <c r="BM212" s="224" t="s">
        <v>855</v>
      </c>
    </row>
    <row r="213" s="2" customFormat="1">
      <c r="A213" s="39"/>
      <c r="B213" s="40"/>
      <c r="C213" s="41"/>
      <c r="D213" s="226" t="s">
        <v>224</v>
      </c>
      <c r="E213" s="41"/>
      <c r="F213" s="227" t="s">
        <v>2713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224</v>
      </c>
      <c r="AU213" s="18" t="s">
        <v>80</v>
      </c>
    </row>
    <row r="214" s="2" customFormat="1" ht="16.5" customHeight="1">
      <c r="A214" s="39"/>
      <c r="B214" s="40"/>
      <c r="C214" s="213" t="s">
        <v>548</v>
      </c>
      <c r="D214" s="213" t="s">
        <v>217</v>
      </c>
      <c r="E214" s="214" t="s">
        <v>2729</v>
      </c>
      <c r="F214" s="215" t="s">
        <v>2715</v>
      </c>
      <c r="G214" s="216" t="s">
        <v>523</v>
      </c>
      <c r="H214" s="217">
        <v>4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222</v>
      </c>
      <c r="AT214" s="224" t="s">
        <v>217</v>
      </c>
      <c r="AU214" s="224" t="s">
        <v>80</v>
      </c>
      <c r="AY214" s="18" t="s">
        <v>214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222</v>
      </c>
      <c r="BM214" s="224" t="s">
        <v>865</v>
      </c>
    </row>
    <row r="215" s="2" customFormat="1">
      <c r="A215" s="39"/>
      <c r="B215" s="40"/>
      <c r="C215" s="41"/>
      <c r="D215" s="226" t="s">
        <v>224</v>
      </c>
      <c r="E215" s="41"/>
      <c r="F215" s="227" t="s">
        <v>2715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224</v>
      </c>
      <c r="AU215" s="18" t="s">
        <v>80</v>
      </c>
    </row>
    <row r="216" s="2" customFormat="1" ht="16.5" customHeight="1">
      <c r="A216" s="39"/>
      <c r="B216" s="40"/>
      <c r="C216" s="213" t="s">
        <v>555</v>
      </c>
      <c r="D216" s="213" t="s">
        <v>217</v>
      </c>
      <c r="E216" s="214" t="s">
        <v>2731</v>
      </c>
      <c r="F216" s="215" t="s">
        <v>2717</v>
      </c>
      <c r="G216" s="216" t="s">
        <v>523</v>
      </c>
      <c r="H216" s="217">
        <v>1</v>
      </c>
      <c r="I216" s="218"/>
      <c r="J216" s="219">
        <f>ROUND(I216*H216,2)</f>
        <v>0</v>
      </c>
      <c r="K216" s="215" t="s">
        <v>19</v>
      </c>
      <c r="L216" s="45"/>
      <c r="M216" s="220" t="s">
        <v>19</v>
      </c>
      <c r="N216" s="221" t="s">
        <v>44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222</v>
      </c>
      <c r="AT216" s="224" t="s">
        <v>217</v>
      </c>
      <c r="AU216" s="224" t="s">
        <v>80</v>
      </c>
      <c r="AY216" s="18" t="s">
        <v>214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80</v>
      </c>
      <c r="BK216" s="225">
        <f>ROUND(I216*H216,2)</f>
        <v>0</v>
      </c>
      <c r="BL216" s="18" t="s">
        <v>222</v>
      </c>
      <c r="BM216" s="224" t="s">
        <v>875</v>
      </c>
    </row>
    <row r="217" s="2" customFormat="1">
      <c r="A217" s="39"/>
      <c r="B217" s="40"/>
      <c r="C217" s="41"/>
      <c r="D217" s="226" t="s">
        <v>224</v>
      </c>
      <c r="E217" s="41"/>
      <c r="F217" s="227" t="s">
        <v>2717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224</v>
      </c>
      <c r="AU217" s="18" t="s">
        <v>80</v>
      </c>
    </row>
    <row r="218" s="2" customFormat="1" ht="33" customHeight="1">
      <c r="A218" s="39"/>
      <c r="B218" s="40"/>
      <c r="C218" s="213" t="s">
        <v>563</v>
      </c>
      <c r="D218" s="213" t="s">
        <v>217</v>
      </c>
      <c r="E218" s="214" t="s">
        <v>2733</v>
      </c>
      <c r="F218" s="215" t="s">
        <v>2719</v>
      </c>
      <c r="G218" s="216" t="s">
        <v>2720</v>
      </c>
      <c r="H218" s="217">
        <v>101</v>
      </c>
      <c r="I218" s="218"/>
      <c r="J218" s="219">
        <f>ROUND(I218*H218,2)</f>
        <v>0</v>
      </c>
      <c r="K218" s="215" t="s">
        <v>19</v>
      </c>
      <c r="L218" s="45"/>
      <c r="M218" s="220" t="s">
        <v>19</v>
      </c>
      <c r="N218" s="221" t="s">
        <v>44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222</v>
      </c>
      <c r="AT218" s="224" t="s">
        <v>217</v>
      </c>
      <c r="AU218" s="224" t="s">
        <v>80</v>
      </c>
      <c r="AY218" s="18" t="s">
        <v>214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80</v>
      </c>
      <c r="BK218" s="225">
        <f>ROUND(I218*H218,2)</f>
        <v>0</v>
      </c>
      <c r="BL218" s="18" t="s">
        <v>222</v>
      </c>
      <c r="BM218" s="224" t="s">
        <v>883</v>
      </c>
    </row>
    <row r="219" s="2" customFormat="1">
      <c r="A219" s="39"/>
      <c r="B219" s="40"/>
      <c r="C219" s="41"/>
      <c r="D219" s="226" t="s">
        <v>224</v>
      </c>
      <c r="E219" s="41"/>
      <c r="F219" s="227" t="s">
        <v>2719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224</v>
      </c>
      <c r="AU219" s="18" t="s">
        <v>80</v>
      </c>
    </row>
    <row r="220" s="2" customFormat="1" ht="24.15" customHeight="1">
      <c r="A220" s="39"/>
      <c r="B220" s="40"/>
      <c r="C220" s="213" t="s">
        <v>569</v>
      </c>
      <c r="D220" s="213" t="s">
        <v>217</v>
      </c>
      <c r="E220" s="214" t="s">
        <v>2735</v>
      </c>
      <c r="F220" s="215" t="s">
        <v>2722</v>
      </c>
      <c r="G220" s="216" t="s">
        <v>80</v>
      </c>
      <c r="H220" s="217">
        <v>1</v>
      </c>
      <c r="I220" s="218"/>
      <c r="J220" s="219">
        <f>ROUND(I220*H220,2)</f>
        <v>0</v>
      </c>
      <c r="K220" s="215" t="s">
        <v>19</v>
      </c>
      <c r="L220" s="45"/>
      <c r="M220" s="220" t="s">
        <v>19</v>
      </c>
      <c r="N220" s="221" t="s">
        <v>44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222</v>
      </c>
      <c r="AT220" s="224" t="s">
        <v>217</v>
      </c>
      <c r="AU220" s="224" t="s">
        <v>80</v>
      </c>
      <c r="AY220" s="18" t="s">
        <v>214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80</v>
      </c>
      <c r="BK220" s="225">
        <f>ROUND(I220*H220,2)</f>
        <v>0</v>
      </c>
      <c r="BL220" s="18" t="s">
        <v>222</v>
      </c>
      <c r="BM220" s="224" t="s">
        <v>893</v>
      </c>
    </row>
    <row r="221" s="2" customFormat="1">
      <c r="A221" s="39"/>
      <c r="B221" s="40"/>
      <c r="C221" s="41"/>
      <c r="D221" s="226" t="s">
        <v>224</v>
      </c>
      <c r="E221" s="41"/>
      <c r="F221" s="227" t="s">
        <v>2722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224</v>
      </c>
      <c r="AU221" s="18" t="s">
        <v>80</v>
      </c>
    </row>
    <row r="222" s="2" customFormat="1" ht="24.15" customHeight="1">
      <c r="A222" s="39"/>
      <c r="B222" s="40"/>
      <c r="C222" s="213" t="s">
        <v>334</v>
      </c>
      <c r="D222" s="213" t="s">
        <v>217</v>
      </c>
      <c r="E222" s="214" t="s">
        <v>2737</v>
      </c>
      <c r="F222" s="215" t="s">
        <v>2724</v>
      </c>
      <c r="G222" s="216" t="s">
        <v>523</v>
      </c>
      <c r="H222" s="217">
        <v>2</v>
      </c>
      <c r="I222" s="218"/>
      <c r="J222" s="219">
        <f>ROUND(I222*H222,2)</f>
        <v>0</v>
      </c>
      <c r="K222" s="215" t="s">
        <v>19</v>
      </c>
      <c r="L222" s="45"/>
      <c r="M222" s="220" t="s">
        <v>19</v>
      </c>
      <c r="N222" s="221" t="s">
        <v>44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222</v>
      </c>
      <c r="AT222" s="224" t="s">
        <v>217</v>
      </c>
      <c r="AU222" s="224" t="s">
        <v>80</v>
      </c>
      <c r="AY222" s="18" t="s">
        <v>214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222</v>
      </c>
      <c r="BM222" s="224" t="s">
        <v>686</v>
      </c>
    </row>
    <row r="223" s="2" customFormat="1">
      <c r="A223" s="39"/>
      <c r="B223" s="40"/>
      <c r="C223" s="41"/>
      <c r="D223" s="226" t="s">
        <v>224</v>
      </c>
      <c r="E223" s="41"/>
      <c r="F223" s="227" t="s">
        <v>2724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224</v>
      </c>
      <c r="AU223" s="18" t="s">
        <v>80</v>
      </c>
    </row>
    <row r="224" s="2" customFormat="1" ht="16.5" customHeight="1">
      <c r="A224" s="39"/>
      <c r="B224" s="40"/>
      <c r="C224" s="213" t="s">
        <v>579</v>
      </c>
      <c r="D224" s="213" t="s">
        <v>217</v>
      </c>
      <c r="E224" s="214" t="s">
        <v>2739</v>
      </c>
      <c r="F224" s="215" t="s">
        <v>2726</v>
      </c>
      <c r="G224" s="216" t="s">
        <v>523</v>
      </c>
      <c r="H224" s="217">
        <v>1</v>
      </c>
      <c r="I224" s="218"/>
      <c r="J224" s="219">
        <f>ROUND(I224*H224,2)</f>
        <v>0</v>
      </c>
      <c r="K224" s="215" t="s">
        <v>19</v>
      </c>
      <c r="L224" s="45"/>
      <c r="M224" s="220" t="s">
        <v>19</v>
      </c>
      <c r="N224" s="221" t="s">
        <v>44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222</v>
      </c>
      <c r="AT224" s="224" t="s">
        <v>217</v>
      </c>
      <c r="AU224" s="224" t="s">
        <v>80</v>
      </c>
      <c r="AY224" s="18" t="s">
        <v>214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80</v>
      </c>
      <c r="BK224" s="225">
        <f>ROUND(I224*H224,2)</f>
        <v>0</v>
      </c>
      <c r="BL224" s="18" t="s">
        <v>222</v>
      </c>
      <c r="BM224" s="224" t="s">
        <v>908</v>
      </c>
    </row>
    <row r="225" s="2" customFormat="1">
      <c r="A225" s="39"/>
      <c r="B225" s="40"/>
      <c r="C225" s="41"/>
      <c r="D225" s="226" t="s">
        <v>224</v>
      </c>
      <c r="E225" s="41"/>
      <c r="F225" s="227" t="s">
        <v>2726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224</v>
      </c>
      <c r="AU225" s="18" t="s">
        <v>80</v>
      </c>
    </row>
    <row r="226" s="2" customFormat="1" ht="24.15" customHeight="1">
      <c r="A226" s="39"/>
      <c r="B226" s="40"/>
      <c r="C226" s="213" t="s">
        <v>582</v>
      </c>
      <c r="D226" s="213" t="s">
        <v>217</v>
      </c>
      <c r="E226" s="214" t="s">
        <v>2741</v>
      </c>
      <c r="F226" s="215" t="s">
        <v>2728</v>
      </c>
      <c r="G226" s="216" t="s">
        <v>603</v>
      </c>
      <c r="H226" s="217">
        <v>1</v>
      </c>
      <c r="I226" s="218"/>
      <c r="J226" s="219">
        <f>ROUND(I226*H226,2)</f>
        <v>0</v>
      </c>
      <c r="K226" s="215" t="s">
        <v>19</v>
      </c>
      <c r="L226" s="45"/>
      <c r="M226" s="220" t="s">
        <v>19</v>
      </c>
      <c r="N226" s="221" t="s">
        <v>44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222</v>
      </c>
      <c r="AT226" s="224" t="s">
        <v>217</v>
      </c>
      <c r="AU226" s="224" t="s">
        <v>80</v>
      </c>
      <c r="AY226" s="18" t="s">
        <v>214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80</v>
      </c>
      <c r="BK226" s="225">
        <f>ROUND(I226*H226,2)</f>
        <v>0</v>
      </c>
      <c r="BL226" s="18" t="s">
        <v>222</v>
      </c>
      <c r="BM226" s="224" t="s">
        <v>916</v>
      </c>
    </row>
    <row r="227" s="2" customFormat="1">
      <c r="A227" s="39"/>
      <c r="B227" s="40"/>
      <c r="C227" s="41"/>
      <c r="D227" s="226" t="s">
        <v>224</v>
      </c>
      <c r="E227" s="41"/>
      <c r="F227" s="227" t="s">
        <v>2728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224</v>
      </c>
      <c r="AU227" s="18" t="s">
        <v>80</v>
      </c>
    </row>
    <row r="228" s="2" customFormat="1" ht="16.5" customHeight="1">
      <c r="A228" s="39"/>
      <c r="B228" s="40"/>
      <c r="C228" s="213" t="s">
        <v>588</v>
      </c>
      <c r="D228" s="213" t="s">
        <v>217</v>
      </c>
      <c r="E228" s="214" t="s">
        <v>2743</v>
      </c>
      <c r="F228" s="215" t="s">
        <v>2730</v>
      </c>
      <c r="G228" s="216" t="s">
        <v>603</v>
      </c>
      <c r="H228" s="217">
        <v>1</v>
      </c>
      <c r="I228" s="218"/>
      <c r="J228" s="219">
        <f>ROUND(I228*H228,2)</f>
        <v>0</v>
      </c>
      <c r="K228" s="215" t="s">
        <v>19</v>
      </c>
      <c r="L228" s="45"/>
      <c r="M228" s="220" t="s">
        <v>19</v>
      </c>
      <c r="N228" s="221" t="s">
        <v>44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222</v>
      </c>
      <c r="AT228" s="224" t="s">
        <v>217</v>
      </c>
      <c r="AU228" s="224" t="s">
        <v>80</v>
      </c>
      <c r="AY228" s="18" t="s">
        <v>214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222</v>
      </c>
      <c r="BM228" s="224" t="s">
        <v>924</v>
      </c>
    </row>
    <row r="229" s="2" customFormat="1">
      <c r="A229" s="39"/>
      <c r="B229" s="40"/>
      <c r="C229" s="41"/>
      <c r="D229" s="226" t="s">
        <v>224</v>
      </c>
      <c r="E229" s="41"/>
      <c r="F229" s="227" t="s">
        <v>2730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224</v>
      </c>
      <c r="AU229" s="18" t="s">
        <v>80</v>
      </c>
    </row>
    <row r="230" s="2" customFormat="1" ht="16.5" customHeight="1">
      <c r="A230" s="39"/>
      <c r="B230" s="40"/>
      <c r="C230" s="213" t="s">
        <v>594</v>
      </c>
      <c r="D230" s="213" t="s">
        <v>217</v>
      </c>
      <c r="E230" s="214" t="s">
        <v>2745</v>
      </c>
      <c r="F230" s="215" t="s">
        <v>2732</v>
      </c>
      <c r="G230" s="216" t="s">
        <v>523</v>
      </c>
      <c r="H230" s="217">
        <v>1</v>
      </c>
      <c r="I230" s="218"/>
      <c r="J230" s="219">
        <f>ROUND(I230*H230,2)</f>
        <v>0</v>
      </c>
      <c r="K230" s="215" t="s">
        <v>19</v>
      </c>
      <c r="L230" s="45"/>
      <c r="M230" s="220" t="s">
        <v>19</v>
      </c>
      <c r="N230" s="221" t="s">
        <v>44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222</v>
      </c>
      <c r="AT230" s="224" t="s">
        <v>217</v>
      </c>
      <c r="AU230" s="224" t="s">
        <v>80</v>
      </c>
      <c r="AY230" s="18" t="s">
        <v>214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80</v>
      </c>
      <c r="BK230" s="225">
        <f>ROUND(I230*H230,2)</f>
        <v>0</v>
      </c>
      <c r="BL230" s="18" t="s">
        <v>222</v>
      </c>
      <c r="BM230" s="224" t="s">
        <v>934</v>
      </c>
    </row>
    <row r="231" s="2" customFormat="1">
      <c r="A231" s="39"/>
      <c r="B231" s="40"/>
      <c r="C231" s="41"/>
      <c r="D231" s="226" t="s">
        <v>224</v>
      </c>
      <c r="E231" s="41"/>
      <c r="F231" s="227" t="s">
        <v>2732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224</v>
      </c>
      <c r="AU231" s="18" t="s">
        <v>80</v>
      </c>
    </row>
    <row r="232" s="2" customFormat="1" ht="37.8" customHeight="1">
      <c r="A232" s="39"/>
      <c r="B232" s="40"/>
      <c r="C232" s="213" t="s">
        <v>600</v>
      </c>
      <c r="D232" s="213" t="s">
        <v>217</v>
      </c>
      <c r="E232" s="214" t="s">
        <v>2747</v>
      </c>
      <c r="F232" s="215" t="s">
        <v>2734</v>
      </c>
      <c r="G232" s="216" t="s">
        <v>2720</v>
      </c>
      <c r="H232" s="217">
        <v>101</v>
      </c>
      <c r="I232" s="218"/>
      <c r="J232" s="219">
        <f>ROUND(I232*H232,2)</f>
        <v>0</v>
      </c>
      <c r="K232" s="215" t="s">
        <v>19</v>
      </c>
      <c r="L232" s="45"/>
      <c r="M232" s="220" t="s">
        <v>19</v>
      </c>
      <c r="N232" s="221" t="s">
        <v>44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222</v>
      </c>
      <c r="AT232" s="224" t="s">
        <v>217</v>
      </c>
      <c r="AU232" s="224" t="s">
        <v>80</v>
      </c>
      <c r="AY232" s="18" t="s">
        <v>214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80</v>
      </c>
      <c r="BK232" s="225">
        <f>ROUND(I232*H232,2)</f>
        <v>0</v>
      </c>
      <c r="BL232" s="18" t="s">
        <v>222</v>
      </c>
      <c r="BM232" s="224" t="s">
        <v>942</v>
      </c>
    </row>
    <row r="233" s="2" customFormat="1">
      <c r="A233" s="39"/>
      <c r="B233" s="40"/>
      <c r="C233" s="41"/>
      <c r="D233" s="226" t="s">
        <v>224</v>
      </c>
      <c r="E233" s="41"/>
      <c r="F233" s="227" t="s">
        <v>2734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224</v>
      </c>
      <c r="AU233" s="18" t="s">
        <v>80</v>
      </c>
    </row>
    <row r="234" s="2" customFormat="1" ht="16.5" customHeight="1">
      <c r="A234" s="39"/>
      <c r="B234" s="40"/>
      <c r="C234" s="213" t="s">
        <v>606</v>
      </c>
      <c r="D234" s="213" t="s">
        <v>217</v>
      </c>
      <c r="E234" s="214" t="s">
        <v>2765</v>
      </c>
      <c r="F234" s="215" t="s">
        <v>2736</v>
      </c>
      <c r="G234" s="216" t="s">
        <v>603</v>
      </c>
      <c r="H234" s="217">
        <v>1</v>
      </c>
      <c r="I234" s="218"/>
      <c r="J234" s="219">
        <f>ROUND(I234*H234,2)</f>
        <v>0</v>
      </c>
      <c r="K234" s="215" t="s">
        <v>19</v>
      </c>
      <c r="L234" s="45"/>
      <c r="M234" s="220" t="s">
        <v>19</v>
      </c>
      <c r="N234" s="221" t="s">
        <v>44</v>
      </c>
      <c r="O234" s="85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222</v>
      </c>
      <c r="AT234" s="224" t="s">
        <v>217</v>
      </c>
      <c r="AU234" s="224" t="s">
        <v>80</v>
      </c>
      <c r="AY234" s="18" t="s">
        <v>214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80</v>
      </c>
      <c r="BK234" s="225">
        <f>ROUND(I234*H234,2)</f>
        <v>0</v>
      </c>
      <c r="BL234" s="18" t="s">
        <v>222</v>
      </c>
      <c r="BM234" s="224" t="s">
        <v>950</v>
      </c>
    </row>
    <row r="235" s="2" customFormat="1">
      <c r="A235" s="39"/>
      <c r="B235" s="40"/>
      <c r="C235" s="41"/>
      <c r="D235" s="226" t="s">
        <v>224</v>
      </c>
      <c r="E235" s="41"/>
      <c r="F235" s="227" t="s">
        <v>2736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224</v>
      </c>
      <c r="AU235" s="18" t="s">
        <v>80</v>
      </c>
    </row>
    <row r="236" s="2" customFormat="1" ht="16.5" customHeight="1">
      <c r="A236" s="39"/>
      <c r="B236" s="40"/>
      <c r="C236" s="213" t="s">
        <v>612</v>
      </c>
      <c r="D236" s="213" t="s">
        <v>217</v>
      </c>
      <c r="E236" s="214" t="s">
        <v>2766</v>
      </c>
      <c r="F236" s="215" t="s">
        <v>2738</v>
      </c>
      <c r="G236" s="216" t="s">
        <v>523</v>
      </c>
      <c r="H236" s="217">
        <v>126</v>
      </c>
      <c r="I236" s="218"/>
      <c r="J236" s="219">
        <f>ROUND(I236*H236,2)</f>
        <v>0</v>
      </c>
      <c r="K236" s="215" t="s">
        <v>19</v>
      </c>
      <c r="L236" s="45"/>
      <c r="M236" s="220" t="s">
        <v>19</v>
      </c>
      <c r="N236" s="221" t="s">
        <v>44</v>
      </c>
      <c r="O236" s="85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222</v>
      </c>
      <c r="AT236" s="224" t="s">
        <v>217</v>
      </c>
      <c r="AU236" s="224" t="s">
        <v>80</v>
      </c>
      <c r="AY236" s="18" t="s">
        <v>214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80</v>
      </c>
      <c r="BK236" s="225">
        <f>ROUND(I236*H236,2)</f>
        <v>0</v>
      </c>
      <c r="BL236" s="18" t="s">
        <v>222</v>
      </c>
      <c r="BM236" s="224" t="s">
        <v>958</v>
      </c>
    </row>
    <row r="237" s="2" customFormat="1">
      <c r="A237" s="39"/>
      <c r="B237" s="40"/>
      <c r="C237" s="41"/>
      <c r="D237" s="226" t="s">
        <v>224</v>
      </c>
      <c r="E237" s="41"/>
      <c r="F237" s="227" t="s">
        <v>2738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224</v>
      </c>
      <c r="AU237" s="18" t="s">
        <v>80</v>
      </c>
    </row>
    <row r="238" s="2" customFormat="1" ht="16.5" customHeight="1">
      <c r="A238" s="39"/>
      <c r="B238" s="40"/>
      <c r="C238" s="213" t="s">
        <v>616</v>
      </c>
      <c r="D238" s="213" t="s">
        <v>217</v>
      </c>
      <c r="E238" s="214" t="s">
        <v>2767</v>
      </c>
      <c r="F238" s="215" t="s">
        <v>2740</v>
      </c>
      <c r="G238" s="216" t="s">
        <v>523</v>
      </c>
      <c r="H238" s="217">
        <v>54</v>
      </c>
      <c r="I238" s="218"/>
      <c r="J238" s="219">
        <f>ROUND(I238*H238,2)</f>
        <v>0</v>
      </c>
      <c r="K238" s="215" t="s">
        <v>19</v>
      </c>
      <c r="L238" s="45"/>
      <c r="M238" s="220" t="s">
        <v>19</v>
      </c>
      <c r="N238" s="221" t="s">
        <v>44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222</v>
      </c>
      <c r="AT238" s="224" t="s">
        <v>217</v>
      </c>
      <c r="AU238" s="224" t="s">
        <v>80</v>
      </c>
      <c r="AY238" s="18" t="s">
        <v>214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80</v>
      </c>
      <c r="BK238" s="225">
        <f>ROUND(I238*H238,2)</f>
        <v>0</v>
      </c>
      <c r="BL238" s="18" t="s">
        <v>222</v>
      </c>
      <c r="BM238" s="224" t="s">
        <v>966</v>
      </c>
    </row>
    <row r="239" s="2" customFormat="1">
      <c r="A239" s="39"/>
      <c r="B239" s="40"/>
      <c r="C239" s="41"/>
      <c r="D239" s="226" t="s">
        <v>224</v>
      </c>
      <c r="E239" s="41"/>
      <c r="F239" s="227" t="s">
        <v>2740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224</v>
      </c>
      <c r="AU239" s="18" t="s">
        <v>80</v>
      </c>
    </row>
    <row r="240" s="2" customFormat="1" ht="16.5" customHeight="1">
      <c r="A240" s="39"/>
      <c r="B240" s="40"/>
      <c r="C240" s="213" t="s">
        <v>622</v>
      </c>
      <c r="D240" s="213" t="s">
        <v>217</v>
      </c>
      <c r="E240" s="214" t="s">
        <v>2768</v>
      </c>
      <c r="F240" s="215" t="s">
        <v>2742</v>
      </c>
      <c r="G240" s="216" t="s">
        <v>523</v>
      </c>
      <c r="H240" s="217">
        <v>1</v>
      </c>
      <c r="I240" s="218"/>
      <c r="J240" s="219">
        <f>ROUND(I240*H240,2)</f>
        <v>0</v>
      </c>
      <c r="K240" s="215" t="s">
        <v>19</v>
      </c>
      <c r="L240" s="45"/>
      <c r="M240" s="220" t="s">
        <v>19</v>
      </c>
      <c r="N240" s="221" t="s">
        <v>44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222</v>
      </c>
      <c r="AT240" s="224" t="s">
        <v>217</v>
      </c>
      <c r="AU240" s="224" t="s">
        <v>80</v>
      </c>
      <c r="AY240" s="18" t="s">
        <v>214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80</v>
      </c>
      <c r="BK240" s="225">
        <f>ROUND(I240*H240,2)</f>
        <v>0</v>
      </c>
      <c r="BL240" s="18" t="s">
        <v>222</v>
      </c>
      <c r="BM240" s="224" t="s">
        <v>976</v>
      </c>
    </row>
    <row r="241" s="2" customFormat="1">
      <c r="A241" s="39"/>
      <c r="B241" s="40"/>
      <c r="C241" s="41"/>
      <c r="D241" s="226" t="s">
        <v>224</v>
      </c>
      <c r="E241" s="41"/>
      <c r="F241" s="227" t="s">
        <v>2742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224</v>
      </c>
      <c r="AU241" s="18" t="s">
        <v>80</v>
      </c>
    </row>
    <row r="242" s="2" customFormat="1" ht="16.5" customHeight="1">
      <c r="A242" s="39"/>
      <c r="B242" s="40"/>
      <c r="C242" s="213" t="s">
        <v>628</v>
      </c>
      <c r="D242" s="213" t="s">
        <v>217</v>
      </c>
      <c r="E242" s="214" t="s">
        <v>2769</v>
      </c>
      <c r="F242" s="215" t="s">
        <v>2744</v>
      </c>
      <c r="G242" s="216" t="s">
        <v>523</v>
      </c>
      <c r="H242" s="217">
        <v>1</v>
      </c>
      <c r="I242" s="218"/>
      <c r="J242" s="219">
        <f>ROUND(I242*H242,2)</f>
        <v>0</v>
      </c>
      <c r="K242" s="215" t="s">
        <v>19</v>
      </c>
      <c r="L242" s="45"/>
      <c r="M242" s="220" t="s">
        <v>19</v>
      </c>
      <c r="N242" s="221" t="s">
        <v>44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222</v>
      </c>
      <c r="AT242" s="224" t="s">
        <v>217</v>
      </c>
      <c r="AU242" s="224" t="s">
        <v>80</v>
      </c>
      <c r="AY242" s="18" t="s">
        <v>214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80</v>
      </c>
      <c r="BK242" s="225">
        <f>ROUND(I242*H242,2)</f>
        <v>0</v>
      </c>
      <c r="BL242" s="18" t="s">
        <v>222</v>
      </c>
      <c r="BM242" s="224" t="s">
        <v>984</v>
      </c>
    </row>
    <row r="243" s="2" customFormat="1">
      <c r="A243" s="39"/>
      <c r="B243" s="40"/>
      <c r="C243" s="41"/>
      <c r="D243" s="226" t="s">
        <v>224</v>
      </c>
      <c r="E243" s="41"/>
      <c r="F243" s="227" t="s">
        <v>2744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224</v>
      </c>
      <c r="AU243" s="18" t="s">
        <v>80</v>
      </c>
    </row>
    <row r="244" s="2" customFormat="1" ht="16.5" customHeight="1">
      <c r="A244" s="39"/>
      <c r="B244" s="40"/>
      <c r="C244" s="213" t="s">
        <v>634</v>
      </c>
      <c r="D244" s="213" t="s">
        <v>217</v>
      </c>
      <c r="E244" s="214" t="s">
        <v>2770</v>
      </c>
      <c r="F244" s="215" t="s">
        <v>2746</v>
      </c>
      <c r="G244" s="216" t="s">
        <v>523</v>
      </c>
      <c r="H244" s="217">
        <v>1</v>
      </c>
      <c r="I244" s="218"/>
      <c r="J244" s="219">
        <f>ROUND(I244*H244,2)</f>
        <v>0</v>
      </c>
      <c r="K244" s="215" t="s">
        <v>19</v>
      </c>
      <c r="L244" s="45"/>
      <c r="M244" s="220" t="s">
        <v>19</v>
      </c>
      <c r="N244" s="221" t="s">
        <v>44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222</v>
      </c>
      <c r="AT244" s="224" t="s">
        <v>217</v>
      </c>
      <c r="AU244" s="224" t="s">
        <v>80</v>
      </c>
      <c r="AY244" s="18" t="s">
        <v>214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80</v>
      </c>
      <c r="BK244" s="225">
        <f>ROUND(I244*H244,2)</f>
        <v>0</v>
      </c>
      <c r="BL244" s="18" t="s">
        <v>222</v>
      </c>
      <c r="BM244" s="224" t="s">
        <v>992</v>
      </c>
    </row>
    <row r="245" s="2" customFormat="1">
      <c r="A245" s="39"/>
      <c r="B245" s="40"/>
      <c r="C245" s="41"/>
      <c r="D245" s="226" t="s">
        <v>224</v>
      </c>
      <c r="E245" s="41"/>
      <c r="F245" s="227" t="s">
        <v>2746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224</v>
      </c>
      <c r="AU245" s="18" t="s">
        <v>80</v>
      </c>
    </row>
    <row r="246" s="2" customFormat="1" ht="16.5" customHeight="1">
      <c r="A246" s="39"/>
      <c r="B246" s="40"/>
      <c r="C246" s="213" t="s">
        <v>640</v>
      </c>
      <c r="D246" s="213" t="s">
        <v>217</v>
      </c>
      <c r="E246" s="214" t="s">
        <v>2771</v>
      </c>
      <c r="F246" s="215" t="s">
        <v>2748</v>
      </c>
      <c r="G246" s="216" t="s">
        <v>523</v>
      </c>
      <c r="H246" s="217">
        <v>1</v>
      </c>
      <c r="I246" s="218"/>
      <c r="J246" s="219">
        <f>ROUND(I246*H246,2)</f>
        <v>0</v>
      </c>
      <c r="K246" s="215" t="s">
        <v>19</v>
      </c>
      <c r="L246" s="45"/>
      <c r="M246" s="220" t="s">
        <v>19</v>
      </c>
      <c r="N246" s="221" t="s">
        <v>44</v>
      </c>
      <c r="O246" s="85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222</v>
      </c>
      <c r="AT246" s="224" t="s">
        <v>217</v>
      </c>
      <c r="AU246" s="224" t="s">
        <v>80</v>
      </c>
      <c r="AY246" s="18" t="s">
        <v>214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80</v>
      </c>
      <c r="BK246" s="225">
        <f>ROUND(I246*H246,2)</f>
        <v>0</v>
      </c>
      <c r="BL246" s="18" t="s">
        <v>222</v>
      </c>
      <c r="BM246" s="224" t="s">
        <v>1000</v>
      </c>
    </row>
    <row r="247" s="2" customFormat="1">
      <c r="A247" s="39"/>
      <c r="B247" s="40"/>
      <c r="C247" s="41"/>
      <c r="D247" s="226" t="s">
        <v>224</v>
      </c>
      <c r="E247" s="41"/>
      <c r="F247" s="227" t="s">
        <v>2748</v>
      </c>
      <c r="G247" s="41"/>
      <c r="H247" s="41"/>
      <c r="I247" s="228"/>
      <c r="J247" s="41"/>
      <c r="K247" s="41"/>
      <c r="L247" s="45"/>
      <c r="M247" s="255"/>
      <c r="N247" s="256"/>
      <c r="O247" s="257"/>
      <c r="P247" s="257"/>
      <c r="Q247" s="257"/>
      <c r="R247" s="257"/>
      <c r="S247" s="257"/>
      <c r="T247" s="258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224</v>
      </c>
      <c r="AU247" s="18" t="s">
        <v>80</v>
      </c>
    </row>
    <row r="248" s="2" customFormat="1" ht="6.96" customHeight="1">
      <c r="A248" s="39"/>
      <c r="B248" s="60"/>
      <c r="C248" s="61"/>
      <c r="D248" s="61"/>
      <c r="E248" s="61"/>
      <c r="F248" s="61"/>
      <c r="G248" s="61"/>
      <c r="H248" s="61"/>
      <c r="I248" s="61"/>
      <c r="J248" s="61"/>
      <c r="K248" s="61"/>
      <c r="L248" s="45"/>
      <c r="M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</sheetData>
  <sheetProtection sheet="1" autoFilter="0" formatColumns="0" formatRows="0" objects="1" scenarios="1" spinCount="100000" saltValue="hiTACgLQlFjJ2SaPEj2kMcK5/ziKCdmygA5m2POLshZZ3iDJ66mJSug7OJDlgBKWzakan3rCOAvGr7qwUNAcEA==" hashValue="lomikIkbrx+CH7zew+BOslklXzTXuZwib0YUJgBYP/56Q8DG+7dQyi1zwypwgPBV6RnxmAlx5PYFw0vf9oCfVA==" algorithmName="SHA-512" password="CC35"/>
  <autoFilter ref="C89:K2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176</v>
      </c>
      <c r="L8" s="21"/>
    </row>
    <row r="9" s="2" customFormat="1" ht="16.5" customHeight="1">
      <c r="A9" s="39"/>
      <c r="B9" s="45"/>
      <c r="C9" s="39"/>
      <c r="D9" s="39"/>
      <c r="E9" s="144" t="s">
        <v>2594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2801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2596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2597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2596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2597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ROUND((SUM(BE90:BE237)),  2)</f>
        <v>0</v>
      </c>
      <c r="G35" s="39"/>
      <c r="H35" s="39"/>
      <c r="I35" s="158">
        <v>0.20999999999999999</v>
      </c>
      <c r="J35" s="157">
        <f>ROUND(((SUM(BE90:BE237))*I35),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ROUND((SUM(BF90:BF237)),  2)</f>
        <v>0</v>
      </c>
      <c r="G36" s="39"/>
      <c r="H36" s="39"/>
      <c r="I36" s="158">
        <v>0.12</v>
      </c>
      <c r="J36" s="157">
        <f>ROUND(((SUM(BF90:BF237))*I36),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ROUND((SUM(BG90:BG237)),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ROUND((SUM(BH90:BH237)),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ROUND((SUM(BI90:BI237)),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2594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D3.2.5.2 - PS239 - 5203 - VS Příbramská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181</v>
      </c>
      <c r="D61" s="172"/>
      <c r="E61" s="172"/>
      <c r="F61" s="172"/>
      <c r="G61" s="172"/>
      <c r="H61" s="172"/>
      <c r="I61" s="172"/>
      <c r="J61" s="173" t="s">
        <v>182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183</v>
      </c>
    </row>
    <row r="64" s="9" customFormat="1" ht="24.96" customHeight="1">
      <c r="A64" s="9"/>
      <c r="B64" s="175"/>
      <c r="C64" s="176"/>
      <c r="D64" s="177" t="s">
        <v>2598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2599</v>
      </c>
      <c r="E65" s="178"/>
      <c r="F65" s="178"/>
      <c r="G65" s="178"/>
      <c r="H65" s="178"/>
      <c r="I65" s="178"/>
      <c r="J65" s="179">
        <f>J94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2600</v>
      </c>
      <c r="E66" s="178"/>
      <c r="F66" s="178"/>
      <c r="G66" s="178"/>
      <c r="H66" s="178"/>
      <c r="I66" s="178"/>
      <c r="J66" s="179">
        <f>J99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2601</v>
      </c>
      <c r="E67" s="178"/>
      <c r="F67" s="178"/>
      <c r="G67" s="178"/>
      <c r="H67" s="178"/>
      <c r="I67" s="178"/>
      <c r="J67" s="179">
        <f>J152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2602</v>
      </c>
      <c r="E68" s="178"/>
      <c r="F68" s="178"/>
      <c r="G68" s="178"/>
      <c r="H68" s="178"/>
      <c r="I68" s="178"/>
      <c r="J68" s="179">
        <f>J189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199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176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2594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178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D3.2.5.2 - PS239 - 5203 - VS Příbramská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200</v>
      </c>
      <c r="D89" s="189" t="s">
        <v>58</v>
      </c>
      <c r="E89" s="189" t="s">
        <v>54</v>
      </c>
      <c r="F89" s="189" t="s">
        <v>55</v>
      </c>
      <c r="G89" s="189" t="s">
        <v>201</v>
      </c>
      <c r="H89" s="189" t="s">
        <v>202</v>
      </c>
      <c r="I89" s="189" t="s">
        <v>203</v>
      </c>
      <c r="J89" s="189" t="s">
        <v>182</v>
      </c>
      <c r="K89" s="190" t="s">
        <v>204</v>
      </c>
      <c r="L89" s="191"/>
      <c r="M89" s="93" t="s">
        <v>19</v>
      </c>
      <c r="N89" s="94" t="s">
        <v>43</v>
      </c>
      <c r="O89" s="94" t="s">
        <v>205</v>
      </c>
      <c r="P89" s="94" t="s">
        <v>206</v>
      </c>
      <c r="Q89" s="94" t="s">
        <v>207</v>
      </c>
      <c r="R89" s="94" t="s">
        <v>208</v>
      </c>
      <c r="S89" s="94" t="s">
        <v>209</v>
      </c>
      <c r="T89" s="95" t="s">
        <v>210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211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P91+P94+P99+P152+P189</f>
        <v>0</v>
      </c>
      <c r="Q90" s="97"/>
      <c r="R90" s="194">
        <f>R91+R94+R99+R152+R189</f>
        <v>0</v>
      </c>
      <c r="S90" s="97"/>
      <c r="T90" s="195">
        <f>T91+T94+T99+T152+T189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183</v>
      </c>
      <c r="BK90" s="196">
        <f>BK91+BK94+BK99+BK152+BK189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80</v>
      </c>
      <c r="F91" s="200" t="s">
        <v>2603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SUM(P92:P93)</f>
        <v>0</v>
      </c>
      <c r="Q91" s="205"/>
      <c r="R91" s="206">
        <f>SUM(R92:R93)</f>
        <v>0</v>
      </c>
      <c r="S91" s="205"/>
      <c r="T91" s="207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214</v>
      </c>
      <c r="BK91" s="210">
        <f>SUM(BK92:BK93)</f>
        <v>0</v>
      </c>
    </row>
    <row r="92" s="2" customFormat="1" ht="37.8" customHeight="1">
      <c r="A92" s="39"/>
      <c r="B92" s="40"/>
      <c r="C92" s="213" t="s">
        <v>80</v>
      </c>
      <c r="D92" s="213" t="s">
        <v>217</v>
      </c>
      <c r="E92" s="214" t="s">
        <v>2604</v>
      </c>
      <c r="F92" s="215" t="s">
        <v>2802</v>
      </c>
      <c r="G92" s="216" t="s">
        <v>523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222</v>
      </c>
      <c r="AT92" s="224" t="s">
        <v>217</v>
      </c>
      <c r="AU92" s="224" t="s">
        <v>80</v>
      </c>
      <c r="AY92" s="18" t="s">
        <v>214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222</v>
      </c>
      <c r="BM92" s="224" t="s">
        <v>82</v>
      </c>
    </row>
    <row r="93" s="2" customFormat="1">
      <c r="A93" s="39"/>
      <c r="B93" s="40"/>
      <c r="C93" s="41"/>
      <c r="D93" s="226" t="s">
        <v>224</v>
      </c>
      <c r="E93" s="41"/>
      <c r="F93" s="227" t="s">
        <v>2803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224</v>
      </c>
      <c r="AU93" s="18" t="s">
        <v>80</v>
      </c>
    </row>
    <row r="94" s="12" customFormat="1" ht="25.92" customHeight="1">
      <c r="A94" s="12"/>
      <c r="B94" s="197"/>
      <c r="C94" s="198"/>
      <c r="D94" s="199" t="s">
        <v>72</v>
      </c>
      <c r="E94" s="200" t="s">
        <v>82</v>
      </c>
      <c r="F94" s="200" t="s">
        <v>2607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SUM(P95:P98)</f>
        <v>0</v>
      </c>
      <c r="Q94" s="205"/>
      <c r="R94" s="206">
        <f>SUM(R95:R98)</f>
        <v>0</v>
      </c>
      <c r="S94" s="205"/>
      <c r="T94" s="207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80</v>
      </c>
      <c r="AT94" s="209" t="s">
        <v>72</v>
      </c>
      <c r="AU94" s="209" t="s">
        <v>73</v>
      </c>
      <c r="AY94" s="208" t="s">
        <v>214</v>
      </c>
      <c r="BK94" s="210">
        <f>SUM(BK95:BK98)</f>
        <v>0</v>
      </c>
    </row>
    <row r="95" s="2" customFormat="1" ht="33" customHeight="1">
      <c r="A95" s="39"/>
      <c r="B95" s="40"/>
      <c r="C95" s="213" t="s">
        <v>82</v>
      </c>
      <c r="D95" s="213" t="s">
        <v>217</v>
      </c>
      <c r="E95" s="214" t="s">
        <v>2608</v>
      </c>
      <c r="F95" s="215" t="s">
        <v>2804</v>
      </c>
      <c r="G95" s="216" t="s">
        <v>523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222</v>
      </c>
      <c r="AT95" s="224" t="s">
        <v>217</v>
      </c>
      <c r="AU95" s="224" t="s">
        <v>80</v>
      </c>
      <c r="AY95" s="18" t="s">
        <v>214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222</v>
      </c>
      <c r="BM95" s="224" t="s">
        <v>222</v>
      </c>
    </row>
    <row r="96" s="2" customFormat="1">
      <c r="A96" s="39"/>
      <c r="B96" s="40"/>
      <c r="C96" s="41"/>
      <c r="D96" s="226" t="s">
        <v>224</v>
      </c>
      <c r="E96" s="41"/>
      <c r="F96" s="227" t="s">
        <v>2804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224</v>
      </c>
      <c r="AU96" s="18" t="s">
        <v>80</v>
      </c>
    </row>
    <row r="97" s="2" customFormat="1" ht="16.5" customHeight="1">
      <c r="A97" s="39"/>
      <c r="B97" s="40"/>
      <c r="C97" s="213" t="s">
        <v>236</v>
      </c>
      <c r="D97" s="213" t="s">
        <v>217</v>
      </c>
      <c r="E97" s="214" t="s">
        <v>2610</v>
      </c>
      <c r="F97" s="215" t="s">
        <v>2611</v>
      </c>
      <c r="G97" s="216" t="s">
        <v>523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222</v>
      </c>
      <c r="AT97" s="224" t="s">
        <v>217</v>
      </c>
      <c r="AU97" s="224" t="s">
        <v>80</v>
      </c>
      <c r="AY97" s="18" t="s">
        <v>214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222</v>
      </c>
      <c r="BM97" s="224" t="s">
        <v>259</v>
      </c>
    </row>
    <row r="98" s="2" customFormat="1">
      <c r="A98" s="39"/>
      <c r="B98" s="40"/>
      <c r="C98" s="41"/>
      <c r="D98" s="226" t="s">
        <v>224</v>
      </c>
      <c r="E98" s="41"/>
      <c r="F98" s="227" t="s">
        <v>2611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224</v>
      </c>
      <c r="AU98" s="18" t="s">
        <v>80</v>
      </c>
    </row>
    <row r="99" s="12" customFormat="1" ht="25.92" customHeight="1">
      <c r="A99" s="12"/>
      <c r="B99" s="197"/>
      <c r="C99" s="198"/>
      <c r="D99" s="199" t="s">
        <v>72</v>
      </c>
      <c r="E99" s="200" t="s">
        <v>236</v>
      </c>
      <c r="F99" s="200" t="s">
        <v>2612</v>
      </c>
      <c r="G99" s="198"/>
      <c r="H99" s="198"/>
      <c r="I99" s="201"/>
      <c r="J99" s="202">
        <f>BK99</f>
        <v>0</v>
      </c>
      <c r="K99" s="198"/>
      <c r="L99" s="203"/>
      <c r="M99" s="204"/>
      <c r="N99" s="205"/>
      <c r="O99" s="205"/>
      <c r="P99" s="206">
        <f>SUM(P100:P151)</f>
        <v>0</v>
      </c>
      <c r="Q99" s="205"/>
      <c r="R99" s="206">
        <f>SUM(R100:R151)</f>
        <v>0</v>
      </c>
      <c r="S99" s="205"/>
      <c r="T99" s="207">
        <f>SUM(T100:T151)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80</v>
      </c>
      <c r="AT99" s="209" t="s">
        <v>72</v>
      </c>
      <c r="AU99" s="209" t="s">
        <v>73</v>
      </c>
      <c r="AY99" s="208" t="s">
        <v>214</v>
      </c>
      <c r="BK99" s="210">
        <f>SUM(BK100:BK151)</f>
        <v>0</v>
      </c>
    </row>
    <row r="100" s="2" customFormat="1" ht="16.5" customHeight="1">
      <c r="A100" s="39"/>
      <c r="B100" s="40"/>
      <c r="C100" s="213" t="s">
        <v>222</v>
      </c>
      <c r="D100" s="213" t="s">
        <v>217</v>
      </c>
      <c r="E100" s="214" t="s">
        <v>2613</v>
      </c>
      <c r="F100" s="215" t="s">
        <v>2618</v>
      </c>
      <c r="G100" s="216" t="s">
        <v>523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222</v>
      </c>
      <c r="AT100" s="224" t="s">
        <v>217</v>
      </c>
      <c r="AU100" s="224" t="s">
        <v>80</v>
      </c>
      <c r="AY100" s="18" t="s">
        <v>214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222</v>
      </c>
      <c r="BM100" s="224" t="s">
        <v>215</v>
      </c>
    </row>
    <row r="101" s="2" customFormat="1">
      <c r="A101" s="39"/>
      <c r="B101" s="40"/>
      <c r="C101" s="41"/>
      <c r="D101" s="226" t="s">
        <v>224</v>
      </c>
      <c r="E101" s="41"/>
      <c r="F101" s="227" t="s">
        <v>2618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224</v>
      </c>
      <c r="AU101" s="18" t="s">
        <v>80</v>
      </c>
    </row>
    <row r="102" s="2" customFormat="1" ht="24.15" customHeight="1">
      <c r="A102" s="39"/>
      <c r="B102" s="40"/>
      <c r="C102" s="213" t="s">
        <v>253</v>
      </c>
      <c r="D102" s="213" t="s">
        <v>217</v>
      </c>
      <c r="E102" s="214" t="s">
        <v>2615</v>
      </c>
      <c r="F102" s="215" t="s">
        <v>2805</v>
      </c>
      <c r="G102" s="216" t="s">
        <v>523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222</v>
      </c>
      <c r="AT102" s="224" t="s">
        <v>217</v>
      </c>
      <c r="AU102" s="224" t="s">
        <v>80</v>
      </c>
      <c r="AY102" s="18" t="s">
        <v>214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222</v>
      </c>
      <c r="BM102" s="224" t="s">
        <v>274</v>
      </c>
    </row>
    <row r="103" s="2" customFormat="1">
      <c r="A103" s="39"/>
      <c r="B103" s="40"/>
      <c r="C103" s="41"/>
      <c r="D103" s="226" t="s">
        <v>224</v>
      </c>
      <c r="E103" s="41"/>
      <c r="F103" s="227" t="s">
        <v>2805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224</v>
      </c>
      <c r="AU103" s="18" t="s">
        <v>80</v>
      </c>
    </row>
    <row r="104" s="2" customFormat="1" ht="24.15" customHeight="1">
      <c r="A104" s="39"/>
      <c r="B104" s="40"/>
      <c r="C104" s="213" t="s">
        <v>259</v>
      </c>
      <c r="D104" s="213" t="s">
        <v>217</v>
      </c>
      <c r="E104" s="214" t="s">
        <v>2617</v>
      </c>
      <c r="F104" s="215" t="s">
        <v>2806</v>
      </c>
      <c r="G104" s="216" t="s">
        <v>523</v>
      </c>
      <c r="H104" s="217">
        <v>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222</v>
      </c>
      <c r="AT104" s="224" t="s">
        <v>217</v>
      </c>
      <c r="AU104" s="224" t="s">
        <v>80</v>
      </c>
      <c r="AY104" s="18" t="s">
        <v>214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222</v>
      </c>
      <c r="BM104" s="224" t="s">
        <v>8</v>
      </c>
    </row>
    <row r="105" s="2" customFormat="1">
      <c r="A105" s="39"/>
      <c r="B105" s="40"/>
      <c r="C105" s="41"/>
      <c r="D105" s="226" t="s">
        <v>224</v>
      </c>
      <c r="E105" s="41"/>
      <c r="F105" s="227" t="s">
        <v>2806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224</v>
      </c>
      <c r="AU105" s="18" t="s">
        <v>80</v>
      </c>
    </row>
    <row r="106" s="2" customFormat="1" ht="24.15" customHeight="1">
      <c r="A106" s="39"/>
      <c r="B106" s="40"/>
      <c r="C106" s="213" t="s">
        <v>263</v>
      </c>
      <c r="D106" s="213" t="s">
        <v>217</v>
      </c>
      <c r="E106" s="214" t="s">
        <v>2619</v>
      </c>
      <c r="F106" s="215" t="s">
        <v>2807</v>
      </c>
      <c r="G106" s="216" t="s">
        <v>523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222</v>
      </c>
      <c r="AT106" s="224" t="s">
        <v>217</v>
      </c>
      <c r="AU106" s="224" t="s">
        <v>80</v>
      </c>
      <c r="AY106" s="18" t="s">
        <v>214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222</v>
      </c>
      <c r="BM106" s="224" t="s">
        <v>292</v>
      </c>
    </row>
    <row r="107" s="2" customFormat="1">
      <c r="A107" s="39"/>
      <c r="B107" s="40"/>
      <c r="C107" s="41"/>
      <c r="D107" s="226" t="s">
        <v>224</v>
      </c>
      <c r="E107" s="41"/>
      <c r="F107" s="227" t="s">
        <v>2807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224</v>
      </c>
      <c r="AU107" s="18" t="s">
        <v>80</v>
      </c>
    </row>
    <row r="108" s="2" customFormat="1" ht="24.15" customHeight="1">
      <c r="A108" s="39"/>
      <c r="B108" s="40"/>
      <c r="C108" s="213" t="s">
        <v>215</v>
      </c>
      <c r="D108" s="213" t="s">
        <v>217</v>
      </c>
      <c r="E108" s="214" t="s">
        <v>2621</v>
      </c>
      <c r="F108" s="215" t="s">
        <v>2808</v>
      </c>
      <c r="G108" s="216" t="s">
        <v>523</v>
      </c>
      <c r="H108" s="217">
        <v>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222</v>
      </c>
      <c r="AT108" s="224" t="s">
        <v>217</v>
      </c>
      <c r="AU108" s="224" t="s">
        <v>80</v>
      </c>
      <c r="AY108" s="18" t="s">
        <v>214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222</v>
      </c>
      <c r="BM108" s="224" t="s">
        <v>250</v>
      </c>
    </row>
    <row r="109" s="2" customFormat="1">
      <c r="A109" s="39"/>
      <c r="B109" s="40"/>
      <c r="C109" s="41"/>
      <c r="D109" s="226" t="s">
        <v>224</v>
      </c>
      <c r="E109" s="41"/>
      <c r="F109" s="227" t="s">
        <v>2808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224</v>
      </c>
      <c r="AU109" s="18" t="s">
        <v>80</v>
      </c>
    </row>
    <row r="110" s="2" customFormat="1" ht="16.5" customHeight="1">
      <c r="A110" s="39"/>
      <c r="B110" s="40"/>
      <c r="C110" s="213" t="s">
        <v>270</v>
      </c>
      <c r="D110" s="213" t="s">
        <v>217</v>
      </c>
      <c r="E110" s="214" t="s">
        <v>2623</v>
      </c>
      <c r="F110" s="215" t="s">
        <v>2757</v>
      </c>
      <c r="G110" s="216" t="s">
        <v>523</v>
      </c>
      <c r="H110" s="217">
        <v>8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222</v>
      </c>
      <c r="AT110" s="224" t="s">
        <v>217</v>
      </c>
      <c r="AU110" s="224" t="s">
        <v>80</v>
      </c>
      <c r="AY110" s="18" t="s">
        <v>214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222</v>
      </c>
      <c r="BM110" s="224" t="s">
        <v>307</v>
      </c>
    </row>
    <row r="111" s="2" customFormat="1">
      <c r="A111" s="39"/>
      <c r="B111" s="40"/>
      <c r="C111" s="41"/>
      <c r="D111" s="226" t="s">
        <v>224</v>
      </c>
      <c r="E111" s="41"/>
      <c r="F111" s="227" t="s">
        <v>2758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224</v>
      </c>
      <c r="AU111" s="18" t="s">
        <v>80</v>
      </c>
    </row>
    <row r="112" s="2" customFormat="1" ht="16.5" customHeight="1">
      <c r="A112" s="39"/>
      <c r="B112" s="40"/>
      <c r="C112" s="213" t="s">
        <v>274</v>
      </c>
      <c r="D112" s="213" t="s">
        <v>217</v>
      </c>
      <c r="E112" s="214" t="s">
        <v>2625</v>
      </c>
      <c r="F112" s="215" t="s">
        <v>2626</v>
      </c>
      <c r="G112" s="216" t="s">
        <v>523</v>
      </c>
      <c r="H112" s="217">
        <v>2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222</v>
      </c>
      <c r="AT112" s="224" t="s">
        <v>217</v>
      </c>
      <c r="AU112" s="224" t="s">
        <v>80</v>
      </c>
      <c r="AY112" s="18" t="s">
        <v>214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222</v>
      </c>
      <c r="BM112" s="224" t="s">
        <v>315</v>
      </c>
    </row>
    <row r="113" s="2" customFormat="1">
      <c r="A113" s="39"/>
      <c r="B113" s="40"/>
      <c r="C113" s="41"/>
      <c r="D113" s="226" t="s">
        <v>224</v>
      </c>
      <c r="E113" s="41"/>
      <c r="F113" s="227" t="s">
        <v>2627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224</v>
      </c>
      <c r="AU113" s="18" t="s">
        <v>80</v>
      </c>
    </row>
    <row r="114" s="2" customFormat="1" ht="16.5" customHeight="1">
      <c r="A114" s="39"/>
      <c r="B114" s="40"/>
      <c r="C114" s="213" t="s">
        <v>281</v>
      </c>
      <c r="D114" s="213" t="s">
        <v>217</v>
      </c>
      <c r="E114" s="214" t="s">
        <v>2628</v>
      </c>
      <c r="F114" s="215" t="s">
        <v>2759</v>
      </c>
      <c r="G114" s="216" t="s">
        <v>523</v>
      </c>
      <c r="H114" s="217">
        <v>2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222</v>
      </c>
      <c r="AT114" s="224" t="s">
        <v>217</v>
      </c>
      <c r="AU114" s="224" t="s">
        <v>80</v>
      </c>
      <c r="AY114" s="18" t="s">
        <v>214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222</v>
      </c>
      <c r="BM114" s="224" t="s">
        <v>325</v>
      </c>
    </row>
    <row r="115" s="2" customFormat="1">
      <c r="A115" s="39"/>
      <c r="B115" s="40"/>
      <c r="C115" s="41"/>
      <c r="D115" s="226" t="s">
        <v>224</v>
      </c>
      <c r="E115" s="41"/>
      <c r="F115" s="227" t="s">
        <v>2760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224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217</v>
      </c>
      <c r="E116" s="214" t="s">
        <v>2630</v>
      </c>
      <c r="F116" s="215" t="s">
        <v>2629</v>
      </c>
      <c r="G116" s="216" t="s">
        <v>523</v>
      </c>
      <c r="H116" s="217">
        <v>4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222</v>
      </c>
      <c r="AT116" s="224" t="s">
        <v>217</v>
      </c>
      <c r="AU116" s="224" t="s">
        <v>80</v>
      </c>
      <c r="AY116" s="18" t="s">
        <v>214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222</v>
      </c>
      <c r="BM116" s="224" t="s">
        <v>338</v>
      </c>
    </row>
    <row r="117" s="2" customFormat="1">
      <c r="A117" s="39"/>
      <c r="B117" s="40"/>
      <c r="C117" s="41"/>
      <c r="D117" s="226" t="s">
        <v>224</v>
      </c>
      <c r="E117" s="41"/>
      <c r="F117" s="227" t="s">
        <v>2629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224</v>
      </c>
      <c r="AU117" s="18" t="s">
        <v>80</v>
      </c>
    </row>
    <row r="118" s="2" customFormat="1" ht="16.5" customHeight="1">
      <c r="A118" s="39"/>
      <c r="B118" s="40"/>
      <c r="C118" s="213" t="s">
        <v>288</v>
      </c>
      <c r="D118" s="213" t="s">
        <v>217</v>
      </c>
      <c r="E118" s="214" t="s">
        <v>2632</v>
      </c>
      <c r="F118" s="215" t="s">
        <v>2761</v>
      </c>
      <c r="G118" s="216" t="s">
        <v>523</v>
      </c>
      <c r="H118" s="217">
        <v>8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222</v>
      </c>
      <c r="AT118" s="224" t="s">
        <v>217</v>
      </c>
      <c r="AU118" s="224" t="s">
        <v>80</v>
      </c>
      <c r="AY118" s="18" t="s">
        <v>214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222</v>
      </c>
      <c r="BM118" s="224" t="s">
        <v>352</v>
      </c>
    </row>
    <row r="119" s="2" customFormat="1">
      <c r="A119" s="39"/>
      <c r="B119" s="40"/>
      <c r="C119" s="41"/>
      <c r="D119" s="226" t="s">
        <v>224</v>
      </c>
      <c r="E119" s="41"/>
      <c r="F119" s="227" t="s">
        <v>2761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80</v>
      </c>
    </row>
    <row r="120" s="2" customFormat="1" ht="16.5" customHeight="1">
      <c r="A120" s="39"/>
      <c r="B120" s="40"/>
      <c r="C120" s="213" t="s">
        <v>292</v>
      </c>
      <c r="D120" s="213" t="s">
        <v>217</v>
      </c>
      <c r="E120" s="214" t="s">
        <v>2634</v>
      </c>
      <c r="F120" s="215" t="s">
        <v>2631</v>
      </c>
      <c r="G120" s="216" t="s">
        <v>523</v>
      </c>
      <c r="H120" s="217">
        <v>2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222</v>
      </c>
      <c r="AT120" s="224" t="s">
        <v>217</v>
      </c>
      <c r="AU120" s="224" t="s">
        <v>80</v>
      </c>
      <c r="AY120" s="18" t="s">
        <v>214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222</v>
      </c>
      <c r="BM120" s="224" t="s">
        <v>364</v>
      </c>
    </row>
    <row r="121" s="2" customFormat="1">
      <c r="A121" s="39"/>
      <c r="B121" s="40"/>
      <c r="C121" s="41"/>
      <c r="D121" s="226" t="s">
        <v>224</v>
      </c>
      <c r="E121" s="41"/>
      <c r="F121" s="227" t="s">
        <v>2631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224</v>
      </c>
      <c r="AU121" s="18" t="s">
        <v>80</v>
      </c>
    </row>
    <row r="122" s="2" customFormat="1" ht="16.5" customHeight="1">
      <c r="A122" s="39"/>
      <c r="B122" s="40"/>
      <c r="C122" s="213" t="s">
        <v>296</v>
      </c>
      <c r="D122" s="213" t="s">
        <v>217</v>
      </c>
      <c r="E122" s="214" t="s">
        <v>2636</v>
      </c>
      <c r="F122" s="215" t="s">
        <v>2762</v>
      </c>
      <c r="G122" s="216" t="s">
        <v>523</v>
      </c>
      <c r="H122" s="217">
        <v>2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222</v>
      </c>
      <c r="AT122" s="224" t="s">
        <v>217</v>
      </c>
      <c r="AU122" s="224" t="s">
        <v>80</v>
      </c>
      <c r="AY122" s="18" t="s">
        <v>214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222</v>
      </c>
      <c r="BM122" s="224" t="s">
        <v>372</v>
      </c>
    </row>
    <row r="123" s="2" customFormat="1">
      <c r="A123" s="39"/>
      <c r="B123" s="40"/>
      <c r="C123" s="41"/>
      <c r="D123" s="226" t="s">
        <v>224</v>
      </c>
      <c r="E123" s="41"/>
      <c r="F123" s="227" t="s">
        <v>2762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224</v>
      </c>
      <c r="AU123" s="18" t="s">
        <v>80</v>
      </c>
    </row>
    <row r="124" s="2" customFormat="1" ht="16.5" customHeight="1">
      <c r="A124" s="39"/>
      <c r="B124" s="40"/>
      <c r="C124" s="213" t="s">
        <v>250</v>
      </c>
      <c r="D124" s="213" t="s">
        <v>217</v>
      </c>
      <c r="E124" s="214" t="s">
        <v>2638</v>
      </c>
      <c r="F124" s="215" t="s">
        <v>2633</v>
      </c>
      <c r="G124" s="216" t="s">
        <v>523</v>
      </c>
      <c r="H124" s="217">
        <v>2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222</v>
      </c>
      <c r="AT124" s="224" t="s">
        <v>217</v>
      </c>
      <c r="AU124" s="224" t="s">
        <v>80</v>
      </c>
      <c r="AY124" s="18" t="s">
        <v>214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222</v>
      </c>
      <c r="BM124" s="224" t="s">
        <v>257</v>
      </c>
    </row>
    <row r="125" s="2" customFormat="1">
      <c r="A125" s="39"/>
      <c r="B125" s="40"/>
      <c r="C125" s="41"/>
      <c r="D125" s="226" t="s">
        <v>224</v>
      </c>
      <c r="E125" s="41"/>
      <c r="F125" s="227" t="s">
        <v>2633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224</v>
      </c>
      <c r="AU125" s="18" t="s">
        <v>80</v>
      </c>
    </row>
    <row r="126" s="2" customFormat="1" ht="16.5" customHeight="1">
      <c r="A126" s="39"/>
      <c r="B126" s="40"/>
      <c r="C126" s="213" t="s">
        <v>303</v>
      </c>
      <c r="D126" s="213" t="s">
        <v>217</v>
      </c>
      <c r="E126" s="214" t="s">
        <v>2640</v>
      </c>
      <c r="F126" s="215" t="s">
        <v>2635</v>
      </c>
      <c r="G126" s="216" t="s">
        <v>523</v>
      </c>
      <c r="H126" s="217">
        <v>3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222</v>
      </c>
      <c r="AT126" s="224" t="s">
        <v>217</v>
      </c>
      <c r="AU126" s="224" t="s">
        <v>80</v>
      </c>
      <c r="AY126" s="18" t="s">
        <v>214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222</v>
      </c>
      <c r="BM126" s="224" t="s">
        <v>395</v>
      </c>
    </row>
    <row r="127" s="2" customFormat="1">
      <c r="A127" s="39"/>
      <c r="B127" s="40"/>
      <c r="C127" s="41"/>
      <c r="D127" s="226" t="s">
        <v>224</v>
      </c>
      <c r="E127" s="41"/>
      <c r="F127" s="227" t="s">
        <v>2635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224</v>
      </c>
      <c r="AU127" s="18" t="s">
        <v>80</v>
      </c>
    </row>
    <row r="128" s="2" customFormat="1" ht="16.5" customHeight="1">
      <c r="A128" s="39"/>
      <c r="B128" s="40"/>
      <c r="C128" s="213" t="s">
        <v>307</v>
      </c>
      <c r="D128" s="213" t="s">
        <v>217</v>
      </c>
      <c r="E128" s="214" t="s">
        <v>2642</v>
      </c>
      <c r="F128" s="215" t="s">
        <v>2637</v>
      </c>
      <c r="G128" s="216" t="s">
        <v>523</v>
      </c>
      <c r="H128" s="217">
        <v>2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222</v>
      </c>
      <c r="AT128" s="224" t="s">
        <v>217</v>
      </c>
      <c r="AU128" s="224" t="s">
        <v>80</v>
      </c>
      <c r="AY128" s="18" t="s">
        <v>214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222</v>
      </c>
      <c r="BM128" s="224" t="s">
        <v>407</v>
      </c>
    </row>
    <row r="129" s="2" customFormat="1">
      <c r="A129" s="39"/>
      <c r="B129" s="40"/>
      <c r="C129" s="41"/>
      <c r="D129" s="226" t="s">
        <v>224</v>
      </c>
      <c r="E129" s="41"/>
      <c r="F129" s="227" t="s">
        <v>2637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224</v>
      </c>
      <c r="AU129" s="18" t="s">
        <v>80</v>
      </c>
    </row>
    <row r="130" s="2" customFormat="1" ht="16.5" customHeight="1">
      <c r="A130" s="39"/>
      <c r="B130" s="40"/>
      <c r="C130" s="213" t="s">
        <v>311</v>
      </c>
      <c r="D130" s="213" t="s">
        <v>217</v>
      </c>
      <c r="E130" s="214" t="s">
        <v>2644</v>
      </c>
      <c r="F130" s="215" t="s">
        <v>2639</v>
      </c>
      <c r="G130" s="216" t="s">
        <v>523</v>
      </c>
      <c r="H130" s="217">
        <v>1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222</v>
      </c>
      <c r="AT130" s="224" t="s">
        <v>217</v>
      </c>
      <c r="AU130" s="224" t="s">
        <v>80</v>
      </c>
      <c r="AY130" s="18" t="s">
        <v>214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222</v>
      </c>
      <c r="BM130" s="224" t="s">
        <v>421</v>
      </c>
    </row>
    <row r="131" s="2" customFormat="1">
      <c r="A131" s="39"/>
      <c r="B131" s="40"/>
      <c r="C131" s="41"/>
      <c r="D131" s="226" t="s">
        <v>224</v>
      </c>
      <c r="E131" s="41"/>
      <c r="F131" s="227" t="s">
        <v>2639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224</v>
      </c>
      <c r="AU131" s="18" t="s">
        <v>80</v>
      </c>
    </row>
    <row r="132" s="2" customFormat="1" ht="16.5" customHeight="1">
      <c r="A132" s="39"/>
      <c r="B132" s="40"/>
      <c r="C132" s="213" t="s">
        <v>315</v>
      </c>
      <c r="D132" s="213" t="s">
        <v>217</v>
      </c>
      <c r="E132" s="214" t="s">
        <v>2646</v>
      </c>
      <c r="F132" s="215" t="s">
        <v>2641</v>
      </c>
      <c r="G132" s="216" t="s">
        <v>523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222</v>
      </c>
      <c r="AT132" s="224" t="s">
        <v>217</v>
      </c>
      <c r="AU132" s="224" t="s">
        <v>80</v>
      </c>
      <c r="AY132" s="18" t="s">
        <v>214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222</v>
      </c>
      <c r="BM132" s="224" t="s">
        <v>433</v>
      </c>
    </row>
    <row r="133" s="2" customFormat="1">
      <c r="A133" s="39"/>
      <c r="B133" s="40"/>
      <c r="C133" s="41"/>
      <c r="D133" s="226" t="s">
        <v>224</v>
      </c>
      <c r="E133" s="41"/>
      <c r="F133" s="227" t="s">
        <v>2641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80</v>
      </c>
    </row>
    <row r="134" s="2" customFormat="1" ht="16.5" customHeight="1">
      <c r="A134" s="39"/>
      <c r="B134" s="40"/>
      <c r="C134" s="213" t="s">
        <v>7</v>
      </c>
      <c r="D134" s="213" t="s">
        <v>217</v>
      </c>
      <c r="E134" s="214" t="s">
        <v>2648</v>
      </c>
      <c r="F134" s="215" t="s">
        <v>2643</v>
      </c>
      <c r="G134" s="216" t="s">
        <v>523</v>
      </c>
      <c r="H134" s="217">
        <v>3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222</v>
      </c>
      <c r="AT134" s="224" t="s">
        <v>217</v>
      </c>
      <c r="AU134" s="224" t="s">
        <v>80</v>
      </c>
      <c r="AY134" s="18" t="s">
        <v>214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222</v>
      </c>
      <c r="BM134" s="224" t="s">
        <v>443</v>
      </c>
    </row>
    <row r="135" s="2" customFormat="1">
      <c r="A135" s="39"/>
      <c r="B135" s="40"/>
      <c r="C135" s="41"/>
      <c r="D135" s="226" t="s">
        <v>224</v>
      </c>
      <c r="E135" s="41"/>
      <c r="F135" s="227" t="s">
        <v>2643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224</v>
      </c>
      <c r="AU135" s="18" t="s">
        <v>80</v>
      </c>
    </row>
    <row r="136" s="2" customFormat="1" ht="16.5" customHeight="1">
      <c r="A136" s="39"/>
      <c r="B136" s="40"/>
      <c r="C136" s="213" t="s">
        <v>325</v>
      </c>
      <c r="D136" s="213" t="s">
        <v>217</v>
      </c>
      <c r="E136" s="214" t="s">
        <v>2650</v>
      </c>
      <c r="F136" s="215" t="s">
        <v>2645</v>
      </c>
      <c r="G136" s="216" t="s">
        <v>523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222</v>
      </c>
      <c r="AT136" s="224" t="s">
        <v>217</v>
      </c>
      <c r="AU136" s="224" t="s">
        <v>80</v>
      </c>
      <c r="AY136" s="18" t="s">
        <v>214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222</v>
      </c>
      <c r="BM136" s="224" t="s">
        <v>455</v>
      </c>
    </row>
    <row r="137" s="2" customFormat="1">
      <c r="A137" s="39"/>
      <c r="B137" s="40"/>
      <c r="C137" s="41"/>
      <c r="D137" s="226" t="s">
        <v>224</v>
      </c>
      <c r="E137" s="41"/>
      <c r="F137" s="227" t="s">
        <v>2645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80</v>
      </c>
    </row>
    <row r="138" s="2" customFormat="1" ht="16.5" customHeight="1">
      <c r="A138" s="39"/>
      <c r="B138" s="40"/>
      <c r="C138" s="213" t="s">
        <v>331</v>
      </c>
      <c r="D138" s="213" t="s">
        <v>217</v>
      </c>
      <c r="E138" s="214" t="s">
        <v>2652</v>
      </c>
      <c r="F138" s="215" t="s">
        <v>2647</v>
      </c>
      <c r="G138" s="216" t="s">
        <v>523</v>
      </c>
      <c r="H138" s="217">
        <v>1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222</v>
      </c>
      <c r="AT138" s="224" t="s">
        <v>217</v>
      </c>
      <c r="AU138" s="224" t="s">
        <v>80</v>
      </c>
      <c r="AY138" s="18" t="s">
        <v>214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222</v>
      </c>
      <c r="BM138" s="224" t="s">
        <v>464</v>
      </c>
    </row>
    <row r="139" s="2" customFormat="1">
      <c r="A139" s="39"/>
      <c r="B139" s="40"/>
      <c r="C139" s="41"/>
      <c r="D139" s="226" t="s">
        <v>224</v>
      </c>
      <c r="E139" s="41"/>
      <c r="F139" s="227" t="s">
        <v>2647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224</v>
      </c>
      <c r="AU139" s="18" t="s">
        <v>80</v>
      </c>
    </row>
    <row r="140" s="2" customFormat="1" ht="21.75" customHeight="1">
      <c r="A140" s="39"/>
      <c r="B140" s="40"/>
      <c r="C140" s="213" t="s">
        <v>338</v>
      </c>
      <c r="D140" s="213" t="s">
        <v>217</v>
      </c>
      <c r="E140" s="214" t="s">
        <v>2654</v>
      </c>
      <c r="F140" s="215" t="s">
        <v>2649</v>
      </c>
      <c r="G140" s="216" t="s">
        <v>523</v>
      </c>
      <c r="H140" s="217">
        <v>3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222</v>
      </c>
      <c r="AT140" s="224" t="s">
        <v>217</v>
      </c>
      <c r="AU140" s="224" t="s">
        <v>80</v>
      </c>
      <c r="AY140" s="18" t="s">
        <v>214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222</v>
      </c>
      <c r="BM140" s="224" t="s">
        <v>476</v>
      </c>
    </row>
    <row r="141" s="2" customFormat="1">
      <c r="A141" s="39"/>
      <c r="B141" s="40"/>
      <c r="C141" s="41"/>
      <c r="D141" s="226" t="s">
        <v>224</v>
      </c>
      <c r="E141" s="41"/>
      <c r="F141" s="227" t="s">
        <v>2649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224</v>
      </c>
      <c r="AU141" s="18" t="s">
        <v>80</v>
      </c>
    </row>
    <row r="142" s="2" customFormat="1" ht="16.5" customHeight="1">
      <c r="A142" s="39"/>
      <c r="B142" s="40"/>
      <c r="C142" s="213" t="s">
        <v>346</v>
      </c>
      <c r="D142" s="213" t="s">
        <v>217</v>
      </c>
      <c r="E142" s="214" t="s">
        <v>2656</v>
      </c>
      <c r="F142" s="215" t="s">
        <v>2651</v>
      </c>
      <c r="G142" s="216" t="s">
        <v>523</v>
      </c>
      <c r="H142" s="217">
        <v>0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222</v>
      </c>
      <c r="AT142" s="224" t="s">
        <v>217</v>
      </c>
      <c r="AU142" s="224" t="s">
        <v>80</v>
      </c>
      <c r="AY142" s="18" t="s">
        <v>214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222</v>
      </c>
      <c r="BM142" s="224" t="s">
        <v>488</v>
      </c>
    </row>
    <row r="143" s="2" customFormat="1">
      <c r="A143" s="39"/>
      <c r="B143" s="40"/>
      <c r="C143" s="41"/>
      <c r="D143" s="226" t="s">
        <v>224</v>
      </c>
      <c r="E143" s="41"/>
      <c r="F143" s="227" t="s">
        <v>2651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224</v>
      </c>
      <c r="AU143" s="18" t="s">
        <v>80</v>
      </c>
    </row>
    <row r="144" s="2" customFormat="1" ht="16.5" customHeight="1">
      <c r="A144" s="39"/>
      <c r="B144" s="40"/>
      <c r="C144" s="213" t="s">
        <v>352</v>
      </c>
      <c r="D144" s="213" t="s">
        <v>217</v>
      </c>
      <c r="E144" s="214" t="s">
        <v>2658</v>
      </c>
      <c r="F144" s="215" t="s">
        <v>2655</v>
      </c>
      <c r="G144" s="216" t="s">
        <v>523</v>
      </c>
      <c r="H144" s="217">
        <v>4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222</v>
      </c>
      <c r="AT144" s="224" t="s">
        <v>217</v>
      </c>
      <c r="AU144" s="224" t="s">
        <v>80</v>
      </c>
      <c r="AY144" s="18" t="s">
        <v>214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222</v>
      </c>
      <c r="BM144" s="224" t="s">
        <v>501</v>
      </c>
    </row>
    <row r="145" s="2" customFormat="1">
      <c r="A145" s="39"/>
      <c r="B145" s="40"/>
      <c r="C145" s="41"/>
      <c r="D145" s="226" t="s">
        <v>224</v>
      </c>
      <c r="E145" s="41"/>
      <c r="F145" s="227" t="s">
        <v>2655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224</v>
      </c>
      <c r="AU145" s="18" t="s">
        <v>80</v>
      </c>
    </row>
    <row r="146" s="2" customFormat="1" ht="16.5" customHeight="1">
      <c r="A146" s="39"/>
      <c r="B146" s="40"/>
      <c r="C146" s="213" t="s">
        <v>358</v>
      </c>
      <c r="D146" s="213" t="s">
        <v>217</v>
      </c>
      <c r="E146" s="214" t="s">
        <v>2660</v>
      </c>
      <c r="F146" s="215" t="s">
        <v>2657</v>
      </c>
      <c r="G146" s="216" t="s">
        <v>523</v>
      </c>
      <c r="H146" s="217">
        <v>3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222</v>
      </c>
      <c r="AT146" s="224" t="s">
        <v>217</v>
      </c>
      <c r="AU146" s="224" t="s">
        <v>80</v>
      </c>
      <c r="AY146" s="18" t="s">
        <v>214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222</v>
      </c>
      <c r="BM146" s="224" t="s">
        <v>514</v>
      </c>
    </row>
    <row r="147" s="2" customFormat="1">
      <c r="A147" s="39"/>
      <c r="B147" s="40"/>
      <c r="C147" s="41"/>
      <c r="D147" s="226" t="s">
        <v>224</v>
      </c>
      <c r="E147" s="41"/>
      <c r="F147" s="227" t="s">
        <v>2657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224</v>
      </c>
      <c r="AU147" s="18" t="s">
        <v>80</v>
      </c>
    </row>
    <row r="148" s="2" customFormat="1" ht="16.5" customHeight="1">
      <c r="A148" s="39"/>
      <c r="B148" s="40"/>
      <c r="C148" s="213" t="s">
        <v>364</v>
      </c>
      <c r="D148" s="213" t="s">
        <v>217</v>
      </c>
      <c r="E148" s="214" t="s">
        <v>2663</v>
      </c>
      <c r="F148" s="215" t="s">
        <v>2659</v>
      </c>
      <c r="G148" s="216" t="s">
        <v>523</v>
      </c>
      <c r="H148" s="217">
        <v>1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222</v>
      </c>
      <c r="AT148" s="224" t="s">
        <v>217</v>
      </c>
      <c r="AU148" s="224" t="s">
        <v>80</v>
      </c>
      <c r="AY148" s="18" t="s">
        <v>214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222</v>
      </c>
      <c r="BM148" s="224" t="s">
        <v>526</v>
      </c>
    </row>
    <row r="149" s="2" customFormat="1">
      <c r="A149" s="39"/>
      <c r="B149" s="40"/>
      <c r="C149" s="41"/>
      <c r="D149" s="226" t="s">
        <v>224</v>
      </c>
      <c r="E149" s="41"/>
      <c r="F149" s="227" t="s">
        <v>2659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224</v>
      </c>
      <c r="AU149" s="18" t="s">
        <v>80</v>
      </c>
    </row>
    <row r="150" s="2" customFormat="1" ht="16.5" customHeight="1">
      <c r="A150" s="39"/>
      <c r="B150" s="40"/>
      <c r="C150" s="213" t="s">
        <v>368</v>
      </c>
      <c r="D150" s="213" t="s">
        <v>217</v>
      </c>
      <c r="E150" s="214" t="s">
        <v>2665</v>
      </c>
      <c r="F150" s="215" t="s">
        <v>2661</v>
      </c>
      <c r="G150" s="216" t="s">
        <v>523</v>
      </c>
      <c r="H150" s="217">
        <v>0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222</v>
      </c>
      <c r="AT150" s="224" t="s">
        <v>217</v>
      </c>
      <c r="AU150" s="224" t="s">
        <v>80</v>
      </c>
      <c r="AY150" s="18" t="s">
        <v>214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222</v>
      </c>
      <c r="BM150" s="224" t="s">
        <v>539</v>
      </c>
    </row>
    <row r="151" s="2" customFormat="1">
      <c r="A151" s="39"/>
      <c r="B151" s="40"/>
      <c r="C151" s="41"/>
      <c r="D151" s="226" t="s">
        <v>224</v>
      </c>
      <c r="E151" s="41"/>
      <c r="F151" s="227" t="s">
        <v>2661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224</v>
      </c>
      <c r="AU151" s="18" t="s">
        <v>80</v>
      </c>
    </row>
    <row r="152" s="12" customFormat="1" ht="25.92" customHeight="1">
      <c r="A152" s="12"/>
      <c r="B152" s="197"/>
      <c r="C152" s="198"/>
      <c r="D152" s="199" t="s">
        <v>72</v>
      </c>
      <c r="E152" s="200" t="s">
        <v>222</v>
      </c>
      <c r="F152" s="200" t="s">
        <v>2662</v>
      </c>
      <c r="G152" s="198"/>
      <c r="H152" s="198"/>
      <c r="I152" s="201"/>
      <c r="J152" s="202">
        <f>BK152</f>
        <v>0</v>
      </c>
      <c r="K152" s="198"/>
      <c r="L152" s="203"/>
      <c r="M152" s="204"/>
      <c r="N152" s="205"/>
      <c r="O152" s="205"/>
      <c r="P152" s="206">
        <f>SUM(P153:P188)</f>
        <v>0</v>
      </c>
      <c r="Q152" s="205"/>
      <c r="R152" s="206">
        <f>SUM(R153:R188)</f>
        <v>0</v>
      </c>
      <c r="S152" s="205"/>
      <c r="T152" s="207">
        <f>SUM(T153:T188)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8" t="s">
        <v>80</v>
      </c>
      <c r="AT152" s="209" t="s">
        <v>72</v>
      </c>
      <c r="AU152" s="209" t="s">
        <v>73</v>
      </c>
      <c r="AY152" s="208" t="s">
        <v>214</v>
      </c>
      <c r="BK152" s="210">
        <f>SUM(BK153:BK188)</f>
        <v>0</v>
      </c>
    </row>
    <row r="153" s="2" customFormat="1" ht="16.5" customHeight="1">
      <c r="A153" s="39"/>
      <c r="B153" s="40"/>
      <c r="C153" s="213" t="s">
        <v>372</v>
      </c>
      <c r="D153" s="213" t="s">
        <v>217</v>
      </c>
      <c r="E153" s="214" t="s">
        <v>2667</v>
      </c>
      <c r="F153" s="215" t="s">
        <v>2664</v>
      </c>
      <c r="G153" s="216" t="s">
        <v>523</v>
      </c>
      <c r="H153" s="217">
        <v>4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222</v>
      </c>
      <c r="AT153" s="224" t="s">
        <v>217</v>
      </c>
      <c r="AU153" s="224" t="s">
        <v>80</v>
      </c>
      <c r="AY153" s="18" t="s">
        <v>214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222</v>
      </c>
      <c r="BM153" s="224" t="s">
        <v>548</v>
      </c>
    </row>
    <row r="154" s="2" customFormat="1">
      <c r="A154" s="39"/>
      <c r="B154" s="40"/>
      <c r="C154" s="41"/>
      <c r="D154" s="226" t="s">
        <v>224</v>
      </c>
      <c r="E154" s="41"/>
      <c r="F154" s="227" t="s">
        <v>2664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224</v>
      </c>
      <c r="AU154" s="18" t="s">
        <v>80</v>
      </c>
    </row>
    <row r="155" s="2" customFormat="1" ht="16.5" customHeight="1">
      <c r="A155" s="39"/>
      <c r="B155" s="40"/>
      <c r="C155" s="213" t="s">
        <v>376</v>
      </c>
      <c r="D155" s="213" t="s">
        <v>217</v>
      </c>
      <c r="E155" s="214" t="s">
        <v>2669</v>
      </c>
      <c r="F155" s="215" t="s">
        <v>2666</v>
      </c>
      <c r="G155" s="216" t="s">
        <v>523</v>
      </c>
      <c r="H155" s="217">
        <v>15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222</v>
      </c>
      <c r="AT155" s="224" t="s">
        <v>217</v>
      </c>
      <c r="AU155" s="224" t="s">
        <v>80</v>
      </c>
      <c r="AY155" s="18" t="s">
        <v>214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222</v>
      </c>
      <c r="BM155" s="224" t="s">
        <v>563</v>
      </c>
    </row>
    <row r="156" s="2" customFormat="1">
      <c r="A156" s="39"/>
      <c r="B156" s="40"/>
      <c r="C156" s="41"/>
      <c r="D156" s="226" t="s">
        <v>224</v>
      </c>
      <c r="E156" s="41"/>
      <c r="F156" s="227" t="s">
        <v>2666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224</v>
      </c>
      <c r="AU156" s="18" t="s">
        <v>80</v>
      </c>
    </row>
    <row r="157" s="2" customFormat="1" ht="16.5" customHeight="1">
      <c r="A157" s="39"/>
      <c r="B157" s="40"/>
      <c r="C157" s="213" t="s">
        <v>257</v>
      </c>
      <c r="D157" s="213" t="s">
        <v>217</v>
      </c>
      <c r="E157" s="214" t="s">
        <v>2671</v>
      </c>
      <c r="F157" s="215" t="s">
        <v>2668</v>
      </c>
      <c r="G157" s="216" t="s">
        <v>523</v>
      </c>
      <c r="H157" s="217">
        <v>23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222</v>
      </c>
      <c r="AT157" s="224" t="s">
        <v>217</v>
      </c>
      <c r="AU157" s="224" t="s">
        <v>80</v>
      </c>
      <c r="AY157" s="18" t="s">
        <v>214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222</v>
      </c>
      <c r="BM157" s="224" t="s">
        <v>334</v>
      </c>
    </row>
    <row r="158" s="2" customFormat="1">
      <c r="A158" s="39"/>
      <c r="B158" s="40"/>
      <c r="C158" s="41"/>
      <c r="D158" s="226" t="s">
        <v>224</v>
      </c>
      <c r="E158" s="41"/>
      <c r="F158" s="227" t="s">
        <v>2668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80</v>
      </c>
    </row>
    <row r="159" s="2" customFormat="1" ht="16.5" customHeight="1">
      <c r="A159" s="39"/>
      <c r="B159" s="40"/>
      <c r="C159" s="213" t="s">
        <v>389</v>
      </c>
      <c r="D159" s="213" t="s">
        <v>217</v>
      </c>
      <c r="E159" s="214" t="s">
        <v>2673</v>
      </c>
      <c r="F159" s="215" t="s">
        <v>2670</v>
      </c>
      <c r="G159" s="216" t="s">
        <v>523</v>
      </c>
      <c r="H159" s="217">
        <v>11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222</v>
      </c>
      <c r="AT159" s="224" t="s">
        <v>217</v>
      </c>
      <c r="AU159" s="224" t="s">
        <v>80</v>
      </c>
      <c r="AY159" s="18" t="s">
        <v>214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222</v>
      </c>
      <c r="BM159" s="224" t="s">
        <v>582</v>
      </c>
    </row>
    <row r="160" s="2" customFormat="1">
      <c r="A160" s="39"/>
      <c r="B160" s="40"/>
      <c r="C160" s="41"/>
      <c r="D160" s="226" t="s">
        <v>224</v>
      </c>
      <c r="E160" s="41"/>
      <c r="F160" s="227" t="s">
        <v>2670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80</v>
      </c>
    </row>
    <row r="161" s="2" customFormat="1" ht="16.5" customHeight="1">
      <c r="A161" s="39"/>
      <c r="B161" s="40"/>
      <c r="C161" s="213" t="s">
        <v>395</v>
      </c>
      <c r="D161" s="213" t="s">
        <v>217</v>
      </c>
      <c r="E161" s="214" t="s">
        <v>2675</v>
      </c>
      <c r="F161" s="215" t="s">
        <v>2672</v>
      </c>
      <c r="G161" s="216" t="s">
        <v>603</v>
      </c>
      <c r="H161" s="217">
        <v>1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222</v>
      </c>
      <c r="AT161" s="224" t="s">
        <v>217</v>
      </c>
      <c r="AU161" s="224" t="s">
        <v>80</v>
      </c>
      <c r="AY161" s="18" t="s">
        <v>214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222</v>
      </c>
      <c r="BM161" s="224" t="s">
        <v>594</v>
      </c>
    </row>
    <row r="162" s="2" customFormat="1">
      <c r="A162" s="39"/>
      <c r="B162" s="40"/>
      <c r="C162" s="41"/>
      <c r="D162" s="226" t="s">
        <v>224</v>
      </c>
      <c r="E162" s="41"/>
      <c r="F162" s="227" t="s">
        <v>2672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224</v>
      </c>
      <c r="AU162" s="18" t="s">
        <v>80</v>
      </c>
    </row>
    <row r="163" s="2" customFormat="1" ht="16.5" customHeight="1">
      <c r="A163" s="39"/>
      <c r="B163" s="40"/>
      <c r="C163" s="213" t="s">
        <v>401</v>
      </c>
      <c r="D163" s="213" t="s">
        <v>217</v>
      </c>
      <c r="E163" s="214" t="s">
        <v>2677</v>
      </c>
      <c r="F163" s="215" t="s">
        <v>2674</v>
      </c>
      <c r="G163" s="216" t="s">
        <v>220</v>
      </c>
      <c r="H163" s="217">
        <v>80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222</v>
      </c>
      <c r="AT163" s="224" t="s">
        <v>217</v>
      </c>
      <c r="AU163" s="224" t="s">
        <v>80</v>
      </c>
      <c r="AY163" s="18" t="s">
        <v>214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222</v>
      </c>
      <c r="BM163" s="224" t="s">
        <v>606</v>
      </c>
    </row>
    <row r="164" s="2" customFormat="1">
      <c r="A164" s="39"/>
      <c r="B164" s="40"/>
      <c r="C164" s="41"/>
      <c r="D164" s="226" t="s">
        <v>224</v>
      </c>
      <c r="E164" s="41"/>
      <c r="F164" s="227" t="s">
        <v>2674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80</v>
      </c>
    </row>
    <row r="165" s="2" customFormat="1" ht="16.5" customHeight="1">
      <c r="A165" s="39"/>
      <c r="B165" s="40"/>
      <c r="C165" s="213" t="s">
        <v>407</v>
      </c>
      <c r="D165" s="213" t="s">
        <v>217</v>
      </c>
      <c r="E165" s="214" t="s">
        <v>2679</v>
      </c>
      <c r="F165" s="215" t="s">
        <v>2676</v>
      </c>
      <c r="G165" s="216" t="s">
        <v>603</v>
      </c>
      <c r="H165" s="217">
        <v>1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222</v>
      </c>
      <c r="AT165" s="224" t="s">
        <v>217</v>
      </c>
      <c r="AU165" s="224" t="s">
        <v>80</v>
      </c>
      <c r="AY165" s="18" t="s">
        <v>214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222</v>
      </c>
      <c r="BM165" s="224" t="s">
        <v>616</v>
      </c>
    </row>
    <row r="166" s="2" customFormat="1">
      <c r="A166" s="39"/>
      <c r="B166" s="40"/>
      <c r="C166" s="41"/>
      <c r="D166" s="226" t="s">
        <v>224</v>
      </c>
      <c r="E166" s="41"/>
      <c r="F166" s="227" t="s">
        <v>2676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224</v>
      </c>
      <c r="AU166" s="18" t="s">
        <v>80</v>
      </c>
    </row>
    <row r="167" s="2" customFormat="1" ht="16.5" customHeight="1">
      <c r="A167" s="39"/>
      <c r="B167" s="40"/>
      <c r="C167" s="213" t="s">
        <v>413</v>
      </c>
      <c r="D167" s="213" t="s">
        <v>217</v>
      </c>
      <c r="E167" s="214" t="s">
        <v>2681</v>
      </c>
      <c r="F167" s="215" t="s">
        <v>2678</v>
      </c>
      <c r="G167" s="216" t="s">
        <v>220</v>
      </c>
      <c r="H167" s="217">
        <v>32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222</v>
      </c>
      <c r="AT167" s="224" t="s">
        <v>217</v>
      </c>
      <c r="AU167" s="224" t="s">
        <v>80</v>
      </c>
      <c r="AY167" s="18" t="s">
        <v>214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222</v>
      </c>
      <c r="BM167" s="224" t="s">
        <v>628</v>
      </c>
    </row>
    <row r="168" s="2" customFormat="1">
      <c r="A168" s="39"/>
      <c r="B168" s="40"/>
      <c r="C168" s="41"/>
      <c r="D168" s="226" t="s">
        <v>224</v>
      </c>
      <c r="E168" s="41"/>
      <c r="F168" s="227" t="s">
        <v>2678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224</v>
      </c>
      <c r="AU168" s="18" t="s">
        <v>80</v>
      </c>
    </row>
    <row r="169" s="2" customFormat="1" ht="16.5" customHeight="1">
      <c r="A169" s="39"/>
      <c r="B169" s="40"/>
      <c r="C169" s="213" t="s">
        <v>421</v>
      </c>
      <c r="D169" s="213" t="s">
        <v>217</v>
      </c>
      <c r="E169" s="214" t="s">
        <v>2683</v>
      </c>
      <c r="F169" s="215" t="s">
        <v>2680</v>
      </c>
      <c r="G169" s="216" t="s">
        <v>220</v>
      </c>
      <c r="H169" s="217">
        <v>74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44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222</v>
      </c>
      <c r="AT169" s="224" t="s">
        <v>217</v>
      </c>
      <c r="AU169" s="224" t="s">
        <v>80</v>
      </c>
      <c r="AY169" s="18" t="s">
        <v>214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80</v>
      </c>
      <c r="BK169" s="225">
        <f>ROUND(I169*H169,2)</f>
        <v>0</v>
      </c>
      <c r="BL169" s="18" t="s">
        <v>222</v>
      </c>
      <c r="BM169" s="224" t="s">
        <v>640</v>
      </c>
    </row>
    <row r="170" s="2" customFormat="1">
      <c r="A170" s="39"/>
      <c r="B170" s="40"/>
      <c r="C170" s="41"/>
      <c r="D170" s="226" t="s">
        <v>224</v>
      </c>
      <c r="E170" s="41"/>
      <c r="F170" s="227" t="s">
        <v>2680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224</v>
      </c>
      <c r="AU170" s="18" t="s">
        <v>80</v>
      </c>
    </row>
    <row r="171" s="2" customFormat="1" ht="16.5" customHeight="1">
      <c r="A171" s="39"/>
      <c r="B171" s="40"/>
      <c r="C171" s="213" t="s">
        <v>428</v>
      </c>
      <c r="D171" s="213" t="s">
        <v>217</v>
      </c>
      <c r="E171" s="214" t="s">
        <v>2685</v>
      </c>
      <c r="F171" s="215" t="s">
        <v>2682</v>
      </c>
      <c r="G171" s="216" t="s">
        <v>220</v>
      </c>
      <c r="H171" s="217">
        <v>197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44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222</v>
      </c>
      <c r="AT171" s="224" t="s">
        <v>217</v>
      </c>
      <c r="AU171" s="224" t="s">
        <v>80</v>
      </c>
      <c r="AY171" s="18" t="s">
        <v>214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222</v>
      </c>
      <c r="BM171" s="224" t="s">
        <v>652</v>
      </c>
    </row>
    <row r="172" s="2" customFormat="1">
      <c r="A172" s="39"/>
      <c r="B172" s="40"/>
      <c r="C172" s="41"/>
      <c r="D172" s="226" t="s">
        <v>224</v>
      </c>
      <c r="E172" s="41"/>
      <c r="F172" s="227" t="s">
        <v>2682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224</v>
      </c>
      <c r="AU172" s="18" t="s">
        <v>80</v>
      </c>
    </row>
    <row r="173" s="2" customFormat="1" ht="16.5" customHeight="1">
      <c r="A173" s="39"/>
      <c r="B173" s="40"/>
      <c r="C173" s="213" t="s">
        <v>433</v>
      </c>
      <c r="D173" s="213" t="s">
        <v>217</v>
      </c>
      <c r="E173" s="214" t="s">
        <v>2687</v>
      </c>
      <c r="F173" s="215" t="s">
        <v>2684</v>
      </c>
      <c r="G173" s="216" t="s">
        <v>220</v>
      </c>
      <c r="H173" s="217">
        <v>5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44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222</v>
      </c>
      <c r="AT173" s="224" t="s">
        <v>217</v>
      </c>
      <c r="AU173" s="224" t="s">
        <v>80</v>
      </c>
      <c r="AY173" s="18" t="s">
        <v>214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222</v>
      </c>
      <c r="BM173" s="224" t="s">
        <v>664</v>
      </c>
    </row>
    <row r="174" s="2" customFormat="1">
      <c r="A174" s="39"/>
      <c r="B174" s="40"/>
      <c r="C174" s="41"/>
      <c r="D174" s="226" t="s">
        <v>224</v>
      </c>
      <c r="E174" s="41"/>
      <c r="F174" s="227" t="s">
        <v>2684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224</v>
      </c>
      <c r="AU174" s="18" t="s">
        <v>80</v>
      </c>
    </row>
    <row r="175" s="2" customFormat="1" ht="16.5" customHeight="1">
      <c r="A175" s="39"/>
      <c r="B175" s="40"/>
      <c r="C175" s="213" t="s">
        <v>439</v>
      </c>
      <c r="D175" s="213" t="s">
        <v>217</v>
      </c>
      <c r="E175" s="214" t="s">
        <v>2689</v>
      </c>
      <c r="F175" s="215" t="s">
        <v>2686</v>
      </c>
      <c r="G175" s="216" t="s">
        <v>220</v>
      </c>
      <c r="H175" s="217">
        <v>42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44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222</v>
      </c>
      <c r="AT175" s="224" t="s">
        <v>217</v>
      </c>
      <c r="AU175" s="224" t="s">
        <v>80</v>
      </c>
      <c r="AY175" s="18" t="s">
        <v>214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222</v>
      </c>
      <c r="BM175" s="224" t="s">
        <v>677</v>
      </c>
    </row>
    <row r="176" s="2" customFormat="1">
      <c r="A176" s="39"/>
      <c r="B176" s="40"/>
      <c r="C176" s="41"/>
      <c r="D176" s="226" t="s">
        <v>224</v>
      </c>
      <c r="E176" s="41"/>
      <c r="F176" s="227" t="s">
        <v>2686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224</v>
      </c>
      <c r="AU176" s="18" t="s">
        <v>80</v>
      </c>
    </row>
    <row r="177" s="2" customFormat="1" ht="16.5" customHeight="1">
      <c r="A177" s="39"/>
      <c r="B177" s="40"/>
      <c r="C177" s="213" t="s">
        <v>443</v>
      </c>
      <c r="D177" s="213" t="s">
        <v>217</v>
      </c>
      <c r="E177" s="214" t="s">
        <v>2691</v>
      </c>
      <c r="F177" s="215" t="s">
        <v>2688</v>
      </c>
      <c r="G177" s="216" t="s">
        <v>220</v>
      </c>
      <c r="H177" s="217">
        <v>340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222</v>
      </c>
      <c r="AT177" s="224" t="s">
        <v>217</v>
      </c>
      <c r="AU177" s="224" t="s">
        <v>80</v>
      </c>
      <c r="AY177" s="18" t="s">
        <v>214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222</v>
      </c>
      <c r="BM177" s="224" t="s">
        <v>690</v>
      </c>
    </row>
    <row r="178" s="2" customFormat="1">
      <c r="A178" s="39"/>
      <c r="B178" s="40"/>
      <c r="C178" s="41"/>
      <c r="D178" s="226" t="s">
        <v>224</v>
      </c>
      <c r="E178" s="41"/>
      <c r="F178" s="227" t="s">
        <v>2688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224</v>
      </c>
      <c r="AU178" s="18" t="s">
        <v>80</v>
      </c>
    </row>
    <row r="179" s="2" customFormat="1" ht="16.5" customHeight="1">
      <c r="A179" s="39"/>
      <c r="B179" s="40"/>
      <c r="C179" s="213" t="s">
        <v>449</v>
      </c>
      <c r="D179" s="213" t="s">
        <v>217</v>
      </c>
      <c r="E179" s="214" t="s">
        <v>2693</v>
      </c>
      <c r="F179" s="215" t="s">
        <v>2690</v>
      </c>
      <c r="G179" s="216" t="s">
        <v>220</v>
      </c>
      <c r="H179" s="217">
        <v>230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222</v>
      </c>
      <c r="AT179" s="224" t="s">
        <v>217</v>
      </c>
      <c r="AU179" s="224" t="s">
        <v>80</v>
      </c>
      <c r="AY179" s="18" t="s">
        <v>214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222</v>
      </c>
      <c r="BM179" s="224" t="s">
        <v>700</v>
      </c>
    </row>
    <row r="180" s="2" customFormat="1">
      <c r="A180" s="39"/>
      <c r="B180" s="40"/>
      <c r="C180" s="41"/>
      <c r="D180" s="226" t="s">
        <v>224</v>
      </c>
      <c r="E180" s="41"/>
      <c r="F180" s="227" t="s">
        <v>2690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224</v>
      </c>
      <c r="AU180" s="18" t="s">
        <v>80</v>
      </c>
    </row>
    <row r="181" s="2" customFormat="1" ht="16.5" customHeight="1">
      <c r="A181" s="39"/>
      <c r="B181" s="40"/>
      <c r="C181" s="213" t="s">
        <v>455</v>
      </c>
      <c r="D181" s="213" t="s">
        <v>217</v>
      </c>
      <c r="E181" s="214" t="s">
        <v>2695</v>
      </c>
      <c r="F181" s="215" t="s">
        <v>2692</v>
      </c>
      <c r="G181" s="216" t="s">
        <v>220</v>
      </c>
      <c r="H181" s="217">
        <v>108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44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222</v>
      </c>
      <c r="AT181" s="224" t="s">
        <v>217</v>
      </c>
      <c r="AU181" s="224" t="s">
        <v>80</v>
      </c>
      <c r="AY181" s="18" t="s">
        <v>214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222</v>
      </c>
      <c r="BM181" s="224" t="s">
        <v>709</v>
      </c>
    </row>
    <row r="182" s="2" customFormat="1">
      <c r="A182" s="39"/>
      <c r="B182" s="40"/>
      <c r="C182" s="41"/>
      <c r="D182" s="226" t="s">
        <v>224</v>
      </c>
      <c r="E182" s="41"/>
      <c r="F182" s="227" t="s">
        <v>2692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224</v>
      </c>
      <c r="AU182" s="18" t="s">
        <v>80</v>
      </c>
    </row>
    <row r="183" s="2" customFormat="1" ht="16.5" customHeight="1">
      <c r="A183" s="39"/>
      <c r="B183" s="40"/>
      <c r="C183" s="213" t="s">
        <v>459</v>
      </c>
      <c r="D183" s="213" t="s">
        <v>217</v>
      </c>
      <c r="E183" s="214" t="s">
        <v>2697</v>
      </c>
      <c r="F183" s="215" t="s">
        <v>2694</v>
      </c>
      <c r="G183" s="216" t="s">
        <v>220</v>
      </c>
      <c r="H183" s="217">
        <v>30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222</v>
      </c>
      <c r="AT183" s="224" t="s">
        <v>217</v>
      </c>
      <c r="AU183" s="224" t="s">
        <v>80</v>
      </c>
      <c r="AY183" s="18" t="s">
        <v>214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222</v>
      </c>
      <c r="BM183" s="224" t="s">
        <v>722</v>
      </c>
    </row>
    <row r="184" s="2" customFormat="1">
      <c r="A184" s="39"/>
      <c r="B184" s="40"/>
      <c r="C184" s="41"/>
      <c r="D184" s="226" t="s">
        <v>224</v>
      </c>
      <c r="E184" s="41"/>
      <c r="F184" s="227" t="s">
        <v>2694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224</v>
      </c>
      <c r="AU184" s="18" t="s">
        <v>80</v>
      </c>
    </row>
    <row r="185" s="2" customFormat="1" ht="16.5" customHeight="1">
      <c r="A185" s="39"/>
      <c r="B185" s="40"/>
      <c r="C185" s="213" t="s">
        <v>464</v>
      </c>
      <c r="D185" s="213" t="s">
        <v>217</v>
      </c>
      <c r="E185" s="214" t="s">
        <v>2700</v>
      </c>
      <c r="F185" s="215" t="s">
        <v>2696</v>
      </c>
      <c r="G185" s="216" t="s">
        <v>220</v>
      </c>
      <c r="H185" s="217">
        <v>22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44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222</v>
      </c>
      <c r="AT185" s="224" t="s">
        <v>217</v>
      </c>
      <c r="AU185" s="224" t="s">
        <v>80</v>
      </c>
      <c r="AY185" s="18" t="s">
        <v>214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80</v>
      </c>
      <c r="BK185" s="225">
        <f>ROUND(I185*H185,2)</f>
        <v>0</v>
      </c>
      <c r="BL185" s="18" t="s">
        <v>222</v>
      </c>
      <c r="BM185" s="224" t="s">
        <v>732</v>
      </c>
    </row>
    <row r="186" s="2" customFormat="1">
      <c r="A186" s="39"/>
      <c r="B186" s="40"/>
      <c r="C186" s="41"/>
      <c r="D186" s="226" t="s">
        <v>224</v>
      </c>
      <c r="E186" s="41"/>
      <c r="F186" s="227" t="s">
        <v>2696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224</v>
      </c>
      <c r="AU186" s="18" t="s">
        <v>80</v>
      </c>
    </row>
    <row r="187" s="2" customFormat="1" ht="16.5" customHeight="1">
      <c r="A187" s="39"/>
      <c r="B187" s="40"/>
      <c r="C187" s="213" t="s">
        <v>470</v>
      </c>
      <c r="D187" s="213" t="s">
        <v>217</v>
      </c>
      <c r="E187" s="214" t="s">
        <v>2702</v>
      </c>
      <c r="F187" s="215" t="s">
        <v>2698</v>
      </c>
      <c r="G187" s="216" t="s">
        <v>220</v>
      </c>
      <c r="H187" s="217">
        <v>135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44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222</v>
      </c>
      <c r="AT187" s="224" t="s">
        <v>217</v>
      </c>
      <c r="AU187" s="224" t="s">
        <v>80</v>
      </c>
      <c r="AY187" s="18" t="s">
        <v>214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222</v>
      </c>
      <c r="BM187" s="224" t="s">
        <v>742</v>
      </c>
    </row>
    <row r="188" s="2" customFormat="1">
      <c r="A188" s="39"/>
      <c r="B188" s="40"/>
      <c r="C188" s="41"/>
      <c r="D188" s="226" t="s">
        <v>224</v>
      </c>
      <c r="E188" s="41"/>
      <c r="F188" s="227" t="s">
        <v>2698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224</v>
      </c>
      <c r="AU188" s="18" t="s">
        <v>80</v>
      </c>
    </row>
    <row r="189" s="12" customFormat="1" ht="25.92" customHeight="1">
      <c r="A189" s="12"/>
      <c r="B189" s="197"/>
      <c r="C189" s="198"/>
      <c r="D189" s="199" t="s">
        <v>72</v>
      </c>
      <c r="E189" s="200" t="s">
        <v>253</v>
      </c>
      <c r="F189" s="200" t="s">
        <v>2699</v>
      </c>
      <c r="G189" s="198"/>
      <c r="H189" s="198"/>
      <c r="I189" s="201"/>
      <c r="J189" s="202">
        <f>BK189</f>
        <v>0</v>
      </c>
      <c r="K189" s="198"/>
      <c r="L189" s="203"/>
      <c r="M189" s="204"/>
      <c r="N189" s="205"/>
      <c r="O189" s="205"/>
      <c r="P189" s="206">
        <f>SUM(P190:P237)</f>
        <v>0</v>
      </c>
      <c r="Q189" s="205"/>
      <c r="R189" s="206">
        <f>SUM(R190:R237)</f>
        <v>0</v>
      </c>
      <c r="S189" s="205"/>
      <c r="T189" s="207">
        <f>SUM(T190:T237)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8" t="s">
        <v>80</v>
      </c>
      <c r="AT189" s="209" t="s">
        <v>72</v>
      </c>
      <c r="AU189" s="209" t="s">
        <v>73</v>
      </c>
      <c r="AY189" s="208" t="s">
        <v>214</v>
      </c>
      <c r="BK189" s="210">
        <f>SUM(BK190:BK237)</f>
        <v>0</v>
      </c>
    </row>
    <row r="190" s="2" customFormat="1" ht="24.15" customHeight="1">
      <c r="A190" s="39"/>
      <c r="B190" s="40"/>
      <c r="C190" s="213" t="s">
        <v>476</v>
      </c>
      <c r="D190" s="213" t="s">
        <v>217</v>
      </c>
      <c r="E190" s="214" t="s">
        <v>2704</v>
      </c>
      <c r="F190" s="215" t="s">
        <v>2701</v>
      </c>
      <c r="G190" s="216" t="s">
        <v>603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222</v>
      </c>
      <c r="AT190" s="224" t="s">
        <v>217</v>
      </c>
      <c r="AU190" s="224" t="s">
        <v>80</v>
      </c>
      <c r="AY190" s="18" t="s">
        <v>214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222</v>
      </c>
      <c r="BM190" s="224" t="s">
        <v>754</v>
      </c>
    </row>
    <row r="191" s="2" customFormat="1">
      <c r="A191" s="39"/>
      <c r="B191" s="40"/>
      <c r="C191" s="41"/>
      <c r="D191" s="226" t="s">
        <v>224</v>
      </c>
      <c r="E191" s="41"/>
      <c r="F191" s="227" t="s">
        <v>2701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224</v>
      </c>
      <c r="AU191" s="18" t="s">
        <v>80</v>
      </c>
    </row>
    <row r="192" s="2" customFormat="1" ht="16.5" customHeight="1">
      <c r="A192" s="39"/>
      <c r="B192" s="40"/>
      <c r="C192" s="213" t="s">
        <v>482</v>
      </c>
      <c r="D192" s="213" t="s">
        <v>217</v>
      </c>
      <c r="E192" s="214" t="s">
        <v>2706</v>
      </c>
      <c r="F192" s="215" t="s">
        <v>2703</v>
      </c>
      <c r="G192" s="216" t="s">
        <v>603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222</v>
      </c>
      <c r="AT192" s="224" t="s">
        <v>217</v>
      </c>
      <c r="AU192" s="224" t="s">
        <v>80</v>
      </c>
      <c r="AY192" s="18" t="s">
        <v>214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222</v>
      </c>
      <c r="BM192" s="224" t="s">
        <v>762</v>
      </c>
    </row>
    <row r="193" s="2" customFormat="1">
      <c r="A193" s="39"/>
      <c r="B193" s="40"/>
      <c r="C193" s="41"/>
      <c r="D193" s="226" t="s">
        <v>224</v>
      </c>
      <c r="E193" s="41"/>
      <c r="F193" s="227" t="s">
        <v>2703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224</v>
      </c>
      <c r="AU193" s="18" t="s">
        <v>80</v>
      </c>
    </row>
    <row r="194" s="2" customFormat="1" ht="24.15" customHeight="1">
      <c r="A194" s="39"/>
      <c r="B194" s="40"/>
      <c r="C194" s="213" t="s">
        <v>488</v>
      </c>
      <c r="D194" s="213" t="s">
        <v>217</v>
      </c>
      <c r="E194" s="214" t="s">
        <v>2708</v>
      </c>
      <c r="F194" s="215" t="s">
        <v>2705</v>
      </c>
      <c r="G194" s="216" t="s">
        <v>603</v>
      </c>
      <c r="H194" s="217">
        <v>1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222</v>
      </c>
      <c r="AT194" s="224" t="s">
        <v>217</v>
      </c>
      <c r="AU194" s="224" t="s">
        <v>80</v>
      </c>
      <c r="AY194" s="18" t="s">
        <v>214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222</v>
      </c>
      <c r="BM194" s="224" t="s">
        <v>772</v>
      </c>
    </row>
    <row r="195" s="2" customFormat="1">
      <c r="A195" s="39"/>
      <c r="B195" s="40"/>
      <c r="C195" s="41"/>
      <c r="D195" s="226" t="s">
        <v>224</v>
      </c>
      <c r="E195" s="41"/>
      <c r="F195" s="227" t="s">
        <v>2705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224</v>
      </c>
      <c r="AU195" s="18" t="s">
        <v>80</v>
      </c>
    </row>
    <row r="196" s="2" customFormat="1" ht="16.5" customHeight="1">
      <c r="A196" s="39"/>
      <c r="B196" s="40"/>
      <c r="C196" s="213" t="s">
        <v>493</v>
      </c>
      <c r="D196" s="213" t="s">
        <v>217</v>
      </c>
      <c r="E196" s="214" t="s">
        <v>2710</v>
      </c>
      <c r="F196" s="215" t="s">
        <v>2707</v>
      </c>
      <c r="G196" s="216" t="s">
        <v>603</v>
      </c>
      <c r="H196" s="217">
        <v>1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222</v>
      </c>
      <c r="AT196" s="224" t="s">
        <v>217</v>
      </c>
      <c r="AU196" s="224" t="s">
        <v>80</v>
      </c>
      <c r="AY196" s="18" t="s">
        <v>214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222</v>
      </c>
      <c r="BM196" s="224" t="s">
        <v>780</v>
      </c>
    </row>
    <row r="197" s="2" customFormat="1">
      <c r="A197" s="39"/>
      <c r="B197" s="40"/>
      <c r="C197" s="41"/>
      <c r="D197" s="226" t="s">
        <v>224</v>
      </c>
      <c r="E197" s="41"/>
      <c r="F197" s="227" t="s">
        <v>2707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224</v>
      </c>
      <c r="AU197" s="18" t="s">
        <v>80</v>
      </c>
    </row>
    <row r="198" s="2" customFormat="1" ht="16.5" customHeight="1">
      <c r="A198" s="39"/>
      <c r="B198" s="40"/>
      <c r="C198" s="213" t="s">
        <v>501</v>
      </c>
      <c r="D198" s="213" t="s">
        <v>217</v>
      </c>
      <c r="E198" s="214" t="s">
        <v>2712</v>
      </c>
      <c r="F198" s="215" t="s">
        <v>2709</v>
      </c>
      <c r="G198" s="216" t="s">
        <v>603</v>
      </c>
      <c r="H198" s="217">
        <v>1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222</v>
      </c>
      <c r="AT198" s="224" t="s">
        <v>217</v>
      </c>
      <c r="AU198" s="224" t="s">
        <v>80</v>
      </c>
      <c r="AY198" s="18" t="s">
        <v>214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222</v>
      </c>
      <c r="BM198" s="224" t="s">
        <v>790</v>
      </c>
    </row>
    <row r="199" s="2" customFormat="1">
      <c r="A199" s="39"/>
      <c r="B199" s="40"/>
      <c r="C199" s="41"/>
      <c r="D199" s="226" t="s">
        <v>224</v>
      </c>
      <c r="E199" s="41"/>
      <c r="F199" s="227" t="s">
        <v>2709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224</v>
      </c>
      <c r="AU199" s="18" t="s">
        <v>80</v>
      </c>
    </row>
    <row r="200" s="2" customFormat="1" ht="16.5" customHeight="1">
      <c r="A200" s="39"/>
      <c r="B200" s="40"/>
      <c r="C200" s="213" t="s">
        <v>510</v>
      </c>
      <c r="D200" s="213" t="s">
        <v>217</v>
      </c>
      <c r="E200" s="214" t="s">
        <v>2714</v>
      </c>
      <c r="F200" s="215" t="s">
        <v>2711</v>
      </c>
      <c r="G200" s="216" t="s">
        <v>603</v>
      </c>
      <c r="H200" s="217">
        <v>1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222</v>
      </c>
      <c r="AT200" s="224" t="s">
        <v>217</v>
      </c>
      <c r="AU200" s="224" t="s">
        <v>80</v>
      </c>
      <c r="AY200" s="18" t="s">
        <v>214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222</v>
      </c>
      <c r="BM200" s="224" t="s">
        <v>801</v>
      </c>
    </row>
    <row r="201" s="2" customFormat="1">
      <c r="A201" s="39"/>
      <c r="B201" s="40"/>
      <c r="C201" s="41"/>
      <c r="D201" s="226" t="s">
        <v>224</v>
      </c>
      <c r="E201" s="41"/>
      <c r="F201" s="227" t="s">
        <v>2711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224</v>
      </c>
      <c r="AU201" s="18" t="s">
        <v>80</v>
      </c>
    </row>
    <row r="202" s="2" customFormat="1" ht="16.5" customHeight="1">
      <c r="A202" s="39"/>
      <c r="B202" s="40"/>
      <c r="C202" s="213" t="s">
        <v>514</v>
      </c>
      <c r="D202" s="213" t="s">
        <v>217</v>
      </c>
      <c r="E202" s="214" t="s">
        <v>2716</v>
      </c>
      <c r="F202" s="215" t="s">
        <v>2713</v>
      </c>
      <c r="G202" s="216" t="s">
        <v>523</v>
      </c>
      <c r="H202" s="217">
        <v>40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222</v>
      </c>
      <c r="AT202" s="224" t="s">
        <v>217</v>
      </c>
      <c r="AU202" s="224" t="s">
        <v>80</v>
      </c>
      <c r="AY202" s="18" t="s">
        <v>214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222</v>
      </c>
      <c r="BM202" s="224" t="s">
        <v>813</v>
      </c>
    </row>
    <row r="203" s="2" customFormat="1">
      <c r="A203" s="39"/>
      <c r="B203" s="40"/>
      <c r="C203" s="41"/>
      <c r="D203" s="226" t="s">
        <v>224</v>
      </c>
      <c r="E203" s="41"/>
      <c r="F203" s="227" t="s">
        <v>2713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224</v>
      </c>
      <c r="AU203" s="18" t="s">
        <v>80</v>
      </c>
    </row>
    <row r="204" s="2" customFormat="1" ht="16.5" customHeight="1">
      <c r="A204" s="39"/>
      <c r="B204" s="40"/>
      <c r="C204" s="213" t="s">
        <v>520</v>
      </c>
      <c r="D204" s="213" t="s">
        <v>217</v>
      </c>
      <c r="E204" s="214" t="s">
        <v>2718</v>
      </c>
      <c r="F204" s="215" t="s">
        <v>2715</v>
      </c>
      <c r="G204" s="216" t="s">
        <v>523</v>
      </c>
      <c r="H204" s="217">
        <v>4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222</v>
      </c>
      <c r="AT204" s="224" t="s">
        <v>217</v>
      </c>
      <c r="AU204" s="224" t="s">
        <v>80</v>
      </c>
      <c r="AY204" s="18" t="s">
        <v>214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222</v>
      </c>
      <c r="BM204" s="224" t="s">
        <v>821</v>
      </c>
    </row>
    <row r="205" s="2" customFormat="1">
      <c r="A205" s="39"/>
      <c r="B205" s="40"/>
      <c r="C205" s="41"/>
      <c r="D205" s="226" t="s">
        <v>224</v>
      </c>
      <c r="E205" s="41"/>
      <c r="F205" s="227" t="s">
        <v>2715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224</v>
      </c>
      <c r="AU205" s="18" t="s">
        <v>80</v>
      </c>
    </row>
    <row r="206" s="2" customFormat="1" ht="16.5" customHeight="1">
      <c r="A206" s="39"/>
      <c r="B206" s="40"/>
      <c r="C206" s="213" t="s">
        <v>526</v>
      </c>
      <c r="D206" s="213" t="s">
        <v>217</v>
      </c>
      <c r="E206" s="214" t="s">
        <v>2721</v>
      </c>
      <c r="F206" s="215" t="s">
        <v>2717</v>
      </c>
      <c r="G206" s="216" t="s">
        <v>523</v>
      </c>
      <c r="H206" s="217">
        <v>1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222</v>
      </c>
      <c r="AT206" s="224" t="s">
        <v>217</v>
      </c>
      <c r="AU206" s="224" t="s">
        <v>80</v>
      </c>
      <c r="AY206" s="18" t="s">
        <v>214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222</v>
      </c>
      <c r="BM206" s="224" t="s">
        <v>831</v>
      </c>
    </row>
    <row r="207" s="2" customFormat="1">
      <c r="A207" s="39"/>
      <c r="B207" s="40"/>
      <c r="C207" s="41"/>
      <c r="D207" s="226" t="s">
        <v>224</v>
      </c>
      <c r="E207" s="41"/>
      <c r="F207" s="227" t="s">
        <v>2717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224</v>
      </c>
      <c r="AU207" s="18" t="s">
        <v>80</v>
      </c>
    </row>
    <row r="208" s="2" customFormat="1" ht="33" customHeight="1">
      <c r="A208" s="39"/>
      <c r="B208" s="40"/>
      <c r="C208" s="213" t="s">
        <v>531</v>
      </c>
      <c r="D208" s="213" t="s">
        <v>217</v>
      </c>
      <c r="E208" s="214" t="s">
        <v>2723</v>
      </c>
      <c r="F208" s="215" t="s">
        <v>2719</v>
      </c>
      <c r="G208" s="216" t="s">
        <v>2720</v>
      </c>
      <c r="H208" s="217">
        <v>61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222</v>
      </c>
      <c r="AT208" s="224" t="s">
        <v>217</v>
      </c>
      <c r="AU208" s="224" t="s">
        <v>80</v>
      </c>
      <c r="AY208" s="18" t="s">
        <v>214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222</v>
      </c>
      <c r="BM208" s="224" t="s">
        <v>839</v>
      </c>
    </row>
    <row r="209" s="2" customFormat="1">
      <c r="A209" s="39"/>
      <c r="B209" s="40"/>
      <c r="C209" s="41"/>
      <c r="D209" s="226" t="s">
        <v>224</v>
      </c>
      <c r="E209" s="41"/>
      <c r="F209" s="227" t="s">
        <v>2719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224</v>
      </c>
      <c r="AU209" s="18" t="s">
        <v>80</v>
      </c>
    </row>
    <row r="210" s="2" customFormat="1" ht="24.15" customHeight="1">
      <c r="A210" s="39"/>
      <c r="B210" s="40"/>
      <c r="C210" s="213" t="s">
        <v>539</v>
      </c>
      <c r="D210" s="213" t="s">
        <v>217</v>
      </c>
      <c r="E210" s="214" t="s">
        <v>2725</v>
      </c>
      <c r="F210" s="215" t="s">
        <v>2722</v>
      </c>
      <c r="G210" s="216" t="s">
        <v>80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222</v>
      </c>
      <c r="AT210" s="224" t="s">
        <v>217</v>
      </c>
      <c r="AU210" s="224" t="s">
        <v>80</v>
      </c>
      <c r="AY210" s="18" t="s">
        <v>214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222</v>
      </c>
      <c r="BM210" s="224" t="s">
        <v>847</v>
      </c>
    </row>
    <row r="211" s="2" customFormat="1">
      <c r="A211" s="39"/>
      <c r="B211" s="40"/>
      <c r="C211" s="41"/>
      <c r="D211" s="226" t="s">
        <v>224</v>
      </c>
      <c r="E211" s="41"/>
      <c r="F211" s="227" t="s">
        <v>2722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224</v>
      </c>
      <c r="AU211" s="18" t="s">
        <v>80</v>
      </c>
    </row>
    <row r="212" s="2" customFormat="1" ht="24.15" customHeight="1">
      <c r="A212" s="39"/>
      <c r="B212" s="40"/>
      <c r="C212" s="213" t="s">
        <v>544</v>
      </c>
      <c r="D212" s="213" t="s">
        <v>217</v>
      </c>
      <c r="E212" s="214" t="s">
        <v>2727</v>
      </c>
      <c r="F212" s="215" t="s">
        <v>2724</v>
      </c>
      <c r="G212" s="216" t="s">
        <v>523</v>
      </c>
      <c r="H212" s="217">
        <v>2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222</v>
      </c>
      <c r="AT212" s="224" t="s">
        <v>217</v>
      </c>
      <c r="AU212" s="224" t="s">
        <v>80</v>
      </c>
      <c r="AY212" s="18" t="s">
        <v>214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222</v>
      </c>
      <c r="BM212" s="224" t="s">
        <v>855</v>
      </c>
    </row>
    <row r="213" s="2" customFormat="1">
      <c r="A213" s="39"/>
      <c r="B213" s="40"/>
      <c r="C213" s="41"/>
      <c r="D213" s="226" t="s">
        <v>224</v>
      </c>
      <c r="E213" s="41"/>
      <c r="F213" s="227" t="s">
        <v>2724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224</v>
      </c>
      <c r="AU213" s="18" t="s">
        <v>80</v>
      </c>
    </row>
    <row r="214" s="2" customFormat="1" ht="16.5" customHeight="1">
      <c r="A214" s="39"/>
      <c r="B214" s="40"/>
      <c r="C214" s="213" t="s">
        <v>548</v>
      </c>
      <c r="D214" s="213" t="s">
        <v>217</v>
      </c>
      <c r="E214" s="214" t="s">
        <v>2729</v>
      </c>
      <c r="F214" s="215" t="s">
        <v>2726</v>
      </c>
      <c r="G214" s="216" t="s">
        <v>523</v>
      </c>
      <c r="H214" s="217">
        <v>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222</v>
      </c>
      <c r="AT214" s="224" t="s">
        <v>217</v>
      </c>
      <c r="AU214" s="224" t="s">
        <v>80</v>
      </c>
      <c r="AY214" s="18" t="s">
        <v>214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222</v>
      </c>
      <c r="BM214" s="224" t="s">
        <v>865</v>
      </c>
    </row>
    <row r="215" s="2" customFormat="1">
      <c r="A215" s="39"/>
      <c r="B215" s="40"/>
      <c r="C215" s="41"/>
      <c r="D215" s="226" t="s">
        <v>224</v>
      </c>
      <c r="E215" s="41"/>
      <c r="F215" s="227" t="s">
        <v>2726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224</v>
      </c>
      <c r="AU215" s="18" t="s">
        <v>80</v>
      </c>
    </row>
    <row r="216" s="2" customFormat="1" ht="24.15" customHeight="1">
      <c r="A216" s="39"/>
      <c r="B216" s="40"/>
      <c r="C216" s="213" t="s">
        <v>555</v>
      </c>
      <c r="D216" s="213" t="s">
        <v>217</v>
      </c>
      <c r="E216" s="214" t="s">
        <v>2731</v>
      </c>
      <c r="F216" s="215" t="s">
        <v>2728</v>
      </c>
      <c r="G216" s="216" t="s">
        <v>603</v>
      </c>
      <c r="H216" s="217">
        <v>1</v>
      </c>
      <c r="I216" s="218"/>
      <c r="J216" s="219">
        <f>ROUND(I216*H216,2)</f>
        <v>0</v>
      </c>
      <c r="K216" s="215" t="s">
        <v>19</v>
      </c>
      <c r="L216" s="45"/>
      <c r="M216" s="220" t="s">
        <v>19</v>
      </c>
      <c r="N216" s="221" t="s">
        <v>44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222</v>
      </c>
      <c r="AT216" s="224" t="s">
        <v>217</v>
      </c>
      <c r="AU216" s="224" t="s">
        <v>80</v>
      </c>
      <c r="AY216" s="18" t="s">
        <v>214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80</v>
      </c>
      <c r="BK216" s="225">
        <f>ROUND(I216*H216,2)</f>
        <v>0</v>
      </c>
      <c r="BL216" s="18" t="s">
        <v>222</v>
      </c>
      <c r="BM216" s="224" t="s">
        <v>875</v>
      </c>
    </row>
    <row r="217" s="2" customFormat="1">
      <c r="A217" s="39"/>
      <c r="B217" s="40"/>
      <c r="C217" s="41"/>
      <c r="D217" s="226" t="s">
        <v>224</v>
      </c>
      <c r="E217" s="41"/>
      <c r="F217" s="227" t="s">
        <v>2728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224</v>
      </c>
      <c r="AU217" s="18" t="s">
        <v>80</v>
      </c>
    </row>
    <row r="218" s="2" customFormat="1" ht="16.5" customHeight="1">
      <c r="A218" s="39"/>
      <c r="B218" s="40"/>
      <c r="C218" s="213" t="s">
        <v>563</v>
      </c>
      <c r="D218" s="213" t="s">
        <v>217</v>
      </c>
      <c r="E218" s="214" t="s">
        <v>2733</v>
      </c>
      <c r="F218" s="215" t="s">
        <v>2730</v>
      </c>
      <c r="G218" s="216" t="s">
        <v>603</v>
      </c>
      <c r="H218" s="217">
        <v>1</v>
      </c>
      <c r="I218" s="218"/>
      <c r="J218" s="219">
        <f>ROUND(I218*H218,2)</f>
        <v>0</v>
      </c>
      <c r="K218" s="215" t="s">
        <v>19</v>
      </c>
      <c r="L218" s="45"/>
      <c r="M218" s="220" t="s">
        <v>19</v>
      </c>
      <c r="N218" s="221" t="s">
        <v>44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222</v>
      </c>
      <c r="AT218" s="224" t="s">
        <v>217</v>
      </c>
      <c r="AU218" s="224" t="s">
        <v>80</v>
      </c>
      <c r="AY218" s="18" t="s">
        <v>214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80</v>
      </c>
      <c r="BK218" s="225">
        <f>ROUND(I218*H218,2)</f>
        <v>0</v>
      </c>
      <c r="BL218" s="18" t="s">
        <v>222</v>
      </c>
      <c r="BM218" s="224" t="s">
        <v>883</v>
      </c>
    </row>
    <row r="219" s="2" customFormat="1">
      <c r="A219" s="39"/>
      <c r="B219" s="40"/>
      <c r="C219" s="41"/>
      <c r="D219" s="226" t="s">
        <v>224</v>
      </c>
      <c r="E219" s="41"/>
      <c r="F219" s="227" t="s">
        <v>2730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224</v>
      </c>
      <c r="AU219" s="18" t="s">
        <v>80</v>
      </c>
    </row>
    <row r="220" s="2" customFormat="1" ht="16.5" customHeight="1">
      <c r="A220" s="39"/>
      <c r="B220" s="40"/>
      <c r="C220" s="213" t="s">
        <v>569</v>
      </c>
      <c r="D220" s="213" t="s">
        <v>217</v>
      </c>
      <c r="E220" s="214" t="s">
        <v>2735</v>
      </c>
      <c r="F220" s="215" t="s">
        <v>2732</v>
      </c>
      <c r="G220" s="216" t="s">
        <v>523</v>
      </c>
      <c r="H220" s="217">
        <v>1</v>
      </c>
      <c r="I220" s="218"/>
      <c r="J220" s="219">
        <f>ROUND(I220*H220,2)</f>
        <v>0</v>
      </c>
      <c r="K220" s="215" t="s">
        <v>19</v>
      </c>
      <c r="L220" s="45"/>
      <c r="M220" s="220" t="s">
        <v>19</v>
      </c>
      <c r="N220" s="221" t="s">
        <v>44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222</v>
      </c>
      <c r="AT220" s="224" t="s">
        <v>217</v>
      </c>
      <c r="AU220" s="224" t="s">
        <v>80</v>
      </c>
      <c r="AY220" s="18" t="s">
        <v>214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80</v>
      </c>
      <c r="BK220" s="225">
        <f>ROUND(I220*H220,2)</f>
        <v>0</v>
      </c>
      <c r="BL220" s="18" t="s">
        <v>222</v>
      </c>
      <c r="BM220" s="224" t="s">
        <v>893</v>
      </c>
    </row>
    <row r="221" s="2" customFormat="1">
      <c r="A221" s="39"/>
      <c r="B221" s="40"/>
      <c r="C221" s="41"/>
      <c r="D221" s="226" t="s">
        <v>224</v>
      </c>
      <c r="E221" s="41"/>
      <c r="F221" s="227" t="s">
        <v>2732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224</v>
      </c>
      <c r="AU221" s="18" t="s">
        <v>80</v>
      </c>
    </row>
    <row r="222" s="2" customFormat="1" ht="37.8" customHeight="1">
      <c r="A222" s="39"/>
      <c r="B222" s="40"/>
      <c r="C222" s="213" t="s">
        <v>334</v>
      </c>
      <c r="D222" s="213" t="s">
        <v>217</v>
      </c>
      <c r="E222" s="214" t="s">
        <v>2737</v>
      </c>
      <c r="F222" s="215" t="s">
        <v>2734</v>
      </c>
      <c r="G222" s="216" t="s">
        <v>2720</v>
      </c>
      <c r="H222" s="217">
        <v>61</v>
      </c>
      <c r="I222" s="218"/>
      <c r="J222" s="219">
        <f>ROUND(I222*H222,2)</f>
        <v>0</v>
      </c>
      <c r="K222" s="215" t="s">
        <v>19</v>
      </c>
      <c r="L222" s="45"/>
      <c r="M222" s="220" t="s">
        <v>19</v>
      </c>
      <c r="N222" s="221" t="s">
        <v>44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222</v>
      </c>
      <c r="AT222" s="224" t="s">
        <v>217</v>
      </c>
      <c r="AU222" s="224" t="s">
        <v>80</v>
      </c>
      <c r="AY222" s="18" t="s">
        <v>214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222</v>
      </c>
      <c r="BM222" s="224" t="s">
        <v>686</v>
      </c>
    </row>
    <row r="223" s="2" customFormat="1">
      <c r="A223" s="39"/>
      <c r="B223" s="40"/>
      <c r="C223" s="41"/>
      <c r="D223" s="226" t="s">
        <v>224</v>
      </c>
      <c r="E223" s="41"/>
      <c r="F223" s="227" t="s">
        <v>2734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224</v>
      </c>
      <c r="AU223" s="18" t="s">
        <v>80</v>
      </c>
    </row>
    <row r="224" s="2" customFormat="1" ht="16.5" customHeight="1">
      <c r="A224" s="39"/>
      <c r="B224" s="40"/>
      <c r="C224" s="213" t="s">
        <v>579</v>
      </c>
      <c r="D224" s="213" t="s">
        <v>217</v>
      </c>
      <c r="E224" s="214" t="s">
        <v>2739</v>
      </c>
      <c r="F224" s="215" t="s">
        <v>2736</v>
      </c>
      <c r="G224" s="216" t="s">
        <v>603</v>
      </c>
      <c r="H224" s="217">
        <v>1</v>
      </c>
      <c r="I224" s="218"/>
      <c r="J224" s="219">
        <f>ROUND(I224*H224,2)</f>
        <v>0</v>
      </c>
      <c r="K224" s="215" t="s">
        <v>19</v>
      </c>
      <c r="L224" s="45"/>
      <c r="M224" s="220" t="s">
        <v>19</v>
      </c>
      <c r="N224" s="221" t="s">
        <v>44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222</v>
      </c>
      <c r="AT224" s="224" t="s">
        <v>217</v>
      </c>
      <c r="AU224" s="224" t="s">
        <v>80</v>
      </c>
      <c r="AY224" s="18" t="s">
        <v>214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80</v>
      </c>
      <c r="BK224" s="225">
        <f>ROUND(I224*H224,2)</f>
        <v>0</v>
      </c>
      <c r="BL224" s="18" t="s">
        <v>222</v>
      </c>
      <c r="BM224" s="224" t="s">
        <v>908</v>
      </c>
    </row>
    <row r="225" s="2" customFormat="1">
      <c r="A225" s="39"/>
      <c r="B225" s="40"/>
      <c r="C225" s="41"/>
      <c r="D225" s="226" t="s">
        <v>224</v>
      </c>
      <c r="E225" s="41"/>
      <c r="F225" s="227" t="s">
        <v>2736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224</v>
      </c>
      <c r="AU225" s="18" t="s">
        <v>80</v>
      </c>
    </row>
    <row r="226" s="2" customFormat="1" ht="16.5" customHeight="1">
      <c r="A226" s="39"/>
      <c r="B226" s="40"/>
      <c r="C226" s="213" t="s">
        <v>582</v>
      </c>
      <c r="D226" s="213" t="s">
        <v>217</v>
      </c>
      <c r="E226" s="214" t="s">
        <v>2741</v>
      </c>
      <c r="F226" s="215" t="s">
        <v>2738</v>
      </c>
      <c r="G226" s="216" t="s">
        <v>523</v>
      </c>
      <c r="H226" s="217">
        <v>80</v>
      </c>
      <c r="I226" s="218"/>
      <c r="J226" s="219">
        <f>ROUND(I226*H226,2)</f>
        <v>0</v>
      </c>
      <c r="K226" s="215" t="s">
        <v>19</v>
      </c>
      <c r="L226" s="45"/>
      <c r="M226" s="220" t="s">
        <v>19</v>
      </c>
      <c r="N226" s="221" t="s">
        <v>44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222</v>
      </c>
      <c r="AT226" s="224" t="s">
        <v>217</v>
      </c>
      <c r="AU226" s="224" t="s">
        <v>80</v>
      </c>
      <c r="AY226" s="18" t="s">
        <v>214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80</v>
      </c>
      <c r="BK226" s="225">
        <f>ROUND(I226*H226,2)</f>
        <v>0</v>
      </c>
      <c r="BL226" s="18" t="s">
        <v>222</v>
      </c>
      <c r="BM226" s="224" t="s">
        <v>916</v>
      </c>
    </row>
    <row r="227" s="2" customFormat="1">
      <c r="A227" s="39"/>
      <c r="B227" s="40"/>
      <c r="C227" s="41"/>
      <c r="D227" s="226" t="s">
        <v>224</v>
      </c>
      <c r="E227" s="41"/>
      <c r="F227" s="227" t="s">
        <v>2738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224</v>
      </c>
      <c r="AU227" s="18" t="s">
        <v>80</v>
      </c>
    </row>
    <row r="228" s="2" customFormat="1" ht="16.5" customHeight="1">
      <c r="A228" s="39"/>
      <c r="B228" s="40"/>
      <c r="C228" s="213" t="s">
        <v>588</v>
      </c>
      <c r="D228" s="213" t="s">
        <v>217</v>
      </c>
      <c r="E228" s="214" t="s">
        <v>2743</v>
      </c>
      <c r="F228" s="215" t="s">
        <v>2740</v>
      </c>
      <c r="G228" s="216" t="s">
        <v>523</v>
      </c>
      <c r="H228" s="217">
        <v>40</v>
      </c>
      <c r="I228" s="218"/>
      <c r="J228" s="219">
        <f>ROUND(I228*H228,2)</f>
        <v>0</v>
      </c>
      <c r="K228" s="215" t="s">
        <v>19</v>
      </c>
      <c r="L228" s="45"/>
      <c r="M228" s="220" t="s">
        <v>19</v>
      </c>
      <c r="N228" s="221" t="s">
        <v>44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222</v>
      </c>
      <c r="AT228" s="224" t="s">
        <v>217</v>
      </c>
      <c r="AU228" s="224" t="s">
        <v>80</v>
      </c>
      <c r="AY228" s="18" t="s">
        <v>214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222</v>
      </c>
      <c r="BM228" s="224" t="s">
        <v>924</v>
      </c>
    </row>
    <row r="229" s="2" customFormat="1">
      <c r="A229" s="39"/>
      <c r="B229" s="40"/>
      <c r="C229" s="41"/>
      <c r="D229" s="226" t="s">
        <v>224</v>
      </c>
      <c r="E229" s="41"/>
      <c r="F229" s="227" t="s">
        <v>2740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224</v>
      </c>
      <c r="AU229" s="18" t="s">
        <v>80</v>
      </c>
    </row>
    <row r="230" s="2" customFormat="1" ht="16.5" customHeight="1">
      <c r="A230" s="39"/>
      <c r="B230" s="40"/>
      <c r="C230" s="213" t="s">
        <v>594</v>
      </c>
      <c r="D230" s="213" t="s">
        <v>217</v>
      </c>
      <c r="E230" s="214" t="s">
        <v>2745</v>
      </c>
      <c r="F230" s="215" t="s">
        <v>2742</v>
      </c>
      <c r="G230" s="216" t="s">
        <v>523</v>
      </c>
      <c r="H230" s="217">
        <v>1</v>
      </c>
      <c r="I230" s="218"/>
      <c r="J230" s="219">
        <f>ROUND(I230*H230,2)</f>
        <v>0</v>
      </c>
      <c r="K230" s="215" t="s">
        <v>19</v>
      </c>
      <c r="L230" s="45"/>
      <c r="M230" s="220" t="s">
        <v>19</v>
      </c>
      <c r="N230" s="221" t="s">
        <v>44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222</v>
      </c>
      <c r="AT230" s="224" t="s">
        <v>217</v>
      </c>
      <c r="AU230" s="224" t="s">
        <v>80</v>
      </c>
      <c r="AY230" s="18" t="s">
        <v>214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80</v>
      </c>
      <c r="BK230" s="225">
        <f>ROUND(I230*H230,2)</f>
        <v>0</v>
      </c>
      <c r="BL230" s="18" t="s">
        <v>222</v>
      </c>
      <c r="BM230" s="224" t="s">
        <v>934</v>
      </c>
    </row>
    <row r="231" s="2" customFormat="1">
      <c r="A231" s="39"/>
      <c r="B231" s="40"/>
      <c r="C231" s="41"/>
      <c r="D231" s="226" t="s">
        <v>224</v>
      </c>
      <c r="E231" s="41"/>
      <c r="F231" s="227" t="s">
        <v>2742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224</v>
      </c>
      <c r="AU231" s="18" t="s">
        <v>80</v>
      </c>
    </row>
    <row r="232" s="2" customFormat="1" ht="16.5" customHeight="1">
      <c r="A232" s="39"/>
      <c r="B232" s="40"/>
      <c r="C232" s="213" t="s">
        <v>600</v>
      </c>
      <c r="D232" s="213" t="s">
        <v>217</v>
      </c>
      <c r="E232" s="214" t="s">
        <v>2747</v>
      </c>
      <c r="F232" s="215" t="s">
        <v>2744</v>
      </c>
      <c r="G232" s="216" t="s">
        <v>523</v>
      </c>
      <c r="H232" s="217">
        <v>1</v>
      </c>
      <c r="I232" s="218"/>
      <c r="J232" s="219">
        <f>ROUND(I232*H232,2)</f>
        <v>0</v>
      </c>
      <c r="K232" s="215" t="s">
        <v>19</v>
      </c>
      <c r="L232" s="45"/>
      <c r="M232" s="220" t="s">
        <v>19</v>
      </c>
      <c r="N232" s="221" t="s">
        <v>44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222</v>
      </c>
      <c r="AT232" s="224" t="s">
        <v>217</v>
      </c>
      <c r="AU232" s="224" t="s">
        <v>80</v>
      </c>
      <c r="AY232" s="18" t="s">
        <v>214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80</v>
      </c>
      <c r="BK232" s="225">
        <f>ROUND(I232*H232,2)</f>
        <v>0</v>
      </c>
      <c r="BL232" s="18" t="s">
        <v>222</v>
      </c>
      <c r="BM232" s="224" t="s">
        <v>942</v>
      </c>
    </row>
    <row r="233" s="2" customFormat="1">
      <c r="A233" s="39"/>
      <c r="B233" s="40"/>
      <c r="C233" s="41"/>
      <c r="D233" s="226" t="s">
        <v>224</v>
      </c>
      <c r="E233" s="41"/>
      <c r="F233" s="227" t="s">
        <v>2744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224</v>
      </c>
      <c r="AU233" s="18" t="s">
        <v>80</v>
      </c>
    </row>
    <row r="234" s="2" customFormat="1" ht="16.5" customHeight="1">
      <c r="A234" s="39"/>
      <c r="B234" s="40"/>
      <c r="C234" s="213" t="s">
        <v>606</v>
      </c>
      <c r="D234" s="213" t="s">
        <v>217</v>
      </c>
      <c r="E234" s="214" t="s">
        <v>2765</v>
      </c>
      <c r="F234" s="215" t="s">
        <v>2746</v>
      </c>
      <c r="G234" s="216" t="s">
        <v>523</v>
      </c>
      <c r="H234" s="217">
        <v>1</v>
      </c>
      <c r="I234" s="218"/>
      <c r="J234" s="219">
        <f>ROUND(I234*H234,2)</f>
        <v>0</v>
      </c>
      <c r="K234" s="215" t="s">
        <v>19</v>
      </c>
      <c r="L234" s="45"/>
      <c r="M234" s="220" t="s">
        <v>19</v>
      </c>
      <c r="N234" s="221" t="s">
        <v>44</v>
      </c>
      <c r="O234" s="85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222</v>
      </c>
      <c r="AT234" s="224" t="s">
        <v>217</v>
      </c>
      <c r="AU234" s="224" t="s">
        <v>80</v>
      </c>
      <c r="AY234" s="18" t="s">
        <v>214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80</v>
      </c>
      <c r="BK234" s="225">
        <f>ROUND(I234*H234,2)</f>
        <v>0</v>
      </c>
      <c r="BL234" s="18" t="s">
        <v>222</v>
      </c>
      <c r="BM234" s="224" t="s">
        <v>950</v>
      </c>
    </row>
    <row r="235" s="2" customFormat="1">
      <c r="A235" s="39"/>
      <c r="B235" s="40"/>
      <c r="C235" s="41"/>
      <c r="D235" s="226" t="s">
        <v>224</v>
      </c>
      <c r="E235" s="41"/>
      <c r="F235" s="227" t="s">
        <v>2746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224</v>
      </c>
      <c r="AU235" s="18" t="s">
        <v>80</v>
      </c>
    </row>
    <row r="236" s="2" customFormat="1" ht="16.5" customHeight="1">
      <c r="A236" s="39"/>
      <c r="B236" s="40"/>
      <c r="C236" s="213" t="s">
        <v>612</v>
      </c>
      <c r="D236" s="213" t="s">
        <v>217</v>
      </c>
      <c r="E236" s="214" t="s">
        <v>2766</v>
      </c>
      <c r="F236" s="215" t="s">
        <v>2748</v>
      </c>
      <c r="G236" s="216" t="s">
        <v>523</v>
      </c>
      <c r="H236" s="217">
        <v>1</v>
      </c>
      <c r="I236" s="218"/>
      <c r="J236" s="219">
        <f>ROUND(I236*H236,2)</f>
        <v>0</v>
      </c>
      <c r="K236" s="215" t="s">
        <v>19</v>
      </c>
      <c r="L236" s="45"/>
      <c r="M236" s="220" t="s">
        <v>19</v>
      </c>
      <c r="N236" s="221" t="s">
        <v>44</v>
      </c>
      <c r="O236" s="85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222</v>
      </c>
      <c r="AT236" s="224" t="s">
        <v>217</v>
      </c>
      <c r="AU236" s="224" t="s">
        <v>80</v>
      </c>
      <c r="AY236" s="18" t="s">
        <v>214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80</v>
      </c>
      <c r="BK236" s="225">
        <f>ROUND(I236*H236,2)</f>
        <v>0</v>
      </c>
      <c r="BL236" s="18" t="s">
        <v>222</v>
      </c>
      <c r="BM236" s="224" t="s">
        <v>958</v>
      </c>
    </row>
    <row r="237" s="2" customFormat="1">
      <c r="A237" s="39"/>
      <c r="B237" s="40"/>
      <c r="C237" s="41"/>
      <c r="D237" s="226" t="s">
        <v>224</v>
      </c>
      <c r="E237" s="41"/>
      <c r="F237" s="227" t="s">
        <v>2748</v>
      </c>
      <c r="G237" s="41"/>
      <c r="H237" s="41"/>
      <c r="I237" s="228"/>
      <c r="J237" s="41"/>
      <c r="K237" s="41"/>
      <c r="L237" s="45"/>
      <c r="M237" s="255"/>
      <c r="N237" s="256"/>
      <c r="O237" s="257"/>
      <c r="P237" s="257"/>
      <c r="Q237" s="257"/>
      <c r="R237" s="257"/>
      <c r="S237" s="257"/>
      <c r="T237" s="258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224</v>
      </c>
      <c r="AU237" s="18" t="s">
        <v>80</v>
      </c>
    </row>
    <row r="238" s="2" customFormat="1" ht="6.96" customHeight="1">
      <c r="A238" s="39"/>
      <c r="B238" s="60"/>
      <c r="C238" s="61"/>
      <c r="D238" s="61"/>
      <c r="E238" s="61"/>
      <c r="F238" s="61"/>
      <c r="G238" s="61"/>
      <c r="H238" s="61"/>
      <c r="I238" s="61"/>
      <c r="J238" s="61"/>
      <c r="K238" s="61"/>
      <c r="L238" s="45"/>
      <c r="M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</sheetData>
  <sheetProtection sheet="1" autoFilter="0" formatColumns="0" formatRows="0" objects="1" scenarios="1" spinCount="100000" saltValue="XilavBb6NAZ+/6PAr4ViBuK0Gwkw1skIIE4qiLNh9qbn/2/3z/gpN/giIOx0ZSDeodQph9MWHohzfMa0WSvwLQ==" hashValue="wa71jD0zHD8etg4CwH7233Xse0VZVMAqLAV1c1iuVFoy5ta4chNUymZafpXDzAJqOKnYmMA5Ub0XlF8QxgNSdQ==" algorithmName="SHA-512" password="CC35"/>
  <autoFilter ref="C89:K2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176</v>
      </c>
      <c r="L8" s="21"/>
    </row>
    <row r="9" s="2" customFormat="1" ht="16.5" customHeight="1">
      <c r="A9" s="39"/>
      <c r="B9" s="45"/>
      <c r="C9" s="39"/>
      <c r="D9" s="39"/>
      <c r="E9" s="144" t="s">
        <v>2594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2809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2596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2597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2596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2597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ROUND((SUM(BE90:BE205)),  2)</f>
        <v>0</v>
      </c>
      <c r="G35" s="39"/>
      <c r="H35" s="39"/>
      <c r="I35" s="158">
        <v>0.20999999999999999</v>
      </c>
      <c r="J35" s="157">
        <f>ROUND(((SUM(BE90:BE205))*I35),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ROUND((SUM(BF90:BF205)),  2)</f>
        <v>0</v>
      </c>
      <c r="G36" s="39"/>
      <c r="H36" s="39"/>
      <c r="I36" s="158">
        <v>0.12</v>
      </c>
      <c r="J36" s="157">
        <f>ROUND(((SUM(BF90:BF205))*I36),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ROUND((SUM(BG90:BG205)),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ROUND((SUM(BH90:BH205)),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ROUND((SUM(BI90:BI205)),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2594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D3.2.6.2 - PS240 - 5604 - Smutný Zdeněk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181</v>
      </c>
      <c r="D61" s="172"/>
      <c r="E61" s="172"/>
      <c r="F61" s="172"/>
      <c r="G61" s="172"/>
      <c r="H61" s="172"/>
      <c r="I61" s="172"/>
      <c r="J61" s="173" t="s">
        <v>182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183</v>
      </c>
    </row>
    <row r="64" s="9" customFormat="1" ht="24.96" customHeight="1">
      <c r="A64" s="9"/>
      <c r="B64" s="175"/>
      <c r="C64" s="176"/>
      <c r="D64" s="177" t="s">
        <v>2598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2599</v>
      </c>
      <c r="E65" s="178"/>
      <c r="F65" s="178"/>
      <c r="G65" s="178"/>
      <c r="H65" s="178"/>
      <c r="I65" s="178"/>
      <c r="J65" s="179">
        <f>J94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2600</v>
      </c>
      <c r="E66" s="178"/>
      <c r="F66" s="178"/>
      <c r="G66" s="178"/>
      <c r="H66" s="178"/>
      <c r="I66" s="178"/>
      <c r="J66" s="179">
        <f>J99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2601</v>
      </c>
      <c r="E67" s="178"/>
      <c r="F67" s="178"/>
      <c r="G67" s="178"/>
      <c r="H67" s="178"/>
      <c r="I67" s="178"/>
      <c r="J67" s="179">
        <f>J128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2602</v>
      </c>
      <c r="E68" s="178"/>
      <c r="F68" s="178"/>
      <c r="G68" s="178"/>
      <c r="H68" s="178"/>
      <c r="I68" s="178"/>
      <c r="J68" s="179">
        <f>J157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199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176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2594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178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D3.2.6.2 - PS240 - 5604 - Smutný Zdeněk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200</v>
      </c>
      <c r="D89" s="189" t="s">
        <v>58</v>
      </c>
      <c r="E89" s="189" t="s">
        <v>54</v>
      </c>
      <c r="F89" s="189" t="s">
        <v>55</v>
      </c>
      <c r="G89" s="189" t="s">
        <v>201</v>
      </c>
      <c r="H89" s="189" t="s">
        <v>202</v>
      </c>
      <c r="I89" s="189" t="s">
        <v>203</v>
      </c>
      <c r="J89" s="189" t="s">
        <v>182</v>
      </c>
      <c r="K89" s="190" t="s">
        <v>204</v>
      </c>
      <c r="L89" s="191"/>
      <c r="M89" s="93" t="s">
        <v>19</v>
      </c>
      <c r="N89" s="94" t="s">
        <v>43</v>
      </c>
      <c r="O89" s="94" t="s">
        <v>205</v>
      </c>
      <c r="P89" s="94" t="s">
        <v>206</v>
      </c>
      <c r="Q89" s="94" t="s">
        <v>207</v>
      </c>
      <c r="R89" s="94" t="s">
        <v>208</v>
      </c>
      <c r="S89" s="94" t="s">
        <v>209</v>
      </c>
      <c r="T89" s="95" t="s">
        <v>210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211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P91+P94+P99+P128+P157</f>
        <v>0</v>
      </c>
      <c r="Q90" s="97"/>
      <c r="R90" s="194">
        <f>R91+R94+R99+R128+R157</f>
        <v>0</v>
      </c>
      <c r="S90" s="97"/>
      <c r="T90" s="195">
        <f>T91+T94+T99+T128+T157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183</v>
      </c>
      <c r="BK90" s="196">
        <f>BK91+BK94+BK99+BK128+BK157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80</v>
      </c>
      <c r="F91" s="200" t="s">
        <v>2603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SUM(P92:P93)</f>
        <v>0</v>
      </c>
      <c r="Q91" s="205"/>
      <c r="R91" s="206">
        <f>SUM(R92:R93)</f>
        <v>0</v>
      </c>
      <c r="S91" s="205"/>
      <c r="T91" s="207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214</v>
      </c>
      <c r="BK91" s="210">
        <f>SUM(BK92:BK93)</f>
        <v>0</v>
      </c>
    </row>
    <row r="92" s="2" customFormat="1" ht="37.8" customHeight="1">
      <c r="A92" s="39"/>
      <c r="B92" s="40"/>
      <c r="C92" s="213" t="s">
        <v>80</v>
      </c>
      <c r="D92" s="213" t="s">
        <v>217</v>
      </c>
      <c r="E92" s="214" t="s">
        <v>2604</v>
      </c>
      <c r="F92" s="215" t="s">
        <v>2810</v>
      </c>
      <c r="G92" s="216" t="s">
        <v>523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222</v>
      </c>
      <c r="AT92" s="224" t="s">
        <v>217</v>
      </c>
      <c r="AU92" s="224" t="s">
        <v>80</v>
      </c>
      <c r="AY92" s="18" t="s">
        <v>214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222</v>
      </c>
      <c r="BM92" s="224" t="s">
        <v>82</v>
      </c>
    </row>
    <row r="93" s="2" customFormat="1">
      <c r="A93" s="39"/>
      <c r="B93" s="40"/>
      <c r="C93" s="41"/>
      <c r="D93" s="226" t="s">
        <v>224</v>
      </c>
      <c r="E93" s="41"/>
      <c r="F93" s="227" t="s">
        <v>2811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224</v>
      </c>
      <c r="AU93" s="18" t="s">
        <v>80</v>
      </c>
    </row>
    <row r="94" s="12" customFormat="1" ht="25.92" customHeight="1">
      <c r="A94" s="12"/>
      <c r="B94" s="197"/>
      <c r="C94" s="198"/>
      <c r="D94" s="199" t="s">
        <v>72</v>
      </c>
      <c r="E94" s="200" t="s">
        <v>82</v>
      </c>
      <c r="F94" s="200" t="s">
        <v>2607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SUM(P95:P98)</f>
        <v>0</v>
      </c>
      <c r="Q94" s="205"/>
      <c r="R94" s="206">
        <f>SUM(R95:R98)</f>
        <v>0</v>
      </c>
      <c r="S94" s="205"/>
      <c r="T94" s="207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80</v>
      </c>
      <c r="AT94" s="209" t="s">
        <v>72</v>
      </c>
      <c r="AU94" s="209" t="s">
        <v>73</v>
      </c>
      <c r="AY94" s="208" t="s">
        <v>214</v>
      </c>
      <c r="BK94" s="210">
        <f>SUM(BK95:BK98)</f>
        <v>0</v>
      </c>
    </row>
    <row r="95" s="2" customFormat="1" ht="24.15" customHeight="1">
      <c r="A95" s="39"/>
      <c r="B95" s="40"/>
      <c r="C95" s="213" t="s">
        <v>82</v>
      </c>
      <c r="D95" s="213" t="s">
        <v>217</v>
      </c>
      <c r="E95" s="214" t="s">
        <v>2608</v>
      </c>
      <c r="F95" s="215" t="s">
        <v>2812</v>
      </c>
      <c r="G95" s="216" t="s">
        <v>523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222</v>
      </c>
      <c r="AT95" s="224" t="s">
        <v>217</v>
      </c>
      <c r="AU95" s="224" t="s">
        <v>80</v>
      </c>
      <c r="AY95" s="18" t="s">
        <v>214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222</v>
      </c>
      <c r="BM95" s="224" t="s">
        <v>222</v>
      </c>
    </row>
    <row r="96" s="2" customFormat="1">
      <c r="A96" s="39"/>
      <c r="B96" s="40"/>
      <c r="C96" s="41"/>
      <c r="D96" s="226" t="s">
        <v>224</v>
      </c>
      <c r="E96" s="41"/>
      <c r="F96" s="227" t="s">
        <v>2812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224</v>
      </c>
      <c r="AU96" s="18" t="s">
        <v>80</v>
      </c>
    </row>
    <row r="97" s="2" customFormat="1" ht="16.5" customHeight="1">
      <c r="A97" s="39"/>
      <c r="B97" s="40"/>
      <c r="C97" s="213" t="s">
        <v>236</v>
      </c>
      <c r="D97" s="213" t="s">
        <v>217</v>
      </c>
      <c r="E97" s="214" t="s">
        <v>2610</v>
      </c>
      <c r="F97" s="215" t="s">
        <v>2778</v>
      </c>
      <c r="G97" s="216" t="s">
        <v>523</v>
      </c>
      <c r="H97" s="217">
        <v>0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222</v>
      </c>
      <c r="AT97" s="224" t="s">
        <v>217</v>
      </c>
      <c r="AU97" s="224" t="s">
        <v>80</v>
      </c>
      <c r="AY97" s="18" t="s">
        <v>214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222</v>
      </c>
      <c r="BM97" s="224" t="s">
        <v>259</v>
      </c>
    </row>
    <row r="98" s="2" customFormat="1">
      <c r="A98" s="39"/>
      <c r="B98" s="40"/>
      <c r="C98" s="41"/>
      <c r="D98" s="226" t="s">
        <v>224</v>
      </c>
      <c r="E98" s="41"/>
      <c r="F98" s="227" t="s">
        <v>2778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224</v>
      </c>
      <c r="AU98" s="18" t="s">
        <v>80</v>
      </c>
    </row>
    <row r="99" s="12" customFormat="1" ht="25.92" customHeight="1">
      <c r="A99" s="12"/>
      <c r="B99" s="197"/>
      <c r="C99" s="198"/>
      <c r="D99" s="199" t="s">
        <v>72</v>
      </c>
      <c r="E99" s="200" t="s">
        <v>236</v>
      </c>
      <c r="F99" s="200" t="s">
        <v>2612</v>
      </c>
      <c r="G99" s="198"/>
      <c r="H99" s="198"/>
      <c r="I99" s="201"/>
      <c r="J99" s="202">
        <f>BK99</f>
        <v>0</v>
      </c>
      <c r="K99" s="198"/>
      <c r="L99" s="203"/>
      <c r="M99" s="204"/>
      <c r="N99" s="205"/>
      <c r="O99" s="205"/>
      <c r="P99" s="206">
        <f>SUM(P100:P127)</f>
        <v>0</v>
      </c>
      <c r="Q99" s="205"/>
      <c r="R99" s="206">
        <f>SUM(R100:R127)</f>
        <v>0</v>
      </c>
      <c r="S99" s="205"/>
      <c r="T99" s="207">
        <f>SUM(T100:T127)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80</v>
      </c>
      <c r="AT99" s="209" t="s">
        <v>72</v>
      </c>
      <c r="AU99" s="209" t="s">
        <v>73</v>
      </c>
      <c r="AY99" s="208" t="s">
        <v>214</v>
      </c>
      <c r="BK99" s="210">
        <f>SUM(BK100:BK127)</f>
        <v>0</v>
      </c>
    </row>
    <row r="100" s="2" customFormat="1" ht="16.5" customHeight="1">
      <c r="A100" s="39"/>
      <c r="B100" s="40"/>
      <c r="C100" s="213" t="s">
        <v>222</v>
      </c>
      <c r="D100" s="213" t="s">
        <v>217</v>
      </c>
      <c r="E100" s="214" t="s">
        <v>2613</v>
      </c>
      <c r="F100" s="215" t="s">
        <v>2618</v>
      </c>
      <c r="G100" s="216" t="s">
        <v>523</v>
      </c>
      <c r="H100" s="217">
        <v>0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222</v>
      </c>
      <c r="AT100" s="224" t="s">
        <v>217</v>
      </c>
      <c r="AU100" s="224" t="s">
        <v>80</v>
      </c>
      <c r="AY100" s="18" t="s">
        <v>214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222</v>
      </c>
      <c r="BM100" s="224" t="s">
        <v>215</v>
      </c>
    </row>
    <row r="101" s="2" customFormat="1">
      <c r="A101" s="39"/>
      <c r="B101" s="40"/>
      <c r="C101" s="41"/>
      <c r="D101" s="226" t="s">
        <v>224</v>
      </c>
      <c r="E101" s="41"/>
      <c r="F101" s="227" t="s">
        <v>2618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224</v>
      </c>
      <c r="AU101" s="18" t="s">
        <v>80</v>
      </c>
    </row>
    <row r="102" s="2" customFormat="1" ht="24.15" customHeight="1">
      <c r="A102" s="39"/>
      <c r="B102" s="40"/>
      <c r="C102" s="213" t="s">
        <v>253</v>
      </c>
      <c r="D102" s="213" t="s">
        <v>217</v>
      </c>
      <c r="E102" s="214" t="s">
        <v>2615</v>
      </c>
      <c r="F102" s="215" t="s">
        <v>2813</v>
      </c>
      <c r="G102" s="216" t="s">
        <v>523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222</v>
      </c>
      <c r="AT102" s="224" t="s">
        <v>217</v>
      </c>
      <c r="AU102" s="224" t="s">
        <v>80</v>
      </c>
      <c r="AY102" s="18" t="s">
        <v>214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222</v>
      </c>
      <c r="BM102" s="224" t="s">
        <v>274</v>
      </c>
    </row>
    <row r="103" s="2" customFormat="1">
      <c r="A103" s="39"/>
      <c r="B103" s="40"/>
      <c r="C103" s="41"/>
      <c r="D103" s="226" t="s">
        <v>224</v>
      </c>
      <c r="E103" s="41"/>
      <c r="F103" s="227" t="s">
        <v>2813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224</v>
      </c>
      <c r="AU103" s="18" t="s">
        <v>80</v>
      </c>
    </row>
    <row r="104" s="2" customFormat="1" ht="16.5" customHeight="1">
      <c r="A104" s="39"/>
      <c r="B104" s="40"/>
      <c r="C104" s="213" t="s">
        <v>259</v>
      </c>
      <c r="D104" s="213" t="s">
        <v>217</v>
      </c>
      <c r="E104" s="214" t="s">
        <v>2617</v>
      </c>
      <c r="F104" s="215" t="s">
        <v>2626</v>
      </c>
      <c r="G104" s="216" t="s">
        <v>523</v>
      </c>
      <c r="H104" s="217">
        <v>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222</v>
      </c>
      <c r="AT104" s="224" t="s">
        <v>217</v>
      </c>
      <c r="AU104" s="224" t="s">
        <v>80</v>
      </c>
      <c r="AY104" s="18" t="s">
        <v>214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222</v>
      </c>
      <c r="BM104" s="224" t="s">
        <v>8</v>
      </c>
    </row>
    <row r="105" s="2" customFormat="1">
      <c r="A105" s="39"/>
      <c r="B105" s="40"/>
      <c r="C105" s="41"/>
      <c r="D105" s="226" t="s">
        <v>224</v>
      </c>
      <c r="E105" s="41"/>
      <c r="F105" s="227" t="s">
        <v>2627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224</v>
      </c>
      <c r="AU105" s="18" t="s">
        <v>80</v>
      </c>
    </row>
    <row r="106" s="2" customFormat="1" ht="16.5" customHeight="1">
      <c r="A106" s="39"/>
      <c r="B106" s="40"/>
      <c r="C106" s="213" t="s">
        <v>263</v>
      </c>
      <c r="D106" s="213" t="s">
        <v>217</v>
      </c>
      <c r="E106" s="214" t="s">
        <v>2619</v>
      </c>
      <c r="F106" s="215" t="s">
        <v>2629</v>
      </c>
      <c r="G106" s="216" t="s">
        <v>523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222</v>
      </c>
      <c r="AT106" s="224" t="s">
        <v>217</v>
      </c>
      <c r="AU106" s="224" t="s">
        <v>80</v>
      </c>
      <c r="AY106" s="18" t="s">
        <v>214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222</v>
      </c>
      <c r="BM106" s="224" t="s">
        <v>292</v>
      </c>
    </row>
    <row r="107" s="2" customFormat="1">
      <c r="A107" s="39"/>
      <c r="B107" s="40"/>
      <c r="C107" s="41"/>
      <c r="D107" s="226" t="s">
        <v>224</v>
      </c>
      <c r="E107" s="41"/>
      <c r="F107" s="227" t="s">
        <v>2629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224</v>
      </c>
      <c r="AU107" s="18" t="s">
        <v>80</v>
      </c>
    </row>
    <row r="108" s="2" customFormat="1" ht="16.5" customHeight="1">
      <c r="A108" s="39"/>
      <c r="B108" s="40"/>
      <c r="C108" s="213" t="s">
        <v>215</v>
      </c>
      <c r="D108" s="213" t="s">
        <v>217</v>
      </c>
      <c r="E108" s="214" t="s">
        <v>2621</v>
      </c>
      <c r="F108" s="215" t="s">
        <v>2780</v>
      </c>
      <c r="G108" s="216" t="s">
        <v>523</v>
      </c>
      <c r="H108" s="217">
        <v>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222</v>
      </c>
      <c r="AT108" s="224" t="s">
        <v>217</v>
      </c>
      <c r="AU108" s="224" t="s">
        <v>80</v>
      </c>
      <c r="AY108" s="18" t="s">
        <v>214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222</v>
      </c>
      <c r="BM108" s="224" t="s">
        <v>250</v>
      </c>
    </row>
    <row r="109" s="2" customFormat="1">
      <c r="A109" s="39"/>
      <c r="B109" s="40"/>
      <c r="C109" s="41"/>
      <c r="D109" s="226" t="s">
        <v>224</v>
      </c>
      <c r="E109" s="41"/>
      <c r="F109" s="227" t="s">
        <v>2780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224</v>
      </c>
      <c r="AU109" s="18" t="s">
        <v>80</v>
      </c>
    </row>
    <row r="110" s="2" customFormat="1" ht="16.5" customHeight="1">
      <c r="A110" s="39"/>
      <c r="B110" s="40"/>
      <c r="C110" s="213" t="s">
        <v>270</v>
      </c>
      <c r="D110" s="213" t="s">
        <v>217</v>
      </c>
      <c r="E110" s="214" t="s">
        <v>2623</v>
      </c>
      <c r="F110" s="215" t="s">
        <v>2781</v>
      </c>
      <c r="G110" s="216" t="s">
        <v>523</v>
      </c>
      <c r="H110" s="217">
        <v>1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222</v>
      </c>
      <c r="AT110" s="224" t="s">
        <v>217</v>
      </c>
      <c r="AU110" s="224" t="s">
        <v>80</v>
      </c>
      <c r="AY110" s="18" t="s">
        <v>214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222</v>
      </c>
      <c r="BM110" s="224" t="s">
        <v>307</v>
      </c>
    </row>
    <row r="111" s="2" customFormat="1">
      <c r="A111" s="39"/>
      <c r="B111" s="40"/>
      <c r="C111" s="41"/>
      <c r="D111" s="226" t="s">
        <v>224</v>
      </c>
      <c r="E111" s="41"/>
      <c r="F111" s="227" t="s">
        <v>2781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224</v>
      </c>
      <c r="AU111" s="18" t="s">
        <v>80</v>
      </c>
    </row>
    <row r="112" s="2" customFormat="1" ht="16.5" customHeight="1">
      <c r="A112" s="39"/>
      <c r="B112" s="40"/>
      <c r="C112" s="213" t="s">
        <v>274</v>
      </c>
      <c r="D112" s="213" t="s">
        <v>217</v>
      </c>
      <c r="E112" s="214" t="s">
        <v>2625</v>
      </c>
      <c r="F112" s="215" t="s">
        <v>2635</v>
      </c>
      <c r="G112" s="216" t="s">
        <v>523</v>
      </c>
      <c r="H112" s="217">
        <v>0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222</v>
      </c>
      <c r="AT112" s="224" t="s">
        <v>217</v>
      </c>
      <c r="AU112" s="224" t="s">
        <v>80</v>
      </c>
      <c r="AY112" s="18" t="s">
        <v>214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222</v>
      </c>
      <c r="BM112" s="224" t="s">
        <v>315</v>
      </c>
    </row>
    <row r="113" s="2" customFormat="1">
      <c r="A113" s="39"/>
      <c r="B113" s="40"/>
      <c r="C113" s="41"/>
      <c r="D113" s="226" t="s">
        <v>224</v>
      </c>
      <c r="E113" s="41"/>
      <c r="F113" s="227" t="s">
        <v>2635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224</v>
      </c>
      <c r="AU113" s="18" t="s">
        <v>80</v>
      </c>
    </row>
    <row r="114" s="2" customFormat="1" ht="16.5" customHeight="1">
      <c r="A114" s="39"/>
      <c r="B114" s="40"/>
      <c r="C114" s="213" t="s">
        <v>281</v>
      </c>
      <c r="D114" s="213" t="s">
        <v>217</v>
      </c>
      <c r="E114" s="214" t="s">
        <v>2628</v>
      </c>
      <c r="F114" s="215" t="s">
        <v>2639</v>
      </c>
      <c r="G114" s="216" t="s">
        <v>523</v>
      </c>
      <c r="H114" s="217">
        <v>0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222</v>
      </c>
      <c r="AT114" s="224" t="s">
        <v>217</v>
      </c>
      <c r="AU114" s="224" t="s">
        <v>80</v>
      </c>
      <c r="AY114" s="18" t="s">
        <v>214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222</v>
      </c>
      <c r="BM114" s="224" t="s">
        <v>325</v>
      </c>
    </row>
    <row r="115" s="2" customFormat="1">
      <c r="A115" s="39"/>
      <c r="B115" s="40"/>
      <c r="C115" s="41"/>
      <c r="D115" s="226" t="s">
        <v>224</v>
      </c>
      <c r="E115" s="41"/>
      <c r="F115" s="227" t="s">
        <v>2639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224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217</v>
      </c>
      <c r="E116" s="214" t="s">
        <v>2630</v>
      </c>
      <c r="F116" s="215" t="s">
        <v>2641</v>
      </c>
      <c r="G116" s="216" t="s">
        <v>523</v>
      </c>
      <c r="H116" s="217">
        <v>0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222</v>
      </c>
      <c r="AT116" s="224" t="s">
        <v>217</v>
      </c>
      <c r="AU116" s="224" t="s">
        <v>80</v>
      </c>
      <c r="AY116" s="18" t="s">
        <v>214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222</v>
      </c>
      <c r="BM116" s="224" t="s">
        <v>338</v>
      </c>
    </row>
    <row r="117" s="2" customFormat="1">
      <c r="A117" s="39"/>
      <c r="B117" s="40"/>
      <c r="C117" s="41"/>
      <c r="D117" s="226" t="s">
        <v>224</v>
      </c>
      <c r="E117" s="41"/>
      <c r="F117" s="227" t="s">
        <v>2641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224</v>
      </c>
      <c r="AU117" s="18" t="s">
        <v>80</v>
      </c>
    </row>
    <row r="118" s="2" customFormat="1" ht="16.5" customHeight="1">
      <c r="A118" s="39"/>
      <c r="B118" s="40"/>
      <c r="C118" s="213" t="s">
        <v>288</v>
      </c>
      <c r="D118" s="213" t="s">
        <v>217</v>
      </c>
      <c r="E118" s="214" t="s">
        <v>2632</v>
      </c>
      <c r="F118" s="215" t="s">
        <v>2814</v>
      </c>
      <c r="G118" s="216" t="s">
        <v>523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222</v>
      </c>
      <c r="AT118" s="224" t="s">
        <v>217</v>
      </c>
      <c r="AU118" s="224" t="s">
        <v>80</v>
      </c>
      <c r="AY118" s="18" t="s">
        <v>214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222</v>
      </c>
      <c r="BM118" s="224" t="s">
        <v>352</v>
      </c>
    </row>
    <row r="119" s="2" customFormat="1">
      <c r="A119" s="39"/>
      <c r="B119" s="40"/>
      <c r="C119" s="41"/>
      <c r="D119" s="226" t="s">
        <v>224</v>
      </c>
      <c r="E119" s="41"/>
      <c r="F119" s="227" t="s">
        <v>2814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80</v>
      </c>
    </row>
    <row r="120" s="2" customFormat="1" ht="16.5" customHeight="1">
      <c r="A120" s="39"/>
      <c r="B120" s="40"/>
      <c r="C120" s="213" t="s">
        <v>292</v>
      </c>
      <c r="D120" s="213" t="s">
        <v>217</v>
      </c>
      <c r="E120" s="214" t="s">
        <v>2634</v>
      </c>
      <c r="F120" s="215" t="s">
        <v>2645</v>
      </c>
      <c r="G120" s="216" t="s">
        <v>523</v>
      </c>
      <c r="H120" s="217">
        <v>0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222</v>
      </c>
      <c r="AT120" s="224" t="s">
        <v>217</v>
      </c>
      <c r="AU120" s="224" t="s">
        <v>80</v>
      </c>
      <c r="AY120" s="18" t="s">
        <v>214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222</v>
      </c>
      <c r="BM120" s="224" t="s">
        <v>364</v>
      </c>
    </row>
    <row r="121" s="2" customFormat="1">
      <c r="A121" s="39"/>
      <c r="B121" s="40"/>
      <c r="C121" s="41"/>
      <c r="D121" s="226" t="s">
        <v>224</v>
      </c>
      <c r="E121" s="41"/>
      <c r="F121" s="227" t="s">
        <v>2645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224</v>
      </c>
      <c r="AU121" s="18" t="s">
        <v>80</v>
      </c>
    </row>
    <row r="122" s="2" customFormat="1" ht="16.5" customHeight="1">
      <c r="A122" s="39"/>
      <c r="B122" s="40"/>
      <c r="C122" s="213" t="s">
        <v>296</v>
      </c>
      <c r="D122" s="213" t="s">
        <v>217</v>
      </c>
      <c r="E122" s="214" t="s">
        <v>2636</v>
      </c>
      <c r="F122" s="215" t="s">
        <v>2783</v>
      </c>
      <c r="G122" s="216" t="s">
        <v>523</v>
      </c>
      <c r="H122" s="217">
        <v>1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222</v>
      </c>
      <c r="AT122" s="224" t="s">
        <v>217</v>
      </c>
      <c r="AU122" s="224" t="s">
        <v>80</v>
      </c>
      <c r="AY122" s="18" t="s">
        <v>214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222</v>
      </c>
      <c r="BM122" s="224" t="s">
        <v>372</v>
      </c>
    </row>
    <row r="123" s="2" customFormat="1">
      <c r="A123" s="39"/>
      <c r="B123" s="40"/>
      <c r="C123" s="41"/>
      <c r="D123" s="226" t="s">
        <v>224</v>
      </c>
      <c r="E123" s="41"/>
      <c r="F123" s="227" t="s">
        <v>2783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224</v>
      </c>
      <c r="AU123" s="18" t="s">
        <v>80</v>
      </c>
    </row>
    <row r="124" s="2" customFormat="1" ht="16.5" customHeight="1">
      <c r="A124" s="39"/>
      <c r="B124" s="40"/>
      <c r="C124" s="213" t="s">
        <v>250</v>
      </c>
      <c r="D124" s="213" t="s">
        <v>217</v>
      </c>
      <c r="E124" s="214" t="s">
        <v>2638</v>
      </c>
      <c r="F124" s="215" t="s">
        <v>2815</v>
      </c>
      <c r="G124" s="216" t="s">
        <v>523</v>
      </c>
      <c r="H124" s="217">
        <v>1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222</v>
      </c>
      <c r="AT124" s="224" t="s">
        <v>217</v>
      </c>
      <c r="AU124" s="224" t="s">
        <v>80</v>
      </c>
      <c r="AY124" s="18" t="s">
        <v>214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222</v>
      </c>
      <c r="BM124" s="224" t="s">
        <v>257</v>
      </c>
    </row>
    <row r="125" s="2" customFormat="1">
      <c r="A125" s="39"/>
      <c r="B125" s="40"/>
      <c r="C125" s="41"/>
      <c r="D125" s="226" t="s">
        <v>224</v>
      </c>
      <c r="E125" s="41"/>
      <c r="F125" s="227" t="s">
        <v>2815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224</v>
      </c>
      <c r="AU125" s="18" t="s">
        <v>80</v>
      </c>
    </row>
    <row r="126" s="2" customFormat="1" ht="16.5" customHeight="1">
      <c r="A126" s="39"/>
      <c r="B126" s="40"/>
      <c r="C126" s="213" t="s">
        <v>303</v>
      </c>
      <c r="D126" s="213" t="s">
        <v>217</v>
      </c>
      <c r="E126" s="214" t="s">
        <v>2640</v>
      </c>
      <c r="F126" s="215" t="s">
        <v>2786</v>
      </c>
      <c r="G126" s="216" t="s">
        <v>523</v>
      </c>
      <c r="H126" s="217">
        <v>0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222</v>
      </c>
      <c r="AT126" s="224" t="s">
        <v>217</v>
      </c>
      <c r="AU126" s="224" t="s">
        <v>80</v>
      </c>
      <c r="AY126" s="18" t="s">
        <v>214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222</v>
      </c>
      <c r="BM126" s="224" t="s">
        <v>395</v>
      </c>
    </row>
    <row r="127" s="2" customFormat="1">
      <c r="A127" s="39"/>
      <c r="B127" s="40"/>
      <c r="C127" s="41"/>
      <c r="D127" s="226" t="s">
        <v>224</v>
      </c>
      <c r="E127" s="41"/>
      <c r="F127" s="227" t="s">
        <v>2786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224</v>
      </c>
      <c r="AU127" s="18" t="s">
        <v>80</v>
      </c>
    </row>
    <row r="128" s="12" customFormat="1" ht="25.92" customHeight="1">
      <c r="A128" s="12"/>
      <c r="B128" s="197"/>
      <c r="C128" s="198"/>
      <c r="D128" s="199" t="s">
        <v>72</v>
      </c>
      <c r="E128" s="200" t="s">
        <v>222</v>
      </c>
      <c r="F128" s="200" t="s">
        <v>2662</v>
      </c>
      <c r="G128" s="198"/>
      <c r="H128" s="198"/>
      <c r="I128" s="201"/>
      <c r="J128" s="202">
        <f>BK128</f>
        <v>0</v>
      </c>
      <c r="K128" s="198"/>
      <c r="L128" s="203"/>
      <c r="M128" s="204"/>
      <c r="N128" s="205"/>
      <c r="O128" s="205"/>
      <c r="P128" s="206">
        <f>SUM(P129:P156)</f>
        <v>0</v>
      </c>
      <c r="Q128" s="205"/>
      <c r="R128" s="206">
        <f>SUM(R129:R156)</f>
        <v>0</v>
      </c>
      <c r="S128" s="205"/>
      <c r="T128" s="207">
        <f>SUM(T129:T156)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80</v>
      </c>
      <c r="AT128" s="209" t="s">
        <v>72</v>
      </c>
      <c r="AU128" s="209" t="s">
        <v>73</v>
      </c>
      <c r="AY128" s="208" t="s">
        <v>214</v>
      </c>
      <c r="BK128" s="210">
        <f>SUM(BK129:BK156)</f>
        <v>0</v>
      </c>
    </row>
    <row r="129" s="2" customFormat="1" ht="16.5" customHeight="1">
      <c r="A129" s="39"/>
      <c r="B129" s="40"/>
      <c r="C129" s="213" t="s">
        <v>307</v>
      </c>
      <c r="D129" s="213" t="s">
        <v>217</v>
      </c>
      <c r="E129" s="214" t="s">
        <v>2642</v>
      </c>
      <c r="F129" s="215" t="s">
        <v>2666</v>
      </c>
      <c r="G129" s="216" t="s">
        <v>523</v>
      </c>
      <c r="H129" s="217">
        <v>0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222</v>
      </c>
      <c r="AT129" s="224" t="s">
        <v>217</v>
      </c>
      <c r="AU129" s="224" t="s">
        <v>80</v>
      </c>
      <c r="AY129" s="18" t="s">
        <v>214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222</v>
      </c>
      <c r="BM129" s="224" t="s">
        <v>407</v>
      </c>
    </row>
    <row r="130" s="2" customFormat="1">
      <c r="A130" s="39"/>
      <c r="B130" s="40"/>
      <c r="C130" s="41"/>
      <c r="D130" s="226" t="s">
        <v>224</v>
      </c>
      <c r="E130" s="41"/>
      <c r="F130" s="227" t="s">
        <v>2666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224</v>
      </c>
      <c r="AU130" s="18" t="s">
        <v>80</v>
      </c>
    </row>
    <row r="131" s="2" customFormat="1" ht="16.5" customHeight="1">
      <c r="A131" s="39"/>
      <c r="B131" s="40"/>
      <c r="C131" s="213" t="s">
        <v>311</v>
      </c>
      <c r="D131" s="213" t="s">
        <v>217</v>
      </c>
      <c r="E131" s="214" t="s">
        <v>2644</v>
      </c>
      <c r="F131" s="215" t="s">
        <v>2668</v>
      </c>
      <c r="G131" s="216" t="s">
        <v>523</v>
      </c>
      <c r="H131" s="217">
        <v>3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44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222</v>
      </c>
      <c r="AT131" s="224" t="s">
        <v>217</v>
      </c>
      <c r="AU131" s="224" t="s">
        <v>80</v>
      </c>
      <c r="AY131" s="18" t="s">
        <v>214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222</v>
      </c>
      <c r="BM131" s="224" t="s">
        <v>421</v>
      </c>
    </row>
    <row r="132" s="2" customFormat="1">
      <c r="A132" s="39"/>
      <c r="B132" s="40"/>
      <c r="C132" s="41"/>
      <c r="D132" s="226" t="s">
        <v>224</v>
      </c>
      <c r="E132" s="41"/>
      <c r="F132" s="227" t="s">
        <v>2668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224</v>
      </c>
      <c r="AU132" s="18" t="s">
        <v>80</v>
      </c>
    </row>
    <row r="133" s="2" customFormat="1" ht="16.5" customHeight="1">
      <c r="A133" s="39"/>
      <c r="B133" s="40"/>
      <c r="C133" s="213" t="s">
        <v>315</v>
      </c>
      <c r="D133" s="213" t="s">
        <v>217</v>
      </c>
      <c r="E133" s="214" t="s">
        <v>2646</v>
      </c>
      <c r="F133" s="215" t="s">
        <v>2670</v>
      </c>
      <c r="G133" s="216" t="s">
        <v>523</v>
      </c>
      <c r="H133" s="217">
        <v>3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222</v>
      </c>
      <c r="AT133" s="224" t="s">
        <v>217</v>
      </c>
      <c r="AU133" s="224" t="s">
        <v>80</v>
      </c>
      <c r="AY133" s="18" t="s">
        <v>214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222</v>
      </c>
      <c r="BM133" s="224" t="s">
        <v>433</v>
      </c>
    </row>
    <row r="134" s="2" customFormat="1">
      <c r="A134" s="39"/>
      <c r="B134" s="40"/>
      <c r="C134" s="41"/>
      <c r="D134" s="226" t="s">
        <v>224</v>
      </c>
      <c r="E134" s="41"/>
      <c r="F134" s="227" t="s">
        <v>2670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224</v>
      </c>
      <c r="AU134" s="18" t="s">
        <v>80</v>
      </c>
    </row>
    <row r="135" s="2" customFormat="1" ht="16.5" customHeight="1">
      <c r="A135" s="39"/>
      <c r="B135" s="40"/>
      <c r="C135" s="213" t="s">
        <v>7</v>
      </c>
      <c r="D135" s="213" t="s">
        <v>217</v>
      </c>
      <c r="E135" s="214" t="s">
        <v>2648</v>
      </c>
      <c r="F135" s="215" t="s">
        <v>2672</v>
      </c>
      <c r="G135" s="216" t="s">
        <v>603</v>
      </c>
      <c r="H135" s="217">
        <v>1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222</v>
      </c>
      <c r="AT135" s="224" t="s">
        <v>217</v>
      </c>
      <c r="AU135" s="224" t="s">
        <v>80</v>
      </c>
      <c r="AY135" s="18" t="s">
        <v>214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222</v>
      </c>
      <c r="BM135" s="224" t="s">
        <v>443</v>
      </c>
    </row>
    <row r="136" s="2" customFormat="1">
      <c r="A136" s="39"/>
      <c r="B136" s="40"/>
      <c r="C136" s="41"/>
      <c r="D136" s="226" t="s">
        <v>224</v>
      </c>
      <c r="E136" s="41"/>
      <c r="F136" s="227" t="s">
        <v>2672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224</v>
      </c>
      <c r="AU136" s="18" t="s">
        <v>80</v>
      </c>
    </row>
    <row r="137" s="2" customFormat="1" ht="16.5" customHeight="1">
      <c r="A137" s="39"/>
      <c r="B137" s="40"/>
      <c r="C137" s="213" t="s">
        <v>325</v>
      </c>
      <c r="D137" s="213" t="s">
        <v>217</v>
      </c>
      <c r="E137" s="214" t="s">
        <v>2650</v>
      </c>
      <c r="F137" s="215" t="s">
        <v>2674</v>
      </c>
      <c r="G137" s="216" t="s">
        <v>220</v>
      </c>
      <c r="H137" s="217">
        <v>10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222</v>
      </c>
      <c r="AT137" s="224" t="s">
        <v>217</v>
      </c>
      <c r="AU137" s="224" t="s">
        <v>80</v>
      </c>
      <c r="AY137" s="18" t="s">
        <v>214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222</v>
      </c>
      <c r="BM137" s="224" t="s">
        <v>455</v>
      </c>
    </row>
    <row r="138" s="2" customFormat="1">
      <c r="A138" s="39"/>
      <c r="B138" s="40"/>
      <c r="C138" s="41"/>
      <c r="D138" s="226" t="s">
        <v>224</v>
      </c>
      <c r="E138" s="41"/>
      <c r="F138" s="227" t="s">
        <v>2674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224</v>
      </c>
      <c r="AU138" s="18" t="s">
        <v>80</v>
      </c>
    </row>
    <row r="139" s="2" customFormat="1" ht="16.5" customHeight="1">
      <c r="A139" s="39"/>
      <c r="B139" s="40"/>
      <c r="C139" s="213" t="s">
        <v>331</v>
      </c>
      <c r="D139" s="213" t="s">
        <v>217</v>
      </c>
      <c r="E139" s="214" t="s">
        <v>2652</v>
      </c>
      <c r="F139" s="215" t="s">
        <v>2676</v>
      </c>
      <c r="G139" s="216" t="s">
        <v>603</v>
      </c>
      <c r="H139" s="217">
        <v>1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222</v>
      </c>
      <c r="AT139" s="224" t="s">
        <v>217</v>
      </c>
      <c r="AU139" s="224" t="s">
        <v>80</v>
      </c>
      <c r="AY139" s="18" t="s">
        <v>214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222</v>
      </c>
      <c r="BM139" s="224" t="s">
        <v>464</v>
      </c>
    </row>
    <row r="140" s="2" customFormat="1">
      <c r="A140" s="39"/>
      <c r="B140" s="40"/>
      <c r="C140" s="41"/>
      <c r="D140" s="226" t="s">
        <v>224</v>
      </c>
      <c r="E140" s="41"/>
      <c r="F140" s="227" t="s">
        <v>2676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80</v>
      </c>
    </row>
    <row r="141" s="2" customFormat="1" ht="16.5" customHeight="1">
      <c r="A141" s="39"/>
      <c r="B141" s="40"/>
      <c r="C141" s="213" t="s">
        <v>338</v>
      </c>
      <c r="D141" s="213" t="s">
        <v>217</v>
      </c>
      <c r="E141" s="214" t="s">
        <v>2654</v>
      </c>
      <c r="F141" s="215" t="s">
        <v>2787</v>
      </c>
      <c r="G141" s="216" t="s">
        <v>220</v>
      </c>
      <c r="H141" s="217">
        <v>5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222</v>
      </c>
      <c r="AT141" s="224" t="s">
        <v>217</v>
      </c>
      <c r="AU141" s="224" t="s">
        <v>80</v>
      </c>
      <c r="AY141" s="18" t="s">
        <v>214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222</v>
      </c>
      <c r="BM141" s="224" t="s">
        <v>476</v>
      </c>
    </row>
    <row r="142" s="2" customFormat="1">
      <c r="A142" s="39"/>
      <c r="B142" s="40"/>
      <c r="C142" s="41"/>
      <c r="D142" s="226" t="s">
        <v>224</v>
      </c>
      <c r="E142" s="41"/>
      <c r="F142" s="227" t="s">
        <v>2787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80</v>
      </c>
    </row>
    <row r="143" s="2" customFormat="1" ht="16.5" customHeight="1">
      <c r="A143" s="39"/>
      <c r="B143" s="40"/>
      <c r="C143" s="213" t="s">
        <v>346</v>
      </c>
      <c r="D143" s="213" t="s">
        <v>217</v>
      </c>
      <c r="E143" s="214" t="s">
        <v>2656</v>
      </c>
      <c r="F143" s="215" t="s">
        <v>2682</v>
      </c>
      <c r="G143" s="216" t="s">
        <v>220</v>
      </c>
      <c r="H143" s="217">
        <v>8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222</v>
      </c>
      <c r="AT143" s="224" t="s">
        <v>217</v>
      </c>
      <c r="AU143" s="224" t="s">
        <v>80</v>
      </c>
      <c r="AY143" s="18" t="s">
        <v>214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222</v>
      </c>
      <c r="BM143" s="224" t="s">
        <v>488</v>
      </c>
    </row>
    <row r="144" s="2" customFormat="1">
      <c r="A144" s="39"/>
      <c r="B144" s="40"/>
      <c r="C144" s="41"/>
      <c r="D144" s="226" t="s">
        <v>224</v>
      </c>
      <c r="E144" s="41"/>
      <c r="F144" s="227" t="s">
        <v>2682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80</v>
      </c>
    </row>
    <row r="145" s="2" customFormat="1" ht="16.5" customHeight="1">
      <c r="A145" s="39"/>
      <c r="B145" s="40"/>
      <c r="C145" s="213" t="s">
        <v>352</v>
      </c>
      <c r="D145" s="213" t="s">
        <v>217</v>
      </c>
      <c r="E145" s="214" t="s">
        <v>2658</v>
      </c>
      <c r="F145" s="215" t="s">
        <v>2686</v>
      </c>
      <c r="G145" s="216" t="s">
        <v>220</v>
      </c>
      <c r="H145" s="217">
        <v>3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222</v>
      </c>
      <c r="AT145" s="224" t="s">
        <v>217</v>
      </c>
      <c r="AU145" s="224" t="s">
        <v>80</v>
      </c>
      <c r="AY145" s="18" t="s">
        <v>214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222</v>
      </c>
      <c r="BM145" s="224" t="s">
        <v>501</v>
      </c>
    </row>
    <row r="146" s="2" customFormat="1">
      <c r="A146" s="39"/>
      <c r="B146" s="40"/>
      <c r="C146" s="41"/>
      <c r="D146" s="226" t="s">
        <v>224</v>
      </c>
      <c r="E146" s="41"/>
      <c r="F146" s="227" t="s">
        <v>2686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80</v>
      </c>
    </row>
    <row r="147" s="2" customFormat="1" ht="16.5" customHeight="1">
      <c r="A147" s="39"/>
      <c r="B147" s="40"/>
      <c r="C147" s="213" t="s">
        <v>358</v>
      </c>
      <c r="D147" s="213" t="s">
        <v>217</v>
      </c>
      <c r="E147" s="214" t="s">
        <v>2660</v>
      </c>
      <c r="F147" s="215" t="s">
        <v>2688</v>
      </c>
      <c r="G147" s="216" t="s">
        <v>220</v>
      </c>
      <c r="H147" s="217">
        <v>8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222</v>
      </c>
      <c r="AT147" s="224" t="s">
        <v>217</v>
      </c>
      <c r="AU147" s="224" t="s">
        <v>80</v>
      </c>
      <c r="AY147" s="18" t="s">
        <v>214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222</v>
      </c>
      <c r="BM147" s="224" t="s">
        <v>514</v>
      </c>
    </row>
    <row r="148" s="2" customFormat="1">
      <c r="A148" s="39"/>
      <c r="B148" s="40"/>
      <c r="C148" s="41"/>
      <c r="D148" s="226" t="s">
        <v>224</v>
      </c>
      <c r="E148" s="41"/>
      <c r="F148" s="227" t="s">
        <v>2688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224</v>
      </c>
      <c r="AU148" s="18" t="s">
        <v>80</v>
      </c>
    </row>
    <row r="149" s="2" customFormat="1" ht="16.5" customHeight="1">
      <c r="A149" s="39"/>
      <c r="B149" s="40"/>
      <c r="C149" s="213" t="s">
        <v>364</v>
      </c>
      <c r="D149" s="213" t="s">
        <v>217</v>
      </c>
      <c r="E149" s="214" t="s">
        <v>2663</v>
      </c>
      <c r="F149" s="215" t="s">
        <v>2690</v>
      </c>
      <c r="G149" s="216" t="s">
        <v>220</v>
      </c>
      <c r="H149" s="217">
        <v>6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222</v>
      </c>
      <c r="AT149" s="224" t="s">
        <v>217</v>
      </c>
      <c r="AU149" s="224" t="s">
        <v>80</v>
      </c>
      <c r="AY149" s="18" t="s">
        <v>214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222</v>
      </c>
      <c r="BM149" s="224" t="s">
        <v>526</v>
      </c>
    </row>
    <row r="150" s="2" customFormat="1">
      <c r="A150" s="39"/>
      <c r="B150" s="40"/>
      <c r="C150" s="41"/>
      <c r="D150" s="226" t="s">
        <v>224</v>
      </c>
      <c r="E150" s="41"/>
      <c r="F150" s="227" t="s">
        <v>2690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80</v>
      </c>
    </row>
    <row r="151" s="2" customFormat="1" ht="16.5" customHeight="1">
      <c r="A151" s="39"/>
      <c r="B151" s="40"/>
      <c r="C151" s="213" t="s">
        <v>368</v>
      </c>
      <c r="D151" s="213" t="s">
        <v>217</v>
      </c>
      <c r="E151" s="214" t="s">
        <v>2665</v>
      </c>
      <c r="F151" s="215" t="s">
        <v>2692</v>
      </c>
      <c r="G151" s="216" t="s">
        <v>220</v>
      </c>
      <c r="H151" s="217">
        <v>3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222</v>
      </c>
      <c r="AT151" s="224" t="s">
        <v>217</v>
      </c>
      <c r="AU151" s="224" t="s">
        <v>80</v>
      </c>
      <c r="AY151" s="18" t="s">
        <v>214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222</v>
      </c>
      <c r="BM151" s="224" t="s">
        <v>539</v>
      </c>
    </row>
    <row r="152" s="2" customFormat="1">
      <c r="A152" s="39"/>
      <c r="B152" s="40"/>
      <c r="C152" s="41"/>
      <c r="D152" s="226" t="s">
        <v>224</v>
      </c>
      <c r="E152" s="41"/>
      <c r="F152" s="227" t="s">
        <v>2692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224</v>
      </c>
      <c r="AU152" s="18" t="s">
        <v>80</v>
      </c>
    </row>
    <row r="153" s="2" customFormat="1" ht="16.5" customHeight="1">
      <c r="A153" s="39"/>
      <c r="B153" s="40"/>
      <c r="C153" s="213" t="s">
        <v>372</v>
      </c>
      <c r="D153" s="213" t="s">
        <v>217</v>
      </c>
      <c r="E153" s="214" t="s">
        <v>2667</v>
      </c>
      <c r="F153" s="215" t="s">
        <v>2694</v>
      </c>
      <c r="G153" s="216" t="s">
        <v>220</v>
      </c>
      <c r="H153" s="217">
        <v>5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222</v>
      </c>
      <c r="AT153" s="224" t="s">
        <v>217</v>
      </c>
      <c r="AU153" s="224" t="s">
        <v>80</v>
      </c>
      <c r="AY153" s="18" t="s">
        <v>214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222</v>
      </c>
      <c r="BM153" s="224" t="s">
        <v>548</v>
      </c>
    </row>
    <row r="154" s="2" customFormat="1">
      <c r="A154" s="39"/>
      <c r="B154" s="40"/>
      <c r="C154" s="41"/>
      <c r="D154" s="226" t="s">
        <v>224</v>
      </c>
      <c r="E154" s="41"/>
      <c r="F154" s="227" t="s">
        <v>2694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224</v>
      </c>
      <c r="AU154" s="18" t="s">
        <v>80</v>
      </c>
    </row>
    <row r="155" s="2" customFormat="1" ht="16.5" customHeight="1">
      <c r="A155" s="39"/>
      <c r="B155" s="40"/>
      <c r="C155" s="213" t="s">
        <v>376</v>
      </c>
      <c r="D155" s="213" t="s">
        <v>217</v>
      </c>
      <c r="E155" s="214" t="s">
        <v>2669</v>
      </c>
      <c r="F155" s="215" t="s">
        <v>2698</v>
      </c>
      <c r="G155" s="216" t="s">
        <v>220</v>
      </c>
      <c r="H155" s="217">
        <v>10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222</v>
      </c>
      <c r="AT155" s="224" t="s">
        <v>217</v>
      </c>
      <c r="AU155" s="224" t="s">
        <v>80</v>
      </c>
      <c r="AY155" s="18" t="s">
        <v>214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222</v>
      </c>
      <c r="BM155" s="224" t="s">
        <v>563</v>
      </c>
    </row>
    <row r="156" s="2" customFormat="1">
      <c r="A156" s="39"/>
      <c r="B156" s="40"/>
      <c r="C156" s="41"/>
      <c r="D156" s="226" t="s">
        <v>224</v>
      </c>
      <c r="E156" s="41"/>
      <c r="F156" s="227" t="s">
        <v>2698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224</v>
      </c>
      <c r="AU156" s="18" t="s">
        <v>80</v>
      </c>
    </row>
    <row r="157" s="12" customFormat="1" ht="25.92" customHeight="1">
      <c r="A157" s="12"/>
      <c r="B157" s="197"/>
      <c r="C157" s="198"/>
      <c r="D157" s="199" t="s">
        <v>72</v>
      </c>
      <c r="E157" s="200" t="s">
        <v>253</v>
      </c>
      <c r="F157" s="200" t="s">
        <v>2699</v>
      </c>
      <c r="G157" s="198"/>
      <c r="H157" s="198"/>
      <c r="I157" s="201"/>
      <c r="J157" s="202">
        <f>BK157</f>
        <v>0</v>
      </c>
      <c r="K157" s="198"/>
      <c r="L157" s="203"/>
      <c r="M157" s="204"/>
      <c r="N157" s="205"/>
      <c r="O157" s="205"/>
      <c r="P157" s="206">
        <f>SUM(P158:P205)</f>
        <v>0</v>
      </c>
      <c r="Q157" s="205"/>
      <c r="R157" s="206">
        <f>SUM(R158:R205)</f>
        <v>0</v>
      </c>
      <c r="S157" s="205"/>
      <c r="T157" s="207">
        <f>SUM(T158:T205)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8" t="s">
        <v>80</v>
      </c>
      <c r="AT157" s="209" t="s">
        <v>72</v>
      </c>
      <c r="AU157" s="209" t="s">
        <v>73</v>
      </c>
      <c r="AY157" s="208" t="s">
        <v>214</v>
      </c>
      <c r="BK157" s="210">
        <f>SUM(BK158:BK205)</f>
        <v>0</v>
      </c>
    </row>
    <row r="158" s="2" customFormat="1" ht="24.15" customHeight="1">
      <c r="A158" s="39"/>
      <c r="B158" s="40"/>
      <c r="C158" s="213" t="s">
        <v>257</v>
      </c>
      <c r="D158" s="213" t="s">
        <v>217</v>
      </c>
      <c r="E158" s="214" t="s">
        <v>2671</v>
      </c>
      <c r="F158" s="215" t="s">
        <v>2788</v>
      </c>
      <c r="G158" s="216" t="s">
        <v>603</v>
      </c>
      <c r="H158" s="217">
        <v>1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222</v>
      </c>
      <c r="AT158" s="224" t="s">
        <v>217</v>
      </c>
      <c r="AU158" s="224" t="s">
        <v>80</v>
      </c>
      <c r="AY158" s="18" t="s">
        <v>214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222</v>
      </c>
      <c r="BM158" s="224" t="s">
        <v>334</v>
      </c>
    </row>
    <row r="159" s="2" customFormat="1">
      <c r="A159" s="39"/>
      <c r="B159" s="40"/>
      <c r="C159" s="41"/>
      <c r="D159" s="226" t="s">
        <v>224</v>
      </c>
      <c r="E159" s="41"/>
      <c r="F159" s="227" t="s">
        <v>2788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224</v>
      </c>
      <c r="AU159" s="18" t="s">
        <v>80</v>
      </c>
    </row>
    <row r="160" s="2" customFormat="1" ht="16.5" customHeight="1">
      <c r="A160" s="39"/>
      <c r="B160" s="40"/>
      <c r="C160" s="213" t="s">
        <v>389</v>
      </c>
      <c r="D160" s="213" t="s">
        <v>217</v>
      </c>
      <c r="E160" s="214" t="s">
        <v>2673</v>
      </c>
      <c r="F160" s="215" t="s">
        <v>2703</v>
      </c>
      <c r="G160" s="216" t="s">
        <v>603</v>
      </c>
      <c r="H160" s="217">
        <v>1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222</v>
      </c>
      <c r="AT160" s="224" t="s">
        <v>217</v>
      </c>
      <c r="AU160" s="224" t="s">
        <v>80</v>
      </c>
      <c r="AY160" s="18" t="s">
        <v>214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222</v>
      </c>
      <c r="BM160" s="224" t="s">
        <v>582</v>
      </c>
    </row>
    <row r="161" s="2" customFormat="1">
      <c r="A161" s="39"/>
      <c r="B161" s="40"/>
      <c r="C161" s="41"/>
      <c r="D161" s="226" t="s">
        <v>224</v>
      </c>
      <c r="E161" s="41"/>
      <c r="F161" s="227" t="s">
        <v>2703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224</v>
      </c>
      <c r="AU161" s="18" t="s">
        <v>80</v>
      </c>
    </row>
    <row r="162" s="2" customFormat="1" ht="24.15" customHeight="1">
      <c r="A162" s="39"/>
      <c r="B162" s="40"/>
      <c r="C162" s="213" t="s">
        <v>395</v>
      </c>
      <c r="D162" s="213" t="s">
        <v>217</v>
      </c>
      <c r="E162" s="214" t="s">
        <v>2675</v>
      </c>
      <c r="F162" s="215" t="s">
        <v>2705</v>
      </c>
      <c r="G162" s="216" t="s">
        <v>603</v>
      </c>
      <c r="H162" s="217">
        <v>0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44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222</v>
      </c>
      <c r="AT162" s="224" t="s">
        <v>217</v>
      </c>
      <c r="AU162" s="224" t="s">
        <v>80</v>
      </c>
      <c r="AY162" s="18" t="s">
        <v>214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222</v>
      </c>
      <c r="BM162" s="224" t="s">
        <v>594</v>
      </c>
    </row>
    <row r="163" s="2" customFormat="1">
      <c r="A163" s="39"/>
      <c r="B163" s="40"/>
      <c r="C163" s="41"/>
      <c r="D163" s="226" t="s">
        <v>224</v>
      </c>
      <c r="E163" s="41"/>
      <c r="F163" s="227" t="s">
        <v>2705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224</v>
      </c>
      <c r="AU163" s="18" t="s">
        <v>80</v>
      </c>
    </row>
    <row r="164" s="2" customFormat="1" ht="16.5" customHeight="1">
      <c r="A164" s="39"/>
      <c r="B164" s="40"/>
      <c r="C164" s="213" t="s">
        <v>401</v>
      </c>
      <c r="D164" s="213" t="s">
        <v>217</v>
      </c>
      <c r="E164" s="214" t="s">
        <v>2677</v>
      </c>
      <c r="F164" s="215" t="s">
        <v>2789</v>
      </c>
      <c r="G164" s="216" t="s">
        <v>603</v>
      </c>
      <c r="H164" s="217">
        <v>1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44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222</v>
      </c>
      <c r="AT164" s="224" t="s">
        <v>217</v>
      </c>
      <c r="AU164" s="224" t="s">
        <v>80</v>
      </c>
      <c r="AY164" s="18" t="s">
        <v>214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222</v>
      </c>
      <c r="BM164" s="224" t="s">
        <v>606</v>
      </c>
    </row>
    <row r="165" s="2" customFormat="1">
      <c r="A165" s="39"/>
      <c r="B165" s="40"/>
      <c r="C165" s="41"/>
      <c r="D165" s="226" t="s">
        <v>224</v>
      </c>
      <c r="E165" s="41"/>
      <c r="F165" s="227" t="s">
        <v>2789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224</v>
      </c>
      <c r="AU165" s="18" t="s">
        <v>80</v>
      </c>
    </row>
    <row r="166" s="2" customFormat="1" ht="16.5" customHeight="1">
      <c r="A166" s="39"/>
      <c r="B166" s="40"/>
      <c r="C166" s="213" t="s">
        <v>407</v>
      </c>
      <c r="D166" s="213" t="s">
        <v>217</v>
      </c>
      <c r="E166" s="214" t="s">
        <v>2679</v>
      </c>
      <c r="F166" s="215" t="s">
        <v>2709</v>
      </c>
      <c r="G166" s="216" t="s">
        <v>603</v>
      </c>
      <c r="H166" s="217">
        <v>0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44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222</v>
      </c>
      <c r="AT166" s="224" t="s">
        <v>217</v>
      </c>
      <c r="AU166" s="224" t="s">
        <v>80</v>
      </c>
      <c r="AY166" s="18" t="s">
        <v>214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80</v>
      </c>
      <c r="BK166" s="225">
        <f>ROUND(I166*H166,2)</f>
        <v>0</v>
      </c>
      <c r="BL166" s="18" t="s">
        <v>222</v>
      </c>
      <c r="BM166" s="224" t="s">
        <v>616</v>
      </c>
    </row>
    <row r="167" s="2" customFormat="1">
      <c r="A167" s="39"/>
      <c r="B167" s="40"/>
      <c r="C167" s="41"/>
      <c r="D167" s="226" t="s">
        <v>224</v>
      </c>
      <c r="E167" s="41"/>
      <c r="F167" s="227" t="s">
        <v>2709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224</v>
      </c>
      <c r="AU167" s="18" t="s">
        <v>80</v>
      </c>
    </row>
    <row r="168" s="2" customFormat="1" ht="16.5" customHeight="1">
      <c r="A168" s="39"/>
      <c r="B168" s="40"/>
      <c r="C168" s="213" t="s">
        <v>413</v>
      </c>
      <c r="D168" s="213" t="s">
        <v>217</v>
      </c>
      <c r="E168" s="214" t="s">
        <v>2681</v>
      </c>
      <c r="F168" s="215" t="s">
        <v>2711</v>
      </c>
      <c r="G168" s="216" t="s">
        <v>603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222</v>
      </c>
      <c r="AT168" s="224" t="s">
        <v>217</v>
      </c>
      <c r="AU168" s="224" t="s">
        <v>80</v>
      </c>
      <c r="AY168" s="18" t="s">
        <v>214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222</v>
      </c>
      <c r="BM168" s="224" t="s">
        <v>628</v>
      </c>
    </row>
    <row r="169" s="2" customFormat="1">
      <c r="A169" s="39"/>
      <c r="B169" s="40"/>
      <c r="C169" s="41"/>
      <c r="D169" s="226" t="s">
        <v>224</v>
      </c>
      <c r="E169" s="41"/>
      <c r="F169" s="227" t="s">
        <v>2711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224</v>
      </c>
      <c r="AU169" s="18" t="s">
        <v>80</v>
      </c>
    </row>
    <row r="170" s="2" customFormat="1" ht="16.5" customHeight="1">
      <c r="A170" s="39"/>
      <c r="B170" s="40"/>
      <c r="C170" s="213" t="s">
        <v>421</v>
      </c>
      <c r="D170" s="213" t="s">
        <v>217</v>
      </c>
      <c r="E170" s="214" t="s">
        <v>2683</v>
      </c>
      <c r="F170" s="215" t="s">
        <v>2713</v>
      </c>
      <c r="G170" s="216" t="s">
        <v>523</v>
      </c>
      <c r="H170" s="217">
        <v>10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222</v>
      </c>
      <c r="AT170" s="224" t="s">
        <v>217</v>
      </c>
      <c r="AU170" s="224" t="s">
        <v>80</v>
      </c>
      <c r="AY170" s="18" t="s">
        <v>214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222</v>
      </c>
      <c r="BM170" s="224" t="s">
        <v>640</v>
      </c>
    </row>
    <row r="171" s="2" customFormat="1">
      <c r="A171" s="39"/>
      <c r="B171" s="40"/>
      <c r="C171" s="41"/>
      <c r="D171" s="226" t="s">
        <v>224</v>
      </c>
      <c r="E171" s="41"/>
      <c r="F171" s="227" t="s">
        <v>2713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224</v>
      </c>
      <c r="AU171" s="18" t="s">
        <v>80</v>
      </c>
    </row>
    <row r="172" s="2" customFormat="1" ht="16.5" customHeight="1">
      <c r="A172" s="39"/>
      <c r="B172" s="40"/>
      <c r="C172" s="213" t="s">
        <v>428</v>
      </c>
      <c r="D172" s="213" t="s">
        <v>217</v>
      </c>
      <c r="E172" s="214" t="s">
        <v>2685</v>
      </c>
      <c r="F172" s="215" t="s">
        <v>2715</v>
      </c>
      <c r="G172" s="216" t="s">
        <v>523</v>
      </c>
      <c r="H172" s="217">
        <v>2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44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222</v>
      </c>
      <c r="AT172" s="224" t="s">
        <v>217</v>
      </c>
      <c r="AU172" s="224" t="s">
        <v>80</v>
      </c>
      <c r="AY172" s="18" t="s">
        <v>214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222</v>
      </c>
      <c r="BM172" s="224" t="s">
        <v>652</v>
      </c>
    </row>
    <row r="173" s="2" customFormat="1">
      <c r="A173" s="39"/>
      <c r="B173" s="40"/>
      <c r="C173" s="41"/>
      <c r="D173" s="226" t="s">
        <v>224</v>
      </c>
      <c r="E173" s="41"/>
      <c r="F173" s="227" t="s">
        <v>2715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224</v>
      </c>
      <c r="AU173" s="18" t="s">
        <v>80</v>
      </c>
    </row>
    <row r="174" s="2" customFormat="1" ht="16.5" customHeight="1">
      <c r="A174" s="39"/>
      <c r="B174" s="40"/>
      <c r="C174" s="213" t="s">
        <v>433</v>
      </c>
      <c r="D174" s="213" t="s">
        <v>217</v>
      </c>
      <c r="E174" s="214" t="s">
        <v>2687</v>
      </c>
      <c r="F174" s="215" t="s">
        <v>2717</v>
      </c>
      <c r="G174" s="216" t="s">
        <v>523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222</v>
      </c>
      <c r="AT174" s="224" t="s">
        <v>217</v>
      </c>
      <c r="AU174" s="224" t="s">
        <v>80</v>
      </c>
      <c r="AY174" s="18" t="s">
        <v>214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222</v>
      </c>
      <c r="BM174" s="224" t="s">
        <v>664</v>
      </c>
    </row>
    <row r="175" s="2" customFormat="1">
      <c r="A175" s="39"/>
      <c r="B175" s="40"/>
      <c r="C175" s="41"/>
      <c r="D175" s="226" t="s">
        <v>224</v>
      </c>
      <c r="E175" s="41"/>
      <c r="F175" s="227" t="s">
        <v>2717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224</v>
      </c>
      <c r="AU175" s="18" t="s">
        <v>80</v>
      </c>
    </row>
    <row r="176" s="2" customFormat="1" ht="33" customHeight="1">
      <c r="A176" s="39"/>
      <c r="B176" s="40"/>
      <c r="C176" s="213" t="s">
        <v>439</v>
      </c>
      <c r="D176" s="213" t="s">
        <v>217</v>
      </c>
      <c r="E176" s="214" t="s">
        <v>2689</v>
      </c>
      <c r="F176" s="215" t="s">
        <v>2719</v>
      </c>
      <c r="G176" s="216" t="s">
        <v>2720</v>
      </c>
      <c r="H176" s="217">
        <v>6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44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222</v>
      </c>
      <c r="AT176" s="224" t="s">
        <v>217</v>
      </c>
      <c r="AU176" s="224" t="s">
        <v>80</v>
      </c>
      <c r="AY176" s="18" t="s">
        <v>214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222</v>
      </c>
      <c r="BM176" s="224" t="s">
        <v>677</v>
      </c>
    </row>
    <row r="177" s="2" customFormat="1">
      <c r="A177" s="39"/>
      <c r="B177" s="40"/>
      <c r="C177" s="41"/>
      <c r="D177" s="226" t="s">
        <v>224</v>
      </c>
      <c r="E177" s="41"/>
      <c r="F177" s="227" t="s">
        <v>2719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224</v>
      </c>
      <c r="AU177" s="18" t="s">
        <v>80</v>
      </c>
    </row>
    <row r="178" s="2" customFormat="1" ht="24.15" customHeight="1">
      <c r="A178" s="39"/>
      <c r="B178" s="40"/>
      <c r="C178" s="213" t="s">
        <v>443</v>
      </c>
      <c r="D178" s="213" t="s">
        <v>217</v>
      </c>
      <c r="E178" s="214" t="s">
        <v>2691</v>
      </c>
      <c r="F178" s="215" t="s">
        <v>2722</v>
      </c>
      <c r="G178" s="216" t="s">
        <v>603</v>
      </c>
      <c r="H178" s="217">
        <v>0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44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222</v>
      </c>
      <c r="AT178" s="224" t="s">
        <v>217</v>
      </c>
      <c r="AU178" s="224" t="s">
        <v>80</v>
      </c>
      <c r="AY178" s="18" t="s">
        <v>214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222</v>
      </c>
      <c r="BM178" s="224" t="s">
        <v>690</v>
      </c>
    </row>
    <row r="179" s="2" customFormat="1">
      <c r="A179" s="39"/>
      <c r="B179" s="40"/>
      <c r="C179" s="41"/>
      <c r="D179" s="226" t="s">
        <v>224</v>
      </c>
      <c r="E179" s="41"/>
      <c r="F179" s="227" t="s">
        <v>2722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224</v>
      </c>
      <c r="AU179" s="18" t="s">
        <v>80</v>
      </c>
    </row>
    <row r="180" s="2" customFormat="1" ht="24.15" customHeight="1">
      <c r="A180" s="39"/>
      <c r="B180" s="40"/>
      <c r="C180" s="213" t="s">
        <v>449</v>
      </c>
      <c r="D180" s="213" t="s">
        <v>217</v>
      </c>
      <c r="E180" s="214" t="s">
        <v>2693</v>
      </c>
      <c r="F180" s="215" t="s">
        <v>2792</v>
      </c>
      <c r="G180" s="216" t="s">
        <v>523</v>
      </c>
      <c r="H180" s="217">
        <v>1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222</v>
      </c>
      <c r="AT180" s="224" t="s">
        <v>217</v>
      </c>
      <c r="AU180" s="224" t="s">
        <v>80</v>
      </c>
      <c r="AY180" s="18" t="s">
        <v>214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222</v>
      </c>
      <c r="BM180" s="224" t="s">
        <v>700</v>
      </c>
    </row>
    <row r="181" s="2" customFormat="1">
      <c r="A181" s="39"/>
      <c r="B181" s="40"/>
      <c r="C181" s="41"/>
      <c r="D181" s="226" t="s">
        <v>224</v>
      </c>
      <c r="E181" s="41"/>
      <c r="F181" s="227" t="s">
        <v>2792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224</v>
      </c>
      <c r="AU181" s="18" t="s">
        <v>80</v>
      </c>
    </row>
    <row r="182" s="2" customFormat="1" ht="16.5" customHeight="1">
      <c r="A182" s="39"/>
      <c r="B182" s="40"/>
      <c r="C182" s="213" t="s">
        <v>455</v>
      </c>
      <c r="D182" s="213" t="s">
        <v>217</v>
      </c>
      <c r="E182" s="214" t="s">
        <v>2695</v>
      </c>
      <c r="F182" s="215" t="s">
        <v>2726</v>
      </c>
      <c r="G182" s="216" t="s">
        <v>523</v>
      </c>
      <c r="H182" s="217">
        <v>1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44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222</v>
      </c>
      <c r="AT182" s="224" t="s">
        <v>217</v>
      </c>
      <c r="AU182" s="224" t="s">
        <v>80</v>
      </c>
      <c r="AY182" s="18" t="s">
        <v>214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80</v>
      </c>
      <c r="BK182" s="225">
        <f>ROUND(I182*H182,2)</f>
        <v>0</v>
      </c>
      <c r="BL182" s="18" t="s">
        <v>222</v>
      </c>
      <c r="BM182" s="224" t="s">
        <v>709</v>
      </c>
    </row>
    <row r="183" s="2" customFormat="1">
      <c r="A183" s="39"/>
      <c r="B183" s="40"/>
      <c r="C183" s="41"/>
      <c r="D183" s="226" t="s">
        <v>224</v>
      </c>
      <c r="E183" s="41"/>
      <c r="F183" s="227" t="s">
        <v>2726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224</v>
      </c>
      <c r="AU183" s="18" t="s">
        <v>80</v>
      </c>
    </row>
    <row r="184" s="2" customFormat="1" ht="24.15" customHeight="1">
      <c r="A184" s="39"/>
      <c r="B184" s="40"/>
      <c r="C184" s="213" t="s">
        <v>459</v>
      </c>
      <c r="D184" s="213" t="s">
        <v>217</v>
      </c>
      <c r="E184" s="214" t="s">
        <v>2697</v>
      </c>
      <c r="F184" s="215" t="s">
        <v>2728</v>
      </c>
      <c r="G184" s="216" t="s">
        <v>603</v>
      </c>
      <c r="H184" s="217">
        <v>1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222</v>
      </c>
      <c r="AT184" s="224" t="s">
        <v>217</v>
      </c>
      <c r="AU184" s="224" t="s">
        <v>80</v>
      </c>
      <c r="AY184" s="18" t="s">
        <v>214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222</v>
      </c>
      <c r="BM184" s="224" t="s">
        <v>722</v>
      </c>
    </row>
    <row r="185" s="2" customFormat="1">
      <c r="A185" s="39"/>
      <c r="B185" s="40"/>
      <c r="C185" s="41"/>
      <c r="D185" s="226" t="s">
        <v>224</v>
      </c>
      <c r="E185" s="41"/>
      <c r="F185" s="227" t="s">
        <v>2728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224</v>
      </c>
      <c r="AU185" s="18" t="s">
        <v>80</v>
      </c>
    </row>
    <row r="186" s="2" customFormat="1" ht="16.5" customHeight="1">
      <c r="A186" s="39"/>
      <c r="B186" s="40"/>
      <c r="C186" s="213" t="s">
        <v>464</v>
      </c>
      <c r="D186" s="213" t="s">
        <v>217</v>
      </c>
      <c r="E186" s="214" t="s">
        <v>2700</v>
      </c>
      <c r="F186" s="215" t="s">
        <v>2730</v>
      </c>
      <c r="G186" s="216" t="s">
        <v>603</v>
      </c>
      <c r="H186" s="217">
        <v>0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222</v>
      </c>
      <c r="AT186" s="224" t="s">
        <v>217</v>
      </c>
      <c r="AU186" s="224" t="s">
        <v>80</v>
      </c>
      <c r="AY186" s="18" t="s">
        <v>214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222</v>
      </c>
      <c r="BM186" s="224" t="s">
        <v>732</v>
      </c>
    </row>
    <row r="187" s="2" customFormat="1">
      <c r="A187" s="39"/>
      <c r="B187" s="40"/>
      <c r="C187" s="41"/>
      <c r="D187" s="226" t="s">
        <v>224</v>
      </c>
      <c r="E187" s="41"/>
      <c r="F187" s="227" t="s">
        <v>2730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224</v>
      </c>
      <c r="AU187" s="18" t="s">
        <v>80</v>
      </c>
    </row>
    <row r="188" s="2" customFormat="1" ht="16.5" customHeight="1">
      <c r="A188" s="39"/>
      <c r="B188" s="40"/>
      <c r="C188" s="213" t="s">
        <v>470</v>
      </c>
      <c r="D188" s="213" t="s">
        <v>217</v>
      </c>
      <c r="E188" s="214" t="s">
        <v>2702</v>
      </c>
      <c r="F188" s="215" t="s">
        <v>2732</v>
      </c>
      <c r="G188" s="216" t="s">
        <v>523</v>
      </c>
      <c r="H188" s="217">
        <v>1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222</v>
      </c>
      <c r="AT188" s="224" t="s">
        <v>217</v>
      </c>
      <c r="AU188" s="224" t="s">
        <v>80</v>
      </c>
      <c r="AY188" s="18" t="s">
        <v>214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222</v>
      </c>
      <c r="BM188" s="224" t="s">
        <v>742</v>
      </c>
    </row>
    <row r="189" s="2" customFormat="1">
      <c r="A189" s="39"/>
      <c r="B189" s="40"/>
      <c r="C189" s="41"/>
      <c r="D189" s="226" t="s">
        <v>224</v>
      </c>
      <c r="E189" s="41"/>
      <c r="F189" s="227" t="s">
        <v>2732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224</v>
      </c>
      <c r="AU189" s="18" t="s">
        <v>80</v>
      </c>
    </row>
    <row r="190" s="2" customFormat="1" ht="37.8" customHeight="1">
      <c r="A190" s="39"/>
      <c r="B190" s="40"/>
      <c r="C190" s="213" t="s">
        <v>476</v>
      </c>
      <c r="D190" s="213" t="s">
        <v>217</v>
      </c>
      <c r="E190" s="214" t="s">
        <v>2704</v>
      </c>
      <c r="F190" s="215" t="s">
        <v>2734</v>
      </c>
      <c r="G190" s="216" t="s">
        <v>2720</v>
      </c>
      <c r="H190" s="217">
        <v>6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222</v>
      </c>
      <c r="AT190" s="224" t="s">
        <v>217</v>
      </c>
      <c r="AU190" s="224" t="s">
        <v>80</v>
      </c>
      <c r="AY190" s="18" t="s">
        <v>214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222</v>
      </c>
      <c r="BM190" s="224" t="s">
        <v>754</v>
      </c>
    </row>
    <row r="191" s="2" customFormat="1">
      <c r="A191" s="39"/>
      <c r="B191" s="40"/>
      <c r="C191" s="41"/>
      <c r="D191" s="226" t="s">
        <v>224</v>
      </c>
      <c r="E191" s="41"/>
      <c r="F191" s="227" t="s">
        <v>2734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224</v>
      </c>
      <c r="AU191" s="18" t="s">
        <v>80</v>
      </c>
    </row>
    <row r="192" s="2" customFormat="1" ht="16.5" customHeight="1">
      <c r="A192" s="39"/>
      <c r="B192" s="40"/>
      <c r="C192" s="213" t="s">
        <v>482</v>
      </c>
      <c r="D192" s="213" t="s">
        <v>217</v>
      </c>
      <c r="E192" s="214" t="s">
        <v>2706</v>
      </c>
      <c r="F192" s="215" t="s">
        <v>2736</v>
      </c>
      <c r="G192" s="216" t="s">
        <v>603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222</v>
      </c>
      <c r="AT192" s="224" t="s">
        <v>217</v>
      </c>
      <c r="AU192" s="224" t="s">
        <v>80</v>
      </c>
      <c r="AY192" s="18" t="s">
        <v>214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222</v>
      </c>
      <c r="BM192" s="224" t="s">
        <v>762</v>
      </c>
    </row>
    <row r="193" s="2" customFormat="1">
      <c r="A193" s="39"/>
      <c r="B193" s="40"/>
      <c r="C193" s="41"/>
      <c r="D193" s="226" t="s">
        <v>224</v>
      </c>
      <c r="E193" s="41"/>
      <c r="F193" s="227" t="s">
        <v>2736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224</v>
      </c>
      <c r="AU193" s="18" t="s">
        <v>80</v>
      </c>
    </row>
    <row r="194" s="2" customFormat="1" ht="16.5" customHeight="1">
      <c r="A194" s="39"/>
      <c r="B194" s="40"/>
      <c r="C194" s="213" t="s">
        <v>488</v>
      </c>
      <c r="D194" s="213" t="s">
        <v>217</v>
      </c>
      <c r="E194" s="214" t="s">
        <v>2708</v>
      </c>
      <c r="F194" s="215" t="s">
        <v>2738</v>
      </c>
      <c r="G194" s="216" t="s">
        <v>523</v>
      </c>
      <c r="H194" s="217">
        <v>12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222</v>
      </c>
      <c r="AT194" s="224" t="s">
        <v>217</v>
      </c>
      <c r="AU194" s="224" t="s">
        <v>80</v>
      </c>
      <c r="AY194" s="18" t="s">
        <v>214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222</v>
      </c>
      <c r="BM194" s="224" t="s">
        <v>772</v>
      </c>
    </row>
    <row r="195" s="2" customFormat="1">
      <c r="A195" s="39"/>
      <c r="B195" s="40"/>
      <c r="C195" s="41"/>
      <c r="D195" s="226" t="s">
        <v>224</v>
      </c>
      <c r="E195" s="41"/>
      <c r="F195" s="227" t="s">
        <v>2738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224</v>
      </c>
      <c r="AU195" s="18" t="s">
        <v>80</v>
      </c>
    </row>
    <row r="196" s="2" customFormat="1" ht="16.5" customHeight="1">
      <c r="A196" s="39"/>
      <c r="B196" s="40"/>
      <c r="C196" s="213" t="s">
        <v>493</v>
      </c>
      <c r="D196" s="213" t="s">
        <v>217</v>
      </c>
      <c r="E196" s="214" t="s">
        <v>2710</v>
      </c>
      <c r="F196" s="215" t="s">
        <v>2740</v>
      </c>
      <c r="G196" s="216" t="s">
        <v>523</v>
      </c>
      <c r="H196" s="217">
        <v>7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222</v>
      </c>
      <c r="AT196" s="224" t="s">
        <v>217</v>
      </c>
      <c r="AU196" s="224" t="s">
        <v>80</v>
      </c>
      <c r="AY196" s="18" t="s">
        <v>214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222</v>
      </c>
      <c r="BM196" s="224" t="s">
        <v>780</v>
      </c>
    </row>
    <row r="197" s="2" customFormat="1">
      <c r="A197" s="39"/>
      <c r="B197" s="40"/>
      <c r="C197" s="41"/>
      <c r="D197" s="226" t="s">
        <v>224</v>
      </c>
      <c r="E197" s="41"/>
      <c r="F197" s="227" t="s">
        <v>2740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224</v>
      </c>
      <c r="AU197" s="18" t="s">
        <v>80</v>
      </c>
    </row>
    <row r="198" s="2" customFormat="1" ht="16.5" customHeight="1">
      <c r="A198" s="39"/>
      <c r="B198" s="40"/>
      <c r="C198" s="213" t="s">
        <v>501</v>
      </c>
      <c r="D198" s="213" t="s">
        <v>217</v>
      </c>
      <c r="E198" s="214" t="s">
        <v>2712</v>
      </c>
      <c r="F198" s="215" t="s">
        <v>2742</v>
      </c>
      <c r="G198" s="216" t="s">
        <v>523</v>
      </c>
      <c r="H198" s="217">
        <v>1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222</v>
      </c>
      <c r="AT198" s="224" t="s">
        <v>217</v>
      </c>
      <c r="AU198" s="224" t="s">
        <v>80</v>
      </c>
      <c r="AY198" s="18" t="s">
        <v>214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222</v>
      </c>
      <c r="BM198" s="224" t="s">
        <v>790</v>
      </c>
    </row>
    <row r="199" s="2" customFormat="1">
      <c r="A199" s="39"/>
      <c r="B199" s="40"/>
      <c r="C199" s="41"/>
      <c r="D199" s="226" t="s">
        <v>224</v>
      </c>
      <c r="E199" s="41"/>
      <c r="F199" s="227" t="s">
        <v>2742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224</v>
      </c>
      <c r="AU199" s="18" t="s">
        <v>80</v>
      </c>
    </row>
    <row r="200" s="2" customFormat="1" ht="16.5" customHeight="1">
      <c r="A200" s="39"/>
      <c r="B200" s="40"/>
      <c r="C200" s="213" t="s">
        <v>510</v>
      </c>
      <c r="D200" s="213" t="s">
        <v>217</v>
      </c>
      <c r="E200" s="214" t="s">
        <v>2714</v>
      </c>
      <c r="F200" s="215" t="s">
        <v>2744</v>
      </c>
      <c r="G200" s="216" t="s">
        <v>523</v>
      </c>
      <c r="H200" s="217">
        <v>1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222</v>
      </c>
      <c r="AT200" s="224" t="s">
        <v>217</v>
      </c>
      <c r="AU200" s="224" t="s">
        <v>80</v>
      </c>
      <c r="AY200" s="18" t="s">
        <v>214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222</v>
      </c>
      <c r="BM200" s="224" t="s">
        <v>801</v>
      </c>
    </row>
    <row r="201" s="2" customFormat="1">
      <c r="A201" s="39"/>
      <c r="B201" s="40"/>
      <c r="C201" s="41"/>
      <c r="D201" s="226" t="s">
        <v>224</v>
      </c>
      <c r="E201" s="41"/>
      <c r="F201" s="227" t="s">
        <v>2744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224</v>
      </c>
      <c r="AU201" s="18" t="s">
        <v>80</v>
      </c>
    </row>
    <row r="202" s="2" customFormat="1" ht="16.5" customHeight="1">
      <c r="A202" s="39"/>
      <c r="B202" s="40"/>
      <c r="C202" s="213" t="s">
        <v>514</v>
      </c>
      <c r="D202" s="213" t="s">
        <v>217</v>
      </c>
      <c r="E202" s="214" t="s">
        <v>2716</v>
      </c>
      <c r="F202" s="215" t="s">
        <v>2746</v>
      </c>
      <c r="G202" s="216" t="s">
        <v>523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222</v>
      </c>
      <c r="AT202" s="224" t="s">
        <v>217</v>
      </c>
      <c r="AU202" s="224" t="s">
        <v>80</v>
      </c>
      <c r="AY202" s="18" t="s">
        <v>214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222</v>
      </c>
      <c r="BM202" s="224" t="s">
        <v>813</v>
      </c>
    </row>
    <row r="203" s="2" customFormat="1">
      <c r="A203" s="39"/>
      <c r="B203" s="40"/>
      <c r="C203" s="41"/>
      <c r="D203" s="226" t="s">
        <v>224</v>
      </c>
      <c r="E203" s="41"/>
      <c r="F203" s="227" t="s">
        <v>2746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224</v>
      </c>
      <c r="AU203" s="18" t="s">
        <v>80</v>
      </c>
    </row>
    <row r="204" s="2" customFormat="1" ht="16.5" customHeight="1">
      <c r="A204" s="39"/>
      <c r="B204" s="40"/>
      <c r="C204" s="213" t="s">
        <v>520</v>
      </c>
      <c r="D204" s="213" t="s">
        <v>217</v>
      </c>
      <c r="E204" s="214" t="s">
        <v>2718</v>
      </c>
      <c r="F204" s="215" t="s">
        <v>2748</v>
      </c>
      <c r="G204" s="216" t="s">
        <v>523</v>
      </c>
      <c r="H204" s="217">
        <v>1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222</v>
      </c>
      <c r="AT204" s="224" t="s">
        <v>217</v>
      </c>
      <c r="AU204" s="224" t="s">
        <v>80</v>
      </c>
      <c r="AY204" s="18" t="s">
        <v>214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222</v>
      </c>
      <c r="BM204" s="224" t="s">
        <v>821</v>
      </c>
    </row>
    <row r="205" s="2" customFormat="1">
      <c r="A205" s="39"/>
      <c r="B205" s="40"/>
      <c r="C205" s="41"/>
      <c r="D205" s="226" t="s">
        <v>224</v>
      </c>
      <c r="E205" s="41"/>
      <c r="F205" s="227" t="s">
        <v>2748</v>
      </c>
      <c r="G205" s="41"/>
      <c r="H205" s="41"/>
      <c r="I205" s="228"/>
      <c r="J205" s="41"/>
      <c r="K205" s="41"/>
      <c r="L205" s="45"/>
      <c r="M205" s="255"/>
      <c r="N205" s="256"/>
      <c r="O205" s="257"/>
      <c r="P205" s="257"/>
      <c r="Q205" s="257"/>
      <c r="R205" s="257"/>
      <c r="S205" s="257"/>
      <c r="T205" s="258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224</v>
      </c>
      <c r="AU205" s="18" t="s">
        <v>80</v>
      </c>
    </row>
    <row r="206" s="2" customFormat="1" ht="6.96" customHeight="1">
      <c r="A206" s="39"/>
      <c r="B206" s="60"/>
      <c r="C206" s="61"/>
      <c r="D206" s="61"/>
      <c r="E206" s="61"/>
      <c r="F206" s="61"/>
      <c r="G206" s="61"/>
      <c r="H206" s="61"/>
      <c r="I206" s="61"/>
      <c r="J206" s="61"/>
      <c r="K206" s="61"/>
      <c r="L206" s="45"/>
      <c r="M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</sheetData>
  <sheetProtection sheet="1" autoFilter="0" formatColumns="0" formatRows="0" objects="1" scenarios="1" spinCount="100000" saltValue="nYt0TnJojenVvWA7hJu4IfcJwOTtnvf7aGhycdn7C9h7gkNAVsDNYgc8wyRjn+CsPr3fq9CfCX72LYByhKLRqA==" hashValue="XH/4C/iUQO4zKXWwY/uyAWhgOrtIRo5poGm48TmVWkf3E/RC8FljKaNB/s6Sr9GYVnSHvwihRBc2s0KgX2eO3g==" algorithmName="SHA-512" password="CC35"/>
  <autoFilter ref="C89:K2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176</v>
      </c>
      <c r="L8" s="21"/>
    </row>
    <row r="9" s="2" customFormat="1" ht="16.5" customHeight="1">
      <c r="A9" s="39"/>
      <c r="B9" s="45"/>
      <c r="C9" s="39"/>
      <c r="D9" s="39"/>
      <c r="E9" s="144" t="s">
        <v>2594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2816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2596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2597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2596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2597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ROUND((SUM(BE90:BE233)),  2)</f>
        <v>0</v>
      </c>
      <c r="G35" s="39"/>
      <c r="H35" s="39"/>
      <c r="I35" s="158">
        <v>0.20999999999999999</v>
      </c>
      <c r="J35" s="157">
        <f>ROUND(((SUM(BE90:BE233))*I35),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ROUND((SUM(BF90:BF233)),  2)</f>
        <v>0</v>
      </c>
      <c r="G36" s="39"/>
      <c r="H36" s="39"/>
      <c r="I36" s="158">
        <v>0.12</v>
      </c>
      <c r="J36" s="157">
        <f>ROUND(((SUM(BF90:BF233))*I36),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ROUND((SUM(BG90:BG233)),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ROUND((SUM(BH90:BH233)),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ROUND((SUM(BI90:BI233)),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2594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D3.2.7.2 - PS241 - 4582 - VS Centrum Mlýnská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181</v>
      </c>
      <c r="D61" s="172"/>
      <c r="E61" s="172"/>
      <c r="F61" s="172"/>
      <c r="G61" s="172"/>
      <c r="H61" s="172"/>
      <c r="I61" s="172"/>
      <c r="J61" s="173" t="s">
        <v>182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183</v>
      </c>
    </row>
    <row r="64" s="9" customFormat="1" ht="24.96" customHeight="1">
      <c r="A64" s="9"/>
      <c r="B64" s="175"/>
      <c r="C64" s="176"/>
      <c r="D64" s="177" t="s">
        <v>2598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2599</v>
      </c>
      <c r="E65" s="178"/>
      <c r="F65" s="178"/>
      <c r="G65" s="178"/>
      <c r="H65" s="178"/>
      <c r="I65" s="178"/>
      <c r="J65" s="179">
        <f>J94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2600</v>
      </c>
      <c r="E66" s="178"/>
      <c r="F66" s="178"/>
      <c r="G66" s="178"/>
      <c r="H66" s="178"/>
      <c r="I66" s="178"/>
      <c r="J66" s="179">
        <f>J99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2601</v>
      </c>
      <c r="E67" s="178"/>
      <c r="F67" s="178"/>
      <c r="G67" s="178"/>
      <c r="H67" s="178"/>
      <c r="I67" s="178"/>
      <c r="J67" s="179">
        <f>J150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2602</v>
      </c>
      <c r="E68" s="178"/>
      <c r="F68" s="178"/>
      <c r="G68" s="178"/>
      <c r="H68" s="178"/>
      <c r="I68" s="178"/>
      <c r="J68" s="179">
        <f>J185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199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176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2594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178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D3.2.7.2 - PS241 - 4582 - VS Centrum Mlýnská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200</v>
      </c>
      <c r="D89" s="189" t="s">
        <v>58</v>
      </c>
      <c r="E89" s="189" t="s">
        <v>54</v>
      </c>
      <c r="F89" s="189" t="s">
        <v>55</v>
      </c>
      <c r="G89" s="189" t="s">
        <v>201</v>
      </c>
      <c r="H89" s="189" t="s">
        <v>202</v>
      </c>
      <c r="I89" s="189" t="s">
        <v>203</v>
      </c>
      <c r="J89" s="189" t="s">
        <v>182</v>
      </c>
      <c r="K89" s="190" t="s">
        <v>204</v>
      </c>
      <c r="L89" s="191"/>
      <c r="M89" s="93" t="s">
        <v>19</v>
      </c>
      <c r="N89" s="94" t="s">
        <v>43</v>
      </c>
      <c r="O89" s="94" t="s">
        <v>205</v>
      </c>
      <c r="P89" s="94" t="s">
        <v>206</v>
      </c>
      <c r="Q89" s="94" t="s">
        <v>207</v>
      </c>
      <c r="R89" s="94" t="s">
        <v>208</v>
      </c>
      <c r="S89" s="94" t="s">
        <v>209</v>
      </c>
      <c r="T89" s="95" t="s">
        <v>210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211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P91+P94+P99+P150+P185</f>
        <v>0</v>
      </c>
      <c r="Q90" s="97"/>
      <c r="R90" s="194">
        <f>R91+R94+R99+R150+R185</f>
        <v>0</v>
      </c>
      <c r="S90" s="97"/>
      <c r="T90" s="195">
        <f>T91+T94+T99+T150+T185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183</v>
      </c>
      <c r="BK90" s="196">
        <f>BK91+BK94+BK99+BK150+BK185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80</v>
      </c>
      <c r="F91" s="200" t="s">
        <v>2603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SUM(P92:P93)</f>
        <v>0</v>
      </c>
      <c r="Q91" s="205"/>
      <c r="R91" s="206">
        <f>SUM(R92:R93)</f>
        <v>0</v>
      </c>
      <c r="S91" s="205"/>
      <c r="T91" s="207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214</v>
      </c>
      <c r="BK91" s="210">
        <f>SUM(BK92:BK93)</f>
        <v>0</v>
      </c>
    </row>
    <row r="92" s="2" customFormat="1" ht="37.8" customHeight="1">
      <c r="A92" s="39"/>
      <c r="B92" s="40"/>
      <c r="C92" s="213" t="s">
        <v>80</v>
      </c>
      <c r="D92" s="213" t="s">
        <v>217</v>
      </c>
      <c r="E92" s="214" t="s">
        <v>2604</v>
      </c>
      <c r="F92" s="215" t="s">
        <v>2817</v>
      </c>
      <c r="G92" s="216" t="s">
        <v>523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222</v>
      </c>
      <c r="AT92" s="224" t="s">
        <v>217</v>
      </c>
      <c r="AU92" s="224" t="s">
        <v>80</v>
      </c>
      <c r="AY92" s="18" t="s">
        <v>214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222</v>
      </c>
      <c r="BM92" s="224" t="s">
        <v>82</v>
      </c>
    </row>
    <row r="93" s="2" customFormat="1">
      <c r="A93" s="39"/>
      <c r="B93" s="40"/>
      <c r="C93" s="41"/>
      <c r="D93" s="226" t="s">
        <v>224</v>
      </c>
      <c r="E93" s="41"/>
      <c r="F93" s="227" t="s">
        <v>2818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224</v>
      </c>
      <c r="AU93" s="18" t="s">
        <v>80</v>
      </c>
    </row>
    <row r="94" s="12" customFormat="1" ht="25.92" customHeight="1">
      <c r="A94" s="12"/>
      <c r="B94" s="197"/>
      <c r="C94" s="198"/>
      <c r="D94" s="199" t="s">
        <v>72</v>
      </c>
      <c r="E94" s="200" t="s">
        <v>82</v>
      </c>
      <c r="F94" s="200" t="s">
        <v>2607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SUM(P95:P98)</f>
        <v>0</v>
      </c>
      <c r="Q94" s="205"/>
      <c r="R94" s="206">
        <f>SUM(R95:R98)</f>
        <v>0</v>
      </c>
      <c r="S94" s="205"/>
      <c r="T94" s="207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80</v>
      </c>
      <c r="AT94" s="209" t="s">
        <v>72</v>
      </c>
      <c r="AU94" s="209" t="s">
        <v>73</v>
      </c>
      <c r="AY94" s="208" t="s">
        <v>214</v>
      </c>
      <c r="BK94" s="210">
        <f>SUM(BK95:BK98)</f>
        <v>0</v>
      </c>
    </row>
    <row r="95" s="2" customFormat="1" ht="33" customHeight="1">
      <c r="A95" s="39"/>
      <c r="B95" s="40"/>
      <c r="C95" s="213" t="s">
        <v>82</v>
      </c>
      <c r="D95" s="213" t="s">
        <v>217</v>
      </c>
      <c r="E95" s="214" t="s">
        <v>2608</v>
      </c>
      <c r="F95" s="215" t="s">
        <v>2819</v>
      </c>
      <c r="G95" s="216" t="s">
        <v>523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222</v>
      </c>
      <c r="AT95" s="224" t="s">
        <v>217</v>
      </c>
      <c r="AU95" s="224" t="s">
        <v>80</v>
      </c>
      <c r="AY95" s="18" t="s">
        <v>214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222</v>
      </c>
      <c r="BM95" s="224" t="s">
        <v>222</v>
      </c>
    </row>
    <row r="96" s="2" customFormat="1">
      <c r="A96" s="39"/>
      <c r="B96" s="40"/>
      <c r="C96" s="41"/>
      <c r="D96" s="226" t="s">
        <v>224</v>
      </c>
      <c r="E96" s="41"/>
      <c r="F96" s="227" t="s">
        <v>2819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224</v>
      </c>
      <c r="AU96" s="18" t="s">
        <v>80</v>
      </c>
    </row>
    <row r="97" s="2" customFormat="1" ht="16.5" customHeight="1">
      <c r="A97" s="39"/>
      <c r="B97" s="40"/>
      <c r="C97" s="213" t="s">
        <v>236</v>
      </c>
      <c r="D97" s="213" t="s">
        <v>217</v>
      </c>
      <c r="E97" s="214" t="s">
        <v>2610</v>
      </c>
      <c r="F97" s="215" t="s">
        <v>2611</v>
      </c>
      <c r="G97" s="216" t="s">
        <v>523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222</v>
      </c>
      <c r="AT97" s="224" t="s">
        <v>217</v>
      </c>
      <c r="AU97" s="224" t="s">
        <v>80</v>
      </c>
      <c r="AY97" s="18" t="s">
        <v>214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222</v>
      </c>
      <c r="BM97" s="224" t="s">
        <v>259</v>
      </c>
    </row>
    <row r="98" s="2" customFormat="1">
      <c r="A98" s="39"/>
      <c r="B98" s="40"/>
      <c r="C98" s="41"/>
      <c r="D98" s="226" t="s">
        <v>224</v>
      </c>
      <c r="E98" s="41"/>
      <c r="F98" s="227" t="s">
        <v>2611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224</v>
      </c>
      <c r="AU98" s="18" t="s">
        <v>80</v>
      </c>
    </row>
    <row r="99" s="12" customFormat="1" ht="25.92" customHeight="1">
      <c r="A99" s="12"/>
      <c r="B99" s="197"/>
      <c r="C99" s="198"/>
      <c r="D99" s="199" t="s">
        <v>72</v>
      </c>
      <c r="E99" s="200" t="s">
        <v>236</v>
      </c>
      <c r="F99" s="200" t="s">
        <v>2612</v>
      </c>
      <c r="G99" s="198"/>
      <c r="H99" s="198"/>
      <c r="I99" s="201"/>
      <c r="J99" s="202">
        <f>BK99</f>
        <v>0</v>
      </c>
      <c r="K99" s="198"/>
      <c r="L99" s="203"/>
      <c r="M99" s="204"/>
      <c r="N99" s="205"/>
      <c r="O99" s="205"/>
      <c r="P99" s="206">
        <f>SUM(P100:P149)</f>
        <v>0</v>
      </c>
      <c r="Q99" s="205"/>
      <c r="R99" s="206">
        <f>SUM(R100:R149)</f>
        <v>0</v>
      </c>
      <c r="S99" s="205"/>
      <c r="T99" s="207">
        <f>SUM(T100:T149)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80</v>
      </c>
      <c r="AT99" s="209" t="s">
        <v>72</v>
      </c>
      <c r="AU99" s="209" t="s">
        <v>73</v>
      </c>
      <c r="AY99" s="208" t="s">
        <v>214</v>
      </c>
      <c r="BK99" s="210">
        <f>SUM(BK100:BK149)</f>
        <v>0</v>
      </c>
    </row>
    <row r="100" s="2" customFormat="1" ht="16.5" customHeight="1">
      <c r="A100" s="39"/>
      <c r="B100" s="40"/>
      <c r="C100" s="213" t="s">
        <v>222</v>
      </c>
      <c r="D100" s="213" t="s">
        <v>217</v>
      </c>
      <c r="E100" s="214" t="s">
        <v>2613</v>
      </c>
      <c r="F100" s="215" t="s">
        <v>2618</v>
      </c>
      <c r="G100" s="216" t="s">
        <v>523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222</v>
      </c>
      <c r="AT100" s="224" t="s">
        <v>217</v>
      </c>
      <c r="AU100" s="224" t="s">
        <v>80</v>
      </c>
      <c r="AY100" s="18" t="s">
        <v>214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222</v>
      </c>
      <c r="BM100" s="224" t="s">
        <v>215</v>
      </c>
    </row>
    <row r="101" s="2" customFormat="1">
      <c r="A101" s="39"/>
      <c r="B101" s="40"/>
      <c r="C101" s="41"/>
      <c r="D101" s="226" t="s">
        <v>224</v>
      </c>
      <c r="E101" s="41"/>
      <c r="F101" s="227" t="s">
        <v>2618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224</v>
      </c>
      <c r="AU101" s="18" t="s">
        <v>80</v>
      </c>
    </row>
    <row r="102" s="2" customFormat="1" ht="24.15" customHeight="1">
      <c r="A102" s="39"/>
      <c r="B102" s="40"/>
      <c r="C102" s="213" t="s">
        <v>253</v>
      </c>
      <c r="D102" s="213" t="s">
        <v>217</v>
      </c>
      <c r="E102" s="214" t="s">
        <v>2615</v>
      </c>
      <c r="F102" s="215" t="s">
        <v>2820</v>
      </c>
      <c r="G102" s="216" t="s">
        <v>523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222</v>
      </c>
      <c r="AT102" s="224" t="s">
        <v>217</v>
      </c>
      <c r="AU102" s="224" t="s">
        <v>80</v>
      </c>
      <c r="AY102" s="18" t="s">
        <v>214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222</v>
      </c>
      <c r="BM102" s="224" t="s">
        <v>274</v>
      </c>
    </row>
    <row r="103" s="2" customFormat="1">
      <c r="A103" s="39"/>
      <c r="B103" s="40"/>
      <c r="C103" s="41"/>
      <c r="D103" s="226" t="s">
        <v>224</v>
      </c>
      <c r="E103" s="41"/>
      <c r="F103" s="227" t="s">
        <v>2820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224</v>
      </c>
      <c r="AU103" s="18" t="s">
        <v>80</v>
      </c>
    </row>
    <row r="104" s="2" customFormat="1" ht="24.15" customHeight="1">
      <c r="A104" s="39"/>
      <c r="B104" s="40"/>
      <c r="C104" s="213" t="s">
        <v>259</v>
      </c>
      <c r="D104" s="213" t="s">
        <v>217</v>
      </c>
      <c r="E104" s="214" t="s">
        <v>2617</v>
      </c>
      <c r="F104" s="215" t="s">
        <v>2624</v>
      </c>
      <c r="G104" s="216" t="s">
        <v>523</v>
      </c>
      <c r="H104" s="217">
        <v>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222</v>
      </c>
      <c r="AT104" s="224" t="s">
        <v>217</v>
      </c>
      <c r="AU104" s="224" t="s">
        <v>80</v>
      </c>
      <c r="AY104" s="18" t="s">
        <v>214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222</v>
      </c>
      <c r="BM104" s="224" t="s">
        <v>8</v>
      </c>
    </row>
    <row r="105" s="2" customFormat="1">
      <c r="A105" s="39"/>
      <c r="B105" s="40"/>
      <c r="C105" s="41"/>
      <c r="D105" s="226" t="s">
        <v>224</v>
      </c>
      <c r="E105" s="41"/>
      <c r="F105" s="227" t="s">
        <v>2624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224</v>
      </c>
      <c r="AU105" s="18" t="s">
        <v>80</v>
      </c>
    </row>
    <row r="106" s="2" customFormat="1" ht="24.15" customHeight="1">
      <c r="A106" s="39"/>
      <c r="B106" s="40"/>
      <c r="C106" s="213" t="s">
        <v>263</v>
      </c>
      <c r="D106" s="213" t="s">
        <v>217</v>
      </c>
      <c r="E106" s="214" t="s">
        <v>2619</v>
      </c>
      <c r="F106" s="215" t="s">
        <v>2821</v>
      </c>
      <c r="G106" s="216" t="s">
        <v>523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222</v>
      </c>
      <c r="AT106" s="224" t="s">
        <v>217</v>
      </c>
      <c r="AU106" s="224" t="s">
        <v>80</v>
      </c>
      <c r="AY106" s="18" t="s">
        <v>214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222</v>
      </c>
      <c r="BM106" s="224" t="s">
        <v>292</v>
      </c>
    </row>
    <row r="107" s="2" customFormat="1">
      <c r="A107" s="39"/>
      <c r="B107" s="40"/>
      <c r="C107" s="41"/>
      <c r="D107" s="226" t="s">
        <v>224</v>
      </c>
      <c r="E107" s="41"/>
      <c r="F107" s="227" t="s">
        <v>2821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224</v>
      </c>
      <c r="AU107" s="18" t="s">
        <v>80</v>
      </c>
    </row>
    <row r="108" s="2" customFormat="1" ht="16.5" customHeight="1">
      <c r="A108" s="39"/>
      <c r="B108" s="40"/>
      <c r="C108" s="213" t="s">
        <v>215</v>
      </c>
      <c r="D108" s="213" t="s">
        <v>217</v>
      </c>
      <c r="E108" s="214" t="s">
        <v>2621</v>
      </c>
      <c r="F108" s="215" t="s">
        <v>2757</v>
      </c>
      <c r="G108" s="216" t="s">
        <v>523</v>
      </c>
      <c r="H108" s="217">
        <v>4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222</v>
      </c>
      <c r="AT108" s="224" t="s">
        <v>217</v>
      </c>
      <c r="AU108" s="224" t="s">
        <v>80</v>
      </c>
      <c r="AY108" s="18" t="s">
        <v>214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222</v>
      </c>
      <c r="BM108" s="224" t="s">
        <v>250</v>
      </c>
    </row>
    <row r="109" s="2" customFormat="1">
      <c r="A109" s="39"/>
      <c r="B109" s="40"/>
      <c r="C109" s="41"/>
      <c r="D109" s="226" t="s">
        <v>224</v>
      </c>
      <c r="E109" s="41"/>
      <c r="F109" s="227" t="s">
        <v>2758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224</v>
      </c>
      <c r="AU109" s="18" t="s">
        <v>80</v>
      </c>
    </row>
    <row r="110" s="2" customFormat="1" ht="16.5" customHeight="1">
      <c r="A110" s="39"/>
      <c r="B110" s="40"/>
      <c r="C110" s="213" t="s">
        <v>270</v>
      </c>
      <c r="D110" s="213" t="s">
        <v>217</v>
      </c>
      <c r="E110" s="214" t="s">
        <v>2623</v>
      </c>
      <c r="F110" s="215" t="s">
        <v>2626</v>
      </c>
      <c r="G110" s="216" t="s">
        <v>523</v>
      </c>
      <c r="H110" s="217">
        <v>2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222</v>
      </c>
      <c r="AT110" s="224" t="s">
        <v>217</v>
      </c>
      <c r="AU110" s="224" t="s">
        <v>80</v>
      </c>
      <c r="AY110" s="18" t="s">
        <v>214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222</v>
      </c>
      <c r="BM110" s="224" t="s">
        <v>307</v>
      </c>
    </row>
    <row r="111" s="2" customFormat="1">
      <c r="A111" s="39"/>
      <c r="B111" s="40"/>
      <c r="C111" s="41"/>
      <c r="D111" s="226" t="s">
        <v>224</v>
      </c>
      <c r="E111" s="41"/>
      <c r="F111" s="227" t="s">
        <v>2627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224</v>
      </c>
      <c r="AU111" s="18" t="s">
        <v>80</v>
      </c>
    </row>
    <row r="112" s="2" customFormat="1" ht="16.5" customHeight="1">
      <c r="A112" s="39"/>
      <c r="B112" s="40"/>
      <c r="C112" s="213" t="s">
        <v>274</v>
      </c>
      <c r="D112" s="213" t="s">
        <v>217</v>
      </c>
      <c r="E112" s="214" t="s">
        <v>2625</v>
      </c>
      <c r="F112" s="215" t="s">
        <v>2759</v>
      </c>
      <c r="G112" s="216" t="s">
        <v>523</v>
      </c>
      <c r="H112" s="217">
        <v>2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222</v>
      </c>
      <c r="AT112" s="224" t="s">
        <v>217</v>
      </c>
      <c r="AU112" s="224" t="s">
        <v>80</v>
      </c>
      <c r="AY112" s="18" t="s">
        <v>214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222</v>
      </c>
      <c r="BM112" s="224" t="s">
        <v>315</v>
      </c>
    </row>
    <row r="113" s="2" customFormat="1">
      <c r="A113" s="39"/>
      <c r="B113" s="40"/>
      <c r="C113" s="41"/>
      <c r="D113" s="226" t="s">
        <v>224</v>
      </c>
      <c r="E113" s="41"/>
      <c r="F113" s="227" t="s">
        <v>2760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224</v>
      </c>
      <c r="AU113" s="18" t="s">
        <v>80</v>
      </c>
    </row>
    <row r="114" s="2" customFormat="1" ht="16.5" customHeight="1">
      <c r="A114" s="39"/>
      <c r="B114" s="40"/>
      <c r="C114" s="213" t="s">
        <v>281</v>
      </c>
      <c r="D114" s="213" t="s">
        <v>217</v>
      </c>
      <c r="E114" s="214" t="s">
        <v>2628</v>
      </c>
      <c r="F114" s="215" t="s">
        <v>2629</v>
      </c>
      <c r="G114" s="216" t="s">
        <v>523</v>
      </c>
      <c r="H114" s="217">
        <v>4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222</v>
      </c>
      <c r="AT114" s="224" t="s">
        <v>217</v>
      </c>
      <c r="AU114" s="224" t="s">
        <v>80</v>
      </c>
      <c r="AY114" s="18" t="s">
        <v>214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222</v>
      </c>
      <c r="BM114" s="224" t="s">
        <v>325</v>
      </c>
    </row>
    <row r="115" s="2" customFormat="1">
      <c r="A115" s="39"/>
      <c r="B115" s="40"/>
      <c r="C115" s="41"/>
      <c r="D115" s="226" t="s">
        <v>224</v>
      </c>
      <c r="E115" s="41"/>
      <c r="F115" s="227" t="s">
        <v>2629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224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217</v>
      </c>
      <c r="E116" s="214" t="s">
        <v>2630</v>
      </c>
      <c r="F116" s="215" t="s">
        <v>2761</v>
      </c>
      <c r="G116" s="216" t="s">
        <v>523</v>
      </c>
      <c r="H116" s="217">
        <v>4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222</v>
      </c>
      <c r="AT116" s="224" t="s">
        <v>217</v>
      </c>
      <c r="AU116" s="224" t="s">
        <v>80</v>
      </c>
      <c r="AY116" s="18" t="s">
        <v>214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222</v>
      </c>
      <c r="BM116" s="224" t="s">
        <v>338</v>
      </c>
    </row>
    <row r="117" s="2" customFormat="1">
      <c r="A117" s="39"/>
      <c r="B117" s="40"/>
      <c r="C117" s="41"/>
      <c r="D117" s="226" t="s">
        <v>224</v>
      </c>
      <c r="E117" s="41"/>
      <c r="F117" s="227" t="s">
        <v>2761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224</v>
      </c>
      <c r="AU117" s="18" t="s">
        <v>80</v>
      </c>
    </row>
    <row r="118" s="2" customFormat="1" ht="16.5" customHeight="1">
      <c r="A118" s="39"/>
      <c r="B118" s="40"/>
      <c r="C118" s="213" t="s">
        <v>288</v>
      </c>
      <c r="D118" s="213" t="s">
        <v>217</v>
      </c>
      <c r="E118" s="214" t="s">
        <v>2632</v>
      </c>
      <c r="F118" s="215" t="s">
        <v>2631</v>
      </c>
      <c r="G118" s="216" t="s">
        <v>523</v>
      </c>
      <c r="H118" s="217">
        <v>2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222</v>
      </c>
      <c r="AT118" s="224" t="s">
        <v>217</v>
      </c>
      <c r="AU118" s="224" t="s">
        <v>80</v>
      </c>
      <c r="AY118" s="18" t="s">
        <v>214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222</v>
      </c>
      <c r="BM118" s="224" t="s">
        <v>352</v>
      </c>
    </row>
    <row r="119" s="2" customFormat="1">
      <c r="A119" s="39"/>
      <c r="B119" s="40"/>
      <c r="C119" s="41"/>
      <c r="D119" s="226" t="s">
        <v>224</v>
      </c>
      <c r="E119" s="41"/>
      <c r="F119" s="227" t="s">
        <v>2631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80</v>
      </c>
    </row>
    <row r="120" s="2" customFormat="1" ht="16.5" customHeight="1">
      <c r="A120" s="39"/>
      <c r="B120" s="40"/>
      <c r="C120" s="213" t="s">
        <v>292</v>
      </c>
      <c r="D120" s="213" t="s">
        <v>217</v>
      </c>
      <c r="E120" s="214" t="s">
        <v>2634</v>
      </c>
      <c r="F120" s="215" t="s">
        <v>2762</v>
      </c>
      <c r="G120" s="216" t="s">
        <v>523</v>
      </c>
      <c r="H120" s="217">
        <v>2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222</v>
      </c>
      <c r="AT120" s="224" t="s">
        <v>217</v>
      </c>
      <c r="AU120" s="224" t="s">
        <v>80</v>
      </c>
      <c r="AY120" s="18" t="s">
        <v>214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222</v>
      </c>
      <c r="BM120" s="224" t="s">
        <v>364</v>
      </c>
    </row>
    <row r="121" s="2" customFormat="1">
      <c r="A121" s="39"/>
      <c r="B121" s="40"/>
      <c r="C121" s="41"/>
      <c r="D121" s="226" t="s">
        <v>224</v>
      </c>
      <c r="E121" s="41"/>
      <c r="F121" s="227" t="s">
        <v>2762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224</v>
      </c>
      <c r="AU121" s="18" t="s">
        <v>80</v>
      </c>
    </row>
    <row r="122" s="2" customFormat="1" ht="16.5" customHeight="1">
      <c r="A122" s="39"/>
      <c r="B122" s="40"/>
      <c r="C122" s="213" t="s">
        <v>296</v>
      </c>
      <c r="D122" s="213" t="s">
        <v>217</v>
      </c>
      <c r="E122" s="214" t="s">
        <v>2636</v>
      </c>
      <c r="F122" s="215" t="s">
        <v>2633</v>
      </c>
      <c r="G122" s="216" t="s">
        <v>523</v>
      </c>
      <c r="H122" s="217">
        <v>2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222</v>
      </c>
      <c r="AT122" s="224" t="s">
        <v>217</v>
      </c>
      <c r="AU122" s="224" t="s">
        <v>80</v>
      </c>
      <c r="AY122" s="18" t="s">
        <v>214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222</v>
      </c>
      <c r="BM122" s="224" t="s">
        <v>372</v>
      </c>
    </row>
    <row r="123" s="2" customFormat="1">
      <c r="A123" s="39"/>
      <c r="B123" s="40"/>
      <c r="C123" s="41"/>
      <c r="D123" s="226" t="s">
        <v>224</v>
      </c>
      <c r="E123" s="41"/>
      <c r="F123" s="227" t="s">
        <v>2633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224</v>
      </c>
      <c r="AU123" s="18" t="s">
        <v>80</v>
      </c>
    </row>
    <row r="124" s="2" customFormat="1" ht="16.5" customHeight="1">
      <c r="A124" s="39"/>
      <c r="B124" s="40"/>
      <c r="C124" s="213" t="s">
        <v>250</v>
      </c>
      <c r="D124" s="213" t="s">
        <v>217</v>
      </c>
      <c r="E124" s="214" t="s">
        <v>2638</v>
      </c>
      <c r="F124" s="215" t="s">
        <v>2635</v>
      </c>
      <c r="G124" s="216" t="s">
        <v>523</v>
      </c>
      <c r="H124" s="217">
        <v>3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222</v>
      </c>
      <c r="AT124" s="224" t="s">
        <v>217</v>
      </c>
      <c r="AU124" s="224" t="s">
        <v>80</v>
      </c>
      <c r="AY124" s="18" t="s">
        <v>214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222</v>
      </c>
      <c r="BM124" s="224" t="s">
        <v>257</v>
      </c>
    </row>
    <row r="125" s="2" customFormat="1">
      <c r="A125" s="39"/>
      <c r="B125" s="40"/>
      <c r="C125" s="41"/>
      <c r="D125" s="226" t="s">
        <v>224</v>
      </c>
      <c r="E125" s="41"/>
      <c r="F125" s="227" t="s">
        <v>2635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224</v>
      </c>
      <c r="AU125" s="18" t="s">
        <v>80</v>
      </c>
    </row>
    <row r="126" s="2" customFormat="1" ht="16.5" customHeight="1">
      <c r="A126" s="39"/>
      <c r="B126" s="40"/>
      <c r="C126" s="213" t="s">
        <v>303</v>
      </c>
      <c r="D126" s="213" t="s">
        <v>217</v>
      </c>
      <c r="E126" s="214" t="s">
        <v>2640</v>
      </c>
      <c r="F126" s="215" t="s">
        <v>2637</v>
      </c>
      <c r="G126" s="216" t="s">
        <v>523</v>
      </c>
      <c r="H126" s="217">
        <v>2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222</v>
      </c>
      <c r="AT126" s="224" t="s">
        <v>217</v>
      </c>
      <c r="AU126" s="224" t="s">
        <v>80</v>
      </c>
      <c r="AY126" s="18" t="s">
        <v>214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222</v>
      </c>
      <c r="BM126" s="224" t="s">
        <v>395</v>
      </c>
    </row>
    <row r="127" s="2" customFormat="1">
      <c r="A127" s="39"/>
      <c r="B127" s="40"/>
      <c r="C127" s="41"/>
      <c r="D127" s="226" t="s">
        <v>224</v>
      </c>
      <c r="E127" s="41"/>
      <c r="F127" s="227" t="s">
        <v>2637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224</v>
      </c>
      <c r="AU127" s="18" t="s">
        <v>80</v>
      </c>
    </row>
    <row r="128" s="2" customFormat="1" ht="16.5" customHeight="1">
      <c r="A128" s="39"/>
      <c r="B128" s="40"/>
      <c r="C128" s="213" t="s">
        <v>307</v>
      </c>
      <c r="D128" s="213" t="s">
        <v>217</v>
      </c>
      <c r="E128" s="214" t="s">
        <v>2642</v>
      </c>
      <c r="F128" s="215" t="s">
        <v>2639</v>
      </c>
      <c r="G128" s="216" t="s">
        <v>523</v>
      </c>
      <c r="H128" s="217">
        <v>1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222</v>
      </c>
      <c r="AT128" s="224" t="s">
        <v>217</v>
      </c>
      <c r="AU128" s="224" t="s">
        <v>80</v>
      </c>
      <c r="AY128" s="18" t="s">
        <v>214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222</v>
      </c>
      <c r="BM128" s="224" t="s">
        <v>407</v>
      </c>
    </row>
    <row r="129" s="2" customFormat="1">
      <c r="A129" s="39"/>
      <c r="B129" s="40"/>
      <c r="C129" s="41"/>
      <c r="D129" s="226" t="s">
        <v>224</v>
      </c>
      <c r="E129" s="41"/>
      <c r="F129" s="227" t="s">
        <v>2639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224</v>
      </c>
      <c r="AU129" s="18" t="s">
        <v>80</v>
      </c>
    </row>
    <row r="130" s="2" customFormat="1" ht="16.5" customHeight="1">
      <c r="A130" s="39"/>
      <c r="B130" s="40"/>
      <c r="C130" s="213" t="s">
        <v>311</v>
      </c>
      <c r="D130" s="213" t="s">
        <v>217</v>
      </c>
      <c r="E130" s="214" t="s">
        <v>2644</v>
      </c>
      <c r="F130" s="215" t="s">
        <v>2641</v>
      </c>
      <c r="G130" s="216" t="s">
        <v>523</v>
      </c>
      <c r="H130" s="217">
        <v>1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222</v>
      </c>
      <c r="AT130" s="224" t="s">
        <v>217</v>
      </c>
      <c r="AU130" s="224" t="s">
        <v>80</v>
      </c>
      <c r="AY130" s="18" t="s">
        <v>214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222</v>
      </c>
      <c r="BM130" s="224" t="s">
        <v>421</v>
      </c>
    </row>
    <row r="131" s="2" customFormat="1">
      <c r="A131" s="39"/>
      <c r="B131" s="40"/>
      <c r="C131" s="41"/>
      <c r="D131" s="226" t="s">
        <v>224</v>
      </c>
      <c r="E131" s="41"/>
      <c r="F131" s="227" t="s">
        <v>2641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224</v>
      </c>
      <c r="AU131" s="18" t="s">
        <v>80</v>
      </c>
    </row>
    <row r="132" s="2" customFormat="1" ht="16.5" customHeight="1">
      <c r="A132" s="39"/>
      <c r="B132" s="40"/>
      <c r="C132" s="213" t="s">
        <v>315</v>
      </c>
      <c r="D132" s="213" t="s">
        <v>217</v>
      </c>
      <c r="E132" s="214" t="s">
        <v>2646</v>
      </c>
      <c r="F132" s="215" t="s">
        <v>2643</v>
      </c>
      <c r="G132" s="216" t="s">
        <v>523</v>
      </c>
      <c r="H132" s="217">
        <v>2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222</v>
      </c>
      <c r="AT132" s="224" t="s">
        <v>217</v>
      </c>
      <c r="AU132" s="224" t="s">
        <v>80</v>
      </c>
      <c r="AY132" s="18" t="s">
        <v>214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222</v>
      </c>
      <c r="BM132" s="224" t="s">
        <v>433</v>
      </c>
    </row>
    <row r="133" s="2" customFormat="1">
      <c r="A133" s="39"/>
      <c r="B133" s="40"/>
      <c r="C133" s="41"/>
      <c r="D133" s="226" t="s">
        <v>224</v>
      </c>
      <c r="E133" s="41"/>
      <c r="F133" s="227" t="s">
        <v>2643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80</v>
      </c>
    </row>
    <row r="134" s="2" customFormat="1" ht="16.5" customHeight="1">
      <c r="A134" s="39"/>
      <c r="B134" s="40"/>
      <c r="C134" s="213" t="s">
        <v>7</v>
      </c>
      <c r="D134" s="213" t="s">
        <v>217</v>
      </c>
      <c r="E134" s="214" t="s">
        <v>2648</v>
      </c>
      <c r="F134" s="215" t="s">
        <v>2645</v>
      </c>
      <c r="G134" s="216" t="s">
        <v>523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222</v>
      </c>
      <c r="AT134" s="224" t="s">
        <v>217</v>
      </c>
      <c r="AU134" s="224" t="s">
        <v>80</v>
      </c>
      <c r="AY134" s="18" t="s">
        <v>214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222</v>
      </c>
      <c r="BM134" s="224" t="s">
        <v>443</v>
      </c>
    </row>
    <row r="135" s="2" customFormat="1">
      <c r="A135" s="39"/>
      <c r="B135" s="40"/>
      <c r="C135" s="41"/>
      <c r="D135" s="226" t="s">
        <v>224</v>
      </c>
      <c r="E135" s="41"/>
      <c r="F135" s="227" t="s">
        <v>2645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224</v>
      </c>
      <c r="AU135" s="18" t="s">
        <v>80</v>
      </c>
    </row>
    <row r="136" s="2" customFormat="1" ht="16.5" customHeight="1">
      <c r="A136" s="39"/>
      <c r="B136" s="40"/>
      <c r="C136" s="213" t="s">
        <v>325</v>
      </c>
      <c r="D136" s="213" t="s">
        <v>217</v>
      </c>
      <c r="E136" s="214" t="s">
        <v>2650</v>
      </c>
      <c r="F136" s="215" t="s">
        <v>2647</v>
      </c>
      <c r="G136" s="216" t="s">
        <v>523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222</v>
      </c>
      <c r="AT136" s="224" t="s">
        <v>217</v>
      </c>
      <c r="AU136" s="224" t="s">
        <v>80</v>
      </c>
      <c r="AY136" s="18" t="s">
        <v>214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222</v>
      </c>
      <c r="BM136" s="224" t="s">
        <v>455</v>
      </c>
    </row>
    <row r="137" s="2" customFormat="1">
      <c r="A137" s="39"/>
      <c r="B137" s="40"/>
      <c r="C137" s="41"/>
      <c r="D137" s="226" t="s">
        <v>224</v>
      </c>
      <c r="E137" s="41"/>
      <c r="F137" s="227" t="s">
        <v>2647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80</v>
      </c>
    </row>
    <row r="138" s="2" customFormat="1" ht="21.75" customHeight="1">
      <c r="A138" s="39"/>
      <c r="B138" s="40"/>
      <c r="C138" s="213" t="s">
        <v>331</v>
      </c>
      <c r="D138" s="213" t="s">
        <v>217</v>
      </c>
      <c r="E138" s="214" t="s">
        <v>2652</v>
      </c>
      <c r="F138" s="215" t="s">
        <v>2649</v>
      </c>
      <c r="G138" s="216" t="s">
        <v>523</v>
      </c>
      <c r="H138" s="217">
        <v>2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222</v>
      </c>
      <c r="AT138" s="224" t="s">
        <v>217</v>
      </c>
      <c r="AU138" s="224" t="s">
        <v>80</v>
      </c>
      <c r="AY138" s="18" t="s">
        <v>214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222</v>
      </c>
      <c r="BM138" s="224" t="s">
        <v>464</v>
      </c>
    </row>
    <row r="139" s="2" customFormat="1">
      <c r="A139" s="39"/>
      <c r="B139" s="40"/>
      <c r="C139" s="41"/>
      <c r="D139" s="226" t="s">
        <v>224</v>
      </c>
      <c r="E139" s="41"/>
      <c r="F139" s="227" t="s">
        <v>2649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224</v>
      </c>
      <c r="AU139" s="18" t="s">
        <v>80</v>
      </c>
    </row>
    <row r="140" s="2" customFormat="1" ht="16.5" customHeight="1">
      <c r="A140" s="39"/>
      <c r="B140" s="40"/>
      <c r="C140" s="213" t="s">
        <v>338</v>
      </c>
      <c r="D140" s="213" t="s">
        <v>217</v>
      </c>
      <c r="E140" s="214" t="s">
        <v>2654</v>
      </c>
      <c r="F140" s="215" t="s">
        <v>2651</v>
      </c>
      <c r="G140" s="216" t="s">
        <v>523</v>
      </c>
      <c r="H140" s="217">
        <v>0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222</v>
      </c>
      <c r="AT140" s="224" t="s">
        <v>217</v>
      </c>
      <c r="AU140" s="224" t="s">
        <v>80</v>
      </c>
      <c r="AY140" s="18" t="s">
        <v>214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222</v>
      </c>
      <c r="BM140" s="224" t="s">
        <v>476</v>
      </c>
    </row>
    <row r="141" s="2" customFormat="1">
      <c r="A141" s="39"/>
      <c r="B141" s="40"/>
      <c r="C141" s="41"/>
      <c r="D141" s="226" t="s">
        <v>224</v>
      </c>
      <c r="E141" s="41"/>
      <c r="F141" s="227" t="s">
        <v>2651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224</v>
      </c>
      <c r="AU141" s="18" t="s">
        <v>80</v>
      </c>
    </row>
    <row r="142" s="2" customFormat="1" ht="16.5" customHeight="1">
      <c r="A142" s="39"/>
      <c r="B142" s="40"/>
      <c r="C142" s="213" t="s">
        <v>346</v>
      </c>
      <c r="D142" s="213" t="s">
        <v>217</v>
      </c>
      <c r="E142" s="214" t="s">
        <v>2656</v>
      </c>
      <c r="F142" s="215" t="s">
        <v>2655</v>
      </c>
      <c r="G142" s="216" t="s">
        <v>523</v>
      </c>
      <c r="H142" s="217">
        <v>2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222</v>
      </c>
      <c r="AT142" s="224" t="s">
        <v>217</v>
      </c>
      <c r="AU142" s="224" t="s">
        <v>80</v>
      </c>
      <c r="AY142" s="18" t="s">
        <v>214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222</v>
      </c>
      <c r="BM142" s="224" t="s">
        <v>488</v>
      </c>
    </row>
    <row r="143" s="2" customFormat="1">
      <c r="A143" s="39"/>
      <c r="B143" s="40"/>
      <c r="C143" s="41"/>
      <c r="D143" s="226" t="s">
        <v>224</v>
      </c>
      <c r="E143" s="41"/>
      <c r="F143" s="227" t="s">
        <v>2655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224</v>
      </c>
      <c r="AU143" s="18" t="s">
        <v>80</v>
      </c>
    </row>
    <row r="144" s="2" customFormat="1" ht="16.5" customHeight="1">
      <c r="A144" s="39"/>
      <c r="B144" s="40"/>
      <c r="C144" s="213" t="s">
        <v>352</v>
      </c>
      <c r="D144" s="213" t="s">
        <v>217</v>
      </c>
      <c r="E144" s="214" t="s">
        <v>2658</v>
      </c>
      <c r="F144" s="215" t="s">
        <v>2657</v>
      </c>
      <c r="G144" s="216" t="s">
        <v>523</v>
      </c>
      <c r="H144" s="217">
        <v>2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222</v>
      </c>
      <c r="AT144" s="224" t="s">
        <v>217</v>
      </c>
      <c r="AU144" s="224" t="s">
        <v>80</v>
      </c>
      <c r="AY144" s="18" t="s">
        <v>214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222</v>
      </c>
      <c r="BM144" s="224" t="s">
        <v>501</v>
      </c>
    </row>
    <row r="145" s="2" customFormat="1">
      <c r="A145" s="39"/>
      <c r="B145" s="40"/>
      <c r="C145" s="41"/>
      <c r="D145" s="226" t="s">
        <v>224</v>
      </c>
      <c r="E145" s="41"/>
      <c r="F145" s="227" t="s">
        <v>2657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224</v>
      </c>
      <c r="AU145" s="18" t="s">
        <v>80</v>
      </c>
    </row>
    <row r="146" s="2" customFormat="1" ht="16.5" customHeight="1">
      <c r="A146" s="39"/>
      <c r="B146" s="40"/>
      <c r="C146" s="213" t="s">
        <v>358</v>
      </c>
      <c r="D146" s="213" t="s">
        <v>217</v>
      </c>
      <c r="E146" s="214" t="s">
        <v>2660</v>
      </c>
      <c r="F146" s="215" t="s">
        <v>2659</v>
      </c>
      <c r="G146" s="216" t="s">
        <v>523</v>
      </c>
      <c r="H146" s="217">
        <v>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222</v>
      </c>
      <c r="AT146" s="224" t="s">
        <v>217</v>
      </c>
      <c r="AU146" s="224" t="s">
        <v>80</v>
      </c>
      <c r="AY146" s="18" t="s">
        <v>214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222</v>
      </c>
      <c r="BM146" s="224" t="s">
        <v>514</v>
      </c>
    </row>
    <row r="147" s="2" customFormat="1">
      <c r="A147" s="39"/>
      <c r="B147" s="40"/>
      <c r="C147" s="41"/>
      <c r="D147" s="226" t="s">
        <v>224</v>
      </c>
      <c r="E147" s="41"/>
      <c r="F147" s="227" t="s">
        <v>2659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224</v>
      </c>
      <c r="AU147" s="18" t="s">
        <v>80</v>
      </c>
    </row>
    <row r="148" s="2" customFormat="1" ht="16.5" customHeight="1">
      <c r="A148" s="39"/>
      <c r="B148" s="40"/>
      <c r="C148" s="213" t="s">
        <v>364</v>
      </c>
      <c r="D148" s="213" t="s">
        <v>217</v>
      </c>
      <c r="E148" s="214" t="s">
        <v>2663</v>
      </c>
      <c r="F148" s="215" t="s">
        <v>2661</v>
      </c>
      <c r="G148" s="216" t="s">
        <v>523</v>
      </c>
      <c r="H148" s="217">
        <v>1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222</v>
      </c>
      <c r="AT148" s="224" t="s">
        <v>217</v>
      </c>
      <c r="AU148" s="224" t="s">
        <v>80</v>
      </c>
      <c r="AY148" s="18" t="s">
        <v>214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222</v>
      </c>
      <c r="BM148" s="224" t="s">
        <v>526</v>
      </c>
    </row>
    <row r="149" s="2" customFormat="1">
      <c r="A149" s="39"/>
      <c r="B149" s="40"/>
      <c r="C149" s="41"/>
      <c r="D149" s="226" t="s">
        <v>224</v>
      </c>
      <c r="E149" s="41"/>
      <c r="F149" s="227" t="s">
        <v>2661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224</v>
      </c>
      <c r="AU149" s="18" t="s">
        <v>80</v>
      </c>
    </row>
    <row r="150" s="12" customFormat="1" ht="25.92" customHeight="1">
      <c r="A150" s="12"/>
      <c r="B150" s="197"/>
      <c r="C150" s="198"/>
      <c r="D150" s="199" t="s">
        <v>72</v>
      </c>
      <c r="E150" s="200" t="s">
        <v>222</v>
      </c>
      <c r="F150" s="200" t="s">
        <v>2662</v>
      </c>
      <c r="G150" s="198"/>
      <c r="H150" s="198"/>
      <c r="I150" s="201"/>
      <c r="J150" s="202">
        <f>BK150</f>
        <v>0</v>
      </c>
      <c r="K150" s="198"/>
      <c r="L150" s="203"/>
      <c r="M150" s="204"/>
      <c r="N150" s="205"/>
      <c r="O150" s="205"/>
      <c r="P150" s="206">
        <f>SUM(P151:P184)</f>
        <v>0</v>
      </c>
      <c r="Q150" s="205"/>
      <c r="R150" s="206">
        <f>SUM(R151:R184)</f>
        <v>0</v>
      </c>
      <c r="S150" s="205"/>
      <c r="T150" s="207">
        <f>SUM(T151:T184)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8" t="s">
        <v>80</v>
      </c>
      <c r="AT150" s="209" t="s">
        <v>72</v>
      </c>
      <c r="AU150" s="209" t="s">
        <v>73</v>
      </c>
      <c r="AY150" s="208" t="s">
        <v>214</v>
      </c>
      <c r="BK150" s="210">
        <f>SUM(BK151:BK184)</f>
        <v>0</v>
      </c>
    </row>
    <row r="151" s="2" customFormat="1" ht="16.5" customHeight="1">
      <c r="A151" s="39"/>
      <c r="B151" s="40"/>
      <c r="C151" s="213" t="s">
        <v>368</v>
      </c>
      <c r="D151" s="213" t="s">
        <v>217</v>
      </c>
      <c r="E151" s="214" t="s">
        <v>2665</v>
      </c>
      <c r="F151" s="215" t="s">
        <v>2664</v>
      </c>
      <c r="G151" s="216" t="s">
        <v>523</v>
      </c>
      <c r="H151" s="217">
        <v>4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222</v>
      </c>
      <c r="AT151" s="224" t="s">
        <v>217</v>
      </c>
      <c r="AU151" s="224" t="s">
        <v>80</v>
      </c>
      <c r="AY151" s="18" t="s">
        <v>214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222</v>
      </c>
      <c r="BM151" s="224" t="s">
        <v>539</v>
      </c>
    </row>
    <row r="152" s="2" customFormat="1">
      <c r="A152" s="39"/>
      <c r="B152" s="40"/>
      <c r="C152" s="41"/>
      <c r="D152" s="226" t="s">
        <v>224</v>
      </c>
      <c r="E152" s="41"/>
      <c r="F152" s="227" t="s">
        <v>2664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224</v>
      </c>
      <c r="AU152" s="18" t="s">
        <v>80</v>
      </c>
    </row>
    <row r="153" s="2" customFormat="1" ht="16.5" customHeight="1">
      <c r="A153" s="39"/>
      <c r="B153" s="40"/>
      <c r="C153" s="213" t="s">
        <v>372</v>
      </c>
      <c r="D153" s="213" t="s">
        <v>217</v>
      </c>
      <c r="E153" s="214" t="s">
        <v>2667</v>
      </c>
      <c r="F153" s="215" t="s">
        <v>2666</v>
      </c>
      <c r="G153" s="216" t="s">
        <v>523</v>
      </c>
      <c r="H153" s="217">
        <v>6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222</v>
      </c>
      <c r="AT153" s="224" t="s">
        <v>217</v>
      </c>
      <c r="AU153" s="224" t="s">
        <v>80</v>
      </c>
      <c r="AY153" s="18" t="s">
        <v>214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222</v>
      </c>
      <c r="BM153" s="224" t="s">
        <v>548</v>
      </c>
    </row>
    <row r="154" s="2" customFormat="1">
      <c r="A154" s="39"/>
      <c r="B154" s="40"/>
      <c r="C154" s="41"/>
      <c r="D154" s="226" t="s">
        <v>224</v>
      </c>
      <c r="E154" s="41"/>
      <c r="F154" s="227" t="s">
        <v>2666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224</v>
      </c>
      <c r="AU154" s="18" t="s">
        <v>80</v>
      </c>
    </row>
    <row r="155" s="2" customFormat="1" ht="16.5" customHeight="1">
      <c r="A155" s="39"/>
      <c r="B155" s="40"/>
      <c r="C155" s="213" t="s">
        <v>376</v>
      </c>
      <c r="D155" s="213" t="s">
        <v>217</v>
      </c>
      <c r="E155" s="214" t="s">
        <v>2669</v>
      </c>
      <c r="F155" s="215" t="s">
        <v>2668</v>
      </c>
      <c r="G155" s="216" t="s">
        <v>523</v>
      </c>
      <c r="H155" s="217">
        <v>24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222</v>
      </c>
      <c r="AT155" s="224" t="s">
        <v>217</v>
      </c>
      <c r="AU155" s="224" t="s">
        <v>80</v>
      </c>
      <c r="AY155" s="18" t="s">
        <v>214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222</v>
      </c>
      <c r="BM155" s="224" t="s">
        <v>563</v>
      </c>
    </row>
    <row r="156" s="2" customFormat="1">
      <c r="A156" s="39"/>
      <c r="B156" s="40"/>
      <c r="C156" s="41"/>
      <c r="D156" s="226" t="s">
        <v>224</v>
      </c>
      <c r="E156" s="41"/>
      <c r="F156" s="227" t="s">
        <v>2668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224</v>
      </c>
      <c r="AU156" s="18" t="s">
        <v>80</v>
      </c>
    </row>
    <row r="157" s="2" customFormat="1" ht="16.5" customHeight="1">
      <c r="A157" s="39"/>
      <c r="B157" s="40"/>
      <c r="C157" s="213" t="s">
        <v>257</v>
      </c>
      <c r="D157" s="213" t="s">
        <v>217</v>
      </c>
      <c r="E157" s="214" t="s">
        <v>2671</v>
      </c>
      <c r="F157" s="215" t="s">
        <v>2670</v>
      </c>
      <c r="G157" s="216" t="s">
        <v>523</v>
      </c>
      <c r="H157" s="217">
        <v>11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222</v>
      </c>
      <c r="AT157" s="224" t="s">
        <v>217</v>
      </c>
      <c r="AU157" s="224" t="s">
        <v>80</v>
      </c>
      <c r="AY157" s="18" t="s">
        <v>214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222</v>
      </c>
      <c r="BM157" s="224" t="s">
        <v>334</v>
      </c>
    </row>
    <row r="158" s="2" customFormat="1">
      <c r="A158" s="39"/>
      <c r="B158" s="40"/>
      <c r="C158" s="41"/>
      <c r="D158" s="226" t="s">
        <v>224</v>
      </c>
      <c r="E158" s="41"/>
      <c r="F158" s="227" t="s">
        <v>2670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80</v>
      </c>
    </row>
    <row r="159" s="2" customFormat="1" ht="16.5" customHeight="1">
      <c r="A159" s="39"/>
      <c r="B159" s="40"/>
      <c r="C159" s="213" t="s">
        <v>389</v>
      </c>
      <c r="D159" s="213" t="s">
        <v>217</v>
      </c>
      <c r="E159" s="214" t="s">
        <v>2673</v>
      </c>
      <c r="F159" s="215" t="s">
        <v>2672</v>
      </c>
      <c r="G159" s="216" t="s">
        <v>603</v>
      </c>
      <c r="H159" s="217">
        <v>1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222</v>
      </c>
      <c r="AT159" s="224" t="s">
        <v>217</v>
      </c>
      <c r="AU159" s="224" t="s">
        <v>80</v>
      </c>
      <c r="AY159" s="18" t="s">
        <v>214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222</v>
      </c>
      <c r="BM159" s="224" t="s">
        <v>582</v>
      </c>
    </row>
    <row r="160" s="2" customFormat="1">
      <c r="A160" s="39"/>
      <c r="B160" s="40"/>
      <c r="C160" s="41"/>
      <c r="D160" s="226" t="s">
        <v>224</v>
      </c>
      <c r="E160" s="41"/>
      <c r="F160" s="227" t="s">
        <v>2672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80</v>
      </c>
    </row>
    <row r="161" s="2" customFormat="1" ht="16.5" customHeight="1">
      <c r="A161" s="39"/>
      <c r="B161" s="40"/>
      <c r="C161" s="213" t="s">
        <v>395</v>
      </c>
      <c r="D161" s="213" t="s">
        <v>217</v>
      </c>
      <c r="E161" s="214" t="s">
        <v>2675</v>
      </c>
      <c r="F161" s="215" t="s">
        <v>2674</v>
      </c>
      <c r="G161" s="216" t="s">
        <v>220</v>
      </c>
      <c r="H161" s="217">
        <v>55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222</v>
      </c>
      <c r="AT161" s="224" t="s">
        <v>217</v>
      </c>
      <c r="AU161" s="224" t="s">
        <v>80</v>
      </c>
      <c r="AY161" s="18" t="s">
        <v>214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222</v>
      </c>
      <c r="BM161" s="224" t="s">
        <v>594</v>
      </c>
    </row>
    <row r="162" s="2" customFormat="1">
      <c r="A162" s="39"/>
      <c r="B162" s="40"/>
      <c r="C162" s="41"/>
      <c r="D162" s="226" t="s">
        <v>224</v>
      </c>
      <c r="E162" s="41"/>
      <c r="F162" s="227" t="s">
        <v>2674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224</v>
      </c>
      <c r="AU162" s="18" t="s">
        <v>80</v>
      </c>
    </row>
    <row r="163" s="2" customFormat="1" ht="16.5" customHeight="1">
      <c r="A163" s="39"/>
      <c r="B163" s="40"/>
      <c r="C163" s="213" t="s">
        <v>401</v>
      </c>
      <c r="D163" s="213" t="s">
        <v>217</v>
      </c>
      <c r="E163" s="214" t="s">
        <v>2677</v>
      </c>
      <c r="F163" s="215" t="s">
        <v>2676</v>
      </c>
      <c r="G163" s="216" t="s">
        <v>603</v>
      </c>
      <c r="H163" s="217">
        <v>1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222</v>
      </c>
      <c r="AT163" s="224" t="s">
        <v>217</v>
      </c>
      <c r="AU163" s="224" t="s">
        <v>80</v>
      </c>
      <c r="AY163" s="18" t="s">
        <v>214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222</v>
      </c>
      <c r="BM163" s="224" t="s">
        <v>606</v>
      </c>
    </row>
    <row r="164" s="2" customFormat="1">
      <c r="A164" s="39"/>
      <c r="B164" s="40"/>
      <c r="C164" s="41"/>
      <c r="D164" s="226" t="s">
        <v>224</v>
      </c>
      <c r="E164" s="41"/>
      <c r="F164" s="227" t="s">
        <v>2676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80</v>
      </c>
    </row>
    <row r="165" s="2" customFormat="1" ht="16.5" customHeight="1">
      <c r="A165" s="39"/>
      <c r="B165" s="40"/>
      <c r="C165" s="213" t="s">
        <v>407</v>
      </c>
      <c r="D165" s="213" t="s">
        <v>217</v>
      </c>
      <c r="E165" s="214" t="s">
        <v>2679</v>
      </c>
      <c r="F165" s="215" t="s">
        <v>2822</v>
      </c>
      <c r="G165" s="216" t="s">
        <v>220</v>
      </c>
      <c r="H165" s="217">
        <v>25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222</v>
      </c>
      <c r="AT165" s="224" t="s">
        <v>217</v>
      </c>
      <c r="AU165" s="224" t="s">
        <v>80</v>
      </c>
      <c r="AY165" s="18" t="s">
        <v>214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222</v>
      </c>
      <c r="BM165" s="224" t="s">
        <v>616</v>
      </c>
    </row>
    <row r="166" s="2" customFormat="1">
      <c r="A166" s="39"/>
      <c r="B166" s="40"/>
      <c r="C166" s="41"/>
      <c r="D166" s="226" t="s">
        <v>224</v>
      </c>
      <c r="E166" s="41"/>
      <c r="F166" s="227" t="s">
        <v>2822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224</v>
      </c>
      <c r="AU166" s="18" t="s">
        <v>80</v>
      </c>
    </row>
    <row r="167" s="2" customFormat="1" ht="16.5" customHeight="1">
      <c r="A167" s="39"/>
      <c r="B167" s="40"/>
      <c r="C167" s="213" t="s">
        <v>413</v>
      </c>
      <c r="D167" s="213" t="s">
        <v>217</v>
      </c>
      <c r="E167" s="214" t="s">
        <v>2681</v>
      </c>
      <c r="F167" s="215" t="s">
        <v>2682</v>
      </c>
      <c r="G167" s="216" t="s">
        <v>220</v>
      </c>
      <c r="H167" s="217">
        <v>89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222</v>
      </c>
      <c r="AT167" s="224" t="s">
        <v>217</v>
      </c>
      <c r="AU167" s="224" t="s">
        <v>80</v>
      </c>
      <c r="AY167" s="18" t="s">
        <v>214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222</v>
      </c>
      <c r="BM167" s="224" t="s">
        <v>628</v>
      </c>
    </row>
    <row r="168" s="2" customFormat="1">
      <c r="A168" s="39"/>
      <c r="B168" s="40"/>
      <c r="C168" s="41"/>
      <c r="D168" s="226" t="s">
        <v>224</v>
      </c>
      <c r="E168" s="41"/>
      <c r="F168" s="227" t="s">
        <v>2682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224</v>
      </c>
      <c r="AU168" s="18" t="s">
        <v>80</v>
      </c>
    </row>
    <row r="169" s="2" customFormat="1" ht="16.5" customHeight="1">
      <c r="A169" s="39"/>
      <c r="B169" s="40"/>
      <c r="C169" s="213" t="s">
        <v>421</v>
      </c>
      <c r="D169" s="213" t="s">
        <v>217</v>
      </c>
      <c r="E169" s="214" t="s">
        <v>2683</v>
      </c>
      <c r="F169" s="215" t="s">
        <v>2684</v>
      </c>
      <c r="G169" s="216" t="s">
        <v>220</v>
      </c>
      <c r="H169" s="217">
        <v>5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44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222</v>
      </c>
      <c r="AT169" s="224" t="s">
        <v>217</v>
      </c>
      <c r="AU169" s="224" t="s">
        <v>80</v>
      </c>
      <c r="AY169" s="18" t="s">
        <v>214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80</v>
      </c>
      <c r="BK169" s="225">
        <f>ROUND(I169*H169,2)</f>
        <v>0</v>
      </c>
      <c r="BL169" s="18" t="s">
        <v>222</v>
      </c>
      <c r="BM169" s="224" t="s">
        <v>640</v>
      </c>
    </row>
    <row r="170" s="2" customFormat="1">
      <c r="A170" s="39"/>
      <c r="B170" s="40"/>
      <c r="C170" s="41"/>
      <c r="D170" s="226" t="s">
        <v>224</v>
      </c>
      <c r="E170" s="41"/>
      <c r="F170" s="227" t="s">
        <v>2684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224</v>
      </c>
      <c r="AU170" s="18" t="s">
        <v>80</v>
      </c>
    </row>
    <row r="171" s="2" customFormat="1" ht="16.5" customHeight="1">
      <c r="A171" s="39"/>
      <c r="B171" s="40"/>
      <c r="C171" s="213" t="s">
        <v>428</v>
      </c>
      <c r="D171" s="213" t="s">
        <v>217</v>
      </c>
      <c r="E171" s="214" t="s">
        <v>2685</v>
      </c>
      <c r="F171" s="215" t="s">
        <v>2686</v>
      </c>
      <c r="G171" s="216" t="s">
        <v>220</v>
      </c>
      <c r="H171" s="217">
        <v>42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44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222</v>
      </c>
      <c r="AT171" s="224" t="s">
        <v>217</v>
      </c>
      <c r="AU171" s="224" t="s">
        <v>80</v>
      </c>
      <c r="AY171" s="18" t="s">
        <v>214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222</v>
      </c>
      <c r="BM171" s="224" t="s">
        <v>652</v>
      </c>
    </row>
    <row r="172" s="2" customFormat="1">
      <c r="A172" s="39"/>
      <c r="B172" s="40"/>
      <c r="C172" s="41"/>
      <c r="D172" s="226" t="s">
        <v>224</v>
      </c>
      <c r="E172" s="41"/>
      <c r="F172" s="227" t="s">
        <v>2686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224</v>
      </c>
      <c r="AU172" s="18" t="s">
        <v>80</v>
      </c>
    </row>
    <row r="173" s="2" customFormat="1" ht="16.5" customHeight="1">
      <c r="A173" s="39"/>
      <c r="B173" s="40"/>
      <c r="C173" s="213" t="s">
        <v>433</v>
      </c>
      <c r="D173" s="213" t="s">
        <v>217</v>
      </c>
      <c r="E173" s="214" t="s">
        <v>2687</v>
      </c>
      <c r="F173" s="215" t="s">
        <v>2688</v>
      </c>
      <c r="G173" s="216" t="s">
        <v>220</v>
      </c>
      <c r="H173" s="217">
        <v>80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44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222</v>
      </c>
      <c r="AT173" s="224" t="s">
        <v>217</v>
      </c>
      <c r="AU173" s="224" t="s">
        <v>80</v>
      </c>
      <c r="AY173" s="18" t="s">
        <v>214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222</v>
      </c>
      <c r="BM173" s="224" t="s">
        <v>664</v>
      </c>
    </row>
    <row r="174" s="2" customFormat="1">
      <c r="A174" s="39"/>
      <c r="B174" s="40"/>
      <c r="C174" s="41"/>
      <c r="D174" s="226" t="s">
        <v>224</v>
      </c>
      <c r="E174" s="41"/>
      <c r="F174" s="227" t="s">
        <v>2688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224</v>
      </c>
      <c r="AU174" s="18" t="s">
        <v>80</v>
      </c>
    </row>
    <row r="175" s="2" customFormat="1" ht="16.5" customHeight="1">
      <c r="A175" s="39"/>
      <c r="B175" s="40"/>
      <c r="C175" s="213" t="s">
        <v>439</v>
      </c>
      <c r="D175" s="213" t="s">
        <v>217</v>
      </c>
      <c r="E175" s="214" t="s">
        <v>2689</v>
      </c>
      <c r="F175" s="215" t="s">
        <v>2690</v>
      </c>
      <c r="G175" s="216" t="s">
        <v>220</v>
      </c>
      <c r="H175" s="217">
        <v>130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44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222</v>
      </c>
      <c r="AT175" s="224" t="s">
        <v>217</v>
      </c>
      <c r="AU175" s="224" t="s">
        <v>80</v>
      </c>
      <c r="AY175" s="18" t="s">
        <v>214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222</v>
      </c>
      <c r="BM175" s="224" t="s">
        <v>677</v>
      </c>
    </row>
    <row r="176" s="2" customFormat="1">
      <c r="A176" s="39"/>
      <c r="B176" s="40"/>
      <c r="C176" s="41"/>
      <c r="D176" s="226" t="s">
        <v>224</v>
      </c>
      <c r="E176" s="41"/>
      <c r="F176" s="227" t="s">
        <v>2690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224</v>
      </c>
      <c r="AU176" s="18" t="s">
        <v>80</v>
      </c>
    </row>
    <row r="177" s="2" customFormat="1" ht="16.5" customHeight="1">
      <c r="A177" s="39"/>
      <c r="B177" s="40"/>
      <c r="C177" s="213" t="s">
        <v>443</v>
      </c>
      <c r="D177" s="213" t="s">
        <v>217</v>
      </c>
      <c r="E177" s="214" t="s">
        <v>2691</v>
      </c>
      <c r="F177" s="215" t="s">
        <v>2692</v>
      </c>
      <c r="G177" s="216" t="s">
        <v>220</v>
      </c>
      <c r="H177" s="217">
        <v>108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222</v>
      </c>
      <c r="AT177" s="224" t="s">
        <v>217</v>
      </c>
      <c r="AU177" s="224" t="s">
        <v>80</v>
      </c>
      <c r="AY177" s="18" t="s">
        <v>214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222</v>
      </c>
      <c r="BM177" s="224" t="s">
        <v>690</v>
      </c>
    </row>
    <row r="178" s="2" customFormat="1">
      <c r="A178" s="39"/>
      <c r="B178" s="40"/>
      <c r="C178" s="41"/>
      <c r="D178" s="226" t="s">
        <v>224</v>
      </c>
      <c r="E178" s="41"/>
      <c r="F178" s="227" t="s">
        <v>2692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224</v>
      </c>
      <c r="AU178" s="18" t="s">
        <v>80</v>
      </c>
    </row>
    <row r="179" s="2" customFormat="1" ht="16.5" customHeight="1">
      <c r="A179" s="39"/>
      <c r="B179" s="40"/>
      <c r="C179" s="213" t="s">
        <v>449</v>
      </c>
      <c r="D179" s="213" t="s">
        <v>217</v>
      </c>
      <c r="E179" s="214" t="s">
        <v>2693</v>
      </c>
      <c r="F179" s="215" t="s">
        <v>2694</v>
      </c>
      <c r="G179" s="216" t="s">
        <v>220</v>
      </c>
      <c r="H179" s="217">
        <v>30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222</v>
      </c>
      <c r="AT179" s="224" t="s">
        <v>217</v>
      </c>
      <c r="AU179" s="224" t="s">
        <v>80</v>
      </c>
      <c r="AY179" s="18" t="s">
        <v>214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222</v>
      </c>
      <c r="BM179" s="224" t="s">
        <v>700</v>
      </c>
    </row>
    <row r="180" s="2" customFormat="1">
      <c r="A180" s="39"/>
      <c r="B180" s="40"/>
      <c r="C180" s="41"/>
      <c r="D180" s="226" t="s">
        <v>224</v>
      </c>
      <c r="E180" s="41"/>
      <c r="F180" s="227" t="s">
        <v>2694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224</v>
      </c>
      <c r="AU180" s="18" t="s">
        <v>80</v>
      </c>
    </row>
    <row r="181" s="2" customFormat="1" ht="16.5" customHeight="1">
      <c r="A181" s="39"/>
      <c r="B181" s="40"/>
      <c r="C181" s="213" t="s">
        <v>455</v>
      </c>
      <c r="D181" s="213" t="s">
        <v>217</v>
      </c>
      <c r="E181" s="214" t="s">
        <v>2695</v>
      </c>
      <c r="F181" s="215" t="s">
        <v>2696</v>
      </c>
      <c r="G181" s="216" t="s">
        <v>220</v>
      </c>
      <c r="H181" s="217">
        <v>22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44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222</v>
      </c>
      <c r="AT181" s="224" t="s">
        <v>217</v>
      </c>
      <c r="AU181" s="224" t="s">
        <v>80</v>
      </c>
      <c r="AY181" s="18" t="s">
        <v>214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222</v>
      </c>
      <c r="BM181" s="224" t="s">
        <v>709</v>
      </c>
    </row>
    <row r="182" s="2" customFormat="1">
      <c r="A182" s="39"/>
      <c r="B182" s="40"/>
      <c r="C182" s="41"/>
      <c r="D182" s="226" t="s">
        <v>224</v>
      </c>
      <c r="E182" s="41"/>
      <c r="F182" s="227" t="s">
        <v>2696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224</v>
      </c>
      <c r="AU182" s="18" t="s">
        <v>80</v>
      </c>
    </row>
    <row r="183" s="2" customFormat="1" ht="16.5" customHeight="1">
      <c r="A183" s="39"/>
      <c r="B183" s="40"/>
      <c r="C183" s="213" t="s">
        <v>459</v>
      </c>
      <c r="D183" s="213" t="s">
        <v>217</v>
      </c>
      <c r="E183" s="214" t="s">
        <v>2697</v>
      </c>
      <c r="F183" s="215" t="s">
        <v>2698</v>
      </c>
      <c r="G183" s="216" t="s">
        <v>220</v>
      </c>
      <c r="H183" s="217">
        <v>135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222</v>
      </c>
      <c r="AT183" s="224" t="s">
        <v>217</v>
      </c>
      <c r="AU183" s="224" t="s">
        <v>80</v>
      </c>
      <c r="AY183" s="18" t="s">
        <v>214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222</v>
      </c>
      <c r="BM183" s="224" t="s">
        <v>722</v>
      </c>
    </row>
    <row r="184" s="2" customFormat="1">
      <c r="A184" s="39"/>
      <c r="B184" s="40"/>
      <c r="C184" s="41"/>
      <c r="D184" s="226" t="s">
        <v>224</v>
      </c>
      <c r="E184" s="41"/>
      <c r="F184" s="227" t="s">
        <v>2698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224</v>
      </c>
      <c r="AU184" s="18" t="s">
        <v>80</v>
      </c>
    </row>
    <row r="185" s="12" customFormat="1" ht="25.92" customHeight="1">
      <c r="A185" s="12"/>
      <c r="B185" s="197"/>
      <c r="C185" s="198"/>
      <c r="D185" s="199" t="s">
        <v>72</v>
      </c>
      <c r="E185" s="200" t="s">
        <v>253</v>
      </c>
      <c r="F185" s="200" t="s">
        <v>2699</v>
      </c>
      <c r="G185" s="198"/>
      <c r="H185" s="198"/>
      <c r="I185" s="201"/>
      <c r="J185" s="202">
        <f>BK185</f>
        <v>0</v>
      </c>
      <c r="K185" s="198"/>
      <c r="L185" s="203"/>
      <c r="M185" s="204"/>
      <c r="N185" s="205"/>
      <c r="O185" s="205"/>
      <c r="P185" s="206">
        <f>SUM(P186:P233)</f>
        <v>0</v>
      </c>
      <c r="Q185" s="205"/>
      <c r="R185" s="206">
        <f>SUM(R186:R233)</f>
        <v>0</v>
      </c>
      <c r="S185" s="205"/>
      <c r="T185" s="207">
        <f>SUM(T186:T233)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8" t="s">
        <v>80</v>
      </c>
      <c r="AT185" s="209" t="s">
        <v>72</v>
      </c>
      <c r="AU185" s="209" t="s">
        <v>73</v>
      </c>
      <c r="AY185" s="208" t="s">
        <v>214</v>
      </c>
      <c r="BK185" s="210">
        <f>SUM(BK186:BK233)</f>
        <v>0</v>
      </c>
    </row>
    <row r="186" s="2" customFormat="1" ht="24.15" customHeight="1">
      <c r="A186" s="39"/>
      <c r="B186" s="40"/>
      <c r="C186" s="213" t="s">
        <v>464</v>
      </c>
      <c r="D186" s="213" t="s">
        <v>217</v>
      </c>
      <c r="E186" s="214" t="s">
        <v>2700</v>
      </c>
      <c r="F186" s="215" t="s">
        <v>2701</v>
      </c>
      <c r="G186" s="216" t="s">
        <v>603</v>
      </c>
      <c r="H186" s="217">
        <v>1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222</v>
      </c>
      <c r="AT186" s="224" t="s">
        <v>217</v>
      </c>
      <c r="AU186" s="224" t="s">
        <v>80</v>
      </c>
      <c r="AY186" s="18" t="s">
        <v>214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222</v>
      </c>
      <c r="BM186" s="224" t="s">
        <v>732</v>
      </c>
    </row>
    <row r="187" s="2" customFormat="1">
      <c r="A187" s="39"/>
      <c r="B187" s="40"/>
      <c r="C187" s="41"/>
      <c r="D187" s="226" t="s">
        <v>224</v>
      </c>
      <c r="E187" s="41"/>
      <c r="F187" s="227" t="s">
        <v>2701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224</v>
      </c>
      <c r="AU187" s="18" t="s">
        <v>80</v>
      </c>
    </row>
    <row r="188" s="2" customFormat="1" ht="16.5" customHeight="1">
      <c r="A188" s="39"/>
      <c r="B188" s="40"/>
      <c r="C188" s="213" t="s">
        <v>470</v>
      </c>
      <c r="D188" s="213" t="s">
        <v>217</v>
      </c>
      <c r="E188" s="214" t="s">
        <v>2702</v>
      </c>
      <c r="F188" s="215" t="s">
        <v>2703</v>
      </c>
      <c r="G188" s="216" t="s">
        <v>603</v>
      </c>
      <c r="H188" s="217">
        <v>1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222</v>
      </c>
      <c r="AT188" s="224" t="s">
        <v>217</v>
      </c>
      <c r="AU188" s="224" t="s">
        <v>80</v>
      </c>
      <c r="AY188" s="18" t="s">
        <v>214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222</v>
      </c>
      <c r="BM188" s="224" t="s">
        <v>742</v>
      </c>
    </row>
    <row r="189" s="2" customFormat="1">
      <c r="A189" s="39"/>
      <c r="B189" s="40"/>
      <c r="C189" s="41"/>
      <c r="D189" s="226" t="s">
        <v>224</v>
      </c>
      <c r="E189" s="41"/>
      <c r="F189" s="227" t="s">
        <v>2703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224</v>
      </c>
      <c r="AU189" s="18" t="s">
        <v>80</v>
      </c>
    </row>
    <row r="190" s="2" customFormat="1" ht="24.15" customHeight="1">
      <c r="A190" s="39"/>
      <c r="B190" s="40"/>
      <c r="C190" s="213" t="s">
        <v>476</v>
      </c>
      <c r="D190" s="213" t="s">
        <v>217</v>
      </c>
      <c r="E190" s="214" t="s">
        <v>2704</v>
      </c>
      <c r="F190" s="215" t="s">
        <v>2705</v>
      </c>
      <c r="G190" s="216" t="s">
        <v>603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222</v>
      </c>
      <c r="AT190" s="224" t="s">
        <v>217</v>
      </c>
      <c r="AU190" s="224" t="s">
        <v>80</v>
      </c>
      <c r="AY190" s="18" t="s">
        <v>214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222</v>
      </c>
      <c r="BM190" s="224" t="s">
        <v>754</v>
      </c>
    </row>
    <row r="191" s="2" customFormat="1">
      <c r="A191" s="39"/>
      <c r="B191" s="40"/>
      <c r="C191" s="41"/>
      <c r="D191" s="226" t="s">
        <v>224</v>
      </c>
      <c r="E191" s="41"/>
      <c r="F191" s="227" t="s">
        <v>2705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224</v>
      </c>
      <c r="AU191" s="18" t="s">
        <v>80</v>
      </c>
    </row>
    <row r="192" s="2" customFormat="1" ht="16.5" customHeight="1">
      <c r="A192" s="39"/>
      <c r="B192" s="40"/>
      <c r="C192" s="213" t="s">
        <v>482</v>
      </c>
      <c r="D192" s="213" t="s">
        <v>217</v>
      </c>
      <c r="E192" s="214" t="s">
        <v>2706</v>
      </c>
      <c r="F192" s="215" t="s">
        <v>2707</v>
      </c>
      <c r="G192" s="216" t="s">
        <v>603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222</v>
      </c>
      <c r="AT192" s="224" t="s">
        <v>217</v>
      </c>
      <c r="AU192" s="224" t="s">
        <v>80</v>
      </c>
      <c r="AY192" s="18" t="s">
        <v>214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222</v>
      </c>
      <c r="BM192" s="224" t="s">
        <v>762</v>
      </c>
    </row>
    <row r="193" s="2" customFormat="1">
      <c r="A193" s="39"/>
      <c r="B193" s="40"/>
      <c r="C193" s="41"/>
      <c r="D193" s="226" t="s">
        <v>224</v>
      </c>
      <c r="E193" s="41"/>
      <c r="F193" s="227" t="s">
        <v>2707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224</v>
      </c>
      <c r="AU193" s="18" t="s">
        <v>80</v>
      </c>
    </row>
    <row r="194" s="2" customFormat="1" ht="16.5" customHeight="1">
      <c r="A194" s="39"/>
      <c r="B194" s="40"/>
      <c r="C194" s="213" t="s">
        <v>488</v>
      </c>
      <c r="D194" s="213" t="s">
        <v>217</v>
      </c>
      <c r="E194" s="214" t="s">
        <v>2708</v>
      </c>
      <c r="F194" s="215" t="s">
        <v>2709</v>
      </c>
      <c r="G194" s="216" t="s">
        <v>603</v>
      </c>
      <c r="H194" s="217">
        <v>1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222</v>
      </c>
      <c r="AT194" s="224" t="s">
        <v>217</v>
      </c>
      <c r="AU194" s="224" t="s">
        <v>80</v>
      </c>
      <c r="AY194" s="18" t="s">
        <v>214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222</v>
      </c>
      <c r="BM194" s="224" t="s">
        <v>772</v>
      </c>
    </row>
    <row r="195" s="2" customFormat="1">
      <c r="A195" s="39"/>
      <c r="B195" s="40"/>
      <c r="C195" s="41"/>
      <c r="D195" s="226" t="s">
        <v>224</v>
      </c>
      <c r="E195" s="41"/>
      <c r="F195" s="227" t="s">
        <v>2709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224</v>
      </c>
      <c r="AU195" s="18" t="s">
        <v>80</v>
      </c>
    </row>
    <row r="196" s="2" customFormat="1" ht="16.5" customHeight="1">
      <c r="A196" s="39"/>
      <c r="B196" s="40"/>
      <c r="C196" s="213" t="s">
        <v>493</v>
      </c>
      <c r="D196" s="213" t="s">
        <v>217</v>
      </c>
      <c r="E196" s="214" t="s">
        <v>2710</v>
      </c>
      <c r="F196" s="215" t="s">
        <v>2711</v>
      </c>
      <c r="G196" s="216" t="s">
        <v>603</v>
      </c>
      <c r="H196" s="217">
        <v>1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222</v>
      </c>
      <c r="AT196" s="224" t="s">
        <v>217</v>
      </c>
      <c r="AU196" s="224" t="s">
        <v>80</v>
      </c>
      <c r="AY196" s="18" t="s">
        <v>214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222</v>
      </c>
      <c r="BM196" s="224" t="s">
        <v>780</v>
      </c>
    </row>
    <row r="197" s="2" customFormat="1">
      <c r="A197" s="39"/>
      <c r="B197" s="40"/>
      <c r="C197" s="41"/>
      <c r="D197" s="226" t="s">
        <v>224</v>
      </c>
      <c r="E197" s="41"/>
      <c r="F197" s="227" t="s">
        <v>2711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224</v>
      </c>
      <c r="AU197" s="18" t="s">
        <v>80</v>
      </c>
    </row>
    <row r="198" s="2" customFormat="1" ht="16.5" customHeight="1">
      <c r="A198" s="39"/>
      <c r="B198" s="40"/>
      <c r="C198" s="213" t="s">
        <v>501</v>
      </c>
      <c r="D198" s="213" t="s">
        <v>217</v>
      </c>
      <c r="E198" s="214" t="s">
        <v>2712</v>
      </c>
      <c r="F198" s="215" t="s">
        <v>2713</v>
      </c>
      <c r="G198" s="216" t="s">
        <v>523</v>
      </c>
      <c r="H198" s="217">
        <v>40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222</v>
      </c>
      <c r="AT198" s="224" t="s">
        <v>217</v>
      </c>
      <c r="AU198" s="224" t="s">
        <v>80</v>
      </c>
      <c r="AY198" s="18" t="s">
        <v>214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222</v>
      </c>
      <c r="BM198" s="224" t="s">
        <v>790</v>
      </c>
    </row>
    <row r="199" s="2" customFormat="1">
      <c r="A199" s="39"/>
      <c r="B199" s="40"/>
      <c r="C199" s="41"/>
      <c r="D199" s="226" t="s">
        <v>224</v>
      </c>
      <c r="E199" s="41"/>
      <c r="F199" s="227" t="s">
        <v>2713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224</v>
      </c>
      <c r="AU199" s="18" t="s">
        <v>80</v>
      </c>
    </row>
    <row r="200" s="2" customFormat="1" ht="16.5" customHeight="1">
      <c r="A200" s="39"/>
      <c r="B200" s="40"/>
      <c r="C200" s="213" t="s">
        <v>510</v>
      </c>
      <c r="D200" s="213" t="s">
        <v>217</v>
      </c>
      <c r="E200" s="214" t="s">
        <v>2714</v>
      </c>
      <c r="F200" s="215" t="s">
        <v>2715</v>
      </c>
      <c r="G200" s="216" t="s">
        <v>523</v>
      </c>
      <c r="H200" s="217">
        <v>4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222</v>
      </c>
      <c r="AT200" s="224" t="s">
        <v>217</v>
      </c>
      <c r="AU200" s="224" t="s">
        <v>80</v>
      </c>
      <c r="AY200" s="18" t="s">
        <v>214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222</v>
      </c>
      <c r="BM200" s="224" t="s">
        <v>801</v>
      </c>
    </row>
    <row r="201" s="2" customFormat="1">
      <c r="A201" s="39"/>
      <c r="B201" s="40"/>
      <c r="C201" s="41"/>
      <c r="D201" s="226" t="s">
        <v>224</v>
      </c>
      <c r="E201" s="41"/>
      <c r="F201" s="227" t="s">
        <v>2715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224</v>
      </c>
      <c r="AU201" s="18" t="s">
        <v>80</v>
      </c>
    </row>
    <row r="202" s="2" customFormat="1" ht="16.5" customHeight="1">
      <c r="A202" s="39"/>
      <c r="B202" s="40"/>
      <c r="C202" s="213" t="s">
        <v>514</v>
      </c>
      <c r="D202" s="213" t="s">
        <v>217</v>
      </c>
      <c r="E202" s="214" t="s">
        <v>2716</v>
      </c>
      <c r="F202" s="215" t="s">
        <v>2717</v>
      </c>
      <c r="G202" s="216" t="s">
        <v>523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222</v>
      </c>
      <c r="AT202" s="224" t="s">
        <v>217</v>
      </c>
      <c r="AU202" s="224" t="s">
        <v>80</v>
      </c>
      <c r="AY202" s="18" t="s">
        <v>214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222</v>
      </c>
      <c r="BM202" s="224" t="s">
        <v>813</v>
      </c>
    </row>
    <row r="203" s="2" customFormat="1">
      <c r="A203" s="39"/>
      <c r="B203" s="40"/>
      <c r="C203" s="41"/>
      <c r="D203" s="226" t="s">
        <v>224</v>
      </c>
      <c r="E203" s="41"/>
      <c r="F203" s="227" t="s">
        <v>2717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224</v>
      </c>
      <c r="AU203" s="18" t="s">
        <v>80</v>
      </c>
    </row>
    <row r="204" s="2" customFormat="1" ht="33" customHeight="1">
      <c r="A204" s="39"/>
      <c r="B204" s="40"/>
      <c r="C204" s="213" t="s">
        <v>520</v>
      </c>
      <c r="D204" s="213" t="s">
        <v>217</v>
      </c>
      <c r="E204" s="214" t="s">
        <v>2718</v>
      </c>
      <c r="F204" s="215" t="s">
        <v>2719</v>
      </c>
      <c r="G204" s="216" t="s">
        <v>2720</v>
      </c>
      <c r="H204" s="217">
        <v>50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222</v>
      </c>
      <c r="AT204" s="224" t="s">
        <v>217</v>
      </c>
      <c r="AU204" s="224" t="s">
        <v>80</v>
      </c>
      <c r="AY204" s="18" t="s">
        <v>214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222</v>
      </c>
      <c r="BM204" s="224" t="s">
        <v>821</v>
      </c>
    </row>
    <row r="205" s="2" customFormat="1">
      <c r="A205" s="39"/>
      <c r="B205" s="40"/>
      <c r="C205" s="41"/>
      <c r="D205" s="226" t="s">
        <v>224</v>
      </c>
      <c r="E205" s="41"/>
      <c r="F205" s="227" t="s">
        <v>2719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224</v>
      </c>
      <c r="AU205" s="18" t="s">
        <v>80</v>
      </c>
    </row>
    <row r="206" s="2" customFormat="1" ht="24.15" customHeight="1">
      <c r="A206" s="39"/>
      <c r="B206" s="40"/>
      <c r="C206" s="213" t="s">
        <v>526</v>
      </c>
      <c r="D206" s="213" t="s">
        <v>217</v>
      </c>
      <c r="E206" s="214" t="s">
        <v>2721</v>
      </c>
      <c r="F206" s="215" t="s">
        <v>2722</v>
      </c>
      <c r="G206" s="216" t="s">
        <v>80</v>
      </c>
      <c r="H206" s="217">
        <v>1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222</v>
      </c>
      <c r="AT206" s="224" t="s">
        <v>217</v>
      </c>
      <c r="AU206" s="224" t="s">
        <v>80</v>
      </c>
      <c r="AY206" s="18" t="s">
        <v>214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222</v>
      </c>
      <c r="BM206" s="224" t="s">
        <v>831</v>
      </c>
    </row>
    <row r="207" s="2" customFormat="1">
      <c r="A207" s="39"/>
      <c r="B207" s="40"/>
      <c r="C207" s="41"/>
      <c r="D207" s="226" t="s">
        <v>224</v>
      </c>
      <c r="E207" s="41"/>
      <c r="F207" s="227" t="s">
        <v>2722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224</v>
      </c>
      <c r="AU207" s="18" t="s">
        <v>80</v>
      </c>
    </row>
    <row r="208" s="2" customFormat="1" ht="24.15" customHeight="1">
      <c r="A208" s="39"/>
      <c r="B208" s="40"/>
      <c r="C208" s="213" t="s">
        <v>531</v>
      </c>
      <c r="D208" s="213" t="s">
        <v>217</v>
      </c>
      <c r="E208" s="214" t="s">
        <v>2723</v>
      </c>
      <c r="F208" s="215" t="s">
        <v>2724</v>
      </c>
      <c r="G208" s="216" t="s">
        <v>523</v>
      </c>
      <c r="H208" s="217">
        <v>2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222</v>
      </c>
      <c r="AT208" s="224" t="s">
        <v>217</v>
      </c>
      <c r="AU208" s="224" t="s">
        <v>80</v>
      </c>
      <c r="AY208" s="18" t="s">
        <v>214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222</v>
      </c>
      <c r="BM208" s="224" t="s">
        <v>839</v>
      </c>
    </row>
    <row r="209" s="2" customFormat="1">
      <c r="A209" s="39"/>
      <c r="B209" s="40"/>
      <c r="C209" s="41"/>
      <c r="D209" s="226" t="s">
        <v>224</v>
      </c>
      <c r="E209" s="41"/>
      <c r="F209" s="227" t="s">
        <v>2724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224</v>
      </c>
      <c r="AU209" s="18" t="s">
        <v>80</v>
      </c>
    </row>
    <row r="210" s="2" customFormat="1" ht="16.5" customHeight="1">
      <c r="A210" s="39"/>
      <c r="B210" s="40"/>
      <c r="C210" s="213" t="s">
        <v>539</v>
      </c>
      <c r="D210" s="213" t="s">
        <v>217</v>
      </c>
      <c r="E210" s="214" t="s">
        <v>2725</v>
      </c>
      <c r="F210" s="215" t="s">
        <v>2726</v>
      </c>
      <c r="G210" s="216" t="s">
        <v>523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222</v>
      </c>
      <c r="AT210" s="224" t="s">
        <v>217</v>
      </c>
      <c r="AU210" s="224" t="s">
        <v>80</v>
      </c>
      <c r="AY210" s="18" t="s">
        <v>214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222</v>
      </c>
      <c r="BM210" s="224" t="s">
        <v>847</v>
      </c>
    </row>
    <row r="211" s="2" customFormat="1">
      <c r="A211" s="39"/>
      <c r="B211" s="40"/>
      <c r="C211" s="41"/>
      <c r="D211" s="226" t="s">
        <v>224</v>
      </c>
      <c r="E211" s="41"/>
      <c r="F211" s="227" t="s">
        <v>2726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224</v>
      </c>
      <c r="AU211" s="18" t="s">
        <v>80</v>
      </c>
    </row>
    <row r="212" s="2" customFormat="1" ht="24.15" customHeight="1">
      <c r="A212" s="39"/>
      <c r="B212" s="40"/>
      <c r="C212" s="213" t="s">
        <v>544</v>
      </c>
      <c r="D212" s="213" t="s">
        <v>217</v>
      </c>
      <c r="E212" s="214" t="s">
        <v>2727</v>
      </c>
      <c r="F212" s="215" t="s">
        <v>2728</v>
      </c>
      <c r="G212" s="216" t="s">
        <v>603</v>
      </c>
      <c r="H212" s="217">
        <v>1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222</v>
      </c>
      <c r="AT212" s="224" t="s">
        <v>217</v>
      </c>
      <c r="AU212" s="224" t="s">
        <v>80</v>
      </c>
      <c r="AY212" s="18" t="s">
        <v>214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222</v>
      </c>
      <c r="BM212" s="224" t="s">
        <v>855</v>
      </c>
    </row>
    <row r="213" s="2" customFormat="1">
      <c r="A213" s="39"/>
      <c r="B213" s="40"/>
      <c r="C213" s="41"/>
      <c r="D213" s="226" t="s">
        <v>224</v>
      </c>
      <c r="E213" s="41"/>
      <c r="F213" s="227" t="s">
        <v>2728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224</v>
      </c>
      <c r="AU213" s="18" t="s">
        <v>80</v>
      </c>
    </row>
    <row r="214" s="2" customFormat="1" ht="16.5" customHeight="1">
      <c r="A214" s="39"/>
      <c r="B214" s="40"/>
      <c r="C214" s="213" t="s">
        <v>548</v>
      </c>
      <c r="D214" s="213" t="s">
        <v>217</v>
      </c>
      <c r="E214" s="214" t="s">
        <v>2729</v>
      </c>
      <c r="F214" s="215" t="s">
        <v>2730</v>
      </c>
      <c r="G214" s="216" t="s">
        <v>603</v>
      </c>
      <c r="H214" s="217">
        <v>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222</v>
      </c>
      <c r="AT214" s="224" t="s">
        <v>217</v>
      </c>
      <c r="AU214" s="224" t="s">
        <v>80</v>
      </c>
      <c r="AY214" s="18" t="s">
        <v>214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222</v>
      </c>
      <c r="BM214" s="224" t="s">
        <v>865</v>
      </c>
    </row>
    <row r="215" s="2" customFormat="1">
      <c r="A215" s="39"/>
      <c r="B215" s="40"/>
      <c r="C215" s="41"/>
      <c r="D215" s="226" t="s">
        <v>224</v>
      </c>
      <c r="E215" s="41"/>
      <c r="F215" s="227" t="s">
        <v>2730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224</v>
      </c>
      <c r="AU215" s="18" t="s">
        <v>80</v>
      </c>
    </row>
    <row r="216" s="2" customFormat="1" ht="16.5" customHeight="1">
      <c r="A216" s="39"/>
      <c r="B216" s="40"/>
      <c r="C216" s="213" t="s">
        <v>555</v>
      </c>
      <c r="D216" s="213" t="s">
        <v>217</v>
      </c>
      <c r="E216" s="214" t="s">
        <v>2731</v>
      </c>
      <c r="F216" s="215" t="s">
        <v>2732</v>
      </c>
      <c r="G216" s="216" t="s">
        <v>523</v>
      </c>
      <c r="H216" s="217">
        <v>1</v>
      </c>
      <c r="I216" s="218"/>
      <c r="J216" s="219">
        <f>ROUND(I216*H216,2)</f>
        <v>0</v>
      </c>
      <c r="K216" s="215" t="s">
        <v>19</v>
      </c>
      <c r="L216" s="45"/>
      <c r="M216" s="220" t="s">
        <v>19</v>
      </c>
      <c r="N216" s="221" t="s">
        <v>44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222</v>
      </c>
      <c r="AT216" s="224" t="s">
        <v>217</v>
      </c>
      <c r="AU216" s="224" t="s">
        <v>80</v>
      </c>
      <c r="AY216" s="18" t="s">
        <v>214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80</v>
      </c>
      <c r="BK216" s="225">
        <f>ROUND(I216*H216,2)</f>
        <v>0</v>
      </c>
      <c r="BL216" s="18" t="s">
        <v>222</v>
      </c>
      <c r="BM216" s="224" t="s">
        <v>875</v>
      </c>
    </row>
    <row r="217" s="2" customFormat="1">
      <c r="A217" s="39"/>
      <c r="B217" s="40"/>
      <c r="C217" s="41"/>
      <c r="D217" s="226" t="s">
        <v>224</v>
      </c>
      <c r="E217" s="41"/>
      <c r="F217" s="227" t="s">
        <v>2732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224</v>
      </c>
      <c r="AU217" s="18" t="s">
        <v>80</v>
      </c>
    </row>
    <row r="218" s="2" customFormat="1" ht="37.8" customHeight="1">
      <c r="A218" s="39"/>
      <c r="B218" s="40"/>
      <c r="C218" s="213" t="s">
        <v>563</v>
      </c>
      <c r="D218" s="213" t="s">
        <v>217</v>
      </c>
      <c r="E218" s="214" t="s">
        <v>2733</v>
      </c>
      <c r="F218" s="215" t="s">
        <v>2734</v>
      </c>
      <c r="G218" s="216" t="s">
        <v>2720</v>
      </c>
      <c r="H218" s="217">
        <v>50</v>
      </c>
      <c r="I218" s="218"/>
      <c r="J218" s="219">
        <f>ROUND(I218*H218,2)</f>
        <v>0</v>
      </c>
      <c r="K218" s="215" t="s">
        <v>19</v>
      </c>
      <c r="L218" s="45"/>
      <c r="M218" s="220" t="s">
        <v>19</v>
      </c>
      <c r="N218" s="221" t="s">
        <v>44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222</v>
      </c>
      <c r="AT218" s="224" t="s">
        <v>217</v>
      </c>
      <c r="AU218" s="224" t="s">
        <v>80</v>
      </c>
      <c r="AY218" s="18" t="s">
        <v>214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80</v>
      </c>
      <c r="BK218" s="225">
        <f>ROUND(I218*H218,2)</f>
        <v>0</v>
      </c>
      <c r="BL218" s="18" t="s">
        <v>222</v>
      </c>
      <c r="BM218" s="224" t="s">
        <v>883</v>
      </c>
    </row>
    <row r="219" s="2" customFormat="1">
      <c r="A219" s="39"/>
      <c r="B219" s="40"/>
      <c r="C219" s="41"/>
      <c r="D219" s="226" t="s">
        <v>224</v>
      </c>
      <c r="E219" s="41"/>
      <c r="F219" s="227" t="s">
        <v>2734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224</v>
      </c>
      <c r="AU219" s="18" t="s">
        <v>80</v>
      </c>
    </row>
    <row r="220" s="2" customFormat="1" ht="16.5" customHeight="1">
      <c r="A220" s="39"/>
      <c r="B220" s="40"/>
      <c r="C220" s="213" t="s">
        <v>569</v>
      </c>
      <c r="D220" s="213" t="s">
        <v>217</v>
      </c>
      <c r="E220" s="214" t="s">
        <v>2735</v>
      </c>
      <c r="F220" s="215" t="s">
        <v>2736</v>
      </c>
      <c r="G220" s="216" t="s">
        <v>603</v>
      </c>
      <c r="H220" s="217">
        <v>1</v>
      </c>
      <c r="I220" s="218"/>
      <c r="J220" s="219">
        <f>ROUND(I220*H220,2)</f>
        <v>0</v>
      </c>
      <c r="K220" s="215" t="s">
        <v>19</v>
      </c>
      <c r="L220" s="45"/>
      <c r="M220" s="220" t="s">
        <v>19</v>
      </c>
      <c r="N220" s="221" t="s">
        <v>44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222</v>
      </c>
      <c r="AT220" s="224" t="s">
        <v>217</v>
      </c>
      <c r="AU220" s="224" t="s">
        <v>80</v>
      </c>
      <c r="AY220" s="18" t="s">
        <v>214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80</v>
      </c>
      <c r="BK220" s="225">
        <f>ROUND(I220*H220,2)</f>
        <v>0</v>
      </c>
      <c r="BL220" s="18" t="s">
        <v>222</v>
      </c>
      <c r="BM220" s="224" t="s">
        <v>893</v>
      </c>
    </row>
    <row r="221" s="2" customFormat="1">
      <c r="A221" s="39"/>
      <c r="B221" s="40"/>
      <c r="C221" s="41"/>
      <c r="D221" s="226" t="s">
        <v>224</v>
      </c>
      <c r="E221" s="41"/>
      <c r="F221" s="227" t="s">
        <v>2736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224</v>
      </c>
      <c r="AU221" s="18" t="s">
        <v>80</v>
      </c>
    </row>
    <row r="222" s="2" customFormat="1" ht="16.5" customHeight="1">
      <c r="A222" s="39"/>
      <c r="B222" s="40"/>
      <c r="C222" s="213" t="s">
        <v>334</v>
      </c>
      <c r="D222" s="213" t="s">
        <v>217</v>
      </c>
      <c r="E222" s="214" t="s">
        <v>2737</v>
      </c>
      <c r="F222" s="215" t="s">
        <v>2738</v>
      </c>
      <c r="G222" s="216" t="s">
        <v>523</v>
      </c>
      <c r="H222" s="217">
        <v>60</v>
      </c>
      <c r="I222" s="218"/>
      <c r="J222" s="219">
        <f>ROUND(I222*H222,2)</f>
        <v>0</v>
      </c>
      <c r="K222" s="215" t="s">
        <v>19</v>
      </c>
      <c r="L222" s="45"/>
      <c r="M222" s="220" t="s">
        <v>19</v>
      </c>
      <c r="N222" s="221" t="s">
        <v>44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222</v>
      </c>
      <c r="AT222" s="224" t="s">
        <v>217</v>
      </c>
      <c r="AU222" s="224" t="s">
        <v>80</v>
      </c>
      <c r="AY222" s="18" t="s">
        <v>214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222</v>
      </c>
      <c r="BM222" s="224" t="s">
        <v>686</v>
      </c>
    </row>
    <row r="223" s="2" customFormat="1">
      <c r="A223" s="39"/>
      <c r="B223" s="40"/>
      <c r="C223" s="41"/>
      <c r="D223" s="226" t="s">
        <v>224</v>
      </c>
      <c r="E223" s="41"/>
      <c r="F223" s="227" t="s">
        <v>2738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224</v>
      </c>
      <c r="AU223" s="18" t="s">
        <v>80</v>
      </c>
    </row>
    <row r="224" s="2" customFormat="1" ht="16.5" customHeight="1">
      <c r="A224" s="39"/>
      <c r="B224" s="40"/>
      <c r="C224" s="213" t="s">
        <v>579</v>
      </c>
      <c r="D224" s="213" t="s">
        <v>217</v>
      </c>
      <c r="E224" s="214" t="s">
        <v>2739</v>
      </c>
      <c r="F224" s="215" t="s">
        <v>2740</v>
      </c>
      <c r="G224" s="216" t="s">
        <v>523</v>
      </c>
      <c r="H224" s="217">
        <v>20</v>
      </c>
      <c r="I224" s="218"/>
      <c r="J224" s="219">
        <f>ROUND(I224*H224,2)</f>
        <v>0</v>
      </c>
      <c r="K224" s="215" t="s">
        <v>19</v>
      </c>
      <c r="L224" s="45"/>
      <c r="M224" s="220" t="s">
        <v>19</v>
      </c>
      <c r="N224" s="221" t="s">
        <v>44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222</v>
      </c>
      <c r="AT224" s="224" t="s">
        <v>217</v>
      </c>
      <c r="AU224" s="224" t="s">
        <v>80</v>
      </c>
      <c r="AY224" s="18" t="s">
        <v>214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80</v>
      </c>
      <c r="BK224" s="225">
        <f>ROUND(I224*H224,2)</f>
        <v>0</v>
      </c>
      <c r="BL224" s="18" t="s">
        <v>222</v>
      </c>
      <c r="BM224" s="224" t="s">
        <v>908</v>
      </c>
    </row>
    <row r="225" s="2" customFormat="1">
      <c r="A225" s="39"/>
      <c r="B225" s="40"/>
      <c r="C225" s="41"/>
      <c r="D225" s="226" t="s">
        <v>224</v>
      </c>
      <c r="E225" s="41"/>
      <c r="F225" s="227" t="s">
        <v>2740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224</v>
      </c>
      <c r="AU225" s="18" t="s">
        <v>80</v>
      </c>
    </row>
    <row r="226" s="2" customFormat="1" ht="16.5" customHeight="1">
      <c r="A226" s="39"/>
      <c r="B226" s="40"/>
      <c r="C226" s="213" t="s">
        <v>582</v>
      </c>
      <c r="D226" s="213" t="s">
        <v>217</v>
      </c>
      <c r="E226" s="214" t="s">
        <v>2741</v>
      </c>
      <c r="F226" s="215" t="s">
        <v>2742</v>
      </c>
      <c r="G226" s="216" t="s">
        <v>523</v>
      </c>
      <c r="H226" s="217">
        <v>1</v>
      </c>
      <c r="I226" s="218"/>
      <c r="J226" s="219">
        <f>ROUND(I226*H226,2)</f>
        <v>0</v>
      </c>
      <c r="K226" s="215" t="s">
        <v>19</v>
      </c>
      <c r="L226" s="45"/>
      <c r="M226" s="220" t="s">
        <v>19</v>
      </c>
      <c r="N226" s="221" t="s">
        <v>44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222</v>
      </c>
      <c r="AT226" s="224" t="s">
        <v>217</v>
      </c>
      <c r="AU226" s="224" t="s">
        <v>80</v>
      </c>
      <c r="AY226" s="18" t="s">
        <v>214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80</v>
      </c>
      <c r="BK226" s="225">
        <f>ROUND(I226*H226,2)</f>
        <v>0</v>
      </c>
      <c r="BL226" s="18" t="s">
        <v>222</v>
      </c>
      <c r="BM226" s="224" t="s">
        <v>916</v>
      </c>
    </row>
    <row r="227" s="2" customFormat="1">
      <c r="A227" s="39"/>
      <c r="B227" s="40"/>
      <c r="C227" s="41"/>
      <c r="D227" s="226" t="s">
        <v>224</v>
      </c>
      <c r="E227" s="41"/>
      <c r="F227" s="227" t="s">
        <v>2742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224</v>
      </c>
      <c r="AU227" s="18" t="s">
        <v>80</v>
      </c>
    </row>
    <row r="228" s="2" customFormat="1" ht="16.5" customHeight="1">
      <c r="A228" s="39"/>
      <c r="B228" s="40"/>
      <c r="C228" s="213" t="s">
        <v>588</v>
      </c>
      <c r="D228" s="213" t="s">
        <v>217</v>
      </c>
      <c r="E228" s="214" t="s">
        <v>2743</v>
      </c>
      <c r="F228" s="215" t="s">
        <v>2744</v>
      </c>
      <c r="G228" s="216" t="s">
        <v>523</v>
      </c>
      <c r="H228" s="217">
        <v>1</v>
      </c>
      <c r="I228" s="218"/>
      <c r="J228" s="219">
        <f>ROUND(I228*H228,2)</f>
        <v>0</v>
      </c>
      <c r="K228" s="215" t="s">
        <v>19</v>
      </c>
      <c r="L228" s="45"/>
      <c r="M228" s="220" t="s">
        <v>19</v>
      </c>
      <c r="N228" s="221" t="s">
        <v>44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222</v>
      </c>
      <c r="AT228" s="224" t="s">
        <v>217</v>
      </c>
      <c r="AU228" s="224" t="s">
        <v>80</v>
      </c>
      <c r="AY228" s="18" t="s">
        <v>214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222</v>
      </c>
      <c r="BM228" s="224" t="s">
        <v>924</v>
      </c>
    </row>
    <row r="229" s="2" customFormat="1">
      <c r="A229" s="39"/>
      <c r="B229" s="40"/>
      <c r="C229" s="41"/>
      <c r="D229" s="226" t="s">
        <v>224</v>
      </c>
      <c r="E229" s="41"/>
      <c r="F229" s="227" t="s">
        <v>2744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224</v>
      </c>
      <c r="AU229" s="18" t="s">
        <v>80</v>
      </c>
    </row>
    <row r="230" s="2" customFormat="1" ht="16.5" customHeight="1">
      <c r="A230" s="39"/>
      <c r="B230" s="40"/>
      <c r="C230" s="213" t="s">
        <v>594</v>
      </c>
      <c r="D230" s="213" t="s">
        <v>217</v>
      </c>
      <c r="E230" s="214" t="s">
        <v>2745</v>
      </c>
      <c r="F230" s="215" t="s">
        <v>2746</v>
      </c>
      <c r="G230" s="216" t="s">
        <v>523</v>
      </c>
      <c r="H230" s="217">
        <v>1</v>
      </c>
      <c r="I230" s="218"/>
      <c r="J230" s="219">
        <f>ROUND(I230*H230,2)</f>
        <v>0</v>
      </c>
      <c r="K230" s="215" t="s">
        <v>19</v>
      </c>
      <c r="L230" s="45"/>
      <c r="M230" s="220" t="s">
        <v>19</v>
      </c>
      <c r="N230" s="221" t="s">
        <v>44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222</v>
      </c>
      <c r="AT230" s="224" t="s">
        <v>217</v>
      </c>
      <c r="AU230" s="224" t="s">
        <v>80</v>
      </c>
      <c r="AY230" s="18" t="s">
        <v>214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80</v>
      </c>
      <c r="BK230" s="225">
        <f>ROUND(I230*H230,2)</f>
        <v>0</v>
      </c>
      <c r="BL230" s="18" t="s">
        <v>222</v>
      </c>
      <c r="BM230" s="224" t="s">
        <v>934</v>
      </c>
    </row>
    <row r="231" s="2" customFormat="1">
      <c r="A231" s="39"/>
      <c r="B231" s="40"/>
      <c r="C231" s="41"/>
      <c r="D231" s="226" t="s">
        <v>224</v>
      </c>
      <c r="E231" s="41"/>
      <c r="F231" s="227" t="s">
        <v>2746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224</v>
      </c>
      <c r="AU231" s="18" t="s">
        <v>80</v>
      </c>
    </row>
    <row r="232" s="2" customFormat="1" ht="16.5" customHeight="1">
      <c r="A232" s="39"/>
      <c r="B232" s="40"/>
      <c r="C232" s="213" t="s">
        <v>600</v>
      </c>
      <c r="D232" s="213" t="s">
        <v>217</v>
      </c>
      <c r="E232" s="214" t="s">
        <v>2747</v>
      </c>
      <c r="F232" s="215" t="s">
        <v>2748</v>
      </c>
      <c r="G232" s="216" t="s">
        <v>523</v>
      </c>
      <c r="H232" s="217">
        <v>1</v>
      </c>
      <c r="I232" s="218"/>
      <c r="J232" s="219">
        <f>ROUND(I232*H232,2)</f>
        <v>0</v>
      </c>
      <c r="K232" s="215" t="s">
        <v>19</v>
      </c>
      <c r="L232" s="45"/>
      <c r="M232" s="220" t="s">
        <v>19</v>
      </c>
      <c r="N232" s="221" t="s">
        <v>44</v>
      </c>
      <c r="O232" s="85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222</v>
      </c>
      <c r="AT232" s="224" t="s">
        <v>217</v>
      </c>
      <c r="AU232" s="224" t="s">
        <v>80</v>
      </c>
      <c r="AY232" s="18" t="s">
        <v>214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80</v>
      </c>
      <c r="BK232" s="225">
        <f>ROUND(I232*H232,2)</f>
        <v>0</v>
      </c>
      <c r="BL232" s="18" t="s">
        <v>222</v>
      </c>
      <c r="BM232" s="224" t="s">
        <v>942</v>
      </c>
    </row>
    <row r="233" s="2" customFormat="1">
      <c r="A233" s="39"/>
      <c r="B233" s="40"/>
      <c r="C233" s="41"/>
      <c r="D233" s="226" t="s">
        <v>224</v>
      </c>
      <c r="E233" s="41"/>
      <c r="F233" s="227" t="s">
        <v>2748</v>
      </c>
      <c r="G233" s="41"/>
      <c r="H233" s="41"/>
      <c r="I233" s="228"/>
      <c r="J233" s="41"/>
      <c r="K233" s="41"/>
      <c r="L233" s="45"/>
      <c r="M233" s="255"/>
      <c r="N233" s="256"/>
      <c r="O233" s="257"/>
      <c r="P233" s="257"/>
      <c r="Q233" s="257"/>
      <c r="R233" s="257"/>
      <c r="S233" s="257"/>
      <c r="T233" s="258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224</v>
      </c>
      <c r="AU233" s="18" t="s">
        <v>80</v>
      </c>
    </row>
    <row r="234" s="2" customFormat="1" ht="6.96" customHeight="1">
      <c r="A234" s="39"/>
      <c r="B234" s="60"/>
      <c r="C234" s="61"/>
      <c r="D234" s="61"/>
      <c r="E234" s="61"/>
      <c r="F234" s="61"/>
      <c r="G234" s="61"/>
      <c r="H234" s="61"/>
      <c r="I234" s="61"/>
      <c r="J234" s="61"/>
      <c r="K234" s="61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nGYbao9ktzJrAQtcJgW99e/b/kIEg2QUDKsXlH6HrCyAlsXe7Pfk1YpTnqccm5D4qixBWTm1wWsV1bnED2qDWw==" hashValue="1hDHUsGOW/aDQY9hDz1D1V2OjazSV+Li6sk/eHg+NUW3NbeF8rNSrgaMZoHsUh2u9dOvj/K0tduKoAoMZeT7cA==" algorithmName="SHA-512" password="CC35"/>
  <autoFilter ref="C89:K2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176</v>
      </c>
      <c r="L8" s="21"/>
    </row>
    <row r="9" s="2" customFormat="1" ht="16.5" customHeight="1">
      <c r="A9" s="39"/>
      <c r="B9" s="45"/>
      <c r="C9" s="39"/>
      <c r="D9" s="39"/>
      <c r="E9" s="144" t="s">
        <v>2594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2823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ROUND(J104,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ROUND((SUM(BE104:BE474)),  2)</f>
        <v>0</v>
      </c>
      <c r="G35" s="39"/>
      <c r="H35" s="39"/>
      <c r="I35" s="158">
        <v>0.20999999999999999</v>
      </c>
      <c r="J35" s="157">
        <f>ROUND(((SUM(BE104:BE474))*I35),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ROUND((SUM(BF104:BF474)),  2)</f>
        <v>0</v>
      </c>
      <c r="G36" s="39"/>
      <c r="H36" s="39"/>
      <c r="I36" s="158">
        <v>0.12</v>
      </c>
      <c r="J36" s="157">
        <f>ROUND(((SUM(BF104:BF474))*I36),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ROUND((SUM(BG104:BG474)),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ROUND((SUM(BH104:BH474)),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ROUND((SUM(BI104:BI474)),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2594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 xml:space="preserve">D3.2.8.1 - PS209 - OS - Králův Háj - strojní a stavební část 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SITEZ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SITEZ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181</v>
      </c>
      <c r="D61" s="172"/>
      <c r="E61" s="172"/>
      <c r="F61" s="172"/>
      <c r="G61" s="172"/>
      <c r="H61" s="172"/>
      <c r="I61" s="172"/>
      <c r="J61" s="173" t="s">
        <v>182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J104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183</v>
      </c>
    </row>
    <row r="64" s="9" customFormat="1" ht="24.96" customHeight="1">
      <c r="A64" s="9"/>
      <c r="B64" s="175"/>
      <c r="C64" s="176"/>
      <c r="D64" s="177" t="s">
        <v>184</v>
      </c>
      <c r="E64" s="178"/>
      <c r="F64" s="178"/>
      <c r="G64" s="178"/>
      <c r="H64" s="178"/>
      <c r="I64" s="178"/>
      <c r="J64" s="179">
        <f>J105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1597</v>
      </c>
      <c r="E65" s="183"/>
      <c r="F65" s="183"/>
      <c r="G65" s="183"/>
      <c r="H65" s="183"/>
      <c r="I65" s="183"/>
      <c r="J65" s="184">
        <f>J106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1600</v>
      </c>
      <c r="E66" s="183"/>
      <c r="F66" s="183"/>
      <c r="G66" s="183"/>
      <c r="H66" s="183"/>
      <c r="I66" s="183"/>
      <c r="J66" s="184">
        <f>J111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1601</v>
      </c>
      <c r="E67" s="183"/>
      <c r="F67" s="183"/>
      <c r="G67" s="183"/>
      <c r="H67" s="183"/>
      <c r="I67" s="183"/>
      <c r="J67" s="184">
        <f>J126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186</v>
      </c>
      <c r="E68" s="183"/>
      <c r="F68" s="183"/>
      <c r="G68" s="183"/>
      <c r="H68" s="183"/>
      <c r="I68" s="183"/>
      <c r="J68" s="184">
        <f>J134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1602</v>
      </c>
      <c r="E69" s="183"/>
      <c r="F69" s="183"/>
      <c r="G69" s="183"/>
      <c r="H69" s="183"/>
      <c r="I69" s="183"/>
      <c r="J69" s="184">
        <f>J148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5"/>
      <c r="C70" s="176"/>
      <c r="D70" s="177" t="s">
        <v>187</v>
      </c>
      <c r="E70" s="178"/>
      <c r="F70" s="178"/>
      <c r="G70" s="178"/>
      <c r="H70" s="178"/>
      <c r="I70" s="178"/>
      <c r="J70" s="179">
        <f>J152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1"/>
      <c r="C71" s="126"/>
      <c r="D71" s="182" t="s">
        <v>188</v>
      </c>
      <c r="E71" s="183"/>
      <c r="F71" s="183"/>
      <c r="G71" s="183"/>
      <c r="H71" s="183"/>
      <c r="I71" s="183"/>
      <c r="J71" s="184">
        <f>J153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2824</v>
      </c>
      <c r="E72" s="183"/>
      <c r="F72" s="183"/>
      <c r="G72" s="183"/>
      <c r="H72" s="183"/>
      <c r="I72" s="183"/>
      <c r="J72" s="184">
        <f>J178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190</v>
      </c>
      <c r="E73" s="183"/>
      <c r="F73" s="183"/>
      <c r="G73" s="183"/>
      <c r="H73" s="183"/>
      <c r="I73" s="183"/>
      <c r="J73" s="184">
        <f>J186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191</v>
      </c>
      <c r="E74" s="183"/>
      <c r="F74" s="183"/>
      <c r="G74" s="183"/>
      <c r="H74" s="183"/>
      <c r="I74" s="183"/>
      <c r="J74" s="184">
        <f>J237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193</v>
      </c>
      <c r="E75" s="183"/>
      <c r="F75" s="183"/>
      <c r="G75" s="183"/>
      <c r="H75" s="183"/>
      <c r="I75" s="183"/>
      <c r="J75" s="184">
        <f>J314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194</v>
      </c>
      <c r="E76" s="183"/>
      <c r="F76" s="183"/>
      <c r="G76" s="183"/>
      <c r="H76" s="183"/>
      <c r="I76" s="183"/>
      <c r="J76" s="184">
        <f>J325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2825</v>
      </c>
      <c r="E77" s="183"/>
      <c r="F77" s="183"/>
      <c r="G77" s="183"/>
      <c r="H77" s="183"/>
      <c r="I77" s="183"/>
      <c r="J77" s="184">
        <f>J334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5"/>
      <c r="C78" s="176"/>
      <c r="D78" s="177" t="s">
        <v>195</v>
      </c>
      <c r="E78" s="178"/>
      <c r="F78" s="178"/>
      <c r="G78" s="178"/>
      <c r="H78" s="178"/>
      <c r="I78" s="178"/>
      <c r="J78" s="179">
        <f>J343</f>
        <v>0</v>
      </c>
      <c r="K78" s="176"/>
      <c r="L78" s="18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1"/>
      <c r="C79" s="126"/>
      <c r="D79" s="182" t="s">
        <v>196</v>
      </c>
      <c r="E79" s="183"/>
      <c r="F79" s="183"/>
      <c r="G79" s="183"/>
      <c r="H79" s="183"/>
      <c r="I79" s="183"/>
      <c r="J79" s="184">
        <f>J344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5"/>
      <c r="C80" s="176"/>
      <c r="D80" s="177" t="s">
        <v>198</v>
      </c>
      <c r="E80" s="178"/>
      <c r="F80" s="178"/>
      <c r="G80" s="178"/>
      <c r="H80" s="178"/>
      <c r="I80" s="178"/>
      <c r="J80" s="179">
        <f>J455</f>
        <v>0</v>
      </c>
      <c r="K80" s="176"/>
      <c r="L80" s="180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5"/>
      <c r="C81" s="176"/>
      <c r="D81" s="177" t="s">
        <v>2826</v>
      </c>
      <c r="E81" s="178"/>
      <c r="F81" s="178"/>
      <c r="G81" s="178"/>
      <c r="H81" s="178"/>
      <c r="I81" s="178"/>
      <c r="J81" s="179">
        <f>J460</f>
        <v>0</v>
      </c>
      <c r="K81" s="176"/>
      <c r="L81" s="180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81"/>
      <c r="C82" s="126"/>
      <c r="D82" s="182" t="s">
        <v>2827</v>
      </c>
      <c r="E82" s="183"/>
      <c r="F82" s="183"/>
      <c r="G82" s="183"/>
      <c r="H82" s="183"/>
      <c r="I82" s="183"/>
      <c r="J82" s="184">
        <f>J461</f>
        <v>0</v>
      </c>
      <c r="K82" s="126"/>
      <c r="L82" s="18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8" s="2" customFormat="1" ht="6.96" customHeight="1">
      <c r="A88" s="39"/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4.96" customHeight="1">
      <c r="A89" s="39"/>
      <c r="B89" s="40"/>
      <c r="C89" s="24" t="s">
        <v>199</v>
      </c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16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170" t="str">
        <f>E7</f>
        <v>Revitalizace CZT Liberec - GreenNet II</v>
      </c>
      <c r="F92" s="33"/>
      <c r="G92" s="33"/>
      <c r="H92" s="33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" customFormat="1" ht="12" customHeight="1">
      <c r="B93" s="22"/>
      <c r="C93" s="33" t="s">
        <v>176</v>
      </c>
      <c r="D93" s="23"/>
      <c r="E93" s="23"/>
      <c r="F93" s="23"/>
      <c r="G93" s="23"/>
      <c r="H93" s="23"/>
      <c r="I93" s="23"/>
      <c r="J93" s="23"/>
      <c r="K93" s="23"/>
      <c r="L93" s="21"/>
    </row>
    <row r="94" s="2" customFormat="1" ht="16.5" customHeight="1">
      <c r="A94" s="39"/>
      <c r="B94" s="40"/>
      <c r="C94" s="41"/>
      <c r="D94" s="41"/>
      <c r="E94" s="170" t="s">
        <v>2594</v>
      </c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178</v>
      </c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6.5" customHeight="1">
      <c r="A96" s="39"/>
      <c r="B96" s="40"/>
      <c r="C96" s="41"/>
      <c r="D96" s="41"/>
      <c r="E96" s="70" t="str">
        <f>E11</f>
        <v xml:space="preserve">D3.2.8.1 - PS209 - OS - Králův Háj - strojní a stavební část </v>
      </c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2" customHeight="1">
      <c r="A98" s="39"/>
      <c r="B98" s="40"/>
      <c r="C98" s="33" t="s">
        <v>21</v>
      </c>
      <c r="D98" s="41"/>
      <c r="E98" s="41"/>
      <c r="F98" s="28" t="str">
        <f>F14</f>
        <v>Liberec</v>
      </c>
      <c r="G98" s="41"/>
      <c r="H98" s="41"/>
      <c r="I98" s="33" t="s">
        <v>23</v>
      </c>
      <c r="J98" s="73" t="str">
        <f>IF(J14="","",J14)</f>
        <v>21. 6. 2024</v>
      </c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25</v>
      </c>
      <c r="D100" s="41"/>
      <c r="E100" s="41"/>
      <c r="F100" s="28" t="str">
        <f>E17</f>
        <v>Teplárna Liberec, a.s.</v>
      </c>
      <c r="G100" s="41"/>
      <c r="H100" s="41"/>
      <c r="I100" s="33" t="s">
        <v>32</v>
      </c>
      <c r="J100" s="37" t="str">
        <f>E23</f>
        <v>SITEZ s.r.o.</v>
      </c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5.15" customHeight="1">
      <c r="A101" s="39"/>
      <c r="B101" s="40"/>
      <c r="C101" s="33" t="s">
        <v>30</v>
      </c>
      <c r="D101" s="41"/>
      <c r="E101" s="41"/>
      <c r="F101" s="28" t="str">
        <f>IF(E20="","",E20)</f>
        <v>Vyplň údaj</v>
      </c>
      <c r="G101" s="41"/>
      <c r="H101" s="41"/>
      <c r="I101" s="33" t="s">
        <v>36</v>
      </c>
      <c r="J101" s="37" t="str">
        <f>E26</f>
        <v>SITEZ s.r.o.</v>
      </c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0.32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14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11" customFormat="1" ht="29.28" customHeight="1">
      <c r="A103" s="186"/>
      <c r="B103" s="187"/>
      <c r="C103" s="188" t="s">
        <v>200</v>
      </c>
      <c r="D103" s="189" t="s">
        <v>58</v>
      </c>
      <c r="E103" s="189" t="s">
        <v>54</v>
      </c>
      <c r="F103" s="189" t="s">
        <v>55</v>
      </c>
      <c r="G103" s="189" t="s">
        <v>201</v>
      </c>
      <c r="H103" s="189" t="s">
        <v>202</v>
      </c>
      <c r="I103" s="189" t="s">
        <v>203</v>
      </c>
      <c r="J103" s="189" t="s">
        <v>182</v>
      </c>
      <c r="K103" s="190" t="s">
        <v>204</v>
      </c>
      <c r="L103" s="191"/>
      <c r="M103" s="93" t="s">
        <v>19</v>
      </c>
      <c r="N103" s="94" t="s">
        <v>43</v>
      </c>
      <c r="O103" s="94" t="s">
        <v>205</v>
      </c>
      <c r="P103" s="94" t="s">
        <v>206</v>
      </c>
      <c r="Q103" s="94" t="s">
        <v>207</v>
      </c>
      <c r="R103" s="94" t="s">
        <v>208</v>
      </c>
      <c r="S103" s="94" t="s">
        <v>209</v>
      </c>
      <c r="T103" s="95" t="s">
        <v>210</v>
      </c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</row>
    <row r="104" s="2" customFormat="1" ht="22.8" customHeight="1">
      <c r="A104" s="39"/>
      <c r="B104" s="40"/>
      <c r="C104" s="100" t="s">
        <v>211</v>
      </c>
      <c r="D104" s="41"/>
      <c r="E104" s="41"/>
      <c r="F104" s="41"/>
      <c r="G104" s="41"/>
      <c r="H104" s="41"/>
      <c r="I104" s="41"/>
      <c r="J104" s="192">
        <f>BK104</f>
        <v>0</v>
      </c>
      <c r="K104" s="41"/>
      <c r="L104" s="45"/>
      <c r="M104" s="96"/>
      <c r="N104" s="193"/>
      <c r="O104" s="97"/>
      <c r="P104" s="194">
        <f>P105+P152+P343+P455+P460</f>
        <v>0</v>
      </c>
      <c r="Q104" s="97"/>
      <c r="R104" s="194">
        <f>R105+R152+R343+R455+R460</f>
        <v>6.2926269999999995</v>
      </c>
      <c r="S104" s="97"/>
      <c r="T104" s="195">
        <f>T105+T152+T343+T455+T460</f>
        <v>0.55000000000000004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72</v>
      </c>
      <c r="AU104" s="18" t="s">
        <v>183</v>
      </c>
      <c r="BK104" s="196">
        <f>BK105+BK152+BK343+BK455+BK460</f>
        <v>0</v>
      </c>
    </row>
    <row r="105" s="12" customFormat="1" ht="25.92" customHeight="1">
      <c r="A105" s="12"/>
      <c r="B105" s="197"/>
      <c r="C105" s="198"/>
      <c r="D105" s="199" t="s">
        <v>72</v>
      </c>
      <c r="E105" s="200" t="s">
        <v>212</v>
      </c>
      <c r="F105" s="200" t="s">
        <v>213</v>
      </c>
      <c r="G105" s="198"/>
      <c r="H105" s="198"/>
      <c r="I105" s="201"/>
      <c r="J105" s="202">
        <f>BK105</f>
        <v>0</v>
      </c>
      <c r="K105" s="198"/>
      <c r="L105" s="203"/>
      <c r="M105" s="204"/>
      <c r="N105" s="205"/>
      <c r="O105" s="205"/>
      <c r="P105" s="206">
        <f>P106+P111+P126+P134+P148</f>
        <v>0</v>
      </c>
      <c r="Q105" s="205"/>
      <c r="R105" s="206">
        <f>R106+R111+R126+R134+R148</f>
        <v>1.764891</v>
      </c>
      <c r="S105" s="205"/>
      <c r="T105" s="207">
        <f>T106+T111+T126+T134+T148</f>
        <v>0.38900000000000001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80</v>
      </c>
      <c r="AT105" s="209" t="s">
        <v>72</v>
      </c>
      <c r="AU105" s="209" t="s">
        <v>73</v>
      </c>
      <c r="AY105" s="208" t="s">
        <v>214</v>
      </c>
      <c r="BK105" s="210">
        <f>BK106+BK111+BK126+BK134+BK148</f>
        <v>0</v>
      </c>
    </row>
    <row r="106" s="12" customFormat="1" ht="22.8" customHeight="1">
      <c r="A106" s="12"/>
      <c r="B106" s="197"/>
      <c r="C106" s="198"/>
      <c r="D106" s="199" t="s">
        <v>72</v>
      </c>
      <c r="E106" s="211" t="s">
        <v>82</v>
      </c>
      <c r="F106" s="211" t="s">
        <v>1943</v>
      </c>
      <c r="G106" s="198"/>
      <c r="H106" s="198"/>
      <c r="I106" s="201"/>
      <c r="J106" s="212">
        <f>BK106</f>
        <v>0</v>
      </c>
      <c r="K106" s="198"/>
      <c r="L106" s="203"/>
      <c r="M106" s="204"/>
      <c r="N106" s="205"/>
      <c r="O106" s="205"/>
      <c r="P106" s="206">
        <f>SUM(P107:P110)</f>
        <v>0</v>
      </c>
      <c r="Q106" s="205"/>
      <c r="R106" s="206">
        <f>SUM(R107:R110)</f>
        <v>1.0339559999999999</v>
      </c>
      <c r="S106" s="205"/>
      <c r="T106" s="207">
        <f>SUM(T107:T110)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80</v>
      </c>
      <c r="AT106" s="209" t="s">
        <v>72</v>
      </c>
      <c r="AU106" s="209" t="s">
        <v>80</v>
      </c>
      <c r="AY106" s="208" t="s">
        <v>214</v>
      </c>
      <c r="BK106" s="210">
        <f>SUM(BK107:BK110)</f>
        <v>0</v>
      </c>
    </row>
    <row r="107" s="2" customFormat="1" ht="21.75" customHeight="1">
      <c r="A107" s="39"/>
      <c r="B107" s="40"/>
      <c r="C107" s="213" t="s">
        <v>80</v>
      </c>
      <c r="D107" s="213" t="s">
        <v>217</v>
      </c>
      <c r="E107" s="214" t="s">
        <v>2828</v>
      </c>
      <c r="F107" s="215" t="s">
        <v>2829</v>
      </c>
      <c r="G107" s="216" t="s">
        <v>1655</v>
      </c>
      <c r="H107" s="217">
        <v>0.34999999999999998</v>
      </c>
      <c r="I107" s="218"/>
      <c r="J107" s="219">
        <f>ROUND(I107*H107,2)</f>
        <v>0</v>
      </c>
      <c r="K107" s="215" t="s">
        <v>221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2.9541599999999999</v>
      </c>
      <c r="R107" s="222">
        <f>Q107*H107</f>
        <v>1.0339559999999999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222</v>
      </c>
      <c r="AT107" s="224" t="s">
        <v>217</v>
      </c>
      <c r="AU107" s="224" t="s">
        <v>82</v>
      </c>
      <c r="AY107" s="18" t="s">
        <v>214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222</v>
      </c>
      <c r="BM107" s="224" t="s">
        <v>2830</v>
      </c>
    </row>
    <row r="108" s="2" customFormat="1">
      <c r="A108" s="39"/>
      <c r="B108" s="40"/>
      <c r="C108" s="41"/>
      <c r="D108" s="226" t="s">
        <v>224</v>
      </c>
      <c r="E108" s="41"/>
      <c r="F108" s="227" t="s">
        <v>2831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224</v>
      </c>
      <c r="AU108" s="18" t="s">
        <v>82</v>
      </c>
    </row>
    <row r="109" s="2" customFormat="1">
      <c r="A109" s="39"/>
      <c r="B109" s="40"/>
      <c r="C109" s="41"/>
      <c r="D109" s="231" t="s">
        <v>226</v>
      </c>
      <c r="E109" s="41"/>
      <c r="F109" s="232" t="s">
        <v>2832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226</v>
      </c>
      <c r="AU109" s="18" t="s">
        <v>82</v>
      </c>
    </row>
    <row r="110" s="13" customFormat="1">
      <c r="A110" s="13"/>
      <c r="B110" s="233"/>
      <c r="C110" s="234"/>
      <c r="D110" s="226" t="s">
        <v>242</v>
      </c>
      <c r="E110" s="254" t="s">
        <v>19</v>
      </c>
      <c r="F110" s="235" t="s">
        <v>2833</v>
      </c>
      <c r="G110" s="234"/>
      <c r="H110" s="236">
        <v>0.34999999999999998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242</v>
      </c>
      <c r="AU110" s="242" t="s">
        <v>82</v>
      </c>
      <c r="AV110" s="13" t="s">
        <v>82</v>
      </c>
      <c r="AW110" s="13" t="s">
        <v>35</v>
      </c>
      <c r="AX110" s="13" t="s">
        <v>73</v>
      </c>
      <c r="AY110" s="242" t="s">
        <v>214</v>
      </c>
    </row>
    <row r="111" s="12" customFormat="1" ht="22.8" customHeight="1">
      <c r="A111" s="12"/>
      <c r="B111" s="197"/>
      <c r="C111" s="198"/>
      <c r="D111" s="199" t="s">
        <v>72</v>
      </c>
      <c r="E111" s="211" t="s">
        <v>259</v>
      </c>
      <c r="F111" s="211" t="s">
        <v>2232</v>
      </c>
      <c r="G111" s="198"/>
      <c r="H111" s="198"/>
      <c r="I111" s="201"/>
      <c r="J111" s="212">
        <f>BK111</f>
        <v>0</v>
      </c>
      <c r="K111" s="198"/>
      <c r="L111" s="203"/>
      <c r="M111" s="204"/>
      <c r="N111" s="205"/>
      <c r="O111" s="205"/>
      <c r="P111" s="206">
        <f>SUM(P112:P125)</f>
        <v>0</v>
      </c>
      <c r="Q111" s="205"/>
      <c r="R111" s="206">
        <f>SUM(R112:R125)</f>
        <v>0.730935</v>
      </c>
      <c r="S111" s="205"/>
      <c r="T111" s="207">
        <f>SUM(T112:T125)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8" t="s">
        <v>80</v>
      </c>
      <c r="AT111" s="209" t="s">
        <v>72</v>
      </c>
      <c r="AU111" s="209" t="s">
        <v>80</v>
      </c>
      <c r="AY111" s="208" t="s">
        <v>214</v>
      </c>
      <c r="BK111" s="210">
        <f>SUM(BK112:BK125)</f>
        <v>0</v>
      </c>
    </row>
    <row r="112" s="2" customFormat="1" ht="16.5" customHeight="1">
      <c r="A112" s="39"/>
      <c r="B112" s="40"/>
      <c r="C112" s="213" t="s">
        <v>82</v>
      </c>
      <c r="D112" s="213" t="s">
        <v>217</v>
      </c>
      <c r="E112" s="214" t="s">
        <v>2834</v>
      </c>
      <c r="F112" s="215" t="s">
        <v>2835</v>
      </c>
      <c r="G112" s="216" t="s">
        <v>321</v>
      </c>
      <c r="H112" s="217">
        <v>13.65</v>
      </c>
      <c r="I112" s="218"/>
      <c r="J112" s="219">
        <f>ROUND(I112*H112,2)</f>
        <v>0</v>
      </c>
      <c r="K112" s="215" t="s">
        <v>221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0.015699999999999999</v>
      </c>
      <c r="R112" s="222">
        <f>Q112*H112</f>
        <v>0.214305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222</v>
      </c>
      <c r="AT112" s="224" t="s">
        <v>217</v>
      </c>
      <c r="AU112" s="224" t="s">
        <v>82</v>
      </c>
      <c r="AY112" s="18" t="s">
        <v>214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222</v>
      </c>
      <c r="BM112" s="224" t="s">
        <v>2836</v>
      </c>
    </row>
    <row r="113" s="2" customFormat="1">
      <c r="A113" s="39"/>
      <c r="B113" s="40"/>
      <c r="C113" s="41"/>
      <c r="D113" s="226" t="s">
        <v>224</v>
      </c>
      <c r="E113" s="41"/>
      <c r="F113" s="227" t="s">
        <v>2837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224</v>
      </c>
      <c r="AU113" s="18" t="s">
        <v>82</v>
      </c>
    </row>
    <row r="114" s="2" customFormat="1">
      <c r="A114" s="39"/>
      <c r="B114" s="40"/>
      <c r="C114" s="41"/>
      <c r="D114" s="231" t="s">
        <v>226</v>
      </c>
      <c r="E114" s="41"/>
      <c r="F114" s="232" t="s">
        <v>2838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226</v>
      </c>
      <c r="AU114" s="18" t="s">
        <v>82</v>
      </c>
    </row>
    <row r="115" s="13" customFormat="1">
      <c r="A115" s="13"/>
      <c r="B115" s="233"/>
      <c r="C115" s="234"/>
      <c r="D115" s="226" t="s">
        <v>242</v>
      </c>
      <c r="E115" s="254" t="s">
        <v>19</v>
      </c>
      <c r="F115" s="235" t="s">
        <v>2839</v>
      </c>
      <c r="G115" s="234"/>
      <c r="H115" s="236">
        <v>13.65</v>
      </c>
      <c r="I115" s="237"/>
      <c r="J115" s="234"/>
      <c r="K115" s="234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242</v>
      </c>
      <c r="AU115" s="242" t="s">
        <v>82</v>
      </c>
      <c r="AV115" s="13" t="s">
        <v>82</v>
      </c>
      <c r="AW115" s="13" t="s">
        <v>35</v>
      </c>
      <c r="AX115" s="13" t="s">
        <v>73</v>
      </c>
      <c r="AY115" s="242" t="s">
        <v>214</v>
      </c>
    </row>
    <row r="116" s="2" customFormat="1" ht="16.5" customHeight="1">
      <c r="A116" s="39"/>
      <c r="B116" s="40"/>
      <c r="C116" s="213" t="s">
        <v>236</v>
      </c>
      <c r="D116" s="213" t="s">
        <v>217</v>
      </c>
      <c r="E116" s="214" t="s">
        <v>2233</v>
      </c>
      <c r="F116" s="215" t="s">
        <v>2234</v>
      </c>
      <c r="G116" s="216" t="s">
        <v>220</v>
      </c>
      <c r="H116" s="217">
        <v>2</v>
      </c>
      <c r="I116" s="218"/>
      <c r="J116" s="219">
        <f>ROUND(I116*H116,2)</f>
        <v>0</v>
      </c>
      <c r="K116" s="215" t="s">
        <v>221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0.0015</v>
      </c>
      <c r="R116" s="222">
        <f>Q116*H116</f>
        <v>0.0030000000000000001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222</v>
      </c>
      <c r="AT116" s="224" t="s">
        <v>217</v>
      </c>
      <c r="AU116" s="224" t="s">
        <v>82</v>
      </c>
      <c r="AY116" s="18" t="s">
        <v>214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222</v>
      </c>
      <c r="BM116" s="224" t="s">
        <v>2840</v>
      </c>
    </row>
    <row r="117" s="2" customFormat="1">
      <c r="A117" s="39"/>
      <c r="B117" s="40"/>
      <c r="C117" s="41"/>
      <c r="D117" s="226" t="s">
        <v>224</v>
      </c>
      <c r="E117" s="41"/>
      <c r="F117" s="227" t="s">
        <v>2236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224</v>
      </c>
      <c r="AU117" s="18" t="s">
        <v>82</v>
      </c>
    </row>
    <row r="118" s="2" customFormat="1">
      <c r="A118" s="39"/>
      <c r="B118" s="40"/>
      <c r="C118" s="41"/>
      <c r="D118" s="231" t="s">
        <v>226</v>
      </c>
      <c r="E118" s="41"/>
      <c r="F118" s="232" t="s">
        <v>2237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226</v>
      </c>
      <c r="AU118" s="18" t="s">
        <v>82</v>
      </c>
    </row>
    <row r="119" s="13" customFormat="1">
      <c r="A119" s="13"/>
      <c r="B119" s="233"/>
      <c r="C119" s="234"/>
      <c r="D119" s="226" t="s">
        <v>242</v>
      </c>
      <c r="E119" s="254" t="s">
        <v>19</v>
      </c>
      <c r="F119" s="235" t="s">
        <v>82</v>
      </c>
      <c r="G119" s="234"/>
      <c r="H119" s="236">
        <v>2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242</v>
      </c>
      <c r="AU119" s="242" t="s">
        <v>82</v>
      </c>
      <c r="AV119" s="13" t="s">
        <v>82</v>
      </c>
      <c r="AW119" s="13" t="s">
        <v>35</v>
      </c>
      <c r="AX119" s="13" t="s">
        <v>80</v>
      </c>
      <c r="AY119" s="242" t="s">
        <v>214</v>
      </c>
    </row>
    <row r="120" s="2" customFormat="1" ht="16.5" customHeight="1">
      <c r="A120" s="39"/>
      <c r="B120" s="40"/>
      <c r="C120" s="213" t="s">
        <v>222</v>
      </c>
      <c r="D120" s="213" t="s">
        <v>217</v>
      </c>
      <c r="E120" s="214" t="s">
        <v>2841</v>
      </c>
      <c r="F120" s="215" t="s">
        <v>2842</v>
      </c>
      <c r="G120" s="216" t="s">
        <v>321</v>
      </c>
      <c r="H120" s="217">
        <v>19.5</v>
      </c>
      <c r="I120" s="218"/>
      <c r="J120" s="219">
        <f>ROUND(I120*H120,2)</f>
        <v>0</v>
      </c>
      <c r="K120" s="215" t="s">
        <v>221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0.026339999999999999</v>
      </c>
      <c r="R120" s="222">
        <f>Q120*H120</f>
        <v>0.51363000000000003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222</v>
      </c>
      <c r="AT120" s="224" t="s">
        <v>217</v>
      </c>
      <c r="AU120" s="224" t="s">
        <v>82</v>
      </c>
      <c r="AY120" s="18" t="s">
        <v>214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222</v>
      </c>
      <c r="BM120" s="224" t="s">
        <v>2843</v>
      </c>
    </row>
    <row r="121" s="2" customFormat="1">
      <c r="A121" s="39"/>
      <c r="B121" s="40"/>
      <c r="C121" s="41"/>
      <c r="D121" s="226" t="s">
        <v>224</v>
      </c>
      <c r="E121" s="41"/>
      <c r="F121" s="227" t="s">
        <v>2844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224</v>
      </c>
      <c r="AU121" s="18" t="s">
        <v>82</v>
      </c>
    </row>
    <row r="122" s="2" customFormat="1">
      <c r="A122" s="39"/>
      <c r="B122" s="40"/>
      <c r="C122" s="41"/>
      <c r="D122" s="231" t="s">
        <v>226</v>
      </c>
      <c r="E122" s="41"/>
      <c r="F122" s="232" t="s">
        <v>2845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226</v>
      </c>
      <c r="AU122" s="18" t="s">
        <v>82</v>
      </c>
    </row>
    <row r="123" s="2" customFormat="1">
      <c r="A123" s="39"/>
      <c r="B123" s="40"/>
      <c r="C123" s="41"/>
      <c r="D123" s="226" t="s">
        <v>507</v>
      </c>
      <c r="E123" s="41"/>
      <c r="F123" s="253" t="s">
        <v>2846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507</v>
      </c>
      <c r="AU123" s="18" t="s">
        <v>82</v>
      </c>
    </row>
    <row r="124" s="13" customFormat="1">
      <c r="A124" s="13"/>
      <c r="B124" s="233"/>
      <c r="C124" s="234"/>
      <c r="D124" s="226" t="s">
        <v>242</v>
      </c>
      <c r="E124" s="254" t="s">
        <v>19</v>
      </c>
      <c r="F124" s="235" t="s">
        <v>579</v>
      </c>
      <c r="G124" s="234"/>
      <c r="H124" s="236">
        <v>65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242</v>
      </c>
      <c r="AU124" s="242" t="s">
        <v>82</v>
      </c>
      <c r="AV124" s="13" t="s">
        <v>82</v>
      </c>
      <c r="AW124" s="13" t="s">
        <v>35</v>
      </c>
      <c r="AX124" s="13" t="s">
        <v>73</v>
      </c>
      <c r="AY124" s="242" t="s">
        <v>214</v>
      </c>
    </row>
    <row r="125" s="13" customFormat="1">
      <c r="A125" s="13"/>
      <c r="B125" s="233"/>
      <c r="C125" s="234"/>
      <c r="D125" s="226" t="s">
        <v>242</v>
      </c>
      <c r="E125" s="234"/>
      <c r="F125" s="235" t="s">
        <v>2847</v>
      </c>
      <c r="G125" s="234"/>
      <c r="H125" s="236">
        <v>19.5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242</v>
      </c>
      <c r="AU125" s="242" t="s">
        <v>82</v>
      </c>
      <c r="AV125" s="13" t="s">
        <v>82</v>
      </c>
      <c r="AW125" s="13" t="s">
        <v>4</v>
      </c>
      <c r="AX125" s="13" t="s">
        <v>80</v>
      </c>
      <c r="AY125" s="242" t="s">
        <v>214</v>
      </c>
    </row>
    <row r="126" s="12" customFormat="1" ht="22.8" customHeight="1">
      <c r="A126" s="12"/>
      <c r="B126" s="197"/>
      <c r="C126" s="198"/>
      <c r="D126" s="199" t="s">
        <v>72</v>
      </c>
      <c r="E126" s="211" t="s">
        <v>270</v>
      </c>
      <c r="F126" s="211" t="s">
        <v>2262</v>
      </c>
      <c r="G126" s="198"/>
      <c r="H126" s="198"/>
      <c r="I126" s="201"/>
      <c r="J126" s="212">
        <f>BK126</f>
        <v>0</v>
      </c>
      <c r="K126" s="198"/>
      <c r="L126" s="203"/>
      <c r="M126" s="204"/>
      <c r="N126" s="205"/>
      <c r="O126" s="205"/>
      <c r="P126" s="206">
        <f>SUM(P127:P133)</f>
        <v>0</v>
      </c>
      <c r="Q126" s="205"/>
      <c r="R126" s="206">
        <f>SUM(R127:R133)</f>
        <v>0</v>
      </c>
      <c r="S126" s="205"/>
      <c r="T126" s="207">
        <f>SUM(T127:T133)</f>
        <v>0.38900000000000001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8" t="s">
        <v>80</v>
      </c>
      <c r="AT126" s="209" t="s">
        <v>72</v>
      </c>
      <c r="AU126" s="209" t="s">
        <v>80</v>
      </c>
      <c r="AY126" s="208" t="s">
        <v>214</v>
      </c>
      <c r="BK126" s="210">
        <f>SUM(BK127:BK133)</f>
        <v>0</v>
      </c>
    </row>
    <row r="127" s="2" customFormat="1" ht="16.5" customHeight="1">
      <c r="A127" s="39"/>
      <c r="B127" s="40"/>
      <c r="C127" s="213" t="s">
        <v>253</v>
      </c>
      <c r="D127" s="213" t="s">
        <v>217</v>
      </c>
      <c r="E127" s="214" t="s">
        <v>2848</v>
      </c>
      <c r="F127" s="215" t="s">
        <v>2849</v>
      </c>
      <c r="G127" s="216" t="s">
        <v>1655</v>
      </c>
      <c r="H127" s="217">
        <v>0.14999999999999999</v>
      </c>
      <c r="I127" s="218"/>
      <c r="J127" s="219">
        <f>ROUND(I127*H127,2)</f>
        <v>0</v>
      </c>
      <c r="K127" s="215" t="s">
        <v>221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2</v>
      </c>
      <c r="T127" s="223">
        <f>S127*H127</f>
        <v>0.29999999999999999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222</v>
      </c>
      <c r="AT127" s="224" t="s">
        <v>217</v>
      </c>
      <c r="AU127" s="224" t="s">
        <v>82</v>
      </c>
      <c r="AY127" s="18" t="s">
        <v>214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222</v>
      </c>
      <c r="BM127" s="224" t="s">
        <v>2850</v>
      </c>
    </row>
    <row r="128" s="2" customFormat="1">
      <c r="A128" s="39"/>
      <c r="B128" s="40"/>
      <c r="C128" s="41"/>
      <c r="D128" s="226" t="s">
        <v>224</v>
      </c>
      <c r="E128" s="41"/>
      <c r="F128" s="227" t="s">
        <v>2849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224</v>
      </c>
      <c r="AU128" s="18" t="s">
        <v>82</v>
      </c>
    </row>
    <row r="129" s="2" customFormat="1">
      <c r="A129" s="39"/>
      <c r="B129" s="40"/>
      <c r="C129" s="41"/>
      <c r="D129" s="231" t="s">
        <v>226</v>
      </c>
      <c r="E129" s="41"/>
      <c r="F129" s="232" t="s">
        <v>2851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226</v>
      </c>
      <c r="AU129" s="18" t="s">
        <v>82</v>
      </c>
    </row>
    <row r="130" s="13" customFormat="1">
      <c r="A130" s="13"/>
      <c r="B130" s="233"/>
      <c r="C130" s="234"/>
      <c r="D130" s="226" t="s">
        <v>242</v>
      </c>
      <c r="E130" s="254" t="s">
        <v>19</v>
      </c>
      <c r="F130" s="235" t="s">
        <v>2032</v>
      </c>
      <c r="G130" s="234"/>
      <c r="H130" s="236">
        <v>0.14999999999999999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242</v>
      </c>
      <c r="AU130" s="242" t="s">
        <v>82</v>
      </c>
      <c r="AV130" s="13" t="s">
        <v>82</v>
      </c>
      <c r="AW130" s="13" t="s">
        <v>35</v>
      </c>
      <c r="AX130" s="13" t="s">
        <v>80</v>
      </c>
      <c r="AY130" s="242" t="s">
        <v>214</v>
      </c>
    </row>
    <row r="131" s="2" customFormat="1" ht="16.5" customHeight="1">
      <c r="A131" s="39"/>
      <c r="B131" s="40"/>
      <c r="C131" s="213" t="s">
        <v>259</v>
      </c>
      <c r="D131" s="213" t="s">
        <v>217</v>
      </c>
      <c r="E131" s="214" t="s">
        <v>2852</v>
      </c>
      <c r="F131" s="215" t="s">
        <v>2853</v>
      </c>
      <c r="G131" s="216" t="s">
        <v>277</v>
      </c>
      <c r="H131" s="217">
        <v>1</v>
      </c>
      <c r="I131" s="218"/>
      <c r="J131" s="219">
        <f>ROUND(I131*H131,2)</f>
        <v>0</v>
      </c>
      <c r="K131" s="215" t="s">
        <v>221</v>
      </c>
      <c r="L131" s="45"/>
      <c r="M131" s="220" t="s">
        <v>19</v>
      </c>
      <c r="N131" s="221" t="s">
        <v>44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0.088999999999999996</v>
      </c>
      <c r="T131" s="223">
        <f>S131*H131</f>
        <v>0.088999999999999996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222</v>
      </c>
      <c r="AT131" s="224" t="s">
        <v>217</v>
      </c>
      <c r="AU131" s="224" t="s">
        <v>82</v>
      </c>
      <c r="AY131" s="18" t="s">
        <v>214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222</v>
      </c>
      <c r="BM131" s="224" t="s">
        <v>2854</v>
      </c>
    </row>
    <row r="132" s="2" customFormat="1">
      <c r="A132" s="39"/>
      <c r="B132" s="40"/>
      <c r="C132" s="41"/>
      <c r="D132" s="226" t="s">
        <v>224</v>
      </c>
      <c r="E132" s="41"/>
      <c r="F132" s="227" t="s">
        <v>2855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224</v>
      </c>
      <c r="AU132" s="18" t="s">
        <v>82</v>
      </c>
    </row>
    <row r="133" s="2" customFormat="1">
      <c r="A133" s="39"/>
      <c r="B133" s="40"/>
      <c r="C133" s="41"/>
      <c r="D133" s="231" t="s">
        <v>226</v>
      </c>
      <c r="E133" s="41"/>
      <c r="F133" s="232" t="s">
        <v>2856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226</v>
      </c>
      <c r="AU133" s="18" t="s">
        <v>82</v>
      </c>
    </row>
    <row r="134" s="12" customFormat="1" ht="22.8" customHeight="1">
      <c r="A134" s="12"/>
      <c r="B134" s="197"/>
      <c r="C134" s="198"/>
      <c r="D134" s="199" t="s">
        <v>72</v>
      </c>
      <c r="E134" s="211" t="s">
        <v>228</v>
      </c>
      <c r="F134" s="211" t="s">
        <v>229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SUM(P135:P147)</f>
        <v>0</v>
      </c>
      <c r="Q134" s="205"/>
      <c r="R134" s="206">
        <f>SUM(R135:R147)</f>
        <v>0</v>
      </c>
      <c r="S134" s="205"/>
      <c r="T134" s="207">
        <f>SUM(T135:T147)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8" t="s">
        <v>80</v>
      </c>
      <c r="AT134" s="209" t="s">
        <v>72</v>
      </c>
      <c r="AU134" s="209" t="s">
        <v>80</v>
      </c>
      <c r="AY134" s="208" t="s">
        <v>214</v>
      </c>
      <c r="BK134" s="210">
        <f>SUM(BK135:BK147)</f>
        <v>0</v>
      </c>
    </row>
    <row r="135" s="2" customFormat="1" ht="16.5" customHeight="1">
      <c r="A135" s="39"/>
      <c r="B135" s="40"/>
      <c r="C135" s="213" t="s">
        <v>263</v>
      </c>
      <c r="D135" s="213" t="s">
        <v>217</v>
      </c>
      <c r="E135" s="214" t="s">
        <v>2857</v>
      </c>
      <c r="F135" s="215" t="s">
        <v>2858</v>
      </c>
      <c r="G135" s="216" t="s">
        <v>232</v>
      </c>
      <c r="H135" s="217">
        <v>0.55000000000000004</v>
      </c>
      <c r="I135" s="218"/>
      <c r="J135" s="219">
        <f>ROUND(I135*H135,2)</f>
        <v>0</v>
      </c>
      <c r="K135" s="215" t="s">
        <v>221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222</v>
      </c>
      <c r="AT135" s="224" t="s">
        <v>217</v>
      </c>
      <c r="AU135" s="224" t="s">
        <v>82</v>
      </c>
      <c r="AY135" s="18" t="s">
        <v>214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222</v>
      </c>
      <c r="BM135" s="224" t="s">
        <v>2859</v>
      </c>
    </row>
    <row r="136" s="2" customFormat="1">
      <c r="A136" s="39"/>
      <c r="B136" s="40"/>
      <c r="C136" s="41"/>
      <c r="D136" s="226" t="s">
        <v>224</v>
      </c>
      <c r="E136" s="41"/>
      <c r="F136" s="227" t="s">
        <v>2860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224</v>
      </c>
      <c r="AU136" s="18" t="s">
        <v>82</v>
      </c>
    </row>
    <row r="137" s="2" customFormat="1">
      <c r="A137" s="39"/>
      <c r="B137" s="40"/>
      <c r="C137" s="41"/>
      <c r="D137" s="231" t="s">
        <v>226</v>
      </c>
      <c r="E137" s="41"/>
      <c r="F137" s="232" t="s">
        <v>2861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226</v>
      </c>
      <c r="AU137" s="18" t="s">
        <v>82</v>
      </c>
    </row>
    <row r="138" s="2" customFormat="1" ht="16.5" customHeight="1">
      <c r="A138" s="39"/>
      <c r="B138" s="40"/>
      <c r="C138" s="213" t="s">
        <v>215</v>
      </c>
      <c r="D138" s="213" t="s">
        <v>217</v>
      </c>
      <c r="E138" s="214" t="s">
        <v>2862</v>
      </c>
      <c r="F138" s="215" t="s">
        <v>2863</v>
      </c>
      <c r="G138" s="216" t="s">
        <v>232</v>
      </c>
      <c r="H138" s="217">
        <v>0.55000000000000004</v>
      </c>
      <c r="I138" s="218"/>
      <c r="J138" s="219">
        <f>ROUND(I138*H138,2)</f>
        <v>0</v>
      </c>
      <c r="K138" s="215" t="s">
        <v>221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222</v>
      </c>
      <c r="AT138" s="224" t="s">
        <v>217</v>
      </c>
      <c r="AU138" s="224" t="s">
        <v>82</v>
      </c>
      <c r="AY138" s="18" t="s">
        <v>214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222</v>
      </c>
      <c r="BM138" s="224" t="s">
        <v>2864</v>
      </c>
    </row>
    <row r="139" s="2" customFormat="1">
      <c r="A139" s="39"/>
      <c r="B139" s="40"/>
      <c r="C139" s="41"/>
      <c r="D139" s="226" t="s">
        <v>224</v>
      </c>
      <c r="E139" s="41"/>
      <c r="F139" s="227" t="s">
        <v>2865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224</v>
      </c>
      <c r="AU139" s="18" t="s">
        <v>82</v>
      </c>
    </row>
    <row r="140" s="2" customFormat="1">
      <c r="A140" s="39"/>
      <c r="B140" s="40"/>
      <c r="C140" s="41"/>
      <c r="D140" s="231" t="s">
        <v>226</v>
      </c>
      <c r="E140" s="41"/>
      <c r="F140" s="232" t="s">
        <v>2866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226</v>
      </c>
      <c r="AU140" s="18" t="s">
        <v>82</v>
      </c>
    </row>
    <row r="141" s="2" customFormat="1" ht="16.5" customHeight="1">
      <c r="A141" s="39"/>
      <c r="B141" s="40"/>
      <c r="C141" s="213" t="s">
        <v>270</v>
      </c>
      <c r="D141" s="213" t="s">
        <v>217</v>
      </c>
      <c r="E141" s="214" t="s">
        <v>2867</v>
      </c>
      <c r="F141" s="215" t="s">
        <v>2868</v>
      </c>
      <c r="G141" s="216" t="s">
        <v>232</v>
      </c>
      <c r="H141" s="217">
        <v>8.25</v>
      </c>
      <c r="I141" s="218"/>
      <c r="J141" s="219">
        <f>ROUND(I141*H141,2)</f>
        <v>0</v>
      </c>
      <c r="K141" s="215" t="s">
        <v>221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222</v>
      </c>
      <c r="AT141" s="224" t="s">
        <v>217</v>
      </c>
      <c r="AU141" s="224" t="s">
        <v>82</v>
      </c>
      <c r="AY141" s="18" t="s">
        <v>214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222</v>
      </c>
      <c r="BM141" s="224" t="s">
        <v>2869</v>
      </c>
    </row>
    <row r="142" s="2" customFormat="1">
      <c r="A142" s="39"/>
      <c r="B142" s="40"/>
      <c r="C142" s="41"/>
      <c r="D142" s="226" t="s">
        <v>224</v>
      </c>
      <c r="E142" s="41"/>
      <c r="F142" s="227" t="s">
        <v>2870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82</v>
      </c>
    </row>
    <row r="143" s="2" customFormat="1">
      <c r="A143" s="39"/>
      <c r="B143" s="40"/>
      <c r="C143" s="41"/>
      <c r="D143" s="231" t="s">
        <v>226</v>
      </c>
      <c r="E143" s="41"/>
      <c r="F143" s="232" t="s">
        <v>2871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226</v>
      </c>
      <c r="AU143" s="18" t="s">
        <v>82</v>
      </c>
    </row>
    <row r="144" s="13" customFormat="1">
      <c r="A144" s="13"/>
      <c r="B144" s="233"/>
      <c r="C144" s="234"/>
      <c r="D144" s="226" t="s">
        <v>242</v>
      </c>
      <c r="E144" s="234"/>
      <c r="F144" s="235" t="s">
        <v>2872</v>
      </c>
      <c r="G144" s="234"/>
      <c r="H144" s="236">
        <v>8.25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242</v>
      </c>
      <c r="AU144" s="242" t="s">
        <v>82</v>
      </c>
      <c r="AV144" s="13" t="s">
        <v>82</v>
      </c>
      <c r="AW144" s="13" t="s">
        <v>4</v>
      </c>
      <c r="AX144" s="13" t="s">
        <v>80</v>
      </c>
      <c r="AY144" s="242" t="s">
        <v>214</v>
      </c>
    </row>
    <row r="145" s="2" customFormat="1" ht="24.15" customHeight="1">
      <c r="A145" s="39"/>
      <c r="B145" s="40"/>
      <c r="C145" s="213" t="s">
        <v>274</v>
      </c>
      <c r="D145" s="213" t="s">
        <v>217</v>
      </c>
      <c r="E145" s="214" t="s">
        <v>2873</v>
      </c>
      <c r="F145" s="215" t="s">
        <v>2874</v>
      </c>
      <c r="G145" s="216" t="s">
        <v>232</v>
      </c>
      <c r="H145" s="217">
        <v>0.60799999999999998</v>
      </c>
      <c r="I145" s="218"/>
      <c r="J145" s="219">
        <f>ROUND(I145*H145,2)</f>
        <v>0</v>
      </c>
      <c r="K145" s="215" t="s">
        <v>221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222</v>
      </c>
      <c r="AT145" s="224" t="s">
        <v>217</v>
      </c>
      <c r="AU145" s="224" t="s">
        <v>82</v>
      </c>
      <c r="AY145" s="18" t="s">
        <v>214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222</v>
      </c>
      <c r="BM145" s="224" t="s">
        <v>2875</v>
      </c>
    </row>
    <row r="146" s="2" customFormat="1">
      <c r="A146" s="39"/>
      <c r="B146" s="40"/>
      <c r="C146" s="41"/>
      <c r="D146" s="226" t="s">
        <v>224</v>
      </c>
      <c r="E146" s="41"/>
      <c r="F146" s="227" t="s">
        <v>2876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82</v>
      </c>
    </row>
    <row r="147" s="2" customFormat="1">
      <c r="A147" s="39"/>
      <c r="B147" s="40"/>
      <c r="C147" s="41"/>
      <c r="D147" s="231" t="s">
        <v>226</v>
      </c>
      <c r="E147" s="41"/>
      <c r="F147" s="232" t="s">
        <v>2877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226</v>
      </c>
      <c r="AU147" s="18" t="s">
        <v>82</v>
      </c>
    </row>
    <row r="148" s="12" customFormat="1" ht="22.8" customHeight="1">
      <c r="A148" s="12"/>
      <c r="B148" s="197"/>
      <c r="C148" s="198"/>
      <c r="D148" s="199" t="s">
        <v>72</v>
      </c>
      <c r="E148" s="211" t="s">
        <v>2500</v>
      </c>
      <c r="F148" s="211" t="s">
        <v>2501</v>
      </c>
      <c r="G148" s="198"/>
      <c r="H148" s="198"/>
      <c r="I148" s="201"/>
      <c r="J148" s="212">
        <f>BK148</f>
        <v>0</v>
      </c>
      <c r="K148" s="198"/>
      <c r="L148" s="203"/>
      <c r="M148" s="204"/>
      <c r="N148" s="205"/>
      <c r="O148" s="205"/>
      <c r="P148" s="206">
        <f>SUM(P149:P151)</f>
        <v>0</v>
      </c>
      <c r="Q148" s="205"/>
      <c r="R148" s="206">
        <f>SUM(R149:R151)</f>
        <v>0</v>
      </c>
      <c r="S148" s="205"/>
      <c r="T148" s="207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8" t="s">
        <v>80</v>
      </c>
      <c r="AT148" s="209" t="s">
        <v>72</v>
      </c>
      <c r="AU148" s="209" t="s">
        <v>80</v>
      </c>
      <c r="AY148" s="208" t="s">
        <v>214</v>
      </c>
      <c r="BK148" s="210">
        <f>SUM(BK149:BK151)</f>
        <v>0</v>
      </c>
    </row>
    <row r="149" s="2" customFormat="1" ht="16.5" customHeight="1">
      <c r="A149" s="39"/>
      <c r="B149" s="40"/>
      <c r="C149" s="213" t="s">
        <v>281</v>
      </c>
      <c r="D149" s="213" t="s">
        <v>217</v>
      </c>
      <c r="E149" s="214" t="s">
        <v>2878</v>
      </c>
      <c r="F149" s="215" t="s">
        <v>2879</v>
      </c>
      <c r="G149" s="216" t="s">
        <v>232</v>
      </c>
      <c r="H149" s="217">
        <v>1.7649999999999999</v>
      </c>
      <c r="I149" s="218"/>
      <c r="J149" s="219">
        <f>ROUND(I149*H149,2)</f>
        <v>0</v>
      </c>
      <c r="K149" s="215" t="s">
        <v>221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222</v>
      </c>
      <c r="AT149" s="224" t="s">
        <v>217</v>
      </c>
      <c r="AU149" s="224" t="s">
        <v>82</v>
      </c>
      <c r="AY149" s="18" t="s">
        <v>214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222</v>
      </c>
      <c r="BM149" s="224" t="s">
        <v>2880</v>
      </c>
    </row>
    <row r="150" s="2" customFormat="1">
      <c r="A150" s="39"/>
      <c r="B150" s="40"/>
      <c r="C150" s="41"/>
      <c r="D150" s="226" t="s">
        <v>224</v>
      </c>
      <c r="E150" s="41"/>
      <c r="F150" s="227" t="s">
        <v>2881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82</v>
      </c>
    </row>
    <row r="151" s="2" customFormat="1">
      <c r="A151" s="39"/>
      <c r="B151" s="40"/>
      <c r="C151" s="41"/>
      <c r="D151" s="231" t="s">
        <v>226</v>
      </c>
      <c r="E151" s="41"/>
      <c r="F151" s="232" t="s">
        <v>2882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226</v>
      </c>
      <c r="AU151" s="18" t="s">
        <v>82</v>
      </c>
    </row>
    <row r="152" s="12" customFormat="1" ht="25.92" customHeight="1">
      <c r="A152" s="12"/>
      <c r="B152" s="197"/>
      <c r="C152" s="198"/>
      <c r="D152" s="199" t="s">
        <v>72</v>
      </c>
      <c r="E152" s="200" t="s">
        <v>244</v>
      </c>
      <c r="F152" s="200" t="s">
        <v>245</v>
      </c>
      <c r="G152" s="198"/>
      <c r="H152" s="198"/>
      <c r="I152" s="201"/>
      <c r="J152" s="202">
        <f>BK152</f>
        <v>0</v>
      </c>
      <c r="K152" s="198"/>
      <c r="L152" s="203"/>
      <c r="M152" s="204"/>
      <c r="N152" s="205"/>
      <c r="O152" s="205"/>
      <c r="P152" s="206">
        <f>P153+P178+P186+P237+P314+P325+P334</f>
        <v>0</v>
      </c>
      <c r="Q152" s="205"/>
      <c r="R152" s="206">
        <f>R153+R178+R186+R237+R314+R325+R334</f>
        <v>3.9223460000000001</v>
      </c>
      <c r="S152" s="205"/>
      <c r="T152" s="207">
        <f>T153+T178+T186+T237+T314+T325+T334</f>
        <v>0.161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8" t="s">
        <v>82</v>
      </c>
      <c r="AT152" s="209" t="s">
        <v>72</v>
      </c>
      <c r="AU152" s="209" t="s">
        <v>73</v>
      </c>
      <c r="AY152" s="208" t="s">
        <v>214</v>
      </c>
      <c r="BK152" s="210">
        <f>BK153+BK178+BK186+BK237+BK314+BK325+BK334</f>
        <v>0</v>
      </c>
    </row>
    <row r="153" s="12" customFormat="1" ht="22.8" customHeight="1">
      <c r="A153" s="12"/>
      <c r="B153" s="197"/>
      <c r="C153" s="198"/>
      <c r="D153" s="199" t="s">
        <v>72</v>
      </c>
      <c r="E153" s="211" t="s">
        <v>246</v>
      </c>
      <c r="F153" s="211" t="s">
        <v>247</v>
      </c>
      <c r="G153" s="198"/>
      <c r="H153" s="198"/>
      <c r="I153" s="201"/>
      <c r="J153" s="212">
        <f>BK153</f>
        <v>0</v>
      </c>
      <c r="K153" s="198"/>
      <c r="L153" s="203"/>
      <c r="M153" s="204"/>
      <c r="N153" s="205"/>
      <c r="O153" s="205"/>
      <c r="P153" s="206">
        <f>SUM(P154:P177)</f>
        <v>0</v>
      </c>
      <c r="Q153" s="205"/>
      <c r="R153" s="206">
        <f>SUM(R154:R177)</f>
        <v>0.20903749999999996</v>
      </c>
      <c r="S153" s="205"/>
      <c r="T153" s="207">
        <f>SUM(T154:T177)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8" t="s">
        <v>82</v>
      </c>
      <c r="AT153" s="209" t="s">
        <v>72</v>
      </c>
      <c r="AU153" s="209" t="s">
        <v>80</v>
      </c>
      <c r="AY153" s="208" t="s">
        <v>214</v>
      </c>
      <c r="BK153" s="210">
        <f>SUM(BK154:BK177)</f>
        <v>0</v>
      </c>
    </row>
    <row r="154" s="2" customFormat="1" ht="16.5" customHeight="1">
      <c r="A154" s="39"/>
      <c r="B154" s="40"/>
      <c r="C154" s="213" t="s">
        <v>8</v>
      </c>
      <c r="D154" s="213" t="s">
        <v>217</v>
      </c>
      <c r="E154" s="214" t="s">
        <v>275</v>
      </c>
      <c r="F154" s="215" t="s">
        <v>276</v>
      </c>
      <c r="G154" s="216" t="s">
        <v>277</v>
      </c>
      <c r="H154" s="217">
        <v>42</v>
      </c>
      <c r="I154" s="218"/>
      <c r="J154" s="219">
        <f>ROUND(I154*H154,2)</f>
        <v>0</v>
      </c>
      <c r="K154" s="215" t="s">
        <v>221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250</v>
      </c>
      <c r="AT154" s="224" t="s">
        <v>217</v>
      </c>
      <c r="AU154" s="224" t="s">
        <v>82</v>
      </c>
      <c r="AY154" s="18" t="s">
        <v>214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250</v>
      </c>
      <c r="BM154" s="224" t="s">
        <v>2883</v>
      </c>
    </row>
    <row r="155" s="2" customFormat="1">
      <c r="A155" s="39"/>
      <c r="B155" s="40"/>
      <c r="C155" s="41"/>
      <c r="D155" s="226" t="s">
        <v>224</v>
      </c>
      <c r="E155" s="41"/>
      <c r="F155" s="227" t="s">
        <v>279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224</v>
      </c>
      <c r="AU155" s="18" t="s">
        <v>82</v>
      </c>
    </row>
    <row r="156" s="2" customFormat="1">
      <c r="A156" s="39"/>
      <c r="B156" s="40"/>
      <c r="C156" s="41"/>
      <c r="D156" s="231" t="s">
        <v>226</v>
      </c>
      <c r="E156" s="41"/>
      <c r="F156" s="232" t="s">
        <v>280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226</v>
      </c>
      <c r="AU156" s="18" t="s">
        <v>82</v>
      </c>
    </row>
    <row r="157" s="2" customFormat="1" ht="16.5" customHeight="1">
      <c r="A157" s="39"/>
      <c r="B157" s="40"/>
      <c r="C157" s="243" t="s">
        <v>288</v>
      </c>
      <c r="D157" s="243" t="s">
        <v>254</v>
      </c>
      <c r="E157" s="244" t="s">
        <v>2884</v>
      </c>
      <c r="F157" s="245" t="s">
        <v>2885</v>
      </c>
      <c r="G157" s="246" t="s">
        <v>277</v>
      </c>
      <c r="H157" s="247">
        <v>12</v>
      </c>
      <c r="I157" s="248"/>
      <c r="J157" s="249">
        <f>ROUND(I157*H157,2)</f>
        <v>0</v>
      </c>
      <c r="K157" s="245" t="s">
        <v>19</v>
      </c>
      <c r="L157" s="250"/>
      <c r="M157" s="251" t="s">
        <v>19</v>
      </c>
      <c r="N157" s="252" t="s">
        <v>44</v>
      </c>
      <c r="O157" s="85"/>
      <c r="P157" s="222">
        <f>O157*H157</f>
        <v>0</v>
      </c>
      <c r="Q157" s="222">
        <v>0.0018699999999999999</v>
      </c>
      <c r="R157" s="222">
        <f>Q157*H157</f>
        <v>0.022439999999999998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257</v>
      </c>
      <c r="AT157" s="224" t="s">
        <v>254</v>
      </c>
      <c r="AU157" s="224" t="s">
        <v>82</v>
      </c>
      <c r="AY157" s="18" t="s">
        <v>214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250</v>
      </c>
      <c r="BM157" s="224" t="s">
        <v>2886</v>
      </c>
    </row>
    <row r="158" s="2" customFormat="1">
      <c r="A158" s="39"/>
      <c r="B158" s="40"/>
      <c r="C158" s="41"/>
      <c r="D158" s="226" t="s">
        <v>224</v>
      </c>
      <c r="E158" s="41"/>
      <c r="F158" s="227" t="s">
        <v>2885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82</v>
      </c>
    </row>
    <row r="159" s="2" customFormat="1" ht="16.5" customHeight="1">
      <c r="A159" s="39"/>
      <c r="B159" s="40"/>
      <c r="C159" s="243" t="s">
        <v>292</v>
      </c>
      <c r="D159" s="243" t="s">
        <v>254</v>
      </c>
      <c r="E159" s="244" t="s">
        <v>2887</v>
      </c>
      <c r="F159" s="245" t="s">
        <v>2888</v>
      </c>
      <c r="G159" s="246" t="s">
        <v>277</v>
      </c>
      <c r="H159" s="247">
        <v>4</v>
      </c>
      <c r="I159" s="248"/>
      <c r="J159" s="249">
        <f>ROUND(I159*H159,2)</f>
        <v>0</v>
      </c>
      <c r="K159" s="245" t="s">
        <v>19</v>
      </c>
      <c r="L159" s="250"/>
      <c r="M159" s="251" t="s">
        <v>19</v>
      </c>
      <c r="N159" s="252" t="s">
        <v>44</v>
      </c>
      <c r="O159" s="85"/>
      <c r="P159" s="222">
        <f>O159*H159</f>
        <v>0</v>
      </c>
      <c r="Q159" s="222">
        <v>0.0032299999999999998</v>
      </c>
      <c r="R159" s="222">
        <f>Q159*H159</f>
        <v>0.012919999999999999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257</v>
      </c>
      <c r="AT159" s="224" t="s">
        <v>254</v>
      </c>
      <c r="AU159" s="224" t="s">
        <v>82</v>
      </c>
      <c r="AY159" s="18" t="s">
        <v>214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250</v>
      </c>
      <c r="BM159" s="224" t="s">
        <v>2889</v>
      </c>
    </row>
    <row r="160" s="2" customFormat="1">
      <c r="A160" s="39"/>
      <c r="B160" s="40"/>
      <c r="C160" s="41"/>
      <c r="D160" s="226" t="s">
        <v>224</v>
      </c>
      <c r="E160" s="41"/>
      <c r="F160" s="227" t="s">
        <v>2888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82</v>
      </c>
    </row>
    <row r="161" s="2" customFormat="1" ht="16.5" customHeight="1">
      <c r="A161" s="39"/>
      <c r="B161" s="40"/>
      <c r="C161" s="243" t="s">
        <v>296</v>
      </c>
      <c r="D161" s="243" t="s">
        <v>254</v>
      </c>
      <c r="E161" s="244" t="s">
        <v>2890</v>
      </c>
      <c r="F161" s="245" t="s">
        <v>2891</v>
      </c>
      <c r="G161" s="246" t="s">
        <v>277</v>
      </c>
      <c r="H161" s="247">
        <v>14</v>
      </c>
      <c r="I161" s="248"/>
      <c r="J161" s="249">
        <f>ROUND(I161*H161,2)</f>
        <v>0</v>
      </c>
      <c r="K161" s="245" t="s">
        <v>19</v>
      </c>
      <c r="L161" s="250"/>
      <c r="M161" s="251" t="s">
        <v>19</v>
      </c>
      <c r="N161" s="252" t="s">
        <v>44</v>
      </c>
      <c r="O161" s="85"/>
      <c r="P161" s="222">
        <f>O161*H161</f>
        <v>0</v>
      </c>
      <c r="Q161" s="222">
        <v>0.00051999999999999995</v>
      </c>
      <c r="R161" s="222">
        <f>Q161*H161</f>
        <v>0.0072799999999999991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257</v>
      </c>
      <c r="AT161" s="224" t="s">
        <v>254</v>
      </c>
      <c r="AU161" s="224" t="s">
        <v>82</v>
      </c>
      <c r="AY161" s="18" t="s">
        <v>214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250</v>
      </c>
      <c r="BM161" s="224" t="s">
        <v>2892</v>
      </c>
    </row>
    <row r="162" s="2" customFormat="1">
      <c r="A162" s="39"/>
      <c r="B162" s="40"/>
      <c r="C162" s="41"/>
      <c r="D162" s="226" t="s">
        <v>224</v>
      </c>
      <c r="E162" s="41"/>
      <c r="F162" s="227" t="s">
        <v>2891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224</v>
      </c>
      <c r="AU162" s="18" t="s">
        <v>82</v>
      </c>
    </row>
    <row r="163" s="2" customFormat="1" ht="16.5" customHeight="1">
      <c r="A163" s="39"/>
      <c r="B163" s="40"/>
      <c r="C163" s="243" t="s">
        <v>250</v>
      </c>
      <c r="D163" s="243" t="s">
        <v>254</v>
      </c>
      <c r="E163" s="244" t="s">
        <v>2893</v>
      </c>
      <c r="F163" s="245" t="s">
        <v>2894</v>
      </c>
      <c r="G163" s="246" t="s">
        <v>277</v>
      </c>
      <c r="H163" s="247">
        <v>12</v>
      </c>
      <c r="I163" s="248"/>
      <c r="J163" s="249">
        <f>ROUND(I163*H163,2)</f>
        <v>0</v>
      </c>
      <c r="K163" s="245" t="s">
        <v>19</v>
      </c>
      <c r="L163" s="250"/>
      <c r="M163" s="251" t="s">
        <v>19</v>
      </c>
      <c r="N163" s="252" t="s">
        <v>44</v>
      </c>
      <c r="O163" s="85"/>
      <c r="P163" s="222">
        <f>O163*H163</f>
        <v>0</v>
      </c>
      <c r="Q163" s="222">
        <v>0.00058</v>
      </c>
      <c r="R163" s="222">
        <f>Q163*H163</f>
        <v>0.00696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257</v>
      </c>
      <c r="AT163" s="224" t="s">
        <v>254</v>
      </c>
      <c r="AU163" s="224" t="s">
        <v>82</v>
      </c>
      <c r="AY163" s="18" t="s">
        <v>214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250</v>
      </c>
      <c r="BM163" s="224" t="s">
        <v>2895</v>
      </c>
    </row>
    <row r="164" s="2" customFormat="1">
      <c r="A164" s="39"/>
      <c r="B164" s="40"/>
      <c r="C164" s="41"/>
      <c r="D164" s="226" t="s">
        <v>224</v>
      </c>
      <c r="E164" s="41"/>
      <c r="F164" s="227" t="s">
        <v>2894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82</v>
      </c>
    </row>
    <row r="165" s="2" customFormat="1" ht="16.5" customHeight="1">
      <c r="A165" s="39"/>
      <c r="B165" s="40"/>
      <c r="C165" s="213" t="s">
        <v>303</v>
      </c>
      <c r="D165" s="213" t="s">
        <v>217</v>
      </c>
      <c r="E165" s="214" t="s">
        <v>248</v>
      </c>
      <c r="F165" s="215" t="s">
        <v>2896</v>
      </c>
      <c r="G165" s="216" t="s">
        <v>220</v>
      </c>
      <c r="H165" s="217">
        <v>84.799999999999997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250</v>
      </c>
      <c r="AT165" s="224" t="s">
        <v>217</v>
      </c>
      <c r="AU165" s="224" t="s">
        <v>82</v>
      </c>
      <c r="AY165" s="18" t="s">
        <v>214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250</v>
      </c>
      <c r="BM165" s="224" t="s">
        <v>2897</v>
      </c>
    </row>
    <row r="166" s="2" customFormat="1">
      <c r="A166" s="39"/>
      <c r="B166" s="40"/>
      <c r="C166" s="41"/>
      <c r="D166" s="226" t="s">
        <v>224</v>
      </c>
      <c r="E166" s="41"/>
      <c r="F166" s="227" t="s">
        <v>2896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224</v>
      </c>
      <c r="AU166" s="18" t="s">
        <v>82</v>
      </c>
    </row>
    <row r="167" s="2" customFormat="1" ht="16.5" customHeight="1">
      <c r="A167" s="39"/>
      <c r="B167" s="40"/>
      <c r="C167" s="243" t="s">
        <v>307</v>
      </c>
      <c r="D167" s="243" t="s">
        <v>254</v>
      </c>
      <c r="E167" s="244" t="s">
        <v>2898</v>
      </c>
      <c r="F167" s="245" t="s">
        <v>2899</v>
      </c>
      <c r="G167" s="246" t="s">
        <v>220</v>
      </c>
      <c r="H167" s="247">
        <v>76.450000000000003</v>
      </c>
      <c r="I167" s="248"/>
      <c r="J167" s="249">
        <f>ROUND(I167*H167,2)</f>
        <v>0</v>
      </c>
      <c r="K167" s="245" t="s">
        <v>19</v>
      </c>
      <c r="L167" s="250"/>
      <c r="M167" s="251" t="s">
        <v>19</v>
      </c>
      <c r="N167" s="252" t="s">
        <v>44</v>
      </c>
      <c r="O167" s="85"/>
      <c r="P167" s="222">
        <f>O167*H167</f>
        <v>0</v>
      </c>
      <c r="Q167" s="222">
        <v>0.0015100000000000001</v>
      </c>
      <c r="R167" s="222">
        <f>Q167*H167</f>
        <v>0.11543950000000001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257</v>
      </c>
      <c r="AT167" s="224" t="s">
        <v>254</v>
      </c>
      <c r="AU167" s="224" t="s">
        <v>82</v>
      </c>
      <c r="AY167" s="18" t="s">
        <v>214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250</v>
      </c>
      <c r="BM167" s="224" t="s">
        <v>2900</v>
      </c>
    </row>
    <row r="168" s="2" customFormat="1">
      <c r="A168" s="39"/>
      <c r="B168" s="40"/>
      <c r="C168" s="41"/>
      <c r="D168" s="226" t="s">
        <v>224</v>
      </c>
      <c r="E168" s="41"/>
      <c r="F168" s="227" t="s">
        <v>2899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224</v>
      </c>
      <c r="AU168" s="18" t="s">
        <v>82</v>
      </c>
    </row>
    <row r="169" s="13" customFormat="1">
      <c r="A169" s="13"/>
      <c r="B169" s="233"/>
      <c r="C169" s="234"/>
      <c r="D169" s="226" t="s">
        <v>242</v>
      </c>
      <c r="E169" s="234"/>
      <c r="F169" s="235" t="s">
        <v>2901</v>
      </c>
      <c r="G169" s="234"/>
      <c r="H169" s="236">
        <v>76.450000000000003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242</v>
      </c>
      <c r="AU169" s="242" t="s">
        <v>82</v>
      </c>
      <c r="AV169" s="13" t="s">
        <v>82</v>
      </c>
      <c r="AW169" s="13" t="s">
        <v>4</v>
      </c>
      <c r="AX169" s="13" t="s">
        <v>80</v>
      </c>
      <c r="AY169" s="242" t="s">
        <v>214</v>
      </c>
    </row>
    <row r="170" s="2" customFormat="1" ht="16.5" customHeight="1">
      <c r="A170" s="39"/>
      <c r="B170" s="40"/>
      <c r="C170" s="243" t="s">
        <v>311</v>
      </c>
      <c r="D170" s="243" t="s">
        <v>254</v>
      </c>
      <c r="E170" s="244" t="s">
        <v>2902</v>
      </c>
      <c r="F170" s="245" t="s">
        <v>2903</v>
      </c>
      <c r="G170" s="246" t="s">
        <v>220</v>
      </c>
      <c r="H170" s="247">
        <v>15.73</v>
      </c>
      <c r="I170" s="248"/>
      <c r="J170" s="249">
        <f>ROUND(I170*H170,2)</f>
        <v>0</v>
      </c>
      <c r="K170" s="245" t="s">
        <v>19</v>
      </c>
      <c r="L170" s="250"/>
      <c r="M170" s="251" t="s">
        <v>19</v>
      </c>
      <c r="N170" s="252" t="s">
        <v>44</v>
      </c>
      <c r="O170" s="85"/>
      <c r="P170" s="222">
        <f>O170*H170</f>
        <v>0</v>
      </c>
      <c r="Q170" s="222">
        <v>0.0025999999999999999</v>
      </c>
      <c r="R170" s="222">
        <f>Q170*H170</f>
        <v>0.040897999999999997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257</v>
      </c>
      <c r="AT170" s="224" t="s">
        <v>254</v>
      </c>
      <c r="AU170" s="224" t="s">
        <v>82</v>
      </c>
      <c r="AY170" s="18" t="s">
        <v>214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250</v>
      </c>
      <c r="BM170" s="224" t="s">
        <v>2904</v>
      </c>
    </row>
    <row r="171" s="2" customFormat="1">
      <c r="A171" s="39"/>
      <c r="B171" s="40"/>
      <c r="C171" s="41"/>
      <c r="D171" s="226" t="s">
        <v>224</v>
      </c>
      <c r="E171" s="41"/>
      <c r="F171" s="227" t="s">
        <v>2903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224</v>
      </c>
      <c r="AU171" s="18" t="s">
        <v>82</v>
      </c>
    </row>
    <row r="172" s="13" customFormat="1">
      <c r="A172" s="13"/>
      <c r="B172" s="233"/>
      <c r="C172" s="234"/>
      <c r="D172" s="226" t="s">
        <v>242</v>
      </c>
      <c r="E172" s="234"/>
      <c r="F172" s="235" t="s">
        <v>2905</v>
      </c>
      <c r="G172" s="234"/>
      <c r="H172" s="236">
        <v>15.73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242</v>
      </c>
      <c r="AU172" s="242" t="s">
        <v>82</v>
      </c>
      <c r="AV172" s="13" t="s">
        <v>82</v>
      </c>
      <c r="AW172" s="13" t="s">
        <v>4</v>
      </c>
      <c r="AX172" s="13" t="s">
        <v>80</v>
      </c>
      <c r="AY172" s="242" t="s">
        <v>214</v>
      </c>
    </row>
    <row r="173" s="2" customFormat="1" ht="16.5" customHeight="1">
      <c r="A173" s="39"/>
      <c r="B173" s="40"/>
      <c r="C173" s="243" t="s">
        <v>315</v>
      </c>
      <c r="D173" s="243" t="s">
        <v>254</v>
      </c>
      <c r="E173" s="244" t="s">
        <v>2906</v>
      </c>
      <c r="F173" s="245" t="s">
        <v>2907</v>
      </c>
      <c r="G173" s="246" t="s">
        <v>220</v>
      </c>
      <c r="H173" s="247">
        <v>1</v>
      </c>
      <c r="I173" s="248"/>
      <c r="J173" s="249">
        <f>ROUND(I173*H173,2)</f>
        <v>0</v>
      </c>
      <c r="K173" s="245" t="s">
        <v>19</v>
      </c>
      <c r="L173" s="250"/>
      <c r="M173" s="251" t="s">
        <v>19</v>
      </c>
      <c r="N173" s="252" t="s">
        <v>44</v>
      </c>
      <c r="O173" s="85"/>
      <c r="P173" s="222">
        <f>O173*H173</f>
        <v>0</v>
      </c>
      <c r="Q173" s="222">
        <v>0.0030999999999999999</v>
      </c>
      <c r="R173" s="222">
        <f>Q173*H173</f>
        <v>0.0030999999999999999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257</v>
      </c>
      <c r="AT173" s="224" t="s">
        <v>254</v>
      </c>
      <c r="AU173" s="224" t="s">
        <v>82</v>
      </c>
      <c r="AY173" s="18" t="s">
        <v>214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250</v>
      </c>
      <c r="BM173" s="224" t="s">
        <v>2908</v>
      </c>
    </row>
    <row r="174" s="2" customFormat="1">
      <c r="A174" s="39"/>
      <c r="B174" s="40"/>
      <c r="C174" s="41"/>
      <c r="D174" s="226" t="s">
        <v>224</v>
      </c>
      <c r="E174" s="41"/>
      <c r="F174" s="227" t="s">
        <v>2909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224</v>
      </c>
      <c r="AU174" s="18" t="s">
        <v>82</v>
      </c>
    </row>
    <row r="175" s="2" customFormat="1" ht="16.5" customHeight="1">
      <c r="A175" s="39"/>
      <c r="B175" s="40"/>
      <c r="C175" s="213" t="s">
        <v>7</v>
      </c>
      <c r="D175" s="213" t="s">
        <v>217</v>
      </c>
      <c r="E175" s="214" t="s">
        <v>339</v>
      </c>
      <c r="F175" s="215" t="s">
        <v>340</v>
      </c>
      <c r="G175" s="216" t="s">
        <v>232</v>
      </c>
      <c r="H175" s="217">
        <v>0.20899999999999999</v>
      </c>
      <c r="I175" s="218"/>
      <c r="J175" s="219">
        <f>ROUND(I175*H175,2)</f>
        <v>0</v>
      </c>
      <c r="K175" s="215" t="s">
        <v>221</v>
      </c>
      <c r="L175" s="45"/>
      <c r="M175" s="220" t="s">
        <v>19</v>
      </c>
      <c r="N175" s="221" t="s">
        <v>44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80</v>
      </c>
      <c r="AT175" s="224" t="s">
        <v>217</v>
      </c>
      <c r="AU175" s="224" t="s">
        <v>82</v>
      </c>
      <c r="AY175" s="18" t="s">
        <v>214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80</v>
      </c>
      <c r="BM175" s="224" t="s">
        <v>2910</v>
      </c>
    </row>
    <row r="176" s="2" customFormat="1">
      <c r="A176" s="39"/>
      <c r="B176" s="40"/>
      <c r="C176" s="41"/>
      <c r="D176" s="226" t="s">
        <v>224</v>
      </c>
      <c r="E176" s="41"/>
      <c r="F176" s="227" t="s">
        <v>342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224</v>
      </c>
      <c r="AU176" s="18" t="s">
        <v>82</v>
      </c>
    </row>
    <row r="177" s="2" customFormat="1">
      <c r="A177" s="39"/>
      <c r="B177" s="40"/>
      <c r="C177" s="41"/>
      <c r="D177" s="231" t="s">
        <v>226</v>
      </c>
      <c r="E177" s="41"/>
      <c r="F177" s="232" t="s">
        <v>343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226</v>
      </c>
      <c r="AU177" s="18" t="s">
        <v>82</v>
      </c>
    </row>
    <row r="178" s="12" customFormat="1" ht="22.8" customHeight="1">
      <c r="A178" s="12"/>
      <c r="B178" s="197"/>
      <c r="C178" s="198"/>
      <c r="D178" s="199" t="s">
        <v>72</v>
      </c>
      <c r="E178" s="211" t="s">
        <v>2911</v>
      </c>
      <c r="F178" s="211" t="s">
        <v>2912</v>
      </c>
      <c r="G178" s="198"/>
      <c r="H178" s="198"/>
      <c r="I178" s="201"/>
      <c r="J178" s="212">
        <f>BK178</f>
        <v>0</v>
      </c>
      <c r="K178" s="198"/>
      <c r="L178" s="203"/>
      <c r="M178" s="204"/>
      <c r="N178" s="205"/>
      <c r="O178" s="205"/>
      <c r="P178" s="206">
        <f>SUM(P179:P185)</f>
        <v>0</v>
      </c>
      <c r="Q178" s="205"/>
      <c r="R178" s="206">
        <f>SUM(R179:R185)</f>
        <v>0.17921999999999999</v>
      </c>
      <c r="S178" s="205"/>
      <c r="T178" s="207">
        <f>SUM(T179:T185)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8" t="s">
        <v>82</v>
      </c>
      <c r="AT178" s="209" t="s">
        <v>72</v>
      </c>
      <c r="AU178" s="209" t="s">
        <v>80</v>
      </c>
      <c r="AY178" s="208" t="s">
        <v>214</v>
      </c>
      <c r="BK178" s="210">
        <f>SUM(BK179:BK185)</f>
        <v>0</v>
      </c>
    </row>
    <row r="179" s="2" customFormat="1" ht="16.5" customHeight="1">
      <c r="A179" s="39"/>
      <c r="B179" s="40"/>
      <c r="C179" s="213" t="s">
        <v>325</v>
      </c>
      <c r="D179" s="213" t="s">
        <v>217</v>
      </c>
      <c r="E179" s="214" t="s">
        <v>2913</v>
      </c>
      <c r="F179" s="215" t="s">
        <v>2914</v>
      </c>
      <c r="G179" s="216" t="s">
        <v>424</v>
      </c>
      <c r="H179" s="217">
        <v>3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0.059740000000000001</v>
      </c>
      <c r="R179" s="222">
        <f>Q179*H179</f>
        <v>0.17921999999999999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250</v>
      </c>
      <c r="AT179" s="224" t="s">
        <v>217</v>
      </c>
      <c r="AU179" s="224" t="s">
        <v>82</v>
      </c>
      <c r="AY179" s="18" t="s">
        <v>214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250</v>
      </c>
      <c r="BM179" s="224" t="s">
        <v>2915</v>
      </c>
    </row>
    <row r="180" s="2" customFormat="1">
      <c r="A180" s="39"/>
      <c r="B180" s="40"/>
      <c r="C180" s="41"/>
      <c r="D180" s="226" t="s">
        <v>224</v>
      </c>
      <c r="E180" s="41"/>
      <c r="F180" s="227" t="s">
        <v>2914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224</v>
      </c>
      <c r="AU180" s="18" t="s">
        <v>82</v>
      </c>
    </row>
    <row r="181" s="2" customFormat="1" ht="16.5" customHeight="1">
      <c r="A181" s="39"/>
      <c r="B181" s="40"/>
      <c r="C181" s="213" t="s">
        <v>331</v>
      </c>
      <c r="D181" s="213" t="s">
        <v>217</v>
      </c>
      <c r="E181" s="214" t="s">
        <v>2916</v>
      </c>
      <c r="F181" s="215" t="s">
        <v>2917</v>
      </c>
      <c r="G181" s="216" t="s">
        <v>232</v>
      </c>
      <c r="H181" s="217">
        <v>0.17899999999999999</v>
      </c>
      <c r="I181" s="218"/>
      <c r="J181" s="219">
        <f>ROUND(I181*H181,2)</f>
        <v>0</v>
      </c>
      <c r="K181" s="215" t="s">
        <v>221</v>
      </c>
      <c r="L181" s="45"/>
      <c r="M181" s="220" t="s">
        <v>19</v>
      </c>
      <c r="N181" s="221" t="s">
        <v>44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80</v>
      </c>
      <c r="AT181" s="224" t="s">
        <v>217</v>
      </c>
      <c r="AU181" s="224" t="s">
        <v>82</v>
      </c>
      <c r="AY181" s="18" t="s">
        <v>214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80</v>
      </c>
      <c r="BM181" s="224" t="s">
        <v>2918</v>
      </c>
    </row>
    <row r="182" s="2" customFormat="1">
      <c r="A182" s="39"/>
      <c r="B182" s="40"/>
      <c r="C182" s="41"/>
      <c r="D182" s="226" t="s">
        <v>224</v>
      </c>
      <c r="E182" s="41"/>
      <c r="F182" s="227" t="s">
        <v>2919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224</v>
      </c>
      <c r="AU182" s="18" t="s">
        <v>82</v>
      </c>
    </row>
    <row r="183" s="2" customFormat="1">
      <c r="A183" s="39"/>
      <c r="B183" s="40"/>
      <c r="C183" s="41"/>
      <c r="D183" s="231" t="s">
        <v>226</v>
      </c>
      <c r="E183" s="41"/>
      <c r="F183" s="232" t="s">
        <v>2920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226</v>
      </c>
      <c r="AU183" s="18" t="s">
        <v>82</v>
      </c>
    </row>
    <row r="184" s="2" customFormat="1" ht="16.5" customHeight="1">
      <c r="A184" s="39"/>
      <c r="B184" s="40"/>
      <c r="C184" s="213" t="s">
        <v>338</v>
      </c>
      <c r="D184" s="213" t="s">
        <v>217</v>
      </c>
      <c r="E184" s="214" t="s">
        <v>2921</v>
      </c>
      <c r="F184" s="215" t="s">
        <v>2922</v>
      </c>
      <c r="G184" s="216" t="s">
        <v>603</v>
      </c>
      <c r="H184" s="217">
        <v>3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222</v>
      </c>
      <c r="AT184" s="224" t="s">
        <v>217</v>
      </c>
      <c r="AU184" s="224" t="s">
        <v>82</v>
      </c>
      <c r="AY184" s="18" t="s">
        <v>214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222</v>
      </c>
      <c r="BM184" s="224" t="s">
        <v>2923</v>
      </c>
    </row>
    <row r="185" s="2" customFormat="1">
      <c r="A185" s="39"/>
      <c r="B185" s="40"/>
      <c r="C185" s="41"/>
      <c r="D185" s="226" t="s">
        <v>224</v>
      </c>
      <c r="E185" s="41"/>
      <c r="F185" s="227" t="s">
        <v>2922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224</v>
      </c>
      <c r="AU185" s="18" t="s">
        <v>82</v>
      </c>
    </row>
    <row r="186" s="12" customFormat="1" ht="22.8" customHeight="1">
      <c r="A186" s="12"/>
      <c r="B186" s="197"/>
      <c r="C186" s="198"/>
      <c r="D186" s="199" t="s">
        <v>72</v>
      </c>
      <c r="E186" s="211" t="s">
        <v>382</v>
      </c>
      <c r="F186" s="211" t="s">
        <v>383</v>
      </c>
      <c r="G186" s="198"/>
      <c r="H186" s="198"/>
      <c r="I186" s="201"/>
      <c r="J186" s="212">
        <f>BK186</f>
        <v>0</v>
      </c>
      <c r="K186" s="198"/>
      <c r="L186" s="203"/>
      <c r="M186" s="204"/>
      <c r="N186" s="205"/>
      <c r="O186" s="205"/>
      <c r="P186" s="206">
        <f>SUM(P187:P236)</f>
        <v>0</v>
      </c>
      <c r="Q186" s="205"/>
      <c r="R186" s="206">
        <f>SUM(R187:R236)</f>
        <v>2.7335440000000002</v>
      </c>
      <c r="S186" s="205"/>
      <c r="T186" s="207">
        <f>SUM(T187:T236)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8" t="s">
        <v>82</v>
      </c>
      <c r="AT186" s="209" t="s">
        <v>72</v>
      </c>
      <c r="AU186" s="209" t="s">
        <v>80</v>
      </c>
      <c r="AY186" s="208" t="s">
        <v>214</v>
      </c>
      <c r="BK186" s="210">
        <f>SUM(BK187:BK236)</f>
        <v>0</v>
      </c>
    </row>
    <row r="187" s="2" customFormat="1" ht="21.75" customHeight="1">
      <c r="A187" s="39"/>
      <c r="B187" s="40"/>
      <c r="C187" s="213" t="s">
        <v>346</v>
      </c>
      <c r="D187" s="213" t="s">
        <v>217</v>
      </c>
      <c r="E187" s="214" t="s">
        <v>2924</v>
      </c>
      <c r="F187" s="215" t="s">
        <v>2925</v>
      </c>
      <c r="G187" s="216" t="s">
        <v>220</v>
      </c>
      <c r="H187" s="217">
        <v>3.52</v>
      </c>
      <c r="I187" s="218"/>
      <c r="J187" s="219">
        <f>ROUND(I187*H187,2)</f>
        <v>0</v>
      </c>
      <c r="K187" s="215" t="s">
        <v>221</v>
      </c>
      <c r="L187" s="45"/>
      <c r="M187" s="220" t="s">
        <v>19</v>
      </c>
      <c r="N187" s="221" t="s">
        <v>44</v>
      </c>
      <c r="O187" s="85"/>
      <c r="P187" s="222">
        <f>O187*H187</f>
        <v>0</v>
      </c>
      <c r="Q187" s="222">
        <v>0.0016999999999999999</v>
      </c>
      <c r="R187" s="222">
        <f>Q187*H187</f>
        <v>0.0059839999999999997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250</v>
      </c>
      <c r="AT187" s="224" t="s">
        <v>217</v>
      </c>
      <c r="AU187" s="224" t="s">
        <v>82</v>
      </c>
      <c r="AY187" s="18" t="s">
        <v>214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250</v>
      </c>
      <c r="BM187" s="224" t="s">
        <v>2926</v>
      </c>
    </row>
    <row r="188" s="2" customFormat="1">
      <c r="A188" s="39"/>
      <c r="B188" s="40"/>
      <c r="C188" s="41"/>
      <c r="D188" s="226" t="s">
        <v>224</v>
      </c>
      <c r="E188" s="41"/>
      <c r="F188" s="227" t="s">
        <v>2927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224</v>
      </c>
      <c r="AU188" s="18" t="s">
        <v>82</v>
      </c>
    </row>
    <row r="189" s="2" customFormat="1">
      <c r="A189" s="39"/>
      <c r="B189" s="40"/>
      <c r="C189" s="41"/>
      <c r="D189" s="231" t="s">
        <v>226</v>
      </c>
      <c r="E189" s="41"/>
      <c r="F189" s="232" t="s">
        <v>2928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226</v>
      </c>
      <c r="AU189" s="18" t="s">
        <v>82</v>
      </c>
    </row>
    <row r="190" s="13" customFormat="1">
      <c r="A190" s="13"/>
      <c r="B190" s="233"/>
      <c r="C190" s="234"/>
      <c r="D190" s="226" t="s">
        <v>242</v>
      </c>
      <c r="E190" s="234"/>
      <c r="F190" s="235" t="s">
        <v>2929</v>
      </c>
      <c r="G190" s="234"/>
      <c r="H190" s="236">
        <v>3.52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242</v>
      </c>
      <c r="AU190" s="242" t="s">
        <v>82</v>
      </c>
      <c r="AV190" s="13" t="s">
        <v>82</v>
      </c>
      <c r="AW190" s="13" t="s">
        <v>4</v>
      </c>
      <c r="AX190" s="13" t="s">
        <v>80</v>
      </c>
      <c r="AY190" s="242" t="s">
        <v>214</v>
      </c>
    </row>
    <row r="191" s="2" customFormat="1" ht="21.75" customHeight="1">
      <c r="A191" s="39"/>
      <c r="B191" s="40"/>
      <c r="C191" s="213" t="s">
        <v>352</v>
      </c>
      <c r="D191" s="213" t="s">
        <v>217</v>
      </c>
      <c r="E191" s="214" t="s">
        <v>2930</v>
      </c>
      <c r="F191" s="215" t="s">
        <v>2931</v>
      </c>
      <c r="G191" s="216" t="s">
        <v>220</v>
      </c>
      <c r="H191" s="217">
        <v>29.039999999999999</v>
      </c>
      <c r="I191" s="218"/>
      <c r="J191" s="219">
        <f>ROUND(I191*H191,2)</f>
        <v>0</v>
      </c>
      <c r="K191" s="215" t="s">
        <v>221</v>
      </c>
      <c r="L191" s="45"/>
      <c r="M191" s="220" t="s">
        <v>19</v>
      </c>
      <c r="N191" s="221" t="s">
        <v>44</v>
      </c>
      <c r="O191" s="85"/>
      <c r="P191" s="222">
        <f>O191*H191</f>
        <v>0</v>
      </c>
      <c r="Q191" s="222">
        <v>0.0022899999999999999</v>
      </c>
      <c r="R191" s="222">
        <f>Q191*H191</f>
        <v>0.066501599999999994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250</v>
      </c>
      <c r="AT191" s="224" t="s">
        <v>217</v>
      </c>
      <c r="AU191" s="224" t="s">
        <v>82</v>
      </c>
      <c r="AY191" s="18" t="s">
        <v>214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250</v>
      </c>
      <c r="BM191" s="224" t="s">
        <v>2932</v>
      </c>
    </row>
    <row r="192" s="2" customFormat="1">
      <c r="A192" s="39"/>
      <c r="B192" s="40"/>
      <c r="C192" s="41"/>
      <c r="D192" s="226" t="s">
        <v>224</v>
      </c>
      <c r="E192" s="41"/>
      <c r="F192" s="227" t="s">
        <v>2933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224</v>
      </c>
      <c r="AU192" s="18" t="s">
        <v>82</v>
      </c>
    </row>
    <row r="193" s="2" customFormat="1">
      <c r="A193" s="39"/>
      <c r="B193" s="40"/>
      <c r="C193" s="41"/>
      <c r="D193" s="231" t="s">
        <v>226</v>
      </c>
      <c r="E193" s="41"/>
      <c r="F193" s="232" t="s">
        <v>2934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226</v>
      </c>
      <c r="AU193" s="18" t="s">
        <v>82</v>
      </c>
    </row>
    <row r="194" s="13" customFormat="1">
      <c r="A194" s="13"/>
      <c r="B194" s="233"/>
      <c r="C194" s="234"/>
      <c r="D194" s="226" t="s">
        <v>242</v>
      </c>
      <c r="E194" s="234"/>
      <c r="F194" s="235" t="s">
        <v>2935</v>
      </c>
      <c r="G194" s="234"/>
      <c r="H194" s="236">
        <v>29.039999999999999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242</v>
      </c>
      <c r="AU194" s="242" t="s">
        <v>82</v>
      </c>
      <c r="AV194" s="13" t="s">
        <v>82</v>
      </c>
      <c r="AW194" s="13" t="s">
        <v>4</v>
      </c>
      <c r="AX194" s="13" t="s">
        <v>80</v>
      </c>
      <c r="AY194" s="242" t="s">
        <v>214</v>
      </c>
    </row>
    <row r="195" s="2" customFormat="1" ht="21.75" customHeight="1">
      <c r="A195" s="39"/>
      <c r="B195" s="40"/>
      <c r="C195" s="213" t="s">
        <v>358</v>
      </c>
      <c r="D195" s="213" t="s">
        <v>217</v>
      </c>
      <c r="E195" s="214" t="s">
        <v>2936</v>
      </c>
      <c r="F195" s="215" t="s">
        <v>2937</v>
      </c>
      <c r="G195" s="216" t="s">
        <v>220</v>
      </c>
      <c r="H195" s="217">
        <v>5.2800000000000002</v>
      </c>
      <c r="I195" s="218"/>
      <c r="J195" s="219">
        <f>ROUND(I195*H195,2)</f>
        <v>0</v>
      </c>
      <c r="K195" s="215" t="s">
        <v>221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0.0041599999999999996</v>
      </c>
      <c r="R195" s="222">
        <f>Q195*H195</f>
        <v>0.0219648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250</v>
      </c>
      <c r="AT195" s="224" t="s">
        <v>217</v>
      </c>
      <c r="AU195" s="224" t="s">
        <v>82</v>
      </c>
      <c r="AY195" s="18" t="s">
        <v>214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250</v>
      </c>
      <c r="BM195" s="224" t="s">
        <v>2938</v>
      </c>
    </row>
    <row r="196" s="2" customFormat="1">
      <c r="A196" s="39"/>
      <c r="B196" s="40"/>
      <c r="C196" s="41"/>
      <c r="D196" s="226" t="s">
        <v>224</v>
      </c>
      <c r="E196" s="41"/>
      <c r="F196" s="227" t="s">
        <v>2939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224</v>
      </c>
      <c r="AU196" s="18" t="s">
        <v>82</v>
      </c>
    </row>
    <row r="197" s="2" customFormat="1">
      <c r="A197" s="39"/>
      <c r="B197" s="40"/>
      <c r="C197" s="41"/>
      <c r="D197" s="231" t="s">
        <v>226</v>
      </c>
      <c r="E197" s="41"/>
      <c r="F197" s="232" t="s">
        <v>2940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226</v>
      </c>
      <c r="AU197" s="18" t="s">
        <v>82</v>
      </c>
    </row>
    <row r="198" s="13" customFormat="1">
      <c r="A198" s="13"/>
      <c r="B198" s="233"/>
      <c r="C198" s="234"/>
      <c r="D198" s="226" t="s">
        <v>242</v>
      </c>
      <c r="E198" s="234"/>
      <c r="F198" s="235" t="s">
        <v>2941</v>
      </c>
      <c r="G198" s="234"/>
      <c r="H198" s="236">
        <v>5.2800000000000002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242</v>
      </c>
      <c r="AU198" s="242" t="s">
        <v>82</v>
      </c>
      <c r="AV198" s="13" t="s">
        <v>82</v>
      </c>
      <c r="AW198" s="13" t="s">
        <v>4</v>
      </c>
      <c r="AX198" s="13" t="s">
        <v>80</v>
      </c>
      <c r="AY198" s="242" t="s">
        <v>214</v>
      </c>
    </row>
    <row r="199" s="2" customFormat="1" ht="21.75" customHeight="1">
      <c r="A199" s="39"/>
      <c r="B199" s="40"/>
      <c r="C199" s="213" t="s">
        <v>364</v>
      </c>
      <c r="D199" s="213" t="s">
        <v>217</v>
      </c>
      <c r="E199" s="214" t="s">
        <v>2942</v>
      </c>
      <c r="F199" s="215" t="s">
        <v>2943</v>
      </c>
      <c r="G199" s="216" t="s">
        <v>220</v>
      </c>
      <c r="H199" s="217">
        <v>8.4700000000000006</v>
      </c>
      <c r="I199" s="218"/>
      <c r="J199" s="219">
        <f>ROUND(I199*H199,2)</f>
        <v>0</v>
      </c>
      <c r="K199" s="215" t="s">
        <v>221</v>
      </c>
      <c r="L199" s="45"/>
      <c r="M199" s="220" t="s">
        <v>19</v>
      </c>
      <c r="N199" s="221" t="s">
        <v>44</v>
      </c>
      <c r="O199" s="85"/>
      <c r="P199" s="222">
        <f>O199*H199</f>
        <v>0</v>
      </c>
      <c r="Q199" s="222">
        <v>0.0051799999999999997</v>
      </c>
      <c r="R199" s="222">
        <f>Q199*H199</f>
        <v>0.0438746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250</v>
      </c>
      <c r="AT199" s="224" t="s">
        <v>217</v>
      </c>
      <c r="AU199" s="224" t="s">
        <v>82</v>
      </c>
      <c r="AY199" s="18" t="s">
        <v>214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80</v>
      </c>
      <c r="BK199" s="225">
        <f>ROUND(I199*H199,2)</f>
        <v>0</v>
      </c>
      <c r="BL199" s="18" t="s">
        <v>250</v>
      </c>
      <c r="BM199" s="224" t="s">
        <v>2944</v>
      </c>
    </row>
    <row r="200" s="2" customFormat="1">
      <c r="A200" s="39"/>
      <c r="B200" s="40"/>
      <c r="C200" s="41"/>
      <c r="D200" s="226" t="s">
        <v>224</v>
      </c>
      <c r="E200" s="41"/>
      <c r="F200" s="227" t="s">
        <v>2945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224</v>
      </c>
      <c r="AU200" s="18" t="s">
        <v>82</v>
      </c>
    </row>
    <row r="201" s="2" customFormat="1">
      <c r="A201" s="39"/>
      <c r="B201" s="40"/>
      <c r="C201" s="41"/>
      <c r="D201" s="231" t="s">
        <v>226</v>
      </c>
      <c r="E201" s="41"/>
      <c r="F201" s="232" t="s">
        <v>2946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226</v>
      </c>
      <c r="AU201" s="18" t="s">
        <v>82</v>
      </c>
    </row>
    <row r="202" s="13" customFormat="1">
      <c r="A202" s="13"/>
      <c r="B202" s="233"/>
      <c r="C202" s="234"/>
      <c r="D202" s="226" t="s">
        <v>242</v>
      </c>
      <c r="E202" s="234"/>
      <c r="F202" s="235" t="s">
        <v>2947</v>
      </c>
      <c r="G202" s="234"/>
      <c r="H202" s="236">
        <v>8.4700000000000006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242</v>
      </c>
      <c r="AU202" s="242" t="s">
        <v>82</v>
      </c>
      <c r="AV202" s="13" t="s">
        <v>82</v>
      </c>
      <c r="AW202" s="13" t="s">
        <v>4</v>
      </c>
      <c r="AX202" s="13" t="s">
        <v>80</v>
      </c>
      <c r="AY202" s="242" t="s">
        <v>214</v>
      </c>
    </row>
    <row r="203" s="2" customFormat="1" ht="21.75" customHeight="1">
      <c r="A203" s="39"/>
      <c r="B203" s="40"/>
      <c r="C203" s="213" t="s">
        <v>368</v>
      </c>
      <c r="D203" s="213" t="s">
        <v>217</v>
      </c>
      <c r="E203" s="214" t="s">
        <v>2948</v>
      </c>
      <c r="F203" s="215" t="s">
        <v>2949</v>
      </c>
      <c r="G203" s="216" t="s">
        <v>220</v>
      </c>
      <c r="H203" s="217">
        <v>7.4800000000000004</v>
      </c>
      <c r="I203" s="218"/>
      <c r="J203" s="219">
        <f>ROUND(I203*H203,2)</f>
        <v>0</v>
      </c>
      <c r="K203" s="215" t="s">
        <v>221</v>
      </c>
      <c r="L203" s="45"/>
      <c r="M203" s="220" t="s">
        <v>19</v>
      </c>
      <c r="N203" s="221" t="s">
        <v>44</v>
      </c>
      <c r="O203" s="85"/>
      <c r="P203" s="222">
        <f>O203*H203</f>
        <v>0</v>
      </c>
      <c r="Q203" s="222">
        <v>0.0051399999999999996</v>
      </c>
      <c r="R203" s="222">
        <f>Q203*H203</f>
        <v>0.038447200000000001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250</v>
      </c>
      <c r="AT203" s="224" t="s">
        <v>217</v>
      </c>
      <c r="AU203" s="224" t="s">
        <v>82</v>
      </c>
      <c r="AY203" s="18" t="s">
        <v>214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80</v>
      </c>
      <c r="BK203" s="225">
        <f>ROUND(I203*H203,2)</f>
        <v>0</v>
      </c>
      <c r="BL203" s="18" t="s">
        <v>250</v>
      </c>
      <c r="BM203" s="224" t="s">
        <v>2950</v>
      </c>
    </row>
    <row r="204" s="2" customFormat="1">
      <c r="A204" s="39"/>
      <c r="B204" s="40"/>
      <c r="C204" s="41"/>
      <c r="D204" s="226" t="s">
        <v>224</v>
      </c>
      <c r="E204" s="41"/>
      <c r="F204" s="227" t="s">
        <v>2951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224</v>
      </c>
      <c r="AU204" s="18" t="s">
        <v>82</v>
      </c>
    </row>
    <row r="205" s="2" customFormat="1">
      <c r="A205" s="39"/>
      <c r="B205" s="40"/>
      <c r="C205" s="41"/>
      <c r="D205" s="231" t="s">
        <v>226</v>
      </c>
      <c r="E205" s="41"/>
      <c r="F205" s="232" t="s">
        <v>2952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226</v>
      </c>
      <c r="AU205" s="18" t="s">
        <v>82</v>
      </c>
    </row>
    <row r="206" s="13" customFormat="1">
      <c r="A206" s="13"/>
      <c r="B206" s="233"/>
      <c r="C206" s="234"/>
      <c r="D206" s="226" t="s">
        <v>242</v>
      </c>
      <c r="E206" s="234"/>
      <c r="F206" s="235" t="s">
        <v>2953</v>
      </c>
      <c r="G206" s="234"/>
      <c r="H206" s="236">
        <v>7.4800000000000004</v>
      </c>
      <c r="I206" s="237"/>
      <c r="J206" s="234"/>
      <c r="K206" s="234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242</v>
      </c>
      <c r="AU206" s="242" t="s">
        <v>82</v>
      </c>
      <c r="AV206" s="13" t="s">
        <v>82</v>
      </c>
      <c r="AW206" s="13" t="s">
        <v>4</v>
      </c>
      <c r="AX206" s="13" t="s">
        <v>80</v>
      </c>
      <c r="AY206" s="242" t="s">
        <v>214</v>
      </c>
    </row>
    <row r="207" s="2" customFormat="1" ht="21.75" customHeight="1">
      <c r="A207" s="39"/>
      <c r="B207" s="40"/>
      <c r="C207" s="213" t="s">
        <v>372</v>
      </c>
      <c r="D207" s="213" t="s">
        <v>217</v>
      </c>
      <c r="E207" s="214" t="s">
        <v>2954</v>
      </c>
      <c r="F207" s="215" t="s">
        <v>2955</v>
      </c>
      <c r="G207" s="216" t="s">
        <v>220</v>
      </c>
      <c r="H207" s="217">
        <v>1.3200000000000001</v>
      </c>
      <c r="I207" s="218"/>
      <c r="J207" s="219">
        <f>ROUND(I207*H207,2)</f>
        <v>0</v>
      </c>
      <c r="K207" s="215" t="s">
        <v>221</v>
      </c>
      <c r="L207" s="45"/>
      <c r="M207" s="220" t="s">
        <v>19</v>
      </c>
      <c r="N207" s="221" t="s">
        <v>44</v>
      </c>
      <c r="O207" s="85"/>
      <c r="P207" s="222">
        <f>O207*H207</f>
        <v>0</v>
      </c>
      <c r="Q207" s="222">
        <v>0.0071399999999999996</v>
      </c>
      <c r="R207" s="222">
        <f>Q207*H207</f>
        <v>0.0094248000000000005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250</v>
      </c>
      <c r="AT207" s="224" t="s">
        <v>217</v>
      </c>
      <c r="AU207" s="224" t="s">
        <v>82</v>
      </c>
      <c r="AY207" s="18" t="s">
        <v>214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80</v>
      </c>
      <c r="BK207" s="225">
        <f>ROUND(I207*H207,2)</f>
        <v>0</v>
      </c>
      <c r="BL207" s="18" t="s">
        <v>250</v>
      </c>
      <c r="BM207" s="224" t="s">
        <v>2956</v>
      </c>
    </row>
    <row r="208" s="2" customFormat="1">
      <c r="A208" s="39"/>
      <c r="B208" s="40"/>
      <c r="C208" s="41"/>
      <c r="D208" s="226" t="s">
        <v>224</v>
      </c>
      <c r="E208" s="41"/>
      <c r="F208" s="227" t="s">
        <v>2957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224</v>
      </c>
      <c r="AU208" s="18" t="s">
        <v>82</v>
      </c>
    </row>
    <row r="209" s="2" customFormat="1">
      <c r="A209" s="39"/>
      <c r="B209" s="40"/>
      <c r="C209" s="41"/>
      <c r="D209" s="231" t="s">
        <v>226</v>
      </c>
      <c r="E209" s="41"/>
      <c r="F209" s="232" t="s">
        <v>2958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226</v>
      </c>
      <c r="AU209" s="18" t="s">
        <v>82</v>
      </c>
    </row>
    <row r="210" s="13" customFormat="1">
      <c r="A210" s="13"/>
      <c r="B210" s="233"/>
      <c r="C210" s="234"/>
      <c r="D210" s="226" t="s">
        <v>242</v>
      </c>
      <c r="E210" s="234"/>
      <c r="F210" s="235" t="s">
        <v>2959</v>
      </c>
      <c r="G210" s="234"/>
      <c r="H210" s="236">
        <v>1.3200000000000001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242</v>
      </c>
      <c r="AU210" s="242" t="s">
        <v>82</v>
      </c>
      <c r="AV210" s="13" t="s">
        <v>82</v>
      </c>
      <c r="AW210" s="13" t="s">
        <v>4</v>
      </c>
      <c r="AX210" s="13" t="s">
        <v>80</v>
      </c>
      <c r="AY210" s="242" t="s">
        <v>214</v>
      </c>
    </row>
    <row r="211" s="2" customFormat="1" ht="21.75" customHeight="1">
      <c r="A211" s="39"/>
      <c r="B211" s="40"/>
      <c r="C211" s="213" t="s">
        <v>376</v>
      </c>
      <c r="D211" s="213" t="s">
        <v>217</v>
      </c>
      <c r="E211" s="214" t="s">
        <v>2960</v>
      </c>
      <c r="F211" s="215" t="s">
        <v>2961</v>
      </c>
      <c r="G211" s="216" t="s">
        <v>220</v>
      </c>
      <c r="H211" s="217">
        <v>1.3200000000000001</v>
      </c>
      <c r="I211" s="218"/>
      <c r="J211" s="219">
        <f>ROUND(I211*H211,2)</f>
        <v>0</v>
      </c>
      <c r="K211" s="215" t="s">
        <v>221</v>
      </c>
      <c r="L211" s="45"/>
      <c r="M211" s="220" t="s">
        <v>19</v>
      </c>
      <c r="N211" s="221" t="s">
        <v>44</v>
      </c>
      <c r="O211" s="85"/>
      <c r="P211" s="222">
        <f>O211*H211</f>
        <v>0</v>
      </c>
      <c r="Q211" s="222">
        <v>0.00792</v>
      </c>
      <c r="R211" s="222">
        <f>Q211*H211</f>
        <v>0.010454400000000001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250</v>
      </c>
      <c r="AT211" s="224" t="s">
        <v>217</v>
      </c>
      <c r="AU211" s="224" t="s">
        <v>82</v>
      </c>
      <c r="AY211" s="18" t="s">
        <v>214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80</v>
      </c>
      <c r="BK211" s="225">
        <f>ROUND(I211*H211,2)</f>
        <v>0</v>
      </c>
      <c r="BL211" s="18" t="s">
        <v>250</v>
      </c>
      <c r="BM211" s="224" t="s">
        <v>2962</v>
      </c>
    </row>
    <row r="212" s="2" customFormat="1">
      <c r="A212" s="39"/>
      <c r="B212" s="40"/>
      <c r="C212" s="41"/>
      <c r="D212" s="226" t="s">
        <v>224</v>
      </c>
      <c r="E212" s="41"/>
      <c r="F212" s="227" t="s">
        <v>2963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224</v>
      </c>
      <c r="AU212" s="18" t="s">
        <v>82</v>
      </c>
    </row>
    <row r="213" s="2" customFormat="1">
      <c r="A213" s="39"/>
      <c r="B213" s="40"/>
      <c r="C213" s="41"/>
      <c r="D213" s="231" t="s">
        <v>226</v>
      </c>
      <c r="E213" s="41"/>
      <c r="F213" s="232" t="s">
        <v>2964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226</v>
      </c>
      <c r="AU213" s="18" t="s">
        <v>82</v>
      </c>
    </row>
    <row r="214" s="13" customFormat="1">
      <c r="A214" s="13"/>
      <c r="B214" s="233"/>
      <c r="C214" s="234"/>
      <c r="D214" s="226" t="s">
        <v>242</v>
      </c>
      <c r="E214" s="234"/>
      <c r="F214" s="235" t="s">
        <v>2959</v>
      </c>
      <c r="G214" s="234"/>
      <c r="H214" s="236">
        <v>1.3200000000000001</v>
      </c>
      <c r="I214" s="237"/>
      <c r="J214" s="234"/>
      <c r="K214" s="234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242</v>
      </c>
      <c r="AU214" s="242" t="s">
        <v>82</v>
      </c>
      <c r="AV214" s="13" t="s">
        <v>82</v>
      </c>
      <c r="AW214" s="13" t="s">
        <v>4</v>
      </c>
      <c r="AX214" s="13" t="s">
        <v>80</v>
      </c>
      <c r="AY214" s="242" t="s">
        <v>214</v>
      </c>
    </row>
    <row r="215" s="2" customFormat="1" ht="21.75" customHeight="1">
      <c r="A215" s="39"/>
      <c r="B215" s="40"/>
      <c r="C215" s="213" t="s">
        <v>257</v>
      </c>
      <c r="D215" s="213" t="s">
        <v>217</v>
      </c>
      <c r="E215" s="214" t="s">
        <v>2965</v>
      </c>
      <c r="F215" s="215" t="s">
        <v>2966</v>
      </c>
      <c r="G215" s="216" t="s">
        <v>220</v>
      </c>
      <c r="H215" s="217">
        <v>0.66000000000000003</v>
      </c>
      <c r="I215" s="218"/>
      <c r="J215" s="219">
        <f>ROUND(I215*H215,2)</f>
        <v>0</v>
      </c>
      <c r="K215" s="215" t="s">
        <v>221</v>
      </c>
      <c r="L215" s="45"/>
      <c r="M215" s="220" t="s">
        <v>19</v>
      </c>
      <c r="N215" s="221" t="s">
        <v>44</v>
      </c>
      <c r="O215" s="85"/>
      <c r="P215" s="222">
        <f>O215*H215</f>
        <v>0</v>
      </c>
      <c r="Q215" s="222">
        <v>0.0095499999999999995</v>
      </c>
      <c r="R215" s="222">
        <f>Q215*H215</f>
        <v>0.0063029999999999996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250</v>
      </c>
      <c r="AT215" s="224" t="s">
        <v>217</v>
      </c>
      <c r="AU215" s="224" t="s">
        <v>82</v>
      </c>
      <c r="AY215" s="18" t="s">
        <v>214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80</v>
      </c>
      <c r="BK215" s="225">
        <f>ROUND(I215*H215,2)</f>
        <v>0</v>
      </c>
      <c r="BL215" s="18" t="s">
        <v>250</v>
      </c>
      <c r="BM215" s="224" t="s">
        <v>2967</v>
      </c>
    </row>
    <row r="216" s="2" customFormat="1">
      <c r="A216" s="39"/>
      <c r="B216" s="40"/>
      <c r="C216" s="41"/>
      <c r="D216" s="226" t="s">
        <v>224</v>
      </c>
      <c r="E216" s="41"/>
      <c r="F216" s="227" t="s">
        <v>2968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224</v>
      </c>
      <c r="AU216" s="18" t="s">
        <v>82</v>
      </c>
    </row>
    <row r="217" s="2" customFormat="1">
      <c r="A217" s="39"/>
      <c r="B217" s="40"/>
      <c r="C217" s="41"/>
      <c r="D217" s="231" t="s">
        <v>226</v>
      </c>
      <c r="E217" s="41"/>
      <c r="F217" s="232" t="s">
        <v>2969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226</v>
      </c>
      <c r="AU217" s="18" t="s">
        <v>82</v>
      </c>
    </row>
    <row r="218" s="13" customFormat="1">
      <c r="A218" s="13"/>
      <c r="B218" s="233"/>
      <c r="C218" s="234"/>
      <c r="D218" s="226" t="s">
        <v>242</v>
      </c>
      <c r="E218" s="234"/>
      <c r="F218" s="235" t="s">
        <v>2970</v>
      </c>
      <c r="G218" s="234"/>
      <c r="H218" s="236">
        <v>0.66000000000000003</v>
      </c>
      <c r="I218" s="237"/>
      <c r="J218" s="234"/>
      <c r="K218" s="234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242</v>
      </c>
      <c r="AU218" s="242" t="s">
        <v>82</v>
      </c>
      <c r="AV218" s="13" t="s">
        <v>82</v>
      </c>
      <c r="AW218" s="13" t="s">
        <v>4</v>
      </c>
      <c r="AX218" s="13" t="s">
        <v>80</v>
      </c>
      <c r="AY218" s="242" t="s">
        <v>214</v>
      </c>
    </row>
    <row r="219" s="2" customFormat="1" ht="21.75" customHeight="1">
      <c r="A219" s="39"/>
      <c r="B219" s="40"/>
      <c r="C219" s="213" t="s">
        <v>389</v>
      </c>
      <c r="D219" s="213" t="s">
        <v>217</v>
      </c>
      <c r="E219" s="214" t="s">
        <v>2971</v>
      </c>
      <c r="F219" s="215" t="s">
        <v>2972</v>
      </c>
      <c r="G219" s="216" t="s">
        <v>220</v>
      </c>
      <c r="H219" s="217">
        <v>18.370000000000001</v>
      </c>
      <c r="I219" s="218"/>
      <c r="J219" s="219">
        <f>ROUND(I219*H219,2)</f>
        <v>0</v>
      </c>
      <c r="K219" s="215" t="s">
        <v>221</v>
      </c>
      <c r="L219" s="45"/>
      <c r="M219" s="220" t="s">
        <v>19</v>
      </c>
      <c r="N219" s="221" t="s">
        <v>44</v>
      </c>
      <c r="O219" s="85"/>
      <c r="P219" s="222">
        <f>O219*H219</f>
        <v>0</v>
      </c>
      <c r="Q219" s="222">
        <v>0.013480000000000001</v>
      </c>
      <c r="R219" s="222">
        <f>Q219*H219</f>
        <v>0.24762760000000003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250</v>
      </c>
      <c r="AT219" s="224" t="s">
        <v>217</v>
      </c>
      <c r="AU219" s="224" t="s">
        <v>82</v>
      </c>
      <c r="AY219" s="18" t="s">
        <v>214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80</v>
      </c>
      <c r="BK219" s="225">
        <f>ROUND(I219*H219,2)</f>
        <v>0</v>
      </c>
      <c r="BL219" s="18" t="s">
        <v>250</v>
      </c>
      <c r="BM219" s="224" t="s">
        <v>2973</v>
      </c>
    </row>
    <row r="220" s="2" customFormat="1">
      <c r="A220" s="39"/>
      <c r="B220" s="40"/>
      <c r="C220" s="41"/>
      <c r="D220" s="226" t="s">
        <v>224</v>
      </c>
      <c r="E220" s="41"/>
      <c r="F220" s="227" t="s">
        <v>2974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224</v>
      </c>
      <c r="AU220" s="18" t="s">
        <v>82</v>
      </c>
    </row>
    <row r="221" s="2" customFormat="1">
      <c r="A221" s="39"/>
      <c r="B221" s="40"/>
      <c r="C221" s="41"/>
      <c r="D221" s="231" t="s">
        <v>226</v>
      </c>
      <c r="E221" s="41"/>
      <c r="F221" s="232" t="s">
        <v>2975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226</v>
      </c>
      <c r="AU221" s="18" t="s">
        <v>82</v>
      </c>
    </row>
    <row r="222" s="13" customFormat="1">
      <c r="A222" s="13"/>
      <c r="B222" s="233"/>
      <c r="C222" s="234"/>
      <c r="D222" s="226" t="s">
        <v>242</v>
      </c>
      <c r="E222" s="234"/>
      <c r="F222" s="235" t="s">
        <v>2976</v>
      </c>
      <c r="G222" s="234"/>
      <c r="H222" s="236">
        <v>18.370000000000001</v>
      </c>
      <c r="I222" s="237"/>
      <c r="J222" s="234"/>
      <c r="K222" s="234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242</v>
      </c>
      <c r="AU222" s="242" t="s">
        <v>82</v>
      </c>
      <c r="AV222" s="13" t="s">
        <v>82</v>
      </c>
      <c r="AW222" s="13" t="s">
        <v>4</v>
      </c>
      <c r="AX222" s="13" t="s">
        <v>80</v>
      </c>
      <c r="AY222" s="242" t="s">
        <v>214</v>
      </c>
    </row>
    <row r="223" s="2" customFormat="1" ht="21.75" customHeight="1">
      <c r="A223" s="39"/>
      <c r="B223" s="40"/>
      <c r="C223" s="213" t="s">
        <v>395</v>
      </c>
      <c r="D223" s="213" t="s">
        <v>217</v>
      </c>
      <c r="E223" s="214" t="s">
        <v>2977</v>
      </c>
      <c r="F223" s="215" t="s">
        <v>2978</v>
      </c>
      <c r="G223" s="216" t="s">
        <v>220</v>
      </c>
      <c r="H223" s="217">
        <v>0</v>
      </c>
      <c r="I223" s="218"/>
      <c r="J223" s="219">
        <f>ROUND(I223*H223,2)</f>
        <v>0</v>
      </c>
      <c r="K223" s="215" t="s">
        <v>221</v>
      </c>
      <c r="L223" s="45"/>
      <c r="M223" s="220" t="s">
        <v>19</v>
      </c>
      <c r="N223" s="221" t="s">
        <v>44</v>
      </c>
      <c r="O223" s="85"/>
      <c r="P223" s="222">
        <f>O223*H223</f>
        <v>0</v>
      </c>
      <c r="Q223" s="222">
        <v>0.01985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250</v>
      </c>
      <c r="AT223" s="224" t="s">
        <v>217</v>
      </c>
      <c r="AU223" s="224" t="s">
        <v>82</v>
      </c>
      <c r="AY223" s="18" t="s">
        <v>214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80</v>
      </c>
      <c r="BK223" s="225">
        <f>ROUND(I223*H223,2)</f>
        <v>0</v>
      </c>
      <c r="BL223" s="18" t="s">
        <v>250</v>
      </c>
      <c r="BM223" s="224" t="s">
        <v>2979</v>
      </c>
    </row>
    <row r="224" s="2" customFormat="1">
      <c r="A224" s="39"/>
      <c r="B224" s="40"/>
      <c r="C224" s="41"/>
      <c r="D224" s="226" t="s">
        <v>224</v>
      </c>
      <c r="E224" s="41"/>
      <c r="F224" s="227" t="s">
        <v>2980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224</v>
      </c>
      <c r="AU224" s="18" t="s">
        <v>82</v>
      </c>
    </row>
    <row r="225" s="2" customFormat="1">
      <c r="A225" s="39"/>
      <c r="B225" s="40"/>
      <c r="C225" s="41"/>
      <c r="D225" s="231" t="s">
        <v>226</v>
      </c>
      <c r="E225" s="41"/>
      <c r="F225" s="232" t="s">
        <v>2981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226</v>
      </c>
      <c r="AU225" s="18" t="s">
        <v>82</v>
      </c>
    </row>
    <row r="226" s="2" customFormat="1" ht="21.75" customHeight="1">
      <c r="A226" s="39"/>
      <c r="B226" s="40"/>
      <c r="C226" s="213" t="s">
        <v>401</v>
      </c>
      <c r="D226" s="213" t="s">
        <v>217</v>
      </c>
      <c r="E226" s="214" t="s">
        <v>2982</v>
      </c>
      <c r="F226" s="215" t="s">
        <v>2983</v>
      </c>
      <c r="G226" s="216" t="s">
        <v>220</v>
      </c>
      <c r="H226" s="217">
        <v>52.689999999999998</v>
      </c>
      <c r="I226" s="218"/>
      <c r="J226" s="219">
        <f>ROUND(I226*H226,2)</f>
        <v>0</v>
      </c>
      <c r="K226" s="215" t="s">
        <v>221</v>
      </c>
      <c r="L226" s="45"/>
      <c r="M226" s="220" t="s">
        <v>19</v>
      </c>
      <c r="N226" s="221" t="s">
        <v>44</v>
      </c>
      <c r="O226" s="85"/>
      <c r="P226" s="222">
        <f>O226*H226</f>
        <v>0</v>
      </c>
      <c r="Q226" s="222">
        <v>0.031699999999999999</v>
      </c>
      <c r="R226" s="222">
        <f>Q226*H226</f>
        <v>1.6702729999999999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250</v>
      </c>
      <c r="AT226" s="224" t="s">
        <v>217</v>
      </c>
      <c r="AU226" s="224" t="s">
        <v>82</v>
      </c>
      <c r="AY226" s="18" t="s">
        <v>214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80</v>
      </c>
      <c r="BK226" s="225">
        <f>ROUND(I226*H226,2)</f>
        <v>0</v>
      </c>
      <c r="BL226" s="18" t="s">
        <v>250</v>
      </c>
      <c r="BM226" s="224" t="s">
        <v>2984</v>
      </c>
    </row>
    <row r="227" s="2" customFormat="1">
      <c r="A227" s="39"/>
      <c r="B227" s="40"/>
      <c r="C227" s="41"/>
      <c r="D227" s="226" t="s">
        <v>224</v>
      </c>
      <c r="E227" s="41"/>
      <c r="F227" s="227" t="s">
        <v>2985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224</v>
      </c>
      <c r="AU227" s="18" t="s">
        <v>82</v>
      </c>
    </row>
    <row r="228" s="2" customFormat="1">
      <c r="A228" s="39"/>
      <c r="B228" s="40"/>
      <c r="C228" s="41"/>
      <c r="D228" s="231" t="s">
        <v>226</v>
      </c>
      <c r="E228" s="41"/>
      <c r="F228" s="232" t="s">
        <v>2986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226</v>
      </c>
      <c r="AU228" s="18" t="s">
        <v>82</v>
      </c>
    </row>
    <row r="229" s="13" customFormat="1">
      <c r="A229" s="13"/>
      <c r="B229" s="233"/>
      <c r="C229" s="234"/>
      <c r="D229" s="226" t="s">
        <v>242</v>
      </c>
      <c r="E229" s="234"/>
      <c r="F229" s="235" t="s">
        <v>2987</v>
      </c>
      <c r="G229" s="234"/>
      <c r="H229" s="236">
        <v>52.689999999999998</v>
      </c>
      <c r="I229" s="237"/>
      <c r="J229" s="234"/>
      <c r="K229" s="234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242</v>
      </c>
      <c r="AU229" s="242" t="s">
        <v>82</v>
      </c>
      <c r="AV229" s="13" t="s">
        <v>82</v>
      </c>
      <c r="AW229" s="13" t="s">
        <v>4</v>
      </c>
      <c r="AX229" s="13" t="s">
        <v>80</v>
      </c>
      <c r="AY229" s="242" t="s">
        <v>214</v>
      </c>
    </row>
    <row r="230" s="2" customFormat="1" ht="21.75" customHeight="1">
      <c r="A230" s="39"/>
      <c r="B230" s="40"/>
      <c r="C230" s="213" t="s">
        <v>407</v>
      </c>
      <c r="D230" s="213" t="s">
        <v>217</v>
      </c>
      <c r="E230" s="214" t="s">
        <v>2988</v>
      </c>
      <c r="F230" s="215" t="s">
        <v>2989</v>
      </c>
      <c r="G230" s="216" t="s">
        <v>220</v>
      </c>
      <c r="H230" s="217">
        <v>11.99</v>
      </c>
      <c r="I230" s="218"/>
      <c r="J230" s="219">
        <f>ROUND(I230*H230,2)</f>
        <v>0</v>
      </c>
      <c r="K230" s="215" t="s">
        <v>221</v>
      </c>
      <c r="L230" s="45"/>
      <c r="M230" s="220" t="s">
        <v>19</v>
      </c>
      <c r="N230" s="221" t="s">
        <v>44</v>
      </c>
      <c r="O230" s="85"/>
      <c r="P230" s="222">
        <f>O230*H230</f>
        <v>0</v>
      </c>
      <c r="Q230" s="222">
        <v>0.0511</v>
      </c>
      <c r="R230" s="222">
        <f>Q230*H230</f>
        <v>0.61268900000000004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250</v>
      </c>
      <c r="AT230" s="224" t="s">
        <v>217</v>
      </c>
      <c r="AU230" s="224" t="s">
        <v>82</v>
      </c>
      <c r="AY230" s="18" t="s">
        <v>214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80</v>
      </c>
      <c r="BK230" s="225">
        <f>ROUND(I230*H230,2)</f>
        <v>0</v>
      </c>
      <c r="BL230" s="18" t="s">
        <v>250</v>
      </c>
      <c r="BM230" s="224" t="s">
        <v>2990</v>
      </c>
    </row>
    <row r="231" s="2" customFormat="1">
      <c r="A231" s="39"/>
      <c r="B231" s="40"/>
      <c r="C231" s="41"/>
      <c r="D231" s="226" t="s">
        <v>224</v>
      </c>
      <c r="E231" s="41"/>
      <c r="F231" s="227" t="s">
        <v>2991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224</v>
      </c>
      <c r="AU231" s="18" t="s">
        <v>82</v>
      </c>
    </row>
    <row r="232" s="2" customFormat="1">
      <c r="A232" s="39"/>
      <c r="B232" s="40"/>
      <c r="C232" s="41"/>
      <c r="D232" s="231" t="s">
        <v>226</v>
      </c>
      <c r="E232" s="41"/>
      <c r="F232" s="232" t="s">
        <v>2992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226</v>
      </c>
      <c r="AU232" s="18" t="s">
        <v>82</v>
      </c>
    </row>
    <row r="233" s="13" customFormat="1">
      <c r="A233" s="13"/>
      <c r="B233" s="233"/>
      <c r="C233" s="234"/>
      <c r="D233" s="226" t="s">
        <v>242</v>
      </c>
      <c r="E233" s="234"/>
      <c r="F233" s="235" t="s">
        <v>2993</v>
      </c>
      <c r="G233" s="234"/>
      <c r="H233" s="236">
        <v>11.99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242</v>
      </c>
      <c r="AU233" s="242" t="s">
        <v>82</v>
      </c>
      <c r="AV233" s="13" t="s">
        <v>82</v>
      </c>
      <c r="AW233" s="13" t="s">
        <v>4</v>
      </c>
      <c r="AX233" s="13" t="s">
        <v>80</v>
      </c>
      <c r="AY233" s="242" t="s">
        <v>214</v>
      </c>
    </row>
    <row r="234" s="2" customFormat="1" ht="16.5" customHeight="1">
      <c r="A234" s="39"/>
      <c r="B234" s="40"/>
      <c r="C234" s="213" t="s">
        <v>413</v>
      </c>
      <c r="D234" s="213" t="s">
        <v>217</v>
      </c>
      <c r="E234" s="214" t="s">
        <v>414</v>
      </c>
      <c r="F234" s="215" t="s">
        <v>415</v>
      </c>
      <c r="G234" s="216" t="s">
        <v>232</v>
      </c>
      <c r="H234" s="217">
        <v>2.734</v>
      </c>
      <c r="I234" s="218"/>
      <c r="J234" s="219">
        <f>ROUND(I234*H234,2)</f>
        <v>0</v>
      </c>
      <c r="K234" s="215" t="s">
        <v>221</v>
      </c>
      <c r="L234" s="45"/>
      <c r="M234" s="220" t="s">
        <v>19</v>
      </c>
      <c r="N234" s="221" t="s">
        <v>44</v>
      </c>
      <c r="O234" s="85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80</v>
      </c>
      <c r="AT234" s="224" t="s">
        <v>217</v>
      </c>
      <c r="AU234" s="224" t="s">
        <v>82</v>
      </c>
      <c r="AY234" s="18" t="s">
        <v>214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80</v>
      </c>
      <c r="BK234" s="225">
        <f>ROUND(I234*H234,2)</f>
        <v>0</v>
      </c>
      <c r="BL234" s="18" t="s">
        <v>80</v>
      </c>
      <c r="BM234" s="224" t="s">
        <v>2994</v>
      </c>
    </row>
    <row r="235" s="2" customFormat="1">
      <c r="A235" s="39"/>
      <c r="B235" s="40"/>
      <c r="C235" s="41"/>
      <c r="D235" s="226" t="s">
        <v>224</v>
      </c>
      <c r="E235" s="41"/>
      <c r="F235" s="227" t="s">
        <v>417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224</v>
      </c>
      <c r="AU235" s="18" t="s">
        <v>82</v>
      </c>
    </row>
    <row r="236" s="2" customFormat="1">
      <c r="A236" s="39"/>
      <c r="B236" s="40"/>
      <c r="C236" s="41"/>
      <c r="D236" s="231" t="s">
        <v>226</v>
      </c>
      <c r="E236" s="41"/>
      <c r="F236" s="232" t="s">
        <v>418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226</v>
      </c>
      <c r="AU236" s="18" t="s">
        <v>82</v>
      </c>
    </row>
    <row r="237" s="12" customFormat="1" ht="22.8" customHeight="1">
      <c r="A237" s="12"/>
      <c r="B237" s="197"/>
      <c r="C237" s="198"/>
      <c r="D237" s="199" t="s">
        <v>72</v>
      </c>
      <c r="E237" s="211" t="s">
        <v>419</v>
      </c>
      <c r="F237" s="211" t="s">
        <v>420</v>
      </c>
      <c r="G237" s="198"/>
      <c r="H237" s="198"/>
      <c r="I237" s="201"/>
      <c r="J237" s="212">
        <f>BK237</f>
        <v>0</v>
      </c>
      <c r="K237" s="198"/>
      <c r="L237" s="203"/>
      <c r="M237" s="204"/>
      <c r="N237" s="205"/>
      <c r="O237" s="205"/>
      <c r="P237" s="206">
        <f>SUM(P238:P313)</f>
        <v>0</v>
      </c>
      <c r="Q237" s="205"/>
      <c r="R237" s="206">
        <f>SUM(R238:R313)</f>
        <v>0.69976000000000005</v>
      </c>
      <c r="S237" s="205"/>
      <c r="T237" s="207">
        <f>SUM(T238:T313)</f>
        <v>0.161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8" t="s">
        <v>82</v>
      </c>
      <c r="AT237" s="209" t="s">
        <v>72</v>
      </c>
      <c r="AU237" s="209" t="s">
        <v>80</v>
      </c>
      <c r="AY237" s="208" t="s">
        <v>214</v>
      </c>
      <c r="BK237" s="210">
        <f>SUM(BK238:BK313)</f>
        <v>0</v>
      </c>
    </row>
    <row r="238" s="2" customFormat="1" ht="16.5" customHeight="1">
      <c r="A238" s="39"/>
      <c r="B238" s="40"/>
      <c r="C238" s="213" t="s">
        <v>421</v>
      </c>
      <c r="D238" s="213" t="s">
        <v>217</v>
      </c>
      <c r="E238" s="214" t="s">
        <v>2995</v>
      </c>
      <c r="F238" s="215" t="s">
        <v>2996</v>
      </c>
      <c r="G238" s="216" t="s">
        <v>277</v>
      </c>
      <c r="H238" s="217">
        <v>2</v>
      </c>
      <c r="I238" s="218"/>
      <c r="J238" s="219">
        <f>ROUND(I238*H238,2)</f>
        <v>0</v>
      </c>
      <c r="K238" s="215" t="s">
        <v>221</v>
      </c>
      <c r="L238" s="45"/>
      <c r="M238" s="220" t="s">
        <v>19</v>
      </c>
      <c r="N238" s="221" t="s">
        <v>44</v>
      </c>
      <c r="O238" s="85"/>
      <c r="P238" s="222">
        <f>O238*H238</f>
        <v>0</v>
      </c>
      <c r="Q238" s="222">
        <v>2.0000000000000002E-05</v>
      </c>
      <c r="R238" s="222">
        <f>Q238*H238</f>
        <v>4.0000000000000003E-05</v>
      </c>
      <c r="S238" s="222">
        <v>0.039</v>
      </c>
      <c r="T238" s="223">
        <f>S238*H238</f>
        <v>0.078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250</v>
      </c>
      <c r="AT238" s="224" t="s">
        <v>217</v>
      </c>
      <c r="AU238" s="224" t="s">
        <v>82</v>
      </c>
      <c r="AY238" s="18" t="s">
        <v>214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80</v>
      </c>
      <c r="BK238" s="225">
        <f>ROUND(I238*H238,2)</f>
        <v>0</v>
      </c>
      <c r="BL238" s="18" t="s">
        <v>250</v>
      </c>
      <c r="BM238" s="224" t="s">
        <v>2997</v>
      </c>
    </row>
    <row r="239" s="2" customFormat="1">
      <c r="A239" s="39"/>
      <c r="B239" s="40"/>
      <c r="C239" s="41"/>
      <c r="D239" s="226" t="s">
        <v>224</v>
      </c>
      <c r="E239" s="41"/>
      <c r="F239" s="227" t="s">
        <v>2998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224</v>
      </c>
      <c r="AU239" s="18" t="s">
        <v>82</v>
      </c>
    </row>
    <row r="240" s="2" customFormat="1">
      <c r="A240" s="39"/>
      <c r="B240" s="40"/>
      <c r="C240" s="41"/>
      <c r="D240" s="231" t="s">
        <v>226</v>
      </c>
      <c r="E240" s="41"/>
      <c r="F240" s="232" t="s">
        <v>2999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226</v>
      </c>
      <c r="AU240" s="18" t="s">
        <v>82</v>
      </c>
    </row>
    <row r="241" s="2" customFormat="1">
      <c r="A241" s="39"/>
      <c r="B241" s="40"/>
      <c r="C241" s="41"/>
      <c r="D241" s="226" t="s">
        <v>507</v>
      </c>
      <c r="E241" s="41"/>
      <c r="F241" s="253" t="s">
        <v>3000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507</v>
      </c>
      <c r="AU241" s="18" t="s">
        <v>82</v>
      </c>
    </row>
    <row r="242" s="2" customFormat="1" ht="16.5" customHeight="1">
      <c r="A242" s="39"/>
      <c r="B242" s="40"/>
      <c r="C242" s="213" t="s">
        <v>428</v>
      </c>
      <c r="D242" s="213" t="s">
        <v>217</v>
      </c>
      <c r="E242" s="214" t="s">
        <v>3001</v>
      </c>
      <c r="F242" s="215" t="s">
        <v>3002</v>
      </c>
      <c r="G242" s="216" t="s">
        <v>277</v>
      </c>
      <c r="H242" s="217">
        <v>1</v>
      </c>
      <c r="I242" s="218"/>
      <c r="J242" s="219">
        <f>ROUND(I242*H242,2)</f>
        <v>0</v>
      </c>
      <c r="K242" s="215" t="s">
        <v>221</v>
      </c>
      <c r="L242" s="45"/>
      <c r="M242" s="220" t="s">
        <v>19</v>
      </c>
      <c r="N242" s="221" t="s">
        <v>44</v>
      </c>
      <c r="O242" s="85"/>
      <c r="P242" s="222">
        <f>O242*H242</f>
        <v>0</v>
      </c>
      <c r="Q242" s="222">
        <v>2.0000000000000002E-05</v>
      </c>
      <c r="R242" s="222">
        <f>Q242*H242</f>
        <v>2.0000000000000002E-05</v>
      </c>
      <c r="S242" s="222">
        <v>0.083000000000000004</v>
      </c>
      <c r="T242" s="223">
        <f>S242*H242</f>
        <v>0.083000000000000004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250</v>
      </c>
      <c r="AT242" s="224" t="s">
        <v>217</v>
      </c>
      <c r="AU242" s="224" t="s">
        <v>82</v>
      </c>
      <c r="AY242" s="18" t="s">
        <v>214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80</v>
      </c>
      <c r="BK242" s="225">
        <f>ROUND(I242*H242,2)</f>
        <v>0</v>
      </c>
      <c r="BL242" s="18" t="s">
        <v>250</v>
      </c>
      <c r="BM242" s="224" t="s">
        <v>3003</v>
      </c>
    </row>
    <row r="243" s="2" customFormat="1">
      <c r="A243" s="39"/>
      <c r="B243" s="40"/>
      <c r="C243" s="41"/>
      <c r="D243" s="226" t="s">
        <v>224</v>
      </c>
      <c r="E243" s="41"/>
      <c r="F243" s="227" t="s">
        <v>3004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224</v>
      </c>
      <c r="AU243" s="18" t="s">
        <v>82</v>
      </c>
    </row>
    <row r="244" s="2" customFormat="1">
      <c r="A244" s="39"/>
      <c r="B244" s="40"/>
      <c r="C244" s="41"/>
      <c r="D244" s="231" t="s">
        <v>226</v>
      </c>
      <c r="E244" s="41"/>
      <c r="F244" s="232" t="s">
        <v>3005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226</v>
      </c>
      <c r="AU244" s="18" t="s">
        <v>82</v>
      </c>
    </row>
    <row r="245" s="2" customFormat="1">
      <c r="A245" s="39"/>
      <c r="B245" s="40"/>
      <c r="C245" s="41"/>
      <c r="D245" s="226" t="s">
        <v>507</v>
      </c>
      <c r="E245" s="41"/>
      <c r="F245" s="253" t="s">
        <v>3006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507</v>
      </c>
      <c r="AU245" s="18" t="s">
        <v>82</v>
      </c>
    </row>
    <row r="246" s="2" customFormat="1" ht="16.5" customHeight="1">
      <c r="A246" s="39"/>
      <c r="B246" s="40"/>
      <c r="C246" s="213" t="s">
        <v>433</v>
      </c>
      <c r="D246" s="213" t="s">
        <v>217</v>
      </c>
      <c r="E246" s="214" t="s">
        <v>3007</v>
      </c>
      <c r="F246" s="215" t="s">
        <v>3008</v>
      </c>
      <c r="G246" s="216" t="s">
        <v>424</v>
      </c>
      <c r="H246" s="217">
        <v>1</v>
      </c>
      <c r="I246" s="218"/>
      <c r="J246" s="219">
        <f>ROUND(I246*H246,2)</f>
        <v>0</v>
      </c>
      <c r="K246" s="215" t="s">
        <v>221</v>
      </c>
      <c r="L246" s="45"/>
      <c r="M246" s="220" t="s">
        <v>19</v>
      </c>
      <c r="N246" s="221" t="s">
        <v>44</v>
      </c>
      <c r="O246" s="85"/>
      <c r="P246" s="222">
        <f>O246*H246</f>
        <v>0</v>
      </c>
      <c r="Q246" s="222">
        <v>0.0070400000000000003</v>
      </c>
      <c r="R246" s="222">
        <f>Q246*H246</f>
        <v>0.0070400000000000003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250</v>
      </c>
      <c r="AT246" s="224" t="s">
        <v>217</v>
      </c>
      <c r="AU246" s="224" t="s">
        <v>82</v>
      </c>
      <c r="AY246" s="18" t="s">
        <v>214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80</v>
      </c>
      <c r="BK246" s="225">
        <f>ROUND(I246*H246,2)</f>
        <v>0</v>
      </c>
      <c r="BL246" s="18" t="s">
        <v>250</v>
      </c>
      <c r="BM246" s="224" t="s">
        <v>3009</v>
      </c>
    </row>
    <row r="247" s="2" customFormat="1">
      <c r="A247" s="39"/>
      <c r="B247" s="40"/>
      <c r="C247" s="41"/>
      <c r="D247" s="226" t="s">
        <v>224</v>
      </c>
      <c r="E247" s="41"/>
      <c r="F247" s="227" t="s">
        <v>3010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224</v>
      </c>
      <c r="AU247" s="18" t="s">
        <v>82</v>
      </c>
    </row>
    <row r="248" s="2" customFormat="1">
      <c r="A248" s="39"/>
      <c r="B248" s="40"/>
      <c r="C248" s="41"/>
      <c r="D248" s="231" t="s">
        <v>226</v>
      </c>
      <c r="E248" s="41"/>
      <c r="F248" s="232" t="s">
        <v>3011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226</v>
      </c>
      <c r="AU248" s="18" t="s">
        <v>82</v>
      </c>
    </row>
    <row r="249" s="2" customFormat="1" ht="16.5" customHeight="1">
      <c r="A249" s="39"/>
      <c r="B249" s="40"/>
      <c r="C249" s="213" t="s">
        <v>439</v>
      </c>
      <c r="D249" s="213" t="s">
        <v>217</v>
      </c>
      <c r="E249" s="214" t="s">
        <v>3012</v>
      </c>
      <c r="F249" s="215" t="s">
        <v>3013</v>
      </c>
      <c r="G249" s="216" t="s">
        <v>424</v>
      </c>
      <c r="H249" s="217">
        <v>1</v>
      </c>
      <c r="I249" s="218"/>
      <c r="J249" s="219">
        <f>ROUND(I249*H249,2)</f>
        <v>0</v>
      </c>
      <c r="K249" s="215" t="s">
        <v>221</v>
      </c>
      <c r="L249" s="45"/>
      <c r="M249" s="220" t="s">
        <v>19</v>
      </c>
      <c r="N249" s="221" t="s">
        <v>44</v>
      </c>
      <c r="O249" s="85"/>
      <c r="P249" s="222">
        <f>O249*H249</f>
        <v>0</v>
      </c>
      <c r="Q249" s="222">
        <v>0.03202</v>
      </c>
      <c r="R249" s="222">
        <f>Q249*H249</f>
        <v>0.03202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80</v>
      </c>
      <c r="AT249" s="224" t="s">
        <v>217</v>
      </c>
      <c r="AU249" s="224" t="s">
        <v>82</v>
      </c>
      <c r="AY249" s="18" t="s">
        <v>214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80</v>
      </c>
      <c r="BK249" s="225">
        <f>ROUND(I249*H249,2)</f>
        <v>0</v>
      </c>
      <c r="BL249" s="18" t="s">
        <v>80</v>
      </c>
      <c r="BM249" s="224" t="s">
        <v>3014</v>
      </c>
    </row>
    <row r="250" s="2" customFormat="1">
      <c r="A250" s="39"/>
      <c r="B250" s="40"/>
      <c r="C250" s="41"/>
      <c r="D250" s="226" t="s">
        <v>224</v>
      </c>
      <c r="E250" s="41"/>
      <c r="F250" s="227" t="s">
        <v>3015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224</v>
      </c>
      <c r="AU250" s="18" t="s">
        <v>82</v>
      </c>
    </row>
    <row r="251" s="2" customFormat="1">
      <c r="A251" s="39"/>
      <c r="B251" s="40"/>
      <c r="C251" s="41"/>
      <c r="D251" s="231" t="s">
        <v>226</v>
      </c>
      <c r="E251" s="41"/>
      <c r="F251" s="232" t="s">
        <v>3016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226</v>
      </c>
      <c r="AU251" s="18" t="s">
        <v>82</v>
      </c>
    </row>
    <row r="252" s="2" customFormat="1" ht="16.5" customHeight="1">
      <c r="A252" s="39"/>
      <c r="B252" s="40"/>
      <c r="C252" s="213" t="s">
        <v>443</v>
      </c>
      <c r="D252" s="213" t="s">
        <v>217</v>
      </c>
      <c r="E252" s="214" t="s">
        <v>422</v>
      </c>
      <c r="F252" s="215" t="s">
        <v>423</v>
      </c>
      <c r="G252" s="216" t="s">
        <v>424</v>
      </c>
      <c r="H252" s="217">
        <v>3</v>
      </c>
      <c r="I252" s="218"/>
      <c r="J252" s="219">
        <f>ROUND(I252*H252,2)</f>
        <v>0</v>
      </c>
      <c r="K252" s="215" t="s">
        <v>221</v>
      </c>
      <c r="L252" s="45"/>
      <c r="M252" s="220" t="s">
        <v>19</v>
      </c>
      <c r="N252" s="221" t="s">
        <v>44</v>
      </c>
      <c r="O252" s="85"/>
      <c r="P252" s="222">
        <f>O252*H252</f>
        <v>0</v>
      </c>
      <c r="Q252" s="222">
        <v>0.0093900000000000008</v>
      </c>
      <c r="R252" s="222">
        <f>Q252*H252</f>
        <v>0.028170000000000001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250</v>
      </c>
      <c r="AT252" s="224" t="s">
        <v>217</v>
      </c>
      <c r="AU252" s="224" t="s">
        <v>82</v>
      </c>
      <c r="AY252" s="18" t="s">
        <v>214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80</v>
      </c>
      <c r="BK252" s="225">
        <f>ROUND(I252*H252,2)</f>
        <v>0</v>
      </c>
      <c r="BL252" s="18" t="s">
        <v>250</v>
      </c>
      <c r="BM252" s="224" t="s">
        <v>3017</v>
      </c>
    </row>
    <row r="253" s="2" customFormat="1">
      <c r="A253" s="39"/>
      <c r="B253" s="40"/>
      <c r="C253" s="41"/>
      <c r="D253" s="226" t="s">
        <v>224</v>
      </c>
      <c r="E253" s="41"/>
      <c r="F253" s="227" t="s">
        <v>426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224</v>
      </c>
      <c r="AU253" s="18" t="s">
        <v>82</v>
      </c>
    </row>
    <row r="254" s="2" customFormat="1">
      <c r="A254" s="39"/>
      <c r="B254" s="40"/>
      <c r="C254" s="41"/>
      <c r="D254" s="231" t="s">
        <v>226</v>
      </c>
      <c r="E254" s="41"/>
      <c r="F254" s="232" t="s">
        <v>427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226</v>
      </c>
      <c r="AU254" s="18" t="s">
        <v>82</v>
      </c>
    </row>
    <row r="255" s="2" customFormat="1" ht="16.5" customHeight="1">
      <c r="A255" s="39"/>
      <c r="B255" s="40"/>
      <c r="C255" s="213" t="s">
        <v>449</v>
      </c>
      <c r="D255" s="213" t="s">
        <v>217</v>
      </c>
      <c r="E255" s="214" t="s">
        <v>3018</v>
      </c>
      <c r="F255" s="215" t="s">
        <v>3019</v>
      </c>
      <c r="G255" s="216" t="s">
        <v>424</v>
      </c>
      <c r="H255" s="217">
        <v>2</v>
      </c>
      <c r="I255" s="218"/>
      <c r="J255" s="219">
        <f>ROUND(I255*H255,2)</f>
        <v>0</v>
      </c>
      <c r="K255" s="215" t="s">
        <v>221</v>
      </c>
      <c r="L255" s="45"/>
      <c r="M255" s="220" t="s">
        <v>19</v>
      </c>
      <c r="N255" s="221" t="s">
        <v>44</v>
      </c>
      <c r="O255" s="85"/>
      <c r="P255" s="222">
        <f>O255*H255</f>
        <v>0</v>
      </c>
      <c r="Q255" s="222">
        <v>0.022780000000000002</v>
      </c>
      <c r="R255" s="222">
        <f>Q255*H255</f>
        <v>0.045560000000000003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250</v>
      </c>
      <c r="AT255" s="224" t="s">
        <v>217</v>
      </c>
      <c r="AU255" s="224" t="s">
        <v>82</v>
      </c>
      <c r="AY255" s="18" t="s">
        <v>214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80</v>
      </c>
      <c r="BK255" s="225">
        <f>ROUND(I255*H255,2)</f>
        <v>0</v>
      </c>
      <c r="BL255" s="18" t="s">
        <v>250</v>
      </c>
      <c r="BM255" s="224" t="s">
        <v>3020</v>
      </c>
    </row>
    <row r="256" s="2" customFormat="1">
      <c r="A256" s="39"/>
      <c r="B256" s="40"/>
      <c r="C256" s="41"/>
      <c r="D256" s="226" t="s">
        <v>224</v>
      </c>
      <c r="E256" s="41"/>
      <c r="F256" s="227" t="s">
        <v>3021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224</v>
      </c>
      <c r="AU256" s="18" t="s">
        <v>82</v>
      </c>
    </row>
    <row r="257" s="2" customFormat="1">
      <c r="A257" s="39"/>
      <c r="B257" s="40"/>
      <c r="C257" s="41"/>
      <c r="D257" s="231" t="s">
        <v>226</v>
      </c>
      <c r="E257" s="41"/>
      <c r="F257" s="232" t="s">
        <v>3022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226</v>
      </c>
      <c r="AU257" s="18" t="s">
        <v>82</v>
      </c>
    </row>
    <row r="258" s="2" customFormat="1" ht="16.5" customHeight="1">
      <c r="A258" s="39"/>
      <c r="B258" s="40"/>
      <c r="C258" s="213" t="s">
        <v>455</v>
      </c>
      <c r="D258" s="213" t="s">
        <v>217</v>
      </c>
      <c r="E258" s="214" t="s">
        <v>3023</v>
      </c>
      <c r="F258" s="215" t="s">
        <v>3024</v>
      </c>
      <c r="G258" s="216" t="s">
        <v>424</v>
      </c>
      <c r="H258" s="217">
        <v>1</v>
      </c>
      <c r="I258" s="218"/>
      <c r="J258" s="219">
        <f>ROUND(I258*H258,2)</f>
        <v>0</v>
      </c>
      <c r="K258" s="215" t="s">
        <v>221</v>
      </c>
      <c r="L258" s="45"/>
      <c r="M258" s="220" t="s">
        <v>19</v>
      </c>
      <c r="N258" s="221" t="s">
        <v>44</v>
      </c>
      <c r="O258" s="85"/>
      <c r="P258" s="222">
        <f>O258*H258</f>
        <v>0</v>
      </c>
      <c r="Q258" s="222">
        <v>0.083930000000000005</v>
      </c>
      <c r="R258" s="222">
        <f>Q258*H258</f>
        <v>0.083930000000000005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250</v>
      </c>
      <c r="AT258" s="224" t="s">
        <v>217</v>
      </c>
      <c r="AU258" s="224" t="s">
        <v>82</v>
      </c>
      <c r="AY258" s="18" t="s">
        <v>214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80</v>
      </c>
      <c r="BK258" s="225">
        <f>ROUND(I258*H258,2)</f>
        <v>0</v>
      </c>
      <c r="BL258" s="18" t="s">
        <v>250</v>
      </c>
      <c r="BM258" s="224" t="s">
        <v>3025</v>
      </c>
    </row>
    <row r="259" s="2" customFormat="1">
      <c r="A259" s="39"/>
      <c r="B259" s="40"/>
      <c r="C259" s="41"/>
      <c r="D259" s="226" t="s">
        <v>224</v>
      </c>
      <c r="E259" s="41"/>
      <c r="F259" s="227" t="s">
        <v>3026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224</v>
      </c>
      <c r="AU259" s="18" t="s">
        <v>82</v>
      </c>
    </row>
    <row r="260" s="2" customFormat="1">
      <c r="A260" s="39"/>
      <c r="B260" s="40"/>
      <c r="C260" s="41"/>
      <c r="D260" s="231" t="s">
        <v>226</v>
      </c>
      <c r="E260" s="41"/>
      <c r="F260" s="232" t="s">
        <v>3027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226</v>
      </c>
      <c r="AU260" s="18" t="s">
        <v>82</v>
      </c>
    </row>
    <row r="261" s="2" customFormat="1" ht="16.5" customHeight="1">
      <c r="A261" s="39"/>
      <c r="B261" s="40"/>
      <c r="C261" s="213" t="s">
        <v>459</v>
      </c>
      <c r="D261" s="213" t="s">
        <v>217</v>
      </c>
      <c r="E261" s="214" t="s">
        <v>3028</v>
      </c>
      <c r="F261" s="215" t="s">
        <v>3029</v>
      </c>
      <c r="G261" s="216" t="s">
        <v>424</v>
      </c>
      <c r="H261" s="217">
        <v>3</v>
      </c>
      <c r="I261" s="218"/>
      <c r="J261" s="219">
        <f>ROUND(I261*H261,2)</f>
        <v>0</v>
      </c>
      <c r="K261" s="215" t="s">
        <v>221</v>
      </c>
      <c r="L261" s="45"/>
      <c r="M261" s="220" t="s">
        <v>19</v>
      </c>
      <c r="N261" s="221" t="s">
        <v>44</v>
      </c>
      <c r="O261" s="85"/>
      <c r="P261" s="222">
        <f>O261*H261</f>
        <v>0</v>
      </c>
      <c r="Q261" s="222">
        <v>0.0061700000000000001</v>
      </c>
      <c r="R261" s="222">
        <f>Q261*H261</f>
        <v>0.018509999999999999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250</v>
      </c>
      <c r="AT261" s="224" t="s">
        <v>217</v>
      </c>
      <c r="AU261" s="224" t="s">
        <v>82</v>
      </c>
      <c r="AY261" s="18" t="s">
        <v>214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80</v>
      </c>
      <c r="BK261" s="225">
        <f>ROUND(I261*H261,2)</f>
        <v>0</v>
      </c>
      <c r="BL261" s="18" t="s">
        <v>250</v>
      </c>
      <c r="BM261" s="224" t="s">
        <v>3030</v>
      </c>
    </row>
    <row r="262" s="2" customFormat="1">
      <c r="A262" s="39"/>
      <c r="B262" s="40"/>
      <c r="C262" s="41"/>
      <c r="D262" s="226" t="s">
        <v>224</v>
      </c>
      <c r="E262" s="41"/>
      <c r="F262" s="227" t="s">
        <v>3031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224</v>
      </c>
      <c r="AU262" s="18" t="s">
        <v>82</v>
      </c>
    </row>
    <row r="263" s="2" customFormat="1">
      <c r="A263" s="39"/>
      <c r="B263" s="40"/>
      <c r="C263" s="41"/>
      <c r="D263" s="231" t="s">
        <v>226</v>
      </c>
      <c r="E263" s="41"/>
      <c r="F263" s="232" t="s">
        <v>3032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226</v>
      </c>
      <c r="AU263" s="18" t="s">
        <v>82</v>
      </c>
    </row>
    <row r="264" s="2" customFormat="1" ht="16.5" customHeight="1">
      <c r="A264" s="39"/>
      <c r="B264" s="40"/>
      <c r="C264" s="213" t="s">
        <v>464</v>
      </c>
      <c r="D264" s="213" t="s">
        <v>217</v>
      </c>
      <c r="E264" s="214" t="s">
        <v>465</v>
      </c>
      <c r="F264" s="215" t="s">
        <v>3033</v>
      </c>
      <c r="G264" s="216" t="s">
        <v>424</v>
      </c>
      <c r="H264" s="217">
        <v>6</v>
      </c>
      <c r="I264" s="218"/>
      <c r="J264" s="219">
        <f>ROUND(I264*H264,2)</f>
        <v>0</v>
      </c>
      <c r="K264" s="215" t="s">
        <v>221</v>
      </c>
      <c r="L264" s="45"/>
      <c r="M264" s="220" t="s">
        <v>19</v>
      </c>
      <c r="N264" s="221" t="s">
        <v>44</v>
      </c>
      <c r="O264" s="85"/>
      <c r="P264" s="222">
        <f>O264*H264</f>
        <v>0</v>
      </c>
      <c r="Q264" s="222">
        <v>0.0084499999999999992</v>
      </c>
      <c r="R264" s="222">
        <f>Q264*H264</f>
        <v>0.050699999999999995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250</v>
      </c>
      <c r="AT264" s="224" t="s">
        <v>217</v>
      </c>
      <c r="AU264" s="224" t="s">
        <v>82</v>
      </c>
      <c r="AY264" s="18" t="s">
        <v>214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80</v>
      </c>
      <c r="BK264" s="225">
        <f>ROUND(I264*H264,2)</f>
        <v>0</v>
      </c>
      <c r="BL264" s="18" t="s">
        <v>250</v>
      </c>
      <c r="BM264" s="224" t="s">
        <v>3034</v>
      </c>
    </row>
    <row r="265" s="2" customFormat="1">
      <c r="A265" s="39"/>
      <c r="B265" s="40"/>
      <c r="C265" s="41"/>
      <c r="D265" s="226" t="s">
        <v>224</v>
      </c>
      <c r="E265" s="41"/>
      <c r="F265" s="227" t="s">
        <v>3035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224</v>
      </c>
      <c r="AU265" s="18" t="s">
        <v>82</v>
      </c>
    </row>
    <row r="266" s="2" customFormat="1">
      <c r="A266" s="39"/>
      <c r="B266" s="40"/>
      <c r="C266" s="41"/>
      <c r="D266" s="231" t="s">
        <v>226</v>
      </c>
      <c r="E266" s="41"/>
      <c r="F266" s="232" t="s">
        <v>469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226</v>
      </c>
      <c r="AU266" s="18" t="s">
        <v>82</v>
      </c>
    </row>
    <row r="267" s="2" customFormat="1" ht="16.5" customHeight="1">
      <c r="A267" s="39"/>
      <c r="B267" s="40"/>
      <c r="C267" s="213" t="s">
        <v>470</v>
      </c>
      <c r="D267" s="213" t="s">
        <v>217</v>
      </c>
      <c r="E267" s="214" t="s">
        <v>3036</v>
      </c>
      <c r="F267" s="215" t="s">
        <v>3037</v>
      </c>
      <c r="G267" s="216" t="s">
        <v>424</v>
      </c>
      <c r="H267" s="217">
        <v>15</v>
      </c>
      <c r="I267" s="218"/>
      <c r="J267" s="219">
        <f>ROUND(I267*H267,2)</f>
        <v>0</v>
      </c>
      <c r="K267" s="215" t="s">
        <v>221</v>
      </c>
      <c r="L267" s="45"/>
      <c r="M267" s="220" t="s">
        <v>19</v>
      </c>
      <c r="N267" s="221" t="s">
        <v>44</v>
      </c>
      <c r="O267" s="85"/>
      <c r="P267" s="222">
        <f>O267*H267</f>
        <v>0</v>
      </c>
      <c r="Q267" s="222">
        <v>0.0096299999999999997</v>
      </c>
      <c r="R267" s="222">
        <f>Q267*H267</f>
        <v>0.14445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250</v>
      </c>
      <c r="AT267" s="224" t="s">
        <v>217</v>
      </c>
      <c r="AU267" s="224" t="s">
        <v>82</v>
      </c>
      <c r="AY267" s="18" t="s">
        <v>214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80</v>
      </c>
      <c r="BK267" s="225">
        <f>ROUND(I267*H267,2)</f>
        <v>0</v>
      </c>
      <c r="BL267" s="18" t="s">
        <v>250</v>
      </c>
      <c r="BM267" s="224" t="s">
        <v>3038</v>
      </c>
    </row>
    <row r="268" s="2" customFormat="1">
      <c r="A268" s="39"/>
      <c r="B268" s="40"/>
      <c r="C268" s="41"/>
      <c r="D268" s="226" t="s">
        <v>224</v>
      </c>
      <c r="E268" s="41"/>
      <c r="F268" s="227" t="s">
        <v>3039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224</v>
      </c>
      <c r="AU268" s="18" t="s">
        <v>82</v>
      </c>
    </row>
    <row r="269" s="2" customFormat="1">
      <c r="A269" s="39"/>
      <c r="B269" s="40"/>
      <c r="C269" s="41"/>
      <c r="D269" s="231" t="s">
        <v>226</v>
      </c>
      <c r="E269" s="41"/>
      <c r="F269" s="232" t="s">
        <v>3040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226</v>
      </c>
      <c r="AU269" s="18" t="s">
        <v>82</v>
      </c>
    </row>
    <row r="270" s="2" customFormat="1" ht="16.5" customHeight="1">
      <c r="A270" s="39"/>
      <c r="B270" s="40"/>
      <c r="C270" s="213" t="s">
        <v>476</v>
      </c>
      <c r="D270" s="213" t="s">
        <v>217</v>
      </c>
      <c r="E270" s="214" t="s">
        <v>3041</v>
      </c>
      <c r="F270" s="215" t="s">
        <v>3042</v>
      </c>
      <c r="G270" s="216" t="s">
        <v>424</v>
      </c>
      <c r="H270" s="217">
        <v>2</v>
      </c>
      <c r="I270" s="218"/>
      <c r="J270" s="219">
        <f>ROUND(I270*H270,2)</f>
        <v>0</v>
      </c>
      <c r="K270" s="215" t="s">
        <v>221</v>
      </c>
      <c r="L270" s="45"/>
      <c r="M270" s="220" t="s">
        <v>19</v>
      </c>
      <c r="N270" s="221" t="s">
        <v>44</v>
      </c>
      <c r="O270" s="85"/>
      <c r="P270" s="222">
        <f>O270*H270</f>
        <v>0</v>
      </c>
      <c r="Q270" s="222">
        <v>0.011679999999999999</v>
      </c>
      <c r="R270" s="222">
        <f>Q270*H270</f>
        <v>0.023359999999999999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250</v>
      </c>
      <c r="AT270" s="224" t="s">
        <v>217</v>
      </c>
      <c r="AU270" s="224" t="s">
        <v>82</v>
      </c>
      <c r="AY270" s="18" t="s">
        <v>214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80</v>
      </c>
      <c r="BK270" s="225">
        <f>ROUND(I270*H270,2)</f>
        <v>0</v>
      </c>
      <c r="BL270" s="18" t="s">
        <v>250</v>
      </c>
      <c r="BM270" s="224" t="s">
        <v>3043</v>
      </c>
    </row>
    <row r="271" s="2" customFormat="1">
      <c r="A271" s="39"/>
      <c r="B271" s="40"/>
      <c r="C271" s="41"/>
      <c r="D271" s="226" t="s">
        <v>224</v>
      </c>
      <c r="E271" s="41"/>
      <c r="F271" s="227" t="s">
        <v>3044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224</v>
      </c>
      <c r="AU271" s="18" t="s">
        <v>82</v>
      </c>
    </row>
    <row r="272" s="2" customFormat="1">
      <c r="A272" s="39"/>
      <c r="B272" s="40"/>
      <c r="C272" s="41"/>
      <c r="D272" s="231" t="s">
        <v>226</v>
      </c>
      <c r="E272" s="41"/>
      <c r="F272" s="232" t="s">
        <v>3045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226</v>
      </c>
      <c r="AU272" s="18" t="s">
        <v>82</v>
      </c>
    </row>
    <row r="273" s="2" customFormat="1" ht="16.5" customHeight="1">
      <c r="A273" s="39"/>
      <c r="B273" s="40"/>
      <c r="C273" s="213" t="s">
        <v>482</v>
      </c>
      <c r="D273" s="213" t="s">
        <v>217</v>
      </c>
      <c r="E273" s="214" t="s">
        <v>3046</v>
      </c>
      <c r="F273" s="215" t="s">
        <v>3047</v>
      </c>
      <c r="G273" s="216" t="s">
        <v>424</v>
      </c>
      <c r="H273" s="217">
        <v>6</v>
      </c>
      <c r="I273" s="218"/>
      <c r="J273" s="219">
        <f>ROUND(I273*H273,2)</f>
        <v>0</v>
      </c>
      <c r="K273" s="215" t="s">
        <v>221</v>
      </c>
      <c r="L273" s="45"/>
      <c r="M273" s="220" t="s">
        <v>19</v>
      </c>
      <c r="N273" s="221" t="s">
        <v>44</v>
      </c>
      <c r="O273" s="85"/>
      <c r="P273" s="222">
        <f>O273*H273</f>
        <v>0</v>
      </c>
      <c r="Q273" s="222">
        <v>0.01951</v>
      </c>
      <c r="R273" s="222">
        <f>Q273*H273</f>
        <v>0.11706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250</v>
      </c>
      <c r="AT273" s="224" t="s">
        <v>217</v>
      </c>
      <c r="AU273" s="224" t="s">
        <v>82</v>
      </c>
      <c r="AY273" s="18" t="s">
        <v>214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80</v>
      </c>
      <c r="BK273" s="225">
        <f>ROUND(I273*H273,2)</f>
        <v>0</v>
      </c>
      <c r="BL273" s="18" t="s">
        <v>250</v>
      </c>
      <c r="BM273" s="224" t="s">
        <v>3048</v>
      </c>
    </row>
    <row r="274" s="2" customFormat="1">
      <c r="A274" s="39"/>
      <c r="B274" s="40"/>
      <c r="C274" s="41"/>
      <c r="D274" s="226" t="s">
        <v>224</v>
      </c>
      <c r="E274" s="41"/>
      <c r="F274" s="227" t="s">
        <v>3049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224</v>
      </c>
      <c r="AU274" s="18" t="s">
        <v>82</v>
      </c>
    </row>
    <row r="275" s="2" customFormat="1">
      <c r="A275" s="39"/>
      <c r="B275" s="40"/>
      <c r="C275" s="41"/>
      <c r="D275" s="231" t="s">
        <v>226</v>
      </c>
      <c r="E275" s="41"/>
      <c r="F275" s="232" t="s">
        <v>3050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226</v>
      </c>
      <c r="AU275" s="18" t="s">
        <v>82</v>
      </c>
    </row>
    <row r="276" s="2" customFormat="1" ht="24.15" customHeight="1">
      <c r="A276" s="39"/>
      <c r="B276" s="40"/>
      <c r="C276" s="213" t="s">
        <v>488</v>
      </c>
      <c r="D276" s="213" t="s">
        <v>217</v>
      </c>
      <c r="E276" s="214" t="s">
        <v>3051</v>
      </c>
      <c r="F276" s="215" t="s">
        <v>3052</v>
      </c>
      <c r="G276" s="216" t="s">
        <v>424</v>
      </c>
      <c r="H276" s="217">
        <v>1</v>
      </c>
      <c r="I276" s="218"/>
      <c r="J276" s="219">
        <f>ROUND(I276*H276,2)</f>
        <v>0</v>
      </c>
      <c r="K276" s="215" t="s">
        <v>19</v>
      </c>
      <c r="L276" s="45"/>
      <c r="M276" s="220" t="s">
        <v>19</v>
      </c>
      <c r="N276" s="221" t="s">
        <v>44</v>
      </c>
      <c r="O276" s="85"/>
      <c r="P276" s="222">
        <f>O276*H276</f>
        <v>0</v>
      </c>
      <c r="Q276" s="222">
        <v>0.029850000000000002</v>
      </c>
      <c r="R276" s="222">
        <f>Q276*H276</f>
        <v>0.029850000000000002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250</v>
      </c>
      <c r="AT276" s="224" t="s">
        <v>217</v>
      </c>
      <c r="AU276" s="224" t="s">
        <v>82</v>
      </c>
      <c r="AY276" s="18" t="s">
        <v>214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80</v>
      </c>
      <c r="BK276" s="225">
        <f>ROUND(I276*H276,2)</f>
        <v>0</v>
      </c>
      <c r="BL276" s="18" t="s">
        <v>250</v>
      </c>
      <c r="BM276" s="224" t="s">
        <v>3053</v>
      </c>
    </row>
    <row r="277" s="2" customFormat="1">
      <c r="A277" s="39"/>
      <c r="B277" s="40"/>
      <c r="C277" s="41"/>
      <c r="D277" s="226" t="s">
        <v>224</v>
      </c>
      <c r="E277" s="41"/>
      <c r="F277" s="227" t="s">
        <v>3054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224</v>
      </c>
      <c r="AU277" s="18" t="s">
        <v>82</v>
      </c>
    </row>
    <row r="278" s="2" customFormat="1" ht="16.5" customHeight="1">
      <c r="A278" s="39"/>
      <c r="B278" s="40"/>
      <c r="C278" s="213" t="s">
        <v>493</v>
      </c>
      <c r="D278" s="213" t="s">
        <v>217</v>
      </c>
      <c r="E278" s="214" t="s">
        <v>494</v>
      </c>
      <c r="F278" s="215" t="s">
        <v>495</v>
      </c>
      <c r="G278" s="216" t="s">
        <v>232</v>
      </c>
      <c r="H278" s="217">
        <v>0.66800000000000004</v>
      </c>
      <c r="I278" s="218"/>
      <c r="J278" s="219">
        <f>ROUND(I278*H278,2)</f>
        <v>0</v>
      </c>
      <c r="K278" s="215" t="s">
        <v>221</v>
      </c>
      <c r="L278" s="45"/>
      <c r="M278" s="220" t="s">
        <v>19</v>
      </c>
      <c r="N278" s="221" t="s">
        <v>44</v>
      </c>
      <c r="O278" s="85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80</v>
      </c>
      <c r="AT278" s="224" t="s">
        <v>217</v>
      </c>
      <c r="AU278" s="224" t="s">
        <v>82</v>
      </c>
      <c r="AY278" s="18" t="s">
        <v>214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80</v>
      </c>
      <c r="BK278" s="225">
        <f>ROUND(I278*H278,2)</f>
        <v>0</v>
      </c>
      <c r="BL278" s="18" t="s">
        <v>80</v>
      </c>
      <c r="BM278" s="224" t="s">
        <v>3055</v>
      </c>
    </row>
    <row r="279" s="2" customFormat="1">
      <c r="A279" s="39"/>
      <c r="B279" s="40"/>
      <c r="C279" s="41"/>
      <c r="D279" s="226" t="s">
        <v>224</v>
      </c>
      <c r="E279" s="41"/>
      <c r="F279" s="227" t="s">
        <v>497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224</v>
      </c>
      <c r="AU279" s="18" t="s">
        <v>82</v>
      </c>
    </row>
    <row r="280" s="2" customFormat="1">
      <c r="A280" s="39"/>
      <c r="B280" s="40"/>
      <c r="C280" s="41"/>
      <c r="D280" s="231" t="s">
        <v>226</v>
      </c>
      <c r="E280" s="41"/>
      <c r="F280" s="232" t="s">
        <v>498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226</v>
      </c>
      <c r="AU280" s="18" t="s">
        <v>82</v>
      </c>
    </row>
    <row r="281" s="2" customFormat="1" ht="16.5" customHeight="1">
      <c r="A281" s="39"/>
      <c r="B281" s="40"/>
      <c r="C281" s="213" t="s">
        <v>501</v>
      </c>
      <c r="D281" s="213" t="s">
        <v>217</v>
      </c>
      <c r="E281" s="214" t="s">
        <v>3056</v>
      </c>
      <c r="F281" s="215" t="s">
        <v>3057</v>
      </c>
      <c r="G281" s="216" t="s">
        <v>603</v>
      </c>
      <c r="H281" s="217">
        <v>3</v>
      </c>
      <c r="I281" s="218"/>
      <c r="J281" s="219">
        <f>ROUND(I281*H281,2)</f>
        <v>0</v>
      </c>
      <c r="K281" s="215" t="s">
        <v>19</v>
      </c>
      <c r="L281" s="45"/>
      <c r="M281" s="220" t="s">
        <v>19</v>
      </c>
      <c r="N281" s="221" t="s">
        <v>44</v>
      </c>
      <c r="O281" s="85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222</v>
      </c>
      <c r="AT281" s="224" t="s">
        <v>217</v>
      </c>
      <c r="AU281" s="224" t="s">
        <v>82</v>
      </c>
      <c r="AY281" s="18" t="s">
        <v>214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80</v>
      </c>
      <c r="BK281" s="225">
        <f>ROUND(I281*H281,2)</f>
        <v>0</v>
      </c>
      <c r="BL281" s="18" t="s">
        <v>222</v>
      </c>
      <c r="BM281" s="224" t="s">
        <v>3058</v>
      </c>
    </row>
    <row r="282" s="2" customFormat="1">
      <c r="A282" s="39"/>
      <c r="B282" s="40"/>
      <c r="C282" s="41"/>
      <c r="D282" s="226" t="s">
        <v>224</v>
      </c>
      <c r="E282" s="41"/>
      <c r="F282" s="227" t="s">
        <v>3059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224</v>
      </c>
      <c r="AU282" s="18" t="s">
        <v>82</v>
      </c>
    </row>
    <row r="283" s="2" customFormat="1" ht="16.5" customHeight="1">
      <c r="A283" s="39"/>
      <c r="B283" s="40"/>
      <c r="C283" s="213" t="s">
        <v>510</v>
      </c>
      <c r="D283" s="213" t="s">
        <v>217</v>
      </c>
      <c r="E283" s="214" t="s">
        <v>3060</v>
      </c>
      <c r="F283" s="215" t="s">
        <v>3061</v>
      </c>
      <c r="G283" s="216" t="s">
        <v>424</v>
      </c>
      <c r="H283" s="217">
        <v>2</v>
      </c>
      <c r="I283" s="218"/>
      <c r="J283" s="219">
        <f>ROUND(I283*H283,2)</f>
        <v>0</v>
      </c>
      <c r="K283" s="215" t="s">
        <v>221</v>
      </c>
      <c r="L283" s="45"/>
      <c r="M283" s="220" t="s">
        <v>19</v>
      </c>
      <c r="N283" s="221" t="s">
        <v>44</v>
      </c>
      <c r="O283" s="85"/>
      <c r="P283" s="222">
        <f>O283*H283</f>
        <v>0</v>
      </c>
      <c r="Q283" s="222">
        <v>0.019009999999999999</v>
      </c>
      <c r="R283" s="222">
        <f>Q283*H283</f>
        <v>0.038019999999999998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250</v>
      </c>
      <c r="AT283" s="224" t="s">
        <v>217</v>
      </c>
      <c r="AU283" s="224" t="s">
        <v>82</v>
      </c>
      <c r="AY283" s="18" t="s">
        <v>214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80</v>
      </c>
      <c r="BK283" s="225">
        <f>ROUND(I283*H283,2)</f>
        <v>0</v>
      </c>
      <c r="BL283" s="18" t="s">
        <v>250</v>
      </c>
      <c r="BM283" s="224" t="s">
        <v>3062</v>
      </c>
    </row>
    <row r="284" s="2" customFormat="1">
      <c r="A284" s="39"/>
      <c r="B284" s="40"/>
      <c r="C284" s="41"/>
      <c r="D284" s="226" t="s">
        <v>224</v>
      </c>
      <c r="E284" s="41"/>
      <c r="F284" s="227" t="s">
        <v>3063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224</v>
      </c>
      <c r="AU284" s="18" t="s">
        <v>82</v>
      </c>
    </row>
    <row r="285" s="2" customFormat="1">
      <c r="A285" s="39"/>
      <c r="B285" s="40"/>
      <c r="C285" s="41"/>
      <c r="D285" s="231" t="s">
        <v>226</v>
      </c>
      <c r="E285" s="41"/>
      <c r="F285" s="232" t="s">
        <v>3064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226</v>
      </c>
      <c r="AU285" s="18" t="s">
        <v>82</v>
      </c>
    </row>
    <row r="286" s="2" customFormat="1">
      <c r="A286" s="39"/>
      <c r="B286" s="40"/>
      <c r="C286" s="41"/>
      <c r="D286" s="226" t="s">
        <v>507</v>
      </c>
      <c r="E286" s="41"/>
      <c r="F286" s="253" t="s">
        <v>3000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507</v>
      </c>
      <c r="AU286" s="18" t="s">
        <v>82</v>
      </c>
    </row>
    <row r="287" s="2" customFormat="1" ht="16.5" customHeight="1">
      <c r="A287" s="39"/>
      <c r="B287" s="40"/>
      <c r="C287" s="213" t="s">
        <v>514</v>
      </c>
      <c r="D287" s="213" t="s">
        <v>217</v>
      </c>
      <c r="E287" s="214" t="s">
        <v>3065</v>
      </c>
      <c r="F287" s="215" t="s">
        <v>3066</v>
      </c>
      <c r="G287" s="216" t="s">
        <v>424</v>
      </c>
      <c r="H287" s="217">
        <v>1</v>
      </c>
      <c r="I287" s="218"/>
      <c r="J287" s="219">
        <f>ROUND(I287*H287,2)</f>
        <v>0</v>
      </c>
      <c r="K287" s="215" t="s">
        <v>221</v>
      </c>
      <c r="L287" s="45"/>
      <c r="M287" s="220" t="s">
        <v>19</v>
      </c>
      <c r="N287" s="221" t="s">
        <v>44</v>
      </c>
      <c r="O287" s="85"/>
      <c r="P287" s="222">
        <f>O287*H287</f>
        <v>0</v>
      </c>
      <c r="Q287" s="222">
        <v>0.030110000000000001</v>
      </c>
      <c r="R287" s="222">
        <f>Q287*H287</f>
        <v>0.030110000000000001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250</v>
      </c>
      <c r="AT287" s="224" t="s">
        <v>217</v>
      </c>
      <c r="AU287" s="224" t="s">
        <v>82</v>
      </c>
      <c r="AY287" s="18" t="s">
        <v>214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80</v>
      </c>
      <c r="BK287" s="225">
        <f>ROUND(I287*H287,2)</f>
        <v>0</v>
      </c>
      <c r="BL287" s="18" t="s">
        <v>250</v>
      </c>
      <c r="BM287" s="224" t="s">
        <v>3067</v>
      </c>
    </row>
    <row r="288" s="2" customFormat="1">
      <c r="A288" s="39"/>
      <c r="B288" s="40"/>
      <c r="C288" s="41"/>
      <c r="D288" s="226" t="s">
        <v>224</v>
      </c>
      <c r="E288" s="41"/>
      <c r="F288" s="227" t="s">
        <v>3068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224</v>
      </c>
      <c r="AU288" s="18" t="s">
        <v>82</v>
      </c>
    </row>
    <row r="289" s="2" customFormat="1">
      <c r="A289" s="39"/>
      <c r="B289" s="40"/>
      <c r="C289" s="41"/>
      <c r="D289" s="231" t="s">
        <v>226</v>
      </c>
      <c r="E289" s="41"/>
      <c r="F289" s="232" t="s">
        <v>3069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226</v>
      </c>
      <c r="AU289" s="18" t="s">
        <v>82</v>
      </c>
    </row>
    <row r="290" s="2" customFormat="1" ht="16.5" customHeight="1">
      <c r="A290" s="39"/>
      <c r="B290" s="40"/>
      <c r="C290" s="213" t="s">
        <v>520</v>
      </c>
      <c r="D290" s="213" t="s">
        <v>217</v>
      </c>
      <c r="E290" s="214" t="s">
        <v>3070</v>
      </c>
      <c r="F290" s="215" t="s">
        <v>3071</v>
      </c>
      <c r="G290" s="216" t="s">
        <v>277</v>
      </c>
      <c r="H290" s="217">
        <v>8</v>
      </c>
      <c r="I290" s="218"/>
      <c r="J290" s="219">
        <f>ROUND(I290*H290,2)</f>
        <v>0</v>
      </c>
      <c r="K290" s="215" t="s">
        <v>221</v>
      </c>
      <c r="L290" s="45"/>
      <c r="M290" s="220" t="s">
        <v>19</v>
      </c>
      <c r="N290" s="221" t="s">
        <v>44</v>
      </c>
      <c r="O290" s="85"/>
      <c r="P290" s="222">
        <f>O290*H290</f>
        <v>0</v>
      </c>
      <c r="Q290" s="222">
        <v>0.00055999999999999995</v>
      </c>
      <c r="R290" s="222">
        <f>Q290*H290</f>
        <v>0.0044799999999999996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250</v>
      </c>
      <c r="AT290" s="224" t="s">
        <v>217</v>
      </c>
      <c r="AU290" s="224" t="s">
        <v>82</v>
      </c>
      <c r="AY290" s="18" t="s">
        <v>214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80</v>
      </c>
      <c r="BK290" s="225">
        <f>ROUND(I290*H290,2)</f>
        <v>0</v>
      </c>
      <c r="BL290" s="18" t="s">
        <v>250</v>
      </c>
      <c r="BM290" s="224" t="s">
        <v>3072</v>
      </c>
    </row>
    <row r="291" s="2" customFormat="1">
      <c r="A291" s="39"/>
      <c r="B291" s="40"/>
      <c r="C291" s="41"/>
      <c r="D291" s="226" t="s">
        <v>224</v>
      </c>
      <c r="E291" s="41"/>
      <c r="F291" s="227" t="s">
        <v>3073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224</v>
      </c>
      <c r="AU291" s="18" t="s">
        <v>82</v>
      </c>
    </row>
    <row r="292" s="2" customFormat="1">
      <c r="A292" s="39"/>
      <c r="B292" s="40"/>
      <c r="C292" s="41"/>
      <c r="D292" s="231" t="s">
        <v>226</v>
      </c>
      <c r="E292" s="41"/>
      <c r="F292" s="232" t="s">
        <v>3074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226</v>
      </c>
      <c r="AU292" s="18" t="s">
        <v>82</v>
      </c>
    </row>
    <row r="293" s="2" customFormat="1" ht="16.5" customHeight="1">
      <c r="A293" s="39"/>
      <c r="B293" s="40"/>
      <c r="C293" s="213" t="s">
        <v>526</v>
      </c>
      <c r="D293" s="213" t="s">
        <v>217</v>
      </c>
      <c r="E293" s="214" t="s">
        <v>3075</v>
      </c>
      <c r="F293" s="215" t="s">
        <v>3076</v>
      </c>
      <c r="G293" s="216" t="s">
        <v>277</v>
      </c>
      <c r="H293" s="217">
        <v>8</v>
      </c>
      <c r="I293" s="218"/>
      <c r="J293" s="219">
        <f>ROUND(I293*H293,2)</f>
        <v>0</v>
      </c>
      <c r="K293" s="215" t="s">
        <v>221</v>
      </c>
      <c r="L293" s="45"/>
      <c r="M293" s="220" t="s">
        <v>19</v>
      </c>
      <c r="N293" s="221" t="s">
        <v>44</v>
      </c>
      <c r="O293" s="85"/>
      <c r="P293" s="222">
        <f>O293*H293</f>
        <v>0</v>
      </c>
      <c r="Q293" s="222">
        <v>0.0031199999999999999</v>
      </c>
      <c r="R293" s="222">
        <f>Q293*H293</f>
        <v>0.02496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250</v>
      </c>
      <c r="AT293" s="224" t="s">
        <v>217</v>
      </c>
      <c r="AU293" s="224" t="s">
        <v>82</v>
      </c>
      <c r="AY293" s="18" t="s">
        <v>214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80</v>
      </c>
      <c r="BK293" s="225">
        <f>ROUND(I293*H293,2)</f>
        <v>0</v>
      </c>
      <c r="BL293" s="18" t="s">
        <v>250</v>
      </c>
      <c r="BM293" s="224" t="s">
        <v>3077</v>
      </c>
    </row>
    <row r="294" s="2" customFormat="1">
      <c r="A294" s="39"/>
      <c r="B294" s="40"/>
      <c r="C294" s="41"/>
      <c r="D294" s="226" t="s">
        <v>224</v>
      </c>
      <c r="E294" s="41"/>
      <c r="F294" s="227" t="s">
        <v>3078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224</v>
      </c>
      <c r="AU294" s="18" t="s">
        <v>82</v>
      </c>
    </row>
    <row r="295" s="2" customFormat="1">
      <c r="A295" s="39"/>
      <c r="B295" s="40"/>
      <c r="C295" s="41"/>
      <c r="D295" s="231" t="s">
        <v>226</v>
      </c>
      <c r="E295" s="41"/>
      <c r="F295" s="232" t="s">
        <v>3079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226</v>
      </c>
      <c r="AU295" s="18" t="s">
        <v>82</v>
      </c>
    </row>
    <row r="296" s="2" customFormat="1" ht="16.5" customHeight="1">
      <c r="A296" s="39"/>
      <c r="B296" s="40"/>
      <c r="C296" s="213" t="s">
        <v>531</v>
      </c>
      <c r="D296" s="213" t="s">
        <v>217</v>
      </c>
      <c r="E296" s="214" t="s">
        <v>3080</v>
      </c>
      <c r="F296" s="215" t="s">
        <v>3081</v>
      </c>
      <c r="G296" s="216" t="s">
        <v>277</v>
      </c>
      <c r="H296" s="217">
        <v>8</v>
      </c>
      <c r="I296" s="218"/>
      <c r="J296" s="219">
        <f>ROUND(I296*H296,2)</f>
        <v>0</v>
      </c>
      <c r="K296" s="215" t="s">
        <v>221</v>
      </c>
      <c r="L296" s="45"/>
      <c r="M296" s="220" t="s">
        <v>19</v>
      </c>
      <c r="N296" s="221" t="s">
        <v>44</v>
      </c>
      <c r="O296" s="85"/>
      <c r="P296" s="222">
        <f>O296*H296</f>
        <v>0</v>
      </c>
      <c r="Q296" s="222">
        <v>0.00027</v>
      </c>
      <c r="R296" s="222">
        <f>Q296*H296</f>
        <v>0.00216</v>
      </c>
      <c r="S296" s="222">
        <v>0</v>
      </c>
      <c r="T296" s="22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4" t="s">
        <v>250</v>
      </c>
      <c r="AT296" s="224" t="s">
        <v>217</v>
      </c>
      <c r="AU296" s="224" t="s">
        <v>82</v>
      </c>
      <c r="AY296" s="18" t="s">
        <v>214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80</v>
      </c>
      <c r="BK296" s="225">
        <f>ROUND(I296*H296,2)</f>
        <v>0</v>
      </c>
      <c r="BL296" s="18" t="s">
        <v>250</v>
      </c>
      <c r="BM296" s="224" t="s">
        <v>3082</v>
      </c>
    </row>
    <row r="297" s="2" customFormat="1">
      <c r="A297" s="39"/>
      <c r="B297" s="40"/>
      <c r="C297" s="41"/>
      <c r="D297" s="226" t="s">
        <v>224</v>
      </c>
      <c r="E297" s="41"/>
      <c r="F297" s="227" t="s">
        <v>3083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224</v>
      </c>
      <c r="AU297" s="18" t="s">
        <v>82</v>
      </c>
    </row>
    <row r="298" s="2" customFormat="1">
      <c r="A298" s="39"/>
      <c r="B298" s="40"/>
      <c r="C298" s="41"/>
      <c r="D298" s="231" t="s">
        <v>226</v>
      </c>
      <c r="E298" s="41"/>
      <c r="F298" s="232" t="s">
        <v>3084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226</v>
      </c>
      <c r="AU298" s="18" t="s">
        <v>82</v>
      </c>
    </row>
    <row r="299" s="2" customFormat="1" ht="16.5" customHeight="1">
      <c r="A299" s="39"/>
      <c r="B299" s="40"/>
      <c r="C299" s="213" t="s">
        <v>539</v>
      </c>
      <c r="D299" s="213" t="s">
        <v>217</v>
      </c>
      <c r="E299" s="214" t="s">
        <v>3085</v>
      </c>
      <c r="F299" s="215" t="s">
        <v>3086</v>
      </c>
      <c r="G299" s="216" t="s">
        <v>277</v>
      </c>
      <c r="H299" s="217">
        <v>10</v>
      </c>
      <c r="I299" s="218"/>
      <c r="J299" s="219">
        <f>ROUND(I299*H299,2)</f>
        <v>0</v>
      </c>
      <c r="K299" s="215" t="s">
        <v>221</v>
      </c>
      <c r="L299" s="45"/>
      <c r="M299" s="220" t="s">
        <v>19</v>
      </c>
      <c r="N299" s="221" t="s">
        <v>44</v>
      </c>
      <c r="O299" s="85"/>
      <c r="P299" s="222">
        <f>O299*H299</f>
        <v>0</v>
      </c>
      <c r="Q299" s="222">
        <v>0.00147</v>
      </c>
      <c r="R299" s="222">
        <f>Q299*H299</f>
        <v>0.0147</v>
      </c>
      <c r="S299" s="222">
        <v>0</v>
      </c>
      <c r="T299" s="223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250</v>
      </c>
      <c r="AT299" s="224" t="s">
        <v>217</v>
      </c>
      <c r="AU299" s="224" t="s">
        <v>82</v>
      </c>
      <c r="AY299" s="18" t="s">
        <v>214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80</v>
      </c>
      <c r="BK299" s="225">
        <f>ROUND(I299*H299,2)</f>
        <v>0</v>
      </c>
      <c r="BL299" s="18" t="s">
        <v>250</v>
      </c>
      <c r="BM299" s="224" t="s">
        <v>3087</v>
      </c>
    </row>
    <row r="300" s="2" customFormat="1">
      <c r="A300" s="39"/>
      <c r="B300" s="40"/>
      <c r="C300" s="41"/>
      <c r="D300" s="226" t="s">
        <v>224</v>
      </c>
      <c r="E300" s="41"/>
      <c r="F300" s="227" t="s">
        <v>3088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224</v>
      </c>
      <c r="AU300" s="18" t="s">
        <v>82</v>
      </c>
    </row>
    <row r="301" s="2" customFormat="1">
      <c r="A301" s="39"/>
      <c r="B301" s="40"/>
      <c r="C301" s="41"/>
      <c r="D301" s="231" t="s">
        <v>226</v>
      </c>
      <c r="E301" s="41"/>
      <c r="F301" s="232" t="s">
        <v>3089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226</v>
      </c>
      <c r="AU301" s="18" t="s">
        <v>82</v>
      </c>
    </row>
    <row r="302" s="2" customFormat="1" ht="16.5" customHeight="1">
      <c r="A302" s="39"/>
      <c r="B302" s="40"/>
      <c r="C302" s="213" t="s">
        <v>544</v>
      </c>
      <c r="D302" s="213" t="s">
        <v>217</v>
      </c>
      <c r="E302" s="214" t="s">
        <v>3090</v>
      </c>
      <c r="F302" s="215" t="s">
        <v>3091</v>
      </c>
      <c r="G302" s="216" t="s">
        <v>277</v>
      </c>
      <c r="H302" s="217">
        <v>0</v>
      </c>
      <c r="I302" s="218"/>
      <c r="J302" s="219">
        <f>ROUND(I302*H302,2)</f>
        <v>0</v>
      </c>
      <c r="K302" s="215" t="s">
        <v>221</v>
      </c>
      <c r="L302" s="45"/>
      <c r="M302" s="220" t="s">
        <v>19</v>
      </c>
      <c r="N302" s="221" t="s">
        <v>44</v>
      </c>
      <c r="O302" s="85"/>
      <c r="P302" s="222">
        <f>O302*H302</f>
        <v>0</v>
      </c>
      <c r="Q302" s="222">
        <v>0.00035</v>
      </c>
      <c r="R302" s="222">
        <f>Q302*H302</f>
        <v>0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250</v>
      </c>
      <c r="AT302" s="224" t="s">
        <v>217</v>
      </c>
      <c r="AU302" s="224" t="s">
        <v>82</v>
      </c>
      <c r="AY302" s="18" t="s">
        <v>214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80</v>
      </c>
      <c r="BK302" s="225">
        <f>ROUND(I302*H302,2)</f>
        <v>0</v>
      </c>
      <c r="BL302" s="18" t="s">
        <v>250</v>
      </c>
      <c r="BM302" s="224" t="s">
        <v>3092</v>
      </c>
    </row>
    <row r="303" s="2" customFormat="1">
      <c r="A303" s="39"/>
      <c r="B303" s="40"/>
      <c r="C303" s="41"/>
      <c r="D303" s="226" t="s">
        <v>224</v>
      </c>
      <c r="E303" s="41"/>
      <c r="F303" s="227" t="s">
        <v>3093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224</v>
      </c>
      <c r="AU303" s="18" t="s">
        <v>82</v>
      </c>
    </row>
    <row r="304" s="2" customFormat="1">
      <c r="A304" s="39"/>
      <c r="B304" s="40"/>
      <c r="C304" s="41"/>
      <c r="D304" s="231" t="s">
        <v>226</v>
      </c>
      <c r="E304" s="41"/>
      <c r="F304" s="232" t="s">
        <v>3094</v>
      </c>
      <c r="G304" s="41"/>
      <c r="H304" s="41"/>
      <c r="I304" s="228"/>
      <c r="J304" s="41"/>
      <c r="K304" s="41"/>
      <c r="L304" s="45"/>
      <c r="M304" s="229"/>
      <c r="N304" s="230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226</v>
      </c>
      <c r="AU304" s="18" t="s">
        <v>82</v>
      </c>
    </row>
    <row r="305" s="2" customFormat="1" ht="16.5" customHeight="1">
      <c r="A305" s="39"/>
      <c r="B305" s="40"/>
      <c r="C305" s="213" t="s">
        <v>548</v>
      </c>
      <c r="D305" s="213" t="s">
        <v>217</v>
      </c>
      <c r="E305" s="214" t="s">
        <v>3095</v>
      </c>
      <c r="F305" s="215" t="s">
        <v>3096</v>
      </c>
      <c r="G305" s="216" t="s">
        <v>277</v>
      </c>
      <c r="H305" s="217">
        <v>18</v>
      </c>
      <c r="I305" s="218"/>
      <c r="J305" s="219">
        <f>ROUND(I305*H305,2)</f>
        <v>0</v>
      </c>
      <c r="K305" s="215" t="s">
        <v>221</v>
      </c>
      <c r="L305" s="45"/>
      <c r="M305" s="220" t="s">
        <v>19</v>
      </c>
      <c r="N305" s="221" t="s">
        <v>44</v>
      </c>
      <c r="O305" s="85"/>
      <c r="P305" s="222">
        <f>O305*H305</f>
        <v>0</v>
      </c>
      <c r="Q305" s="222">
        <v>0.00024000000000000001</v>
      </c>
      <c r="R305" s="222">
        <f>Q305*H305</f>
        <v>0.0043200000000000001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250</v>
      </c>
      <c r="AT305" s="224" t="s">
        <v>217</v>
      </c>
      <c r="AU305" s="224" t="s">
        <v>82</v>
      </c>
      <c r="AY305" s="18" t="s">
        <v>214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80</v>
      </c>
      <c r="BK305" s="225">
        <f>ROUND(I305*H305,2)</f>
        <v>0</v>
      </c>
      <c r="BL305" s="18" t="s">
        <v>250</v>
      </c>
      <c r="BM305" s="224" t="s">
        <v>3097</v>
      </c>
    </row>
    <row r="306" s="2" customFormat="1">
      <c r="A306" s="39"/>
      <c r="B306" s="40"/>
      <c r="C306" s="41"/>
      <c r="D306" s="226" t="s">
        <v>224</v>
      </c>
      <c r="E306" s="41"/>
      <c r="F306" s="227" t="s">
        <v>3098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224</v>
      </c>
      <c r="AU306" s="18" t="s">
        <v>82</v>
      </c>
    </row>
    <row r="307" s="2" customFormat="1">
      <c r="A307" s="39"/>
      <c r="B307" s="40"/>
      <c r="C307" s="41"/>
      <c r="D307" s="231" t="s">
        <v>226</v>
      </c>
      <c r="E307" s="41"/>
      <c r="F307" s="232" t="s">
        <v>3099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226</v>
      </c>
      <c r="AU307" s="18" t="s">
        <v>82</v>
      </c>
    </row>
    <row r="308" s="2" customFormat="1" ht="16.5" customHeight="1">
      <c r="A308" s="39"/>
      <c r="B308" s="40"/>
      <c r="C308" s="213" t="s">
        <v>555</v>
      </c>
      <c r="D308" s="213" t="s">
        <v>217</v>
      </c>
      <c r="E308" s="214" t="s">
        <v>3100</v>
      </c>
      <c r="F308" s="215" t="s">
        <v>3101</v>
      </c>
      <c r="G308" s="216" t="s">
        <v>277</v>
      </c>
      <c r="H308" s="217">
        <v>2</v>
      </c>
      <c r="I308" s="218"/>
      <c r="J308" s="219">
        <f>ROUND(I308*H308,2)</f>
        <v>0</v>
      </c>
      <c r="K308" s="215" t="s">
        <v>221</v>
      </c>
      <c r="L308" s="45"/>
      <c r="M308" s="220" t="s">
        <v>19</v>
      </c>
      <c r="N308" s="221" t="s">
        <v>44</v>
      </c>
      <c r="O308" s="85"/>
      <c r="P308" s="222">
        <f>O308*H308</f>
        <v>0</v>
      </c>
      <c r="Q308" s="222">
        <v>0.00014999999999999999</v>
      </c>
      <c r="R308" s="222">
        <f>Q308*H308</f>
        <v>0.00029999999999999997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250</v>
      </c>
      <c r="AT308" s="224" t="s">
        <v>217</v>
      </c>
      <c r="AU308" s="224" t="s">
        <v>82</v>
      </c>
      <c r="AY308" s="18" t="s">
        <v>214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80</v>
      </c>
      <c r="BK308" s="225">
        <f>ROUND(I308*H308,2)</f>
        <v>0</v>
      </c>
      <c r="BL308" s="18" t="s">
        <v>250</v>
      </c>
      <c r="BM308" s="224" t="s">
        <v>3102</v>
      </c>
    </row>
    <row r="309" s="2" customFormat="1">
      <c r="A309" s="39"/>
      <c r="B309" s="40"/>
      <c r="C309" s="41"/>
      <c r="D309" s="226" t="s">
        <v>224</v>
      </c>
      <c r="E309" s="41"/>
      <c r="F309" s="227" t="s">
        <v>3103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224</v>
      </c>
      <c r="AU309" s="18" t="s">
        <v>82</v>
      </c>
    </row>
    <row r="310" s="2" customFormat="1">
      <c r="A310" s="39"/>
      <c r="B310" s="40"/>
      <c r="C310" s="41"/>
      <c r="D310" s="231" t="s">
        <v>226</v>
      </c>
      <c r="E310" s="41"/>
      <c r="F310" s="232" t="s">
        <v>3104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226</v>
      </c>
      <c r="AU310" s="18" t="s">
        <v>82</v>
      </c>
    </row>
    <row r="311" s="2" customFormat="1" ht="16.5" customHeight="1">
      <c r="A311" s="39"/>
      <c r="B311" s="40"/>
      <c r="C311" s="213" t="s">
        <v>563</v>
      </c>
      <c r="D311" s="213" t="s">
        <v>217</v>
      </c>
      <c r="E311" s="214" t="s">
        <v>3105</v>
      </c>
      <c r="F311" s="215" t="s">
        <v>3106</v>
      </c>
      <c r="G311" s="216" t="s">
        <v>277</v>
      </c>
      <c r="H311" s="217">
        <v>0</v>
      </c>
      <c r="I311" s="218"/>
      <c r="J311" s="219">
        <f>ROUND(I311*H311,2)</f>
        <v>0</v>
      </c>
      <c r="K311" s="215" t="s">
        <v>221</v>
      </c>
      <c r="L311" s="45"/>
      <c r="M311" s="220" t="s">
        <v>19</v>
      </c>
      <c r="N311" s="221" t="s">
        <v>44</v>
      </c>
      <c r="O311" s="85"/>
      <c r="P311" s="222">
        <f>O311*H311</f>
        <v>0</v>
      </c>
      <c r="Q311" s="222">
        <v>0.00018000000000000001</v>
      </c>
      <c r="R311" s="222">
        <f>Q311*H311</f>
        <v>0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250</v>
      </c>
      <c r="AT311" s="224" t="s">
        <v>217</v>
      </c>
      <c r="AU311" s="224" t="s">
        <v>82</v>
      </c>
      <c r="AY311" s="18" t="s">
        <v>214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80</v>
      </c>
      <c r="BK311" s="225">
        <f>ROUND(I311*H311,2)</f>
        <v>0</v>
      </c>
      <c r="BL311" s="18" t="s">
        <v>250</v>
      </c>
      <c r="BM311" s="224" t="s">
        <v>3107</v>
      </c>
    </row>
    <row r="312" s="2" customFormat="1">
      <c r="A312" s="39"/>
      <c r="B312" s="40"/>
      <c r="C312" s="41"/>
      <c r="D312" s="226" t="s">
        <v>224</v>
      </c>
      <c r="E312" s="41"/>
      <c r="F312" s="227" t="s">
        <v>3108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224</v>
      </c>
      <c r="AU312" s="18" t="s">
        <v>82</v>
      </c>
    </row>
    <row r="313" s="2" customFormat="1">
      <c r="A313" s="39"/>
      <c r="B313" s="40"/>
      <c r="C313" s="41"/>
      <c r="D313" s="231" t="s">
        <v>226</v>
      </c>
      <c r="E313" s="41"/>
      <c r="F313" s="232" t="s">
        <v>3109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226</v>
      </c>
      <c r="AU313" s="18" t="s">
        <v>82</v>
      </c>
    </row>
    <row r="314" s="12" customFormat="1" ht="22.8" customHeight="1">
      <c r="A314" s="12"/>
      <c r="B314" s="197"/>
      <c r="C314" s="198"/>
      <c r="D314" s="199" t="s">
        <v>72</v>
      </c>
      <c r="E314" s="211" t="s">
        <v>537</v>
      </c>
      <c r="F314" s="211" t="s">
        <v>538</v>
      </c>
      <c r="G314" s="198"/>
      <c r="H314" s="198"/>
      <c r="I314" s="201"/>
      <c r="J314" s="212">
        <f>BK314</f>
        <v>0</v>
      </c>
      <c r="K314" s="198"/>
      <c r="L314" s="203"/>
      <c r="M314" s="204"/>
      <c r="N314" s="205"/>
      <c r="O314" s="205"/>
      <c r="P314" s="206">
        <f>SUM(P315:P324)</f>
        <v>0</v>
      </c>
      <c r="Q314" s="205"/>
      <c r="R314" s="206">
        <f>SUM(R315:R324)</f>
        <v>0.0149345</v>
      </c>
      <c r="S314" s="205"/>
      <c r="T314" s="207">
        <f>SUM(T315:T324)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8" t="s">
        <v>82</v>
      </c>
      <c r="AT314" s="209" t="s">
        <v>72</v>
      </c>
      <c r="AU314" s="209" t="s">
        <v>80</v>
      </c>
      <c r="AY314" s="208" t="s">
        <v>214</v>
      </c>
      <c r="BK314" s="210">
        <f>SUM(BK315:BK324)</f>
        <v>0</v>
      </c>
    </row>
    <row r="315" s="2" customFormat="1" ht="16.5" customHeight="1">
      <c r="A315" s="39"/>
      <c r="B315" s="40"/>
      <c r="C315" s="213" t="s">
        <v>569</v>
      </c>
      <c r="D315" s="213" t="s">
        <v>217</v>
      </c>
      <c r="E315" s="214" t="s">
        <v>3110</v>
      </c>
      <c r="F315" s="215" t="s">
        <v>3111</v>
      </c>
      <c r="G315" s="216" t="s">
        <v>551</v>
      </c>
      <c r="H315" s="217">
        <v>13.35</v>
      </c>
      <c r="I315" s="218"/>
      <c r="J315" s="219">
        <f>ROUND(I315*H315,2)</f>
        <v>0</v>
      </c>
      <c r="K315" s="215" t="s">
        <v>221</v>
      </c>
      <c r="L315" s="45"/>
      <c r="M315" s="220" t="s">
        <v>19</v>
      </c>
      <c r="N315" s="221" t="s">
        <v>44</v>
      </c>
      <c r="O315" s="85"/>
      <c r="P315" s="222">
        <f>O315*H315</f>
        <v>0</v>
      </c>
      <c r="Q315" s="222">
        <v>6.9999999999999994E-05</v>
      </c>
      <c r="R315" s="222">
        <f>Q315*H315</f>
        <v>0.00093449999999999989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250</v>
      </c>
      <c r="AT315" s="224" t="s">
        <v>217</v>
      </c>
      <c r="AU315" s="224" t="s">
        <v>82</v>
      </c>
      <c r="AY315" s="18" t="s">
        <v>214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80</v>
      </c>
      <c r="BK315" s="225">
        <f>ROUND(I315*H315,2)</f>
        <v>0</v>
      </c>
      <c r="BL315" s="18" t="s">
        <v>250</v>
      </c>
      <c r="BM315" s="224" t="s">
        <v>3112</v>
      </c>
    </row>
    <row r="316" s="2" customFormat="1">
      <c r="A316" s="39"/>
      <c r="B316" s="40"/>
      <c r="C316" s="41"/>
      <c r="D316" s="226" t="s">
        <v>224</v>
      </c>
      <c r="E316" s="41"/>
      <c r="F316" s="227" t="s">
        <v>3113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224</v>
      </c>
      <c r="AU316" s="18" t="s">
        <v>82</v>
      </c>
    </row>
    <row r="317" s="2" customFormat="1">
      <c r="A317" s="39"/>
      <c r="B317" s="40"/>
      <c r="C317" s="41"/>
      <c r="D317" s="231" t="s">
        <v>226</v>
      </c>
      <c r="E317" s="41"/>
      <c r="F317" s="232" t="s">
        <v>3114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226</v>
      </c>
      <c r="AU317" s="18" t="s">
        <v>82</v>
      </c>
    </row>
    <row r="318" s="13" customFormat="1">
      <c r="A318" s="13"/>
      <c r="B318" s="233"/>
      <c r="C318" s="234"/>
      <c r="D318" s="226" t="s">
        <v>242</v>
      </c>
      <c r="E318" s="254" t="s">
        <v>19</v>
      </c>
      <c r="F318" s="235" t="s">
        <v>3115</v>
      </c>
      <c r="G318" s="234"/>
      <c r="H318" s="236">
        <v>13.35</v>
      </c>
      <c r="I318" s="237"/>
      <c r="J318" s="234"/>
      <c r="K318" s="234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242</v>
      </c>
      <c r="AU318" s="242" t="s">
        <v>82</v>
      </c>
      <c r="AV318" s="13" t="s">
        <v>82</v>
      </c>
      <c r="AW318" s="13" t="s">
        <v>35</v>
      </c>
      <c r="AX318" s="13" t="s">
        <v>80</v>
      </c>
      <c r="AY318" s="242" t="s">
        <v>214</v>
      </c>
    </row>
    <row r="319" s="2" customFormat="1" ht="16.5" customHeight="1">
      <c r="A319" s="39"/>
      <c r="B319" s="40"/>
      <c r="C319" s="243" t="s">
        <v>334</v>
      </c>
      <c r="D319" s="243" t="s">
        <v>254</v>
      </c>
      <c r="E319" s="244" t="s">
        <v>3116</v>
      </c>
      <c r="F319" s="245" t="s">
        <v>3117</v>
      </c>
      <c r="G319" s="246" t="s">
        <v>232</v>
      </c>
      <c r="H319" s="247">
        <v>0.014</v>
      </c>
      <c r="I319" s="248"/>
      <c r="J319" s="249">
        <f>ROUND(I319*H319,2)</f>
        <v>0</v>
      </c>
      <c r="K319" s="245" t="s">
        <v>221</v>
      </c>
      <c r="L319" s="250"/>
      <c r="M319" s="251" t="s">
        <v>19</v>
      </c>
      <c r="N319" s="252" t="s">
        <v>44</v>
      </c>
      <c r="O319" s="85"/>
      <c r="P319" s="222">
        <f>O319*H319</f>
        <v>0</v>
      </c>
      <c r="Q319" s="222">
        <v>1</v>
      </c>
      <c r="R319" s="222">
        <f>Q319*H319</f>
        <v>0.014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257</v>
      </c>
      <c r="AT319" s="224" t="s">
        <v>254</v>
      </c>
      <c r="AU319" s="224" t="s">
        <v>82</v>
      </c>
      <c r="AY319" s="18" t="s">
        <v>214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80</v>
      </c>
      <c r="BK319" s="225">
        <f>ROUND(I319*H319,2)</f>
        <v>0</v>
      </c>
      <c r="BL319" s="18" t="s">
        <v>250</v>
      </c>
      <c r="BM319" s="224" t="s">
        <v>3118</v>
      </c>
    </row>
    <row r="320" s="2" customFormat="1">
      <c r="A320" s="39"/>
      <c r="B320" s="40"/>
      <c r="C320" s="41"/>
      <c r="D320" s="226" t="s">
        <v>224</v>
      </c>
      <c r="E320" s="41"/>
      <c r="F320" s="227" t="s">
        <v>3117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224</v>
      </c>
      <c r="AU320" s="18" t="s">
        <v>82</v>
      </c>
    </row>
    <row r="321" s="13" customFormat="1">
      <c r="A321" s="13"/>
      <c r="B321" s="233"/>
      <c r="C321" s="234"/>
      <c r="D321" s="226" t="s">
        <v>242</v>
      </c>
      <c r="E321" s="254" t="s">
        <v>19</v>
      </c>
      <c r="F321" s="235" t="s">
        <v>3119</v>
      </c>
      <c r="G321" s="234"/>
      <c r="H321" s="236">
        <v>0.014</v>
      </c>
      <c r="I321" s="237"/>
      <c r="J321" s="234"/>
      <c r="K321" s="234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242</v>
      </c>
      <c r="AU321" s="242" t="s">
        <v>82</v>
      </c>
      <c r="AV321" s="13" t="s">
        <v>82</v>
      </c>
      <c r="AW321" s="13" t="s">
        <v>35</v>
      </c>
      <c r="AX321" s="13" t="s">
        <v>80</v>
      </c>
      <c r="AY321" s="242" t="s">
        <v>214</v>
      </c>
    </row>
    <row r="322" s="2" customFormat="1" ht="16.5" customHeight="1">
      <c r="A322" s="39"/>
      <c r="B322" s="40"/>
      <c r="C322" s="213" t="s">
        <v>579</v>
      </c>
      <c r="D322" s="213" t="s">
        <v>217</v>
      </c>
      <c r="E322" s="214" t="s">
        <v>3120</v>
      </c>
      <c r="F322" s="215" t="s">
        <v>3121</v>
      </c>
      <c r="G322" s="216" t="s">
        <v>232</v>
      </c>
      <c r="H322" s="217">
        <v>0.014999999999999999</v>
      </c>
      <c r="I322" s="218"/>
      <c r="J322" s="219">
        <f>ROUND(I322*H322,2)</f>
        <v>0</v>
      </c>
      <c r="K322" s="215" t="s">
        <v>221</v>
      </c>
      <c r="L322" s="45"/>
      <c r="M322" s="220" t="s">
        <v>19</v>
      </c>
      <c r="N322" s="221" t="s">
        <v>44</v>
      </c>
      <c r="O322" s="85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250</v>
      </c>
      <c r="AT322" s="224" t="s">
        <v>217</v>
      </c>
      <c r="AU322" s="224" t="s">
        <v>82</v>
      </c>
      <c r="AY322" s="18" t="s">
        <v>214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80</v>
      </c>
      <c r="BK322" s="225">
        <f>ROUND(I322*H322,2)</f>
        <v>0</v>
      </c>
      <c r="BL322" s="18" t="s">
        <v>250</v>
      </c>
      <c r="BM322" s="224" t="s">
        <v>3122</v>
      </c>
    </row>
    <row r="323" s="2" customFormat="1">
      <c r="A323" s="39"/>
      <c r="B323" s="40"/>
      <c r="C323" s="41"/>
      <c r="D323" s="226" t="s">
        <v>224</v>
      </c>
      <c r="E323" s="41"/>
      <c r="F323" s="227" t="s">
        <v>3123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224</v>
      </c>
      <c r="AU323" s="18" t="s">
        <v>82</v>
      </c>
    </row>
    <row r="324" s="2" customFormat="1">
      <c r="A324" s="39"/>
      <c r="B324" s="40"/>
      <c r="C324" s="41"/>
      <c r="D324" s="231" t="s">
        <v>226</v>
      </c>
      <c r="E324" s="41"/>
      <c r="F324" s="232" t="s">
        <v>3124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226</v>
      </c>
      <c r="AU324" s="18" t="s">
        <v>82</v>
      </c>
    </row>
    <row r="325" s="12" customFormat="1" ht="22.8" customHeight="1">
      <c r="A325" s="12"/>
      <c r="B325" s="197"/>
      <c r="C325" s="198"/>
      <c r="D325" s="199" t="s">
        <v>72</v>
      </c>
      <c r="E325" s="211" t="s">
        <v>561</v>
      </c>
      <c r="F325" s="211" t="s">
        <v>562</v>
      </c>
      <c r="G325" s="198"/>
      <c r="H325" s="198"/>
      <c r="I325" s="201"/>
      <c r="J325" s="212">
        <f>BK325</f>
        <v>0</v>
      </c>
      <c r="K325" s="198"/>
      <c r="L325" s="203"/>
      <c r="M325" s="204"/>
      <c r="N325" s="205"/>
      <c r="O325" s="205"/>
      <c r="P325" s="206">
        <f>SUM(P326:P333)</f>
        <v>0</v>
      </c>
      <c r="Q325" s="205"/>
      <c r="R325" s="206">
        <f>SUM(R326:R333)</f>
        <v>0.070379999999999998</v>
      </c>
      <c r="S325" s="205"/>
      <c r="T325" s="207">
        <f>SUM(T326:T333)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8" t="s">
        <v>82</v>
      </c>
      <c r="AT325" s="209" t="s">
        <v>72</v>
      </c>
      <c r="AU325" s="209" t="s">
        <v>80</v>
      </c>
      <c r="AY325" s="208" t="s">
        <v>214</v>
      </c>
      <c r="BK325" s="210">
        <f>SUM(BK326:BK333)</f>
        <v>0</v>
      </c>
    </row>
    <row r="326" s="2" customFormat="1" ht="16.5" customHeight="1">
      <c r="A326" s="39"/>
      <c r="B326" s="40"/>
      <c r="C326" s="213" t="s">
        <v>582</v>
      </c>
      <c r="D326" s="213" t="s">
        <v>217</v>
      </c>
      <c r="E326" s="214" t="s">
        <v>3125</v>
      </c>
      <c r="F326" s="215" t="s">
        <v>3126</v>
      </c>
      <c r="G326" s="216" t="s">
        <v>321</v>
      </c>
      <c r="H326" s="217">
        <v>69</v>
      </c>
      <c r="I326" s="218"/>
      <c r="J326" s="219">
        <f>ROUND(I326*H326,2)</f>
        <v>0</v>
      </c>
      <c r="K326" s="215" t="s">
        <v>221</v>
      </c>
      <c r="L326" s="45"/>
      <c r="M326" s="220" t="s">
        <v>19</v>
      </c>
      <c r="N326" s="221" t="s">
        <v>44</v>
      </c>
      <c r="O326" s="85"/>
      <c r="P326" s="222">
        <f>O326*H326</f>
        <v>0</v>
      </c>
      <c r="Q326" s="222">
        <v>0.00036000000000000002</v>
      </c>
      <c r="R326" s="222">
        <f>Q326*H326</f>
        <v>0.024840000000000001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250</v>
      </c>
      <c r="AT326" s="224" t="s">
        <v>217</v>
      </c>
      <c r="AU326" s="224" t="s">
        <v>82</v>
      </c>
      <c r="AY326" s="18" t="s">
        <v>214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80</v>
      </c>
      <c r="BK326" s="225">
        <f>ROUND(I326*H326,2)</f>
        <v>0</v>
      </c>
      <c r="BL326" s="18" t="s">
        <v>250</v>
      </c>
      <c r="BM326" s="224" t="s">
        <v>3127</v>
      </c>
    </row>
    <row r="327" s="2" customFormat="1">
      <c r="A327" s="39"/>
      <c r="B327" s="40"/>
      <c r="C327" s="41"/>
      <c r="D327" s="226" t="s">
        <v>224</v>
      </c>
      <c r="E327" s="41"/>
      <c r="F327" s="227" t="s">
        <v>3128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224</v>
      </c>
      <c r="AU327" s="18" t="s">
        <v>82</v>
      </c>
    </row>
    <row r="328" s="2" customFormat="1">
      <c r="A328" s="39"/>
      <c r="B328" s="40"/>
      <c r="C328" s="41"/>
      <c r="D328" s="231" t="s">
        <v>226</v>
      </c>
      <c r="E328" s="41"/>
      <c r="F328" s="232" t="s">
        <v>3129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226</v>
      </c>
      <c r="AU328" s="18" t="s">
        <v>82</v>
      </c>
    </row>
    <row r="329" s="13" customFormat="1">
      <c r="A329" s="13"/>
      <c r="B329" s="233"/>
      <c r="C329" s="234"/>
      <c r="D329" s="226" t="s">
        <v>242</v>
      </c>
      <c r="E329" s="254" t="s">
        <v>19</v>
      </c>
      <c r="F329" s="235" t="s">
        <v>3130</v>
      </c>
      <c r="G329" s="234"/>
      <c r="H329" s="236">
        <v>69</v>
      </c>
      <c r="I329" s="237"/>
      <c r="J329" s="234"/>
      <c r="K329" s="234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242</v>
      </c>
      <c r="AU329" s="242" t="s">
        <v>82</v>
      </c>
      <c r="AV329" s="13" t="s">
        <v>82</v>
      </c>
      <c r="AW329" s="13" t="s">
        <v>35</v>
      </c>
      <c r="AX329" s="13" t="s">
        <v>73</v>
      </c>
      <c r="AY329" s="242" t="s">
        <v>214</v>
      </c>
    </row>
    <row r="330" s="2" customFormat="1" ht="16.5" customHeight="1">
      <c r="A330" s="39"/>
      <c r="B330" s="40"/>
      <c r="C330" s="213" t="s">
        <v>588</v>
      </c>
      <c r="D330" s="213" t="s">
        <v>217</v>
      </c>
      <c r="E330" s="214" t="s">
        <v>3131</v>
      </c>
      <c r="F330" s="215" t="s">
        <v>3132</v>
      </c>
      <c r="G330" s="216" t="s">
        <v>321</v>
      </c>
      <c r="H330" s="217">
        <v>69</v>
      </c>
      <c r="I330" s="218"/>
      <c r="J330" s="219">
        <f>ROUND(I330*H330,2)</f>
        <v>0</v>
      </c>
      <c r="K330" s="215" t="s">
        <v>221</v>
      </c>
      <c r="L330" s="45"/>
      <c r="M330" s="220" t="s">
        <v>19</v>
      </c>
      <c r="N330" s="221" t="s">
        <v>44</v>
      </c>
      <c r="O330" s="85"/>
      <c r="P330" s="222">
        <f>O330*H330</f>
        <v>0</v>
      </c>
      <c r="Q330" s="222">
        <v>0.00066</v>
      </c>
      <c r="R330" s="222">
        <f>Q330*H330</f>
        <v>0.045539999999999997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250</v>
      </c>
      <c r="AT330" s="224" t="s">
        <v>217</v>
      </c>
      <c r="AU330" s="224" t="s">
        <v>82</v>
      </c>
      <c r="AY330" s="18" t="s">
        <v>214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80</v>
      </c>
      <c r="BK330" s="225">
        <f>ROUND(I330*H330,2)</f>
        <v>0</v>
      </c>
      <c r="BL330" s="18" t="s">
        <v>250</v>
      </c>
      <c r="BM330" s="224" t="s">
        <v>3133</v>
      </c>
    </row>
    <row r="331" s="2" customFormat="1">
      <c r="A331" s="39"/>
      <c r="B331" s="40"/>
      <c r="C331" s="41"/>
      <c r="D331" s="226" t="s">
        <v>224</v>
      </c>
      <c r="E331" s="41"/>
      <c r="F331" s="227" t="s">
        <v>3134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224</v>
      </c>
      <c r="AU331" s="18" t="s">
        <v>82</v>
      </c>
    </row>
    <row r="332" s="2" customFormat="1">
      <c r="A332" s="39"/>
      <c r="B332" s="40"/>
      <c r="C332" s="41"/>
      <c r="D332" s="231" t="s">
        <v>226</v>
      </c>
      <c r="E332" s="41"/>
      <c r="F332" s="232" t="s">
        <v>3135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226</v>
      </c>
      <c r="AU332" s="18" t="s">
        <v>82</v>
      </c>
    </row>
    <row r="333" s="13" customFormat="1">
      <c r="A333" s="13"/>
      <c r="B333" s="233"/>
      <c r="C333" s="234"/>
      <c r="D333" s="226" t="s">
        <v>242</v>
      </c>
      <c r="E333" s="254" t="s">
        <v>19</v>
      </c>
      <c r="F333" s="235" t="s">
        <v>3130</v>
      </c>
      <c r="G333" s="234"/>
      <c r="H333" s="236">
        <v>69</v>
      </c>
      <c r="I333" s="237"/>
      <c r="J333" s="234"/>
      <c r="K333" s="234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242</v>
      </c>
      <c r="AU333" s="242" t="s">
        <v>82</v>
      </c>
      <c r="AV333" s="13" t="s">
        <v>82</v>
      </c>
      <c r="AW333" s="13" t="s">
        <v>35</v>
      </c>
      <c r="AX333" s="13" t="s">
        <v>73</v>
      </c>
      <c r="AY333" s="242" t="s">
        <v>214</v>
      </c>
    </row>
    <row r="334" s="12" customFormat="1" ht="22.8" customHeight="1">
      <c r="A334" s="12"/>
      <c r="B334" s="197"/>
      <c r="C334" s="198"/>
      <c r="D334" s="199" t="s">
        <v>72</v>
      </c>
      <c r="E334" s="211" t="s">
        <v>3136</v>
      </c>
      <c r="F334" s="211" t="s">
        <v>3137</v>
      </c>
      <c r="G334" s="198"/>
      <c r="H334" s="198"/>
      <c r="I334" s="201"/>
      <c r="J334" s="212">
        <f>BK334</f>
        <v>0</v>
      </c>
      <c r="K334" s="198"/>
      <c r="L334" s="203"/>
      <c r="M334" s="204"/>
      <c r="N334" s="205"/>
      <c r="O334" s="205"/>
      <c r="P334" s="206">
        <f>SUM(P335:P342)</f>
        <v>0</v>
      </c>
      <c r="Q334" s="205"/>
      <c r="R334" s="206">
        <f>SUM(R335:R342)</f>
        <v>0.015470000000000001</v>
      </c>
      <c r="S334" s="205"/>
      <c r="T334" s="207">
        <f>SUM(T335:T342)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8" t="s">
        <v>82</v>
      </c>
      <c r="AT334" s="209" t="s">
        <v>72</v>
      </c>
      <c r="AU334" s="209" t="s">
        <v>80</v>
      </c>
      <c r="AY334" s="208" t="s">
        <v>214</v>
      </c>
      <c r="BK334" s="210">
        <f>SUM(BK335:BK342)</f>
        <v>0</v>
      </c>
    </row>
    <row r="335" s="2" customFormat="1" ht="16.5" customHeight="1">
      <c r="A335" s="39"/>
      <c r="B335" s="40"/>
      <c r="C335" s="213" t="s">
        <v>594</v>
      </c>
      <c r="D335" s="213" t="s">
        <v>217</v>
      </c>
      <c r="E335" s="214" t="s">
        <v>3138</v>
      </c>
      <c r="F335" s="215" t="s">
        <v>3139</v>
      </c>
      <c r="G335" s="216" t="s">
        <v>321</v>
      </c>
      <c r="H335" s="217">
        <v>45.5</v>
      </c>
      <c r="I335" s="218"/>
      <c r="J335" s="219">
        <f>ROUND(I335*H335,2)</f>
        <v>0</v>
      </c>
      <c r="K335" s="215" t="s">
        <v>221</v>
      </c>
      <c r="L335" s="45"/>
      <c r="M335" s="220" t="s">
        <v>19</v>
      </c>
      <c r="N335" s="221" t="s">
        <v>44</v>
      </c>
      <c r="O335" s="85"/>
      <c r="P335" s="222">
        <f>O335*H335</f>
        <v>0</v>
      </c>
      <c r="Q335" s="222">
        <v>0.00020000000000000001</v>
      </c>
      <c r="R335" s="222">
        <f>Q335*H335</f>
        <v>0.0091000000000000004</v>
      </c>
      <c r="S335" s="222">
        <v>0</v>
      </c>
      <c r="T335" s="223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4" t="s">
        <v>250</v>
      </c>
      <c r="AT335" s="224" t="s">
        <v>217</v>
      </c>
      <c r="AU335" s="224" t="s">
        <v>82</v>
      </c>
      <c r="AY335" s="18" t="s">
        <v>214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8" t="s">
        <v>80</v>
      </c>
      <c r="BK335" s="225">
        <f>ROUND(I335*H335,2)</f>
        <v>0</v>
      </c>
      <c r="BL335" s="18" t="s">
        <v>250</v>
      </c>
      <c r="BM335" s="224" t="s">
        <v>3140</v>
      </c>
    </row>
    <row r="336" s="2" customFormat="1">
      <c r="A336" s="39"/>
      <c r="B336" s="40"/>
      <c r="C336" s="41"/>
      <c r="D336" s="226" t="s">
        <v>224</v>
      </c>
      <c r="E336" s="41"/>
      <c r="F336" s="227" t="s">
        <v>3141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224</v>
      </c>
      <c r="AU336" s="18" t="s">
        <v>82</v>
      </c>
    </row>
    <row r="337" s="2" customFormat="1">
      <c r="A337" s="39"/>
      <c r="B337" s="40"/>
      <c r="C337" s="41"/>
      <c r="D337" s="231" t="s">
        <v>226</v>
      </c>
      <c r="E337" s="41"/>
      <c r="F337" s="232" t="s">
        <v>3142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226</v>
      </c>
      <c r="AU337" s="18" t="s">
        <v>82</v>
      </c>
    </row>
    <row r="338" s="13" customFormat="1">
      <c r="A338" s="13"/>
      <c r="B338" s="233"/>
      <c r="C338" s="234"/>
      <c r="D338" s="226" t="s">
        <v>242</v>
      </c>
      <c r="E338" s="254" t="s">
        <v>19</v>
      </c>
      <c r="F338" s="235" t="s">
        <v>3143</v>
      </c>
      <c r="G338" s="234"/>
      <c r="H338" s="236">
        <v>45.5</v>
      </c>
      <c r="I338" s="237"/>
      <c r="J338" s="234"/>
      <c r="K338" s="234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242</v>
      </c>
      <c r="AU338" s="242" t="s">
        <v>82</v>
      </c>
      <c r="AV338" s="13" t="s">
        <v>82</v>
      </c>
      <c r="AW338" s="13" t="s">
        <v>35</v>
      </c>
      <c r="AX338" s="13" t="s">
        <v>73</v>
      </c>
      <c r="AY338" s="242" t="s">
        <v>214</v>
      </c>
    </row>
    <row r="339" s="2" customFormat="1" ht="16.5" customHeight="1">
      <c r="A339" s="39"/>
      <c r="B339" s="40"/>
      <c r="C339" s="213" t="s">
        <v>600</v>
      </c>
      <c r="D339" s="213" t="s">
        <v>217</v>
      </c>
      <c r="E339" s="214" t="s">
        <v>3144</v>
      </c>
      <c r="F339" s="215" t="s">
        <v>3145</v>
      </c>
      <c r="G339" s="216" t="s">
        <v>321</v>
      </c>
      <c r="H339" s="217">
        <v>45.5</v>
      </c>
      <c r="I339" s="218"/>
      <c r="J339" s="219">
        <f>ROUND(I339*H339,2)</f>
        <v>0</v>
      </c>
      <c r="K339" s="215" t="s">
        <v>221</v>
      </c>
      <c r="L339" s="45"/>
      <c r="M339" s="220" t="s">
        <v>19</v>
      </c>
      <c r="N339" s="221" t="s">
        <v>44</v>
      </c>
      <c r="O339" s="85"/>
      <c r="P339" s="222">
        <f>O339*H339</f>
        <v>0</v>
      </c>
      <c r="Q339" s="222">
        <v>0.00013999999999999999</v>
      </c>
      <c r="R339" s="222">
        <f>Q339*H339</f>
        <v>0.0063699999999999998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250</v>
      </c>
      <c r="AT339" s="224" t="s">
        <v>217</v>
      </c>
      <c r="AU339" s="224" t="s">
        <v>82</v>
      </c>
      <c r="AY339" s="18" t="s">
        <v>214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80</v>
      </c>
      <c r="BK339" s="225">
        <f>ROUND(I339*H339,2)</f>
        <v>0</v>
      </c>
      <c r="BL339" s="18" t="s">
        <v>250</v>
      </c>
      <c r="BM339" s="224" t="s">
        <v>3146</v>
      </c>
    </row>
    <row r="340" s="2" customFormat="1">
      <c r="A340" s="39"/>
      <c r="B340" s="40"/>
      <c r="C340" s="41"/>
      <c r="D340" s="226" t="s">
        <v>224</v>
      </c>
      <c r="E340" s="41"/>
      <c r="F340" s="227" t="s">
        <v>3147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224</v>
      </c>
      <c r="AU340" s="18" t="s">
        <v>82</v>
      </c>
    </row>
    <row r="341" s="2" customFormat="1">
      <c r="A341" s="39"/>
      <c r="B341" s="40"/>
      <c r="C341" s="41"/>
      <c r="D341" s="231" t="s">
        <v>226</v>
      </c>
      <c r="E341" s="41"/>
      <c r="F341" s="232" t="s">
        <v>3148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226</v>
      </c>
      <c r="AU341" s="18" t="s">
        <v>82</v>
      </c>
    </row>
    <row r="342" s="13" customFormat="1">
      <c r="A342" s="13"/>
      <c r="B342" s="233"/>
      <c r="C342" s="234"/>
      <c r="D342" s="226" t="s">
        <v>242</v>
      </c>
      <c r="E342" s="254" t="s">
        <v>19</v>
      </c>
      <c r="F342" s="235" t="s">
        <v>3143</v>
      </c>
      <c r="G342" s="234"/>
      <c r="H342" s="236">
        <v>45.5</v>
      </c>
      <c r="I342" s="237"/>
      <c r="J342" s="234"/>
      <c r="K342" s="234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242</v>
      </c>
      <c r="AU342" s="242" t="s">
        <v>82</v>
      </c>
      <c r="AV342" s="13" t="s">
        <v>82</v>
      </c>
      <c r="AW342" s="13" t="s">
        <v>35</v>
      </c>
      <c r="AX342" s="13" t="s">
        <v>73</v>
      </c>
      <c r="AY342" s="242" t="s">
        <v>214</v>
      </c>
    </row>
    <row r="343" s="12" customFormat="1" ht="25.92" customHeight="1">
      <c r="A343" s="12"/>
      <c r="B343" s="197"/>
      <c r="C343" s="198"/>
      <c r="D343" s="199" t="s">
        <v>72</v>
      </c>
      <c r="E343" s="200" t="s">
        <v>254</v>
      </c>
      <c r="F343" s="200" t="s">
        <v>591</v>
      </c>
      <c r="G343" s="198"/>
      <c r="H343" s="198"/>
      <c r="I343" s="201"/>
      <c r="J343" s="202">
        <f>BK343</f>
        <v>0</v>
      </c>
      <c r="K343" s="198"/>
      <c r="L343" s="203"/>
      <c r="M343" s="204"/>
      <c r="N343" s="205"/>
      <c r="O343" s="205"/>
      <c r="P343" s="206">
        <f>P344</f>
        <v>0</v>
      </c>
      <c r="Q343" s="205"/>
      <c r="R343" s="206">
        <f>R344</f>
        <v>0.60538999999999987</v>
      </c>
      <c r="S343" s="205"/>
      <c r="T343" s="207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8" t="s">
        <v>236</v>
      </c>
      <c r="AT343" s="209" t="s">
        <v>72</v>
      </c>
      <c r="AU343" s="209" t="s">
        <v>73</v>
      </c>
      <c r="AY343" s="208" t="s">
        <v>214</v>
      </c>
      <c r="BK343" s="210">
        <f>BK344</f>
        <v>0</v>
      </c>
    </row>
    <row r="344" s="12" customFormat="1" ht="22.8" customHeight="1">
      <c r="A344" s="12"/>
      <c r="B344" s="197"/>
      <c r="C344" s="198"/>
      <c r="D344" s="199" t="s">
        <v>72</v>
      </c>
      <c r="E344" s="211" t="s">
        <v>592</v>
      </c>
      <c r="F344" s="211" t="s">
        <v>593</v>
      </c>
      <c r="G344" s="198"/>
      <c r="H344" s="198"/>
      <c r="I344" s="201"/>
      <c r="J344" s="212">
        <f>BK344</f>
        <v>0</v>
      </c>
      <c r="K344" s="198"/>
      <c r="L344" s="203"/>
      <c r="M344" s="204"/>
      <c r="N344" s="205"/>
      <c r="O344" s="205"/>
      <c r="P344" s="206">
        <f>SUM(P345:P454)</f>
        <v>0</v>
      </c>
      <c r="Q344" s="205"/>
      <c r="R344" s="206">
        <f>SUM(R345:R454)</f>
        <v>0.60538999999999987</v>
      </c>
      <c r="S344" s="205"/>
      <c r="T344" s="207">
        <f>SUM(T345:T454)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8" t="s">
        <v>236</v>
      </c>
      <c r="AT344" s="209" t="s">
        <v>72</v>
      </c>
      <c r="AU344" s="209" t="s">
        <v>80</v>
      </c>
      <c r="AY344" s="208" t="s">
        <v>214</v>
      </c>
      <c r="BK344" s="210">
        <f>SUM(BK345:BK454)</f>
        <v>0</v>
      </c>
    </row>
    <row r="345" s="2" customFormat="1" ht="16.5" customHeight="1">
      <c r="A345" s="39"/>
      <c r="B345" s="40"/>
      <c r="C345" s="213" t="s">
        <v>606</v>
      </c>
      <c r="D345" s="213" t="s">
        <v>217</v>
      </c>
      <c r="E345" s="214" t="s">
        <v>3149</v>
      </c>
      <c r="F345" s="215" t="s">
        <v>3150</v>
      </c>
      <c r="G345" s="216" t="s">
        <v>277</v>
      </c>
      <c r="H345" s="217">
        <v>34</v>
      </c>
      <c r="I345" s="218"/>
      <c r="J345" s="219">
        <f>ROUND(I345*H345,2)</f>
        <v>0</v>
      </c>
      <c r="K345" s="215" t="s">
        <v>221</v>
      </c>
      <c r="L345" s="45"/>
      <c r="M345" s="220" t="s">
        <v>19</v>
      </c>
      <c r="N345" s="221" t="s">
        <v>44</v>
      </c>
      <c r="O345" s="85"/>
      <c r="P345" s="222">
        <f>O345*H345</f>
        <v>0</v>
      </c>
      <c r="Q345" s="222">
        <v>4.0000000000000003E-05</v>
      </c>
      <c r="R345" s="222">
        <f>Q345*H345</f>
        <v>0.0013600000000000001</v>
      </c>
      <c r="S345" s="222">
        <v>0</v>
      </c>
      <c r="T345" s="223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4" t="s">
        <v>334</v>
      </c>
      <c r="AT345" s="224" t="s">
        <v>217</v>
      </c>
      <c r="AU345" s="224" t="s">
        <v>82</v>
      </c>
      <c r="AY345" s="18" t="s">
        <v>214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8" t="s">
        <v>80</v>
      </c>
      <c r="BK345" s="225">
        <f>ROUND(I345*H345,2)</f>
        <v>0</v>
      </c>
      <c r="BL345" s="18" t="s">
        <v>334</v>
      </c>
      <c r="BM345" s="224" t="s">
        <v>3151</v>
      </c>
    </row>
    <row r="346" s="2" customFormat="1">
      <c r="A346" s="39"/>
      <c r="B346" s="40"/>
      <c r="C346" s="41"/>
      <c r="D346" s="226" t="s">
        <v>224</v>
      </c>
      <c r="E346" s="41"/>
      <c r="F346" s="227" t="s">
        <v>3152</v>
      </c>
      <c r="G346" s="41"/>
      <c r="H346" s="41"/>
      <c r="I346" s="228"/>
      <c r="J346" s="41"/>
      <c r="K346" s="41"/>
      <c r="L346" s="45"/>
      <c r="M346" s="229"/>
      <c r="N346" s="230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224</v>
      </c>
      <c r="AU346" s="18" t="s">
        <v>82</v>
      </c>
    </row>
    <row r="347" s="2" customFormat="1">
      <c r="A347" s="39"/>
      <c r="B347" s="40"/>
      <c r="C347" s="41"/>
      <c r="D347" s="231" t="s">
        <v>226</v>
      </c>
      <c r="E347" s="41"/>
      <c r="F347" s="232" t="s">
        <v>3153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226</v>
      </c>
      <c r="AU347" s="18" t="s">
        <v>82</v>
      </c>
    </row>
    <row r="348" s="2" customFormat="1" ht="16.5" customHeight="1">
      <c r="A348" s="39"/>
      <c r="B348" s="40"/>
      <c r="C348" s="213" t="s">
        <v>612</v>
      </c>
      <c r="D348" s="213" t="s">
        <v>217</v>
      </c>
      <c r="E348" s="214" t="s">
        <v>3154</v>
      </c>
      <c r="F348" s="215" t="s">
        <v>3155</v>
      </c>
      <c r="G348" s="216" t="s">
        <v>277</v>
      </c>
      <c r="H348" s="217">
        <v>28</v>
      </c>
      <c r="I348" s="218"/>
      <c r="J348" s="219">
        <f>ROUND(I348*H348,2)</f>
        <v>0</v>
      </c>
      <c r="K348" s="215" t="s">
        <v>221</v>
      </c>
      <c r="L348" s="45"/>
      <c r="M348" s="220" t="s">
        <v>19</v>
      </c>
      <c r="N348" s="221" t="s">
        <v>44</v>
      </c>
      <c r="O348" s="85"/>
      <c r="P348" s="222">
        <f>O348*H348</f>
        <v>0</v>
      </c>
      <c r="Q348" s="222">
        <v>6.0000000000000002E-05</v>
      </c>
      <c r="R348" s="222">
        <f>Q348*H348</f>
        <v>0.0016800000000000001</v>
      </c>
      <c r="S348" s="222">
        <v>0</v>
      </c>
      <c r="T348" s="22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334</v>
      </c>
      <c r="AT348" s="224" t="s">
        <v>217</v>
      </c>
      <c r="AU348" s="224" t="s">
        <v>82</v>
      </c>
      <c r="AY348" s="18" t="s">
        <v>214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80</v>
      </c>
      <c r="BK348" s="225">
        <f>ROUND(I348*H348,2)</f>
        <v>0</v>
      </c>
      <c r="BL348" s="18" t="s">
        <v>334</v>
      </c>
      <c r="BM348" s="224" t="s">
        <v>3156</v>
      </c>
    </row>
    <row r="349" s="2" customFormat="1">
      <c r="A349" s="39"/>
      <c r="B349" s="40"/>
      <c r="C349" s="41"/>
      <c r="D349" s="226" t="s">
        <v>224</v>
      </c>
      <c r="E349" s="41"/>
      <c r="F349" s="227" t="s">
        <v>3157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224</v>
      </c>
      <c r="AU349" s="18" t="s">
        <v>82</v>
      </c>
    </row>
    <row r="350" s="2" customFormat="1">
      <c r="A350" s="39"/>
      <c r="B350" s="40"/>
      <c r="C350" s="41"/>
      <c r="D350" s="231" t="s">
        <v>226</v>
      </c>
      <c r="E350" s="41"/>
      <c r="F350" s="232" t="s">
        <v>3158</v>
      </c>
      <c r="G350" s="41"/>
      <c r="H350" s="41"/>
      <c r="I350" s="228"/>
      <c r="J350" s="41"/>
      <c r="K350" s="41"/>
      <c r="L350" s="45"/>
      <c r="M350" s="229"/>
      <c r="N350" s="230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226</v>
      </c>
      <c r="AU350" s="18" t="s">
        <v>82</v>
      </c>
    </row>
    <row r="351" s="2" customFormat="1" ht="16.5" customHeight="1">
      <c r="A351" s="39"/>
      <c r="B351" s="40"/>
      <c r="C351" s="213" t="s">
        <v>616</v>
      </c>
      <c r="D351" s="213" t="s">
        <v>217</v>
      </c>
      <c r="E351" s="214" t="s">
        <v>3159</v>
      </c>
      <c r="F351" s="215" t="s">
        <v>3160</v>
      </c>
      <c r="G351" s="216" t="s">
        <v>277</v>
      </c>
      <c r="H351" s="217">
        <v>10</v>
      </c>
      <c r="I351" s="218"/>
      <c r="J351" s="219">
        <f>ROUND(I351*H351,2)</f>
        <v>0</v>
      </c>
      <c r="K351" s="215" t="s">
        <v>221</v>
      </c>
      <c r="L351" s="45"/>
      <c r="M351" s="220" t="s">
        <v>19</v>
      </c>
      <c r="N351" s="221" t="s">
        <v>44</v>
      </c>
      <c r="O351" s="85"/>
      <c r="P351" s="222">
        <f>O351*H351</f>
        <v>0</v>
      </c>
      <c r="Q351" s="222">
        <v>0.00012</v>
      </c>
      <c r="R351" s="222">
        <f>Q351*H351</f>
        <v>0.0012000000000000001</v>
      </c>
      <c r="S351" s="222">
        <v>0</v>
      </c>
      <c r="T351" s="22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4" t="s">
        <v>334</v>
      </c>
      <c r="AT351" s="224" t="s">
        <v>217</v>
      </c>
      <c r="AU351" s="224" t="s">
        <v>82</v>
      </c>
      <c r="AY351" s="18" t="s">
        <v>214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8" t="s">
        <v>80</v>
      </c>
      <c r="BK351" s="225">
        <f>ROUND(I351*H351,2)</f>
        <v>0</v>
      </c>
      <c r="BL351" s="18" t="s">
        <v>334</v>
      </c>
      <c r="BM351" s="224" t="s">
        <v>3161</v>
      </c>
    </row>
    <row r="352" s="2" customFormat="1">
      <c r="A352" s="39"/>
      <c r="B352" s="40"/>
      <c r="C352" s="41"/>
      <c r="D352" s="226" t="s">
        <v>224</v>
      </c>
      <c r="E352" s="41"/>
      <c r="F352" s="227" t="s">
        <v>3162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224</v>
      </c>
      <c r="AU352" s="18" t="s">
        <v>82</v>
      </c>
    </row>
    <row r="353" s="2" customFormat="1">
      <c r="A353" s="39"/>
      <c r="B353" s="40"/>
      <c r="C353" s="41"/>
      <c r="D353" s="231" t="s">
        <v>226</v>
      </c>
      <c r="E353" s="41"/>
      <c r="F353" s="232" t="s">
        <v>3163</v>
      </c>
      <c r="G353" s="41"/>
      <c r="H353" s="41"/>
      <c r="I353" s="228"/>
      <c r="J353" s="41"/>
      <c r="K353" s="41"/>
      <c r="L353" s="45"/>
      <c r="M353" s="229"/>
      <c r="N353" s="230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226</v>
      </c>
      <c r="AU353" s="18" t="s">
        <v>82</v>
      </c>
    </row>
    <row r="354" s="2" customFormat="1" ht="16.5" customHeight="1">
      <c r="A354" s="39"/>
      <c r="B354" s="40"/>
      <c r="C354" s="213" t="s">
        <v>622</v>
      </c>
      <c r="D354" s="213" t="s">
        <v>217</v>
      </c>
      <c r="E354" s="214" t="s">
        <v>3164</v>
      </c>
      <c r="F354" s="215" t="s">
        <v>3165</v>
      </c>
      <c r="G354" s="216" t="s">
        <v>277</v>
      </c>
      <c r="H354" s="217">
        <v>3</v>
      </c>
      <c r="I354" s="218"/>
      <c r="J354" s="219">
        <f>ROUND(I354*H354,2)</f>
        <v>0</v>
      </c>
      <c r="K354" s="215" t="s">
        <v>221</v>
      </c>
      <c r="L354" s="45"/>
      <c r="M354" s="220" t="s">
        <v>19</v>
      </c>
      <c r="N354" s="221" t="s">
        <v>44</v>
      </c>
      <c r="O354" s="85"/>
      <c r="P354" s="222">
        <f>O354*H354</f>
        <v>0</v>
      </c>
      <c r="Q354" s="222">
        <v>0.00019000000000000001</v>
      </c>
      <c r="R354" s="222">
        <f>Q354*H354</f>
        <v>0.00056999999999999998</v>
      </c>
      <c r="S354" s="222">
        <v>0</v>
      </c>
      <c r="T354" s="223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4" t="s">
        <v>334</v>
      </c>
      <c r="AT354" s="224" t="s">
        <v>217</v>
      </c>
      <c r="AU354" s="224" t="s">
        <v>82</v>
      </c>
      <c r="AY354" s="18" t="s">
        <v>214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8" t="s">
        <v>80</v>
      </c>
      <c r="BK354" s="225">
        <f>ROUND(I354*H354,2)</f>
        <v>0</v>
      </c>
      <c r="BL354" s="18" t="s">
        <v>334</v>
      </c>
      <c r="BM354" s="224" t="s">
        <v>3166</v>
      </c>
    </row>
    <row r="355" s="2" customFormat="1">
      <c r="A355" s="39"/>
      <c r="B355" s="40"/>
      <c r="C355" s="41"/>
      <c r="D355" s="226" t="s">
        <v>224</v>
      </c>
      <c r="E355" s="41"/>
      <c r="F355" s="227" t="s">
        <v>3167</v>
      </c>
      <c r="G355" s="41"/>
      <c r="H355" s="41"/>
      <c r="I355" s="228"/>
      <c r="J355" s="41"/>
      <c r="K355" s="41"/>
      <c r="L355" s="45"/>
      <c r="M355" s="229"/>
      <c r="N355" s="230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224</v>
      </c>
      <c r="AU355" s="18" t="s">
        <v>82</v>
      </c>
    </row>
    <row r="356" s="2" customFormat="1">
      <c r="A356" s="39"/>
      <c r="B356" s="40"/>
      <c r="C356" s="41"/>
      <c r="D356" s="231" t="s">
        <v>226</v>
      </c>
      <c r="E356" s="41"/>
      <c r="F356" s="232" t="s">
        <v>3168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226</v>
      </c>
      <c r="AU356" s="18" t="s">
        <v>82</v>
      </c>
    </row>
    <row r="357" s="2" customFormat="1" ht="16.5" customHeight="1">
      <c r="A357" s="39"/>
      <c r="B357" s="40"/>
      <c r="C357" s="213" t="s">
        <v>628</v>
      </c>
      <c r="D357" s="213" t="s">
        <v>217</v>
      </c>
      <c r="E357" s="214" t="s">
        <v>3169</v>
      </c>
      <c r="F357" s="215" t="s">
        <v>3170</v>
      </c>
      <c r="G357" s="216" t="s">
        <v>277</v>
      </c>
      <c r="H357" s="217">
        <v>34</v>
      </c>
      <c r="I357" s="218"/>
      <c r="J357" s="219">
        <f>ROUND(I357*H357,2)</f>
        <v>0</v>
      </c>
      <c r="K357" s="215" t="s">
        <v>221</v>
      </c>
      <c r="L357" s="45"/>
      <c r="M357" s="220" t="s">
        <v>19</v>
      </c>
      <c r="N357" s="221" t="s">
        <v>44</v>
      </c>
      <c r="O357" s="85"/>
      <c r="P357" s="222">
        <f>O357*H357</f>
        <v>0</v>
      </c>
      <c r="Q357" s="222">
        <v>2.0000000000000002E-05</v>
      </c>
      <c r="R357" s="222">
        <f>Q357*H357</f>
        <v>0.00068000000000000005</v>
      </c>
      <c r="S357" s="222">
        <v>0</v>
      </c>
      <c r="T357" s="223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4" t="s">
        <v>334</v>
      </c>
      <c r="AT357" s="224" t="s">
        <v>217</v>
      </c>
      <c r="AU357" s="224" t="s">
        <v>82</v>
      </c>
      <c r="AY357" s="18" t="s">
        <v>214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8" t="s">
        <v>80</v>
      </c>
      <c r="BK357" s="225">
        <f>ROUND(I357*H357,2)</f>
        <v>0</v>
      </c>
      <c r="BL357" s="18" t="s">
        <v>334</v>
      </c>
      <c r="BM357" s="224" t="s">
        <v>3171</v>
      </c>
    </row>
    <row r="358" s="2" customFormat="1">
      <c r="A358" s="39"/>
      <c r="B358" s="40"/>
      <c r="C358" s="41"/>
      <c r="D358" s="226" t="s">
        <v>224</v>
      </c>
      <c r="E358" s="41"/>
      <c r="F358" s="227" t="s">
        <v>3172</v>
      </c>
      <c r="G358" s="41"/>
      <c r="H358" s="41"/>
      <c r="I358" s="228"/>
      <c r="J358" s="41"/>
      <c r="K358" s="41"/>
      <c r="L358" s="45"/>
      <c r="M358" s="229"/>
      <c r="N358" s="230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224</v>
      </c>
      <c r="AU358" s="18" t="s">
        <v>82</v>
      </c>
    </row>
    <row r="359" s="2" customFormat="1">
      <c r="A359" s="39"/>
      <c r="B359" s="40"/>
      <c r="C359" s="41"/>
      <c r="D359" s="231" t="s">
        <v>226</v>
      </c>
      <c r="E359" s="41"/>
      <c r="F359" s="232" t="s">
        <v>3173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226</v>
      </c>
      <c r="AU359" s="18" t="s">
        <v>82</v>
      </c>
    </row>
    <row r="360" s="2" customFormat="1" ht="16.5" customHeight="1">
      <c r="A360" s="39"/>
      <c r="B360" s="40"/>
      <c r="C360" s="243" t="s">
        <v>634</v>
      </c>
      <c r="D360" s="243" t="s">
        <v>254</v>
      </c>
      <c r="E360" s="244" t="s">
        <v>3174</v>
      </c>
      <c r="F360" s="245" t="s">
        <v>3175</v>
      </c>
      <c r="G360" s="246" t="s">
        <v>277</v>
      </c>
      <c r="H360" s="247">
        <v>10</v>
      </c>
      <c r="I360" s="248"/>
      <c r="J360" s="249">
        <f>ROUND(I360*H360,2)</f>
        <v>0</v>
      </c>
      <c r="K360" s="245" t="s">
        <v>19</v>
      </c>
      <c r="L360" s="250"/>
      <c r="M360" s="251" t="s">
        <v>19</v>
      </c>
      <c r="N360" s="252" t="s">
        <v>44</v>
      </c>
      <c r="O360" s="85"/>
      <c r="P360" s="222">
        <f>O360*H360</f>
        <v>0</v>
      </c>
      <c r="Q360" s="222">
        <v>0.001</v>
      </c>
      <c r="R360" s="222">
        <f>Q360*H360</f>
        <v>0.01</v>
      </c>
      <c r="S360" s="222">
        <v>0</v>
      </c>
      <c r="T360" s="223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4" t="s">
        <v>257</v>
      </c>
      <c r="AT360" s="224" t="s">
        <v>254</v>
      </c>
      <c r="AU360" s="224" t="s">
        <v>82</v>
      </c>
      <c r="AY360" s="18" t="s">
        <v>214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8" t="s">
        <v>80</v>
      </c>
      <c r="BK360" s="225">
        <f>ROUND(I360*H360,2)</f>
        <v>0</v>
      </c>
      <c r="BL360" s="18" t="s">
        <v>250</v>
      </c>
      <c r="BM360" s="224" t="s">
        <v>3176</v>
      </c>
    </row>
    <row r="361" s="2" customFormat="1">
      <c r="A361" s="39"/>
      <c r="B361" s="40"/>
      <c r="C361" s="41"/>
      <c r="D361" s="226" t="s">
        <v>224</v>
      </c>
      <c r="E361" s="41"/>
      <c r="F361" s="227" t="s">
        <v>3175</v>
      </c>
      <c r="G361" s="41"/>
      <c r="H361" s="41"/>
      <c r="I361" s="228"/>
      <c r="J361" s="41"/>
      <c r="K361" s="41"/>
      <c r="L361" s="45"/>
      <c r="M361" s="229"/>
      <c r="N361" s="230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224</v>
      </c>
      <c r="AU361" s="18" t="s">
        <v>82</v>
      </c>
    </row>
    <row r="362" s="2" customFormat="1" ht="16.5" customHeight="1">
      <c r="A362" s="39"/>
      <c r="B362" s="40"/>
      <c r="C362" s="243" t="s">
        <v>640</v>
      </c>
      <c r="D362" s="243" t="s">
        <v>254</v>
      </c>
      <c r="E362" s="244" t="s">
        <v>3177</v>
      </c>
      <c r="F362" s="245" t="s">
        <v>3178</v>
      </c>
      <c r="G362" s="246" t="s">
        <v>277</v>
      </c>
      <c r="H362" s="247">
        <v>12</v>
      </c>
      <c r="I362" s="248"/>
      <c r="J362" s="249">
        <f>ROUND(I362*H362,2)</f>
        <v>0</v>
      </c>
      <c r="K362" s="245" t="s">
        <v>19</v>
      </c>
      <c r="L362" s="250"/>
      <c r="M362" s="251" t="s">
        <v>19</v>
      </c>
      <c r="N362" s="252" t="s">
        <v>44</v>
      </c>
      <c r="O362" s="85"/>
      <c r="P362" s="222">
        <f>O362*H362</f>
        <v>0</v>
      </c>
      <c r="Q362" s="222">
        <v>0</v>
      </c>
      <c r="R362" s="222">
        <f>Q362*H362</f>
        <v>0</v>
      </c>
      <c r="S362" s="222">
        <v>0</v>
      </c>
      <c r="T362" s="22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4" t="s">
        <v>257</v>
      </c>
      <c r="AT362" s="224" t="s">
        <v>254</v>
      </c>
      <c r="AU362" s="224" t="s">
        <v>82</v>
      </c>
      <c r="AY362" s="18" t="s">
        <v>214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80</v>
      </c>
      <c r="BK362" s="225">
        <f>ROUND(I362*H362,2)</f>
        <v>0</v>
      </c>
      <c r="BL362" s="18" t="s">
        <v>250</v>
      </c>
      <c r="BM362" s="224" t="s">
        <v>3179</v>
      </c>
    </row>
    <row r="363" s="2" customFormat="1">
      <c r="A363" s="39"/>
      <c r="B363" s="40"/>
      <c r="C363" s="41"/>
      <c r="D363" s="226" t="s">
        <v>224</v>
      </c>
      <c r="E363" s="41"/>
      <c r="F363" s="227" t="s">
        <v>3178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224</v>
      </c>
      <c r="AU363" s="18" t="s">
        <v>82</v>
      </c>
    </row>
    <row r="364" s="2" customFormat="1">
      <c r="A364" s="39"/>
      <c r="B364" s="40"/>
      <c r="C364" s="41"/>
      <c r="D364" s="226" t="s">
        <v>507</v>
      </c>
      <c r="E364" s="41"/>
      <c r="F364" s="253" t="s">
        <v>3180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507</v>
      </c>
      <c r="AU364" s="18" t="s">
        <v>82</v>
      </c>
    </row>
    <row r="365" s="2" customFormat="1" ht="24.15" customHeight="1">
      <c r="A365" s="39"/>
      <c r="B365" s="40"/>
      <c r="C365" s="243" t="s">
        <v>646</v>
      </c>
      <c r="D365" s="243" t="s">
        <v>254</v>
      </c>
      <c r="E365" s="244" t="s">
        <v>3181</v>
      </c>
      <c r="F365" s="245" t="s">
        <v>3182</v>
      </c>
      <c r="G365" s="246" t="s">
        <v>277</v>
      </c>
      <c r="H365" s="247">
        <v>12</v>
      </c>
      <c r="I365" s="248"/>
      <c r="J365" s="249">
        <f>ROUND(I365*H365,2)</f>
        <v>0</v>
      </c>
      <c r="K365" s="245" t="s">
        <v>19</v>
      </c>
      <c r="L365" s="250"/>
      <c r="M365" s="251" t="s">
        <v>19</v>
      </c>
      <c r="N365" s="252" t="s">
        <v>44</v>
      </c>
      <c r="O365" s="85"/>
      <c r="P365" s="222">
        <f>O365*H365</f>
        <v>0</v>
      </c>
      <c r="Q365" s="222">
        <v>0</v>
      </c>
      <c r="R365" s="222">
        <f>Q365*H365</f>
        <v>0</v>
      </c>
      <c r="S365" s="222">
        <v>0</v>
      </c>
      <c r="T365" s="223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4" t="s">
        <v>257</v>
      </c>
      <c r="AT365" s="224" t="s">
        <v>254</v>
      </c>
      <c r="AU365" s="224" t="s">
        <v>82</v>
      </c>
      <c r="AY365" s="18" t="s">
        <v>214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8" t="s">
        <v>80</v>
      </c>
      <c r="BK365" s="225">
        <f>ROUND(I365*H365,2)</f>
        <v>0</v>
      </c>
      <c r="BL365" s="18" t="s">
        <v>250</v>
      </c>
      <c r="BM365" s="224" t="s">
        <v>3183</v>
      </c>
    </row>
    <row r="366" s="2" customFormat="1">
      <c r="A366" s="39"/>
      <c r="B366" s="40"/>
      <c r="C366" s="41"/>
      <c r="D366" s="226" t="s">
        <v>224</v>
      </c>
      <c r="E366" s="41"/>
      <c r="F366" s="227" t="s">
        <v>3182</v>
      </c>
      <c r="G366" s="41"/>
      <c r="H366" s="41"/>
      <c r="I366" s="228"/>
      <c r="J366" s="41"/>
      <c r="K366" s="41"/>
      <c r="L366" s="45"/>
      <c r="M366" s="229"/>
      <c r="N366" s="230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224</v>
      </c>
      <c r="AU366" s="18" t="s">
        <v>82</v>
      </c>
    </row>
    <row r="367" s="2" customFormat="1">
      <c r="A367" s="39"/>
      <c r="B367" s="40"/>
      <c r="C367" s="41"/>
      <c r="D367" s="226" t="s">
        <v>507</v>
      </c>
      <c r="E367" s="41"/>
      <c r="F367" s="253" t="s">
        <v>3180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507</v>
      </c>
      <c r="AU367" s="18" t="s">
        <v>82</v>
      </c>
    </row>
    <row r="368" s="2" customFormat="1" ht="16.5" customHeight="1">
      <c r="A368" s="39"/>
      <c r="B368" s="40"/>
      <c r="C368" s="213" t="s">
        <v>652</v>
      </c>
      <c r="D368" s="213" t="s">
        <v>217</v>
      </c>
      <c r="E368" s="214" t="s">
        <v>3184</v>
      </c>
      <c r="F368" s="215" t="s">
        <v>3185</v>
      </c>
      <c r="G368" s="216" t="s">
        <v>277</v>
      </c>
      <c r="H368" s="217">
        <v>54</v>
      </c>
      <c r="I368" s="218"/>
      <c r="J368" s="219">
        <f>ROUND(I368*H368,2)</f>
        <v>0</v>
      </c>
      <c r="K368" s="215" t="s">
        <v>221</v>
      </c>
      <c r="L368" s="45"/>
      <c r="M368" s="220" t="s">
        <v>19</v>
      </c>
      <c r="N368" s="221" t="s">
        <v>44</v>
      </c>
      <c r="O368" s="85"/>
      <c r="P368" s="222">
        <f>O368*H368</f>
        <v>0</v>
      </c>
      <c r="Q368" s="222">
        <v>2.0000000000000002E-05</v>
      </c>
      <c r="R368" s="222">
        <f>Q368*H368</f>
        <v>0.00108</v>
      </c>
      <c r="S368" s="222">
        <v>0</v>
      </c>
      <c r="T368" s="223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4" t="s">
        <v>334</v>
      </c>
      <c r="AT368" s="224" t="s">
        <v>217</v>
      </c>
      <c r="AU368" s="224" t="s">
        <v>82</v>
      </c>
      <c r="AY368" s="18" t="s">
        <v>214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8" t="s">
        <v>80</v>
      </c>
      <c r="BK368" s="225">
        <f>ROUND(I368*H368,2)</f>
        <v>0</v>
      </c>
      <c r="BL368" s="18" t="s">
        <v>334</v>
      </c>
      <c r="BM368" s="224" t="s">
        <v>3186</v>
      </c>
    </row>
    <row r="369" s="2" customFormat="1">
      <c r="A369" s="39"/>
      <c r="B369" s="40"/>
      <c r="C369" s="41"/>
      <c r="D369" s="226" t="s">
        <v>224</v>
      </c>
      <c r="E369" s="41"/>
      <c r="F369" s="227" t="s">
        <v>3187</v>
      </c>
      <c r="G369" s="41"/>
      <c r="H369" s="41"/>
      <c r="I369" s="228"/>
      <c r="J369" s="41"/>
      <c r="K369" s="41"/>
      <c r="L369" s="45"/>
      <c r="M369" s="229"/>
      <c r="N369" s="230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224</v>
      </c>
      <c r="AU369" s="18" t="s">
        <v>82</v>
      </c>
    </row>
    <row r="370" s="2" customFormat="1">
      <c r="A370" s="39"/>
      <c r="B370" s="40"/>
      <c r="C370" s="41"/>
      <c r="D370" s="231" t="s">
        <v>226</v>
      </c>
      <c r="E370" s="41"/>
      <c r="F370" s="232" t="s">
        <v>3188</v>
      </c>
      <c r="G370" s="41"/>
      <c r="H370" s="41"/>
      <c r="I370" s="228"/>
      <c r="J370" s="41"/>
      <c r="K370" s="41"/>
      <c r="L370" s="45"/>
      <c r="M370" s="229"/>
      <c r="N370" s="230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226</v>
      </c>
      <c r="AU370" s="18" t="s">
        <v>82</v>
      </c>
    </row>
    <row r="371" s="2" customFormat="1" ht="16.5" customHeight="1">
      <c r="A371" s="39"/>
      <c r="B371" s="40"/>
      <c r="C371" s="243" t="s">
        <v>658</v>
      </c>
      <c r="D371" s="243" t="s">
        <v>254</v>
      </c>
      <c r="E371" s="244" t="s">
        <v>3189</v>
      </c>
      <c r="F371" s="245" t="s">
        <v>3190</v>
      </c>
      <c r="G371" s="246" t="s">
        <v>277</v>
      </c>
      <c r="H371" s="247">
        <v>14</v>
      </c>
      <c r="I371" s="248"/>
      <c r="J371" s="249">
        <f>ROUND(I371*H371,2)</f>
        <v>0</v>
      </c>
      <c r="K371" s="245" t="s">
        <v>19</v>
      </c>
      <c r="L371" s="250"/>
      <c r="M371" s="251" t="s">
        <v>19</v>
      </c>
      <c r="N371" s="252" t="s">
        <v>44</v>
      </c>
      <c r="O371" s="85"/>
      <c r="P371" s="222">
        <f>O371*H371</f>
        <v>0</v>
      </c>
      <c r="Q371" s="222">
        <v>0.0019</v>
      </c>
      <c r="R371" s="222">
        <f>Q371*H371</f>
        <v>0.026599999999999999</v>
      </c>
      <c r="S371" s="222">
        <v>0</v>
      </c>
      <c r="T371" s="223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4" t="s">
        <v>257</v>
      </c>
      <c r="AT371" s="224" t="s">
        <v>254</v>
      </c>
      <c r="AU371" s="224" t="s">
        <v>82</v>
      </c>
      <c r="AY371" s="18" t="s">
        <v>214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8" t="s">
        <v>80</v>
      </c>
      <c r="BK371" s="225">
        <f>ROUND(I371*H371,2)</f>
        <v>0</v>
      </c>
      <c r="BL371" s="18" t="s">
        <v>250</v>
      </c>
      <c r="BM371" s="224" t="s">
        <v>3191</v>
      </c>
    </row>
    <row r="372" s="2" customFormat="1">
      <c r="A372" s="39"/>
      <c r="B372" s="40"/>
      <c r="C372" s="41"/>
      <c r="D372" s="226" t="s">
        <v>224</v>
      </c>
      <c r="E372" s="41"/>
      <c r="F372" s="227" t="s">
        <v>3192</v>
      </c>
      <c r="G372" s="41"/>
      <c r="H372" s="41"/>
      <c r="I372" s="228"/>
      <c r="J372" s="41"/>
      <c r="K372" s="41"/>
      <c r="L372" s="45"/>
      <c r="M372" s="229"/>
      <c r="N372" s="230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224</v>
      </c>
      <c r="AU372" s="18" t="s">
        <v>82</v>
      </c>
    </row>
    <row r="373" s="2" customFormat="1">
      <c r="A373" s="39"/>
      <c r="B373" s="40"/>
      <c r="C373" s="41"/>
      <c r="D373" s="226" t="s">
        <v>507</v>
      </c>
      <c r="E373" s="41"/>
      <c r="F373" s="253" t="s">
        <v>525</v>
      </c>
      <c r="G373" s="41"/>
      <c r="H373" s="41"/>
      <c r="I373" s="228"/>
      <c r="J373" s="41"/>
      <c r="K373" s="41"/>
      <c r="L373" s="45"/>
      <c r="M373" s="229"/>
      <c r="N373" s="230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507</v>
      </c>
      <c r="AU373" s="18" t="s">
        <v>82</v>
      </c>
    </row>
    <row r="374" s="2" customFormat="1" ht="16.5" customHeight="1">
      <c r="A374" s="39"/>
      <c r="B374" s="40"/>
      <c r="C374" s="243" t="s">
        <v>664</v>
      </c>
      <c r="D374" s="243" t="s">
        <v>254</v>
      </c>
      <c r="E374" s="244" t="s">
        <v>3193</v>
      </c>
      <c r="F374" s="245" t="s">
        <v>3194</v>
      </c>
      <c r="G374" s="246" t="s">
        <v>277</v>
      </c>
      <c r="H374" s="247">
        <v>40</v>
      </c>
      <c r="I374" s="248"/>
      <c r="J374" s="249">
        <f>ROUND(I374*H374,2)</f>
        <v>0</v>
      </c>
      <c r="K374" s="245" t="s">
        <v>19</v>
      </c>
      <c r="L374" s="250"/>
      <c r="M374" s="251" t="s">
        <v>19</v>
      </c>
      <c r="N374" s="252" t="s">
        <v>44</v>
      </c>
      <c r="O374" s="85"/>
      <c r="P374" s="222">
        <f>O374*H374</f>
        <v>0</v>
      </c>
      <c r="Q374" s="222">
        <v>0.00016000000000000001</v>
      </c>
      <c r="R374" s="222">
        <f>Q374*H374</f>
        <v>0.0064000000000000003</v>
      </c>
      <c r="S374" s="222">
        <v>0</v>
      </c>
      <c r="T374" s="223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4" t="s">
        <v>257</v>
      </c>
      <c r="AT374" s="224" t="s">
        <v>254</v>
      </c>
      <c r="AU374" s="224" t="s">
        <v>82</v>
      </c>
      <c r="AY374" s="18" t="s">
        <v>214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8" t="s">
        <v>80</v>
      </c>
      <c r="BK374" s="225">
        <f>ROUND(I374*H374,2)</f>
        <v>0</v>
      </c>
      <c r="BL374" s="18" t="s">
        <v>250</v>
      </c>
      <c r="BM374" s="224" t="s">
        <v>3195</v>
      </c>
    </row>
    <row r="375" s="2" customFormat="1">
      <c r="A375" s="39"/>
      <c r="B375" s="40"/>
      <c r="C375" s="41"/>
      <c r="D375" s="226" t="s">
        <v>224</v>
      </c>
      <c r="E375" s="41"/>
      <c r="F375" s="227" t="s">
        <v>3196</v>
      </c>
      <c r="G375" s="41"/>
      <c r="H375" s="41"/>
      <c r="I375" s="228"/>
      <c r="J375" s="41"/>
      <c r="K375" s="41"/>
      <c r="L375" s="45"/>
      <c r="M375" s="229"/>
      <c r="N375" s="230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224</v>
      </c>
      <c r="AU375" s="18" t="s">
        <v>82</v>
      </c>
    </row>
    <row r="376" s="2" customFormat="1" ht="16.5" customHeight="1">
      <c r="A376" s="39"/>
      <c r="B376" s="40"/>
      <c r="C376" s="213" t="s">
        <v>670</v>
      </c>
      <c r="D376" s="213" t="s">
        <v>217</v>
      </c>
      <c r="E376" s="214" t="s">
        <v>3197</v>
      </c>
      <c r="F376" s="215" t="s">
        <v>3198</v>
      </c>
      <c r="G376" s="216" t="s">
        <v>277</v>
      </c>
      <c r="H376" s="217">
        <v>24</v>
      </c>
      <c r="I376" s="218"/>
      <c r="J376" s="219">
        <f>ROUND(I376*H376,2)</f>
        <v>0</v>
      </c>
      <c r="K376" s="215" t="s">
        <v>221</v>
      </c>
      <c r="L376" s="45"/>
      <c r="M376" s="220" t="s">
        <v>19</v>
      </c>
      <c r="N376" s="221" t="s">
        <v>44</v>
      </c>
      <c r="O376" s="85"/>
      <c r="P376" s="222">
        <f>O376*H376</f>
        <v>0</v>
      </c>
      <c r="Q376" s="222">
        <v>3.0000000000000001E-05</v>
      </c>
      <c r="R376" s="222">
        <f>Q376*H376</f>
        <v>0.00072000000000000005</v>
      </c>
      <c r="S376" s="222">
        <v>0</v>
      </c>
      <c r="T376" s="223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4" t="s">
        <v>334</v>
      </c>
      <c r="AT376" s="224" t="s">
        <v>217</v>
      </c>
      <c r="AU376" s="224" t="s">
        <v>82</v>
      </c>
      <c r="AY376" s="18" t="s">
        <v>214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8" t="s">
        <v>80</v>
      </c>
      <c r="BK376" s="225">
        <f>ROUND(I376*H376,2)</f>
        <v>0</v>
      </c>
      <c r="BL376" s="18" t="s">
        <v>334</v>
      </c>
      <c r="BM376" s="224" t="s">
        <v>3199</v>
      </c>
    </row>
    <row r="377" s="2" customFormat="1">
      <c r="A377" s="39"/>
      <c r="B377" s="40"/>
      <c r="C377" s="41"/>
      <c r="D377" s="226" t="s">
        <v>224</v>
      </c>
      <c r="E377" s="41"/>
      <c r="F377" s="227" t="s">
        <v>3200</v>
      </c>
      <c r="G377" s="41"/>
      <c r="H377" s="41"/>
      <c r="I377" s="228"/>
      <c r="J377" s="41"/>
      <c r="K377" s="41"/>
      <c r="L377" s="45"/>
      <c r="M377" s="229"/>
      <c r="N377" s="230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224</v>
      </c>
      <c r="AU377" s="18" t="s">
        <v>82</v>
      </c>
    </row>
    <row r="378" s="2" customFormat="1">
      <c r="A378" s="39"/>
      <c r="B378" s="40"/>
      <c r="C378" s="41"/>
      <c r="D378" s="231" t="s">
        <v>226</v>
      </c>
      <c r="E378" s="41"/>
      <c r="F378" s="232" t="s">
        <v>3201</v>
      </c>
      <c r="G378" s="41"/>
      <c r="H378" s="41"/>
      <c r="I378" s="228"/>
      <c r="J378" s="41"/>
      <c r="K378" s="41"/>
      <c r="L378" s="45"/>
      <c r="M378" s="229"/>
      <c r="N378" s="230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226</v>
      </c>
      <c r="AU378" s="18" t="s">
        <v>82</v>
      </c>
    </row>
    <row r="379" s="2" customFormat="1" ht="16.5" customHeight="1">
      <c r="A379" s="39"/>
      <c r="B379" s="40"/>
      <c r="C379" s="243" t="s">
        <v>677</v>
      </c>
      <c r="D379" s="243" t="s">
        <v>254</v>
      </c>
      <c r="E379" s="244" t="s">
        <v>3202</v>
      </c>
      <c r="F379" s="245" t="s">
        <v>3192</v>
      </c>
      <c r="G379" s="246" t="s">
        <v>277</v>
      </c>
      <c r="H379" s="247">
        <v>12</v>
      </c>
      <c r="I379" s="248"/>
      <c r="J379" s="249">
        <f>ROUND(I379*H379,2)</f>
        <v>0</v>
      </c>
      <c r="K379" s="245" t="s">
        <v>19</v>
      </c>
      <c r="L379" s="250"/>
      <c r="M379" s="251" t="s">
        <v>19</v>
      </c>
      <c r="N379" s="252" t="s">
        <v>44</v>
      </c>
      <c r="O379" s="85"/>
      <c r="P379" s="222">
        <f>O379*H379</f>
        <v>0</v>
      </c>
      <c r="Q379" s="222">
        <v>0.0019</v>
      </c>
      <c r="R379" s="222">
        <f>Q379*H379</f>
        <v>0.022800000000000001</v>
      </c>
      <c r="S379" s="222">
        <v>0</v>
      </c>
      <c r="T379" s="223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4" t="s">
        <v>257</v>
      </c>
      <c r="AT379" s="224" t="s">
        <v>254</v>
      </c>
      <c r="AU379" s="224" t="s">
        <v>82</v>
      </c>
      <c r="AY379" s="18" t="s">
        <v>214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8" t="s">
        <v>80</v>
      </c>
      <c r="BK379" s="225">
        <f>ROUND(I379*H379,2)</f>
        <v>0</v>
      </c>
      <c r="BL379" s="18" t="s">
        <v>250</v>
      </c>
      <c r="BM379" s="224" t="s">
        <v>3203</v>
      </c>
    </row>
    <row r="380" s="2" customFormat="1">
      <c r="A380" s="39"/>
      <c r="B380" s="40"/>
      <c r="C380" s="41"/>
      <c r="D380" s="226" t="s">
        <v>224</v>
      </c>
      <c r="E380" s="41"/>
      <c r="F380" s="227" t="s">
        <v>3192</v>
      </c>
      <c r="G380" s="41"/>
      <c r="H380" s="41"/>
      <c r="I380" s="228"/>
      <c r="J380" s="41"/>
      <c r="K380" s="41"/>
      <c r="L380" s="45"/>
      <c r="M380" s="229"/>
      <c r="N380" s="230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224</v>
      </c>
      <c r="AU380" s="18" t="s">
        <v>82</v>
      </c>
    </row>
    <row r="381" s="2" customFormat="1">
      <c r="A381" s="39"/>
      <c r="B381" s="40"/>
      <c r="C381" s="41"/>
      <c r="D381" s="226" t="s">
        <v>507</v>
      </c>
      <c r="E381" s="41"/>
      <c r="F381" s="253" t="s">
        <v>525</v>
      </c>
      <c r="G381" s="41"/>
      <c r="H381" s="41"/>
      <c r="I381" s="228"/>
      <c r="J381" s="41"/>
      <c r="K381" s="41"/>
      <c r="L381" s="45"/>
      <c r="M381" s="229"/>
      <c r="N381" s="230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507</v>
      </c>
      <c r="AU381" s="18" t="s">
        <v>82</v>
      </c>
    </row>
    <row r="382" s="2" customFormat="1" ht="16.5" customHeight="1">
      <c r="A382" s="39"/>
      <c r="B382" s="40"/>
      <c r="C382" s="243" t="s">
        <v>683</v>
      </c>
      <c r="D382" s="243" t="s">
        <v>254</v>
      </c>
      <c r="E382" s="244" t="s">
        <v>3204</v>
      </c>
      <c r="F382" s="245" t="s">
        <v>3196</v>
      </c>
      <c r="G382" s="246" t="s">
        <v>277</v>
      </c>
      <c r="H382" s="247">
        <v>12</v>
      </c>
      <c r="I382" s="248"/>
      <c r="J382" s="249">
        <f>ROUND(I382*H382,2)</f>
        <v>0</v>
      </c>
      <c r="K382" s="245" t="s">
        <v>19</v>
      </c>
      <c r="L382" s="250"/>
      <c r="M382" s="251" t="s">
        <v>19</v>
      </c>
      <c r="N382" s="252" t="s">
        <v>44</v>
      </c>
      <c r="O382" s="85"/>
      <c r="P382" s="222">
        <f>O382*H382</f>
        <v>0</v>
      </c>
      <c r="Q382" s="222">
        <v>0.00016000000000000001</v>
      </c>
      <c r="R382" s="222">
        <f>Q382*H382</f>
        <v>0.0019200000000000003</v>
      </c>
      <c r="S382" s="222">
        <v>0</v>
      </c>
      <c r="T382" s="223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4" t="s">
        <v>257</v>
      </c>
      <c r="AT382" s="224" t="s">
        <v>254</v>
      </c>
      <c r="AU382" s="224" t="s">
        <v>82</v>
      </c>
      <c r="AY382" s="18" t="s">
        <v>214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8" t="s">
        <v>80</v>
      </c>
      <c r="BK382" s="225">
        <f>ROUND(I382*H382,2)</f>
        <v>0</v>
      </c>
      <c r="BL382" s="18" t="s">
        <v>250</v>
      </c>
      <c r="BM382" s="224" t="s">
        <v>3205</v>
      </c>
    </row>
    <row r="383" s="2" customFormat="1">
      <c r="A383" s="39"/>
      <c r="B383" s="40"/>
      <c r="C383" s="41"/>
      <c r="D383" s="226" t="s">
        <v>224</v>
      </c>
      <c r="E383" s="41"/>
      <c r="F383" s="227" t="s">
        <v>3196</v>
      </c>
      <c r="G383" s="41"/>
      <c r="H383" s="41"/>
      <c r="I383" s="228"/>
      <c r="J383" s="41"/>
      <c r="K383" s="41"/>
      <c r="L383" s="45"/>
      <c r="M383" s="229"/>
      <c r="N383" s="230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224</v>
      </c>
      <c r="AU383" s="18" t="s">
        <v>82</v>
      </c>
    </row>
    <row r="384" s="2" customFormat="1" ht="16.5" customHeight="1">
      <c r="A384" s="39"/>
      <c r="B384" s="40"/>
      <c r="C384" s="213" t="s">
        <v>690</v>
      </c>
      <c r="D384" s="213" t="s">
        <v>217</v>
      </c>
      <c r="E384" s="214" t="s">
        <v>826</v>
      </c>
      <c r="F384" s="215" t="s">
        <v>827</v>
      </c>
      <c r="G384" s="216" t="s">
        <v>277</v>
      </c>
      <c r="H384" s="217">
        <v>6</v>
      </c>
      <c r="I384" s="218"/>
      <c r="J384" s="219">
        <f>ROUND(I384*H384,2)</f>
        <v>0</v>
      </c>
      <c r="K384" s="215" t="s">
        <v>221</v>
      </c>
      <c r="L384" s="45"/>
      <c r="M384" s="220" t="s">
        <v>19</v>
      </c>
      <c r="N384" s="221" t="s">
        <v>44</v>
      </c>
      <c r="O384" s="85"/>
      <c r="P384" s="222">
        <f>O384*H384</f>
        <v>0</v>
      </c>
      <c r="Q384" s="222">
        <v>6.9999999999999994E-05</v>
      </c>
      <c r="R384" s="222">
        <f>Q384*H384</f>
        <v>0.00041999999999999996</v>
      </c>
      <c r="S384" s="222">
        <v>0</v>
      </c>
      <c r="T384" s="223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4" t="s">
        <v>334</v>
      </c>
      <c r="AT384" s="224" t="s">
        <v>217</v>
      </c>
      <c r="AU384" s="224" t="s">
        <v>82</v>
      </c>
      <c r="AY384" s="18" t="s">
        <v>214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8" t="s">
        <v>80</v>
      </c>
      <c r="BK384" s="225">
        <f>ROUND(I384*H384,2)</f>
        <v>0</v>
      </c>
      <c r="BL384" s="18" t="s">
        <v>334</v>
      </c>
      <c r="BM384" s="224" t="s">
        <v>3206</v>
      </c>
    </row>
    <row r="385" s="2" customFormat="1">
      <c r="A385" s="39"/>
      <c r="B385" s="40"/>
      <c r="C385" s="41"/>
      <c r="D385" s="226" t="s">
        <v>224</v>
      </c>
      <c r="E385" s="41"/>
      <c r="F385" s="227" t="s">
        <v>829</v>
      </c>
      <c r="G385" s="41"/>
      <c r="H385" s="41"/>
      <c r="I385" s="228"/>
      <c r="J385" s="41"/>
      <c r="K385" s="41"/>
      <c r="L385" s="45"/>
      <c r="M385" s="229"/>
      <c r="N385" s="230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224</v>
      </c>
      <c r="AU385" s="18" t="s">
        <v>82</v>
      </c>
    </row>
    <row r="386" s="2" customFormat="1">
      <c r="A386" s="39"/>
      <c r="B386" s="40"/>
      <c r="C386" s="41"/>
      <c r="D386" s="231" t="s">
        <v>226</v>
      </c>
      <c r="E386" s="41"/>
      <c r="F386" s="232" t="s">
        <v>830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226</v>
      </c>
      <c r="AU386" s="18" t="s">
        <v>82</v>
      </c>
    </row>
    <row r="387" s="2" customFormat="1" ht="16.5" customHeight="1">
      <c r="A387" s="39"/>
      <c r="B387" s="40"/>
      <c r="C387" s="243" t="s">
        <v>694</v>
      </c>
      <c r="D387" s="243" t="s">
        <v>254</v>
      </c>
      <c r="E387" s="244" t="s">
        <v>848</v>
      </c>
      <c r="F387" s="245" t="s">
        <v>3207</v>
      </c>
      <c r="G387" s="246" t="s">
        <v>277</v>
      </c>
      <c r="H387" s="247">
        <v>6</v>
      </c>
      <c r="I387" s="248"/>
      <c r="J387" s="249">
        <f>ROUND(I387*H387,2)</f>
        <v>0</v>
      </c>
      <c r="K387" s="245" t="s">
        <v>19</v>
      </c>
      <c r="L387" s="250"/>
      <c r="M387" s="251" t="s">
        <v>19</v>
      </c>
      <c r="N387" s="252" t="s">
        <v>44</v>
      </c>
      <c r="O387" s="85"/>
      <c r="P387" s="222">
        <f>O387*H387</f>
        <v>0</v>
      </c>
      <c r="Q387" s="222">
        <v>0.00016000000000000001</v>
      </c>
      <c r="R387" s="222">
        <f>Q387*H387</f>
        <v>0.00096000000000000013</v>
      </c>
      <c r="S387" s="222">
        <v>0</v>
      </c>
      <c r="T387" s="223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4" t="s">
        <v>257</v>
      </c>
      <c r="AT387" s="224" t="s">
        <v>254</v>
      </c>
      <c r="AU387" s="224" t="s">
        <v>82</v>
      </c>
      <c r="AY387" s="18" t="s">
        <v>214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8" t="s">
        <v>80</v>
      </c>
      <c r="BK387" s="225">
        <f>ROUND(I387*H387,2)</f>
        <v>0</v>
      </c>
      <c r="BL387" s="18" t="s">
        <v>250</v>
      </c>
      <c r="BM387" s="224" t="s">
        <v>3208</v>
      </c>
    </row>
    <row r="388" s="2" customFormat="1">
      <c r="A388" s="39"/>
      <c r="B388" s="40"/>
      <c r="C388" s="41"/>
      <c r="D388" s="226" t="s">
        <v>224</v>
      </c>
      <c r="E388" s="41"/>
      <c r="F388" s="227" t="s">
        <v>3209</v>
      </c>
      <c r="G388" s="41"/>
      <c r="H388" s="41"/>
      <c r="I388" s="228"/>
      <c r="J388" s="41"/>
      <c r="K388" s="41"/>
      <c r="L388" s="45"/>
      <c r="M388" s="229"/>
      <c r="N388" s="230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224</v>
      </c>
      <c r="AU388" s="18" t="s">
        <v>82</v>
      </c>
    </row>
    <row r="389" s="2" customFormat="1" ht="16.5" customHeight="1">
      <c r="A389" s="39"/>
      <c r="B389" s="40"/>
      <c r="C389" s="213" t="s">
        <v>700</v>
      </c>
      <c r="D389" s="213" t="s">
        <v>217</v>
      </c>
      <c r="E389" s="214" t="s">
        <v>3210</v>
      </c>
      <c r="F389" s="215" t="s">
        <v>3211</v>
      </c>
      <c r="G389" s="216" t="s">
        <v>277</v>
      </c>
      <c r="H389" s="217">
        <v>8</v>
      </c>
      <c r="I389" s="218"/>
      <c r="J389" s="219">
        <f>ROUND(I389*H389,2)</f>
        <v>0</v>
      </c>
      <c r="K389" s="215" t="s">
        <v>221</v>
      </c>
      <c r="L389" s="45"/>
      <c r="M389" s="220" t="s">
        <v>19</v>
      </c>
      <c r="N389" s="221" t="s">
        <v>44</v>
      </c>
      <c r="O389" s="85"/>
      <c r="P389" s="222">
        <f>O389*H389</f>
        <v>0</v>
      </c>
      <c r="Q389" s="222">
        <v>9.0000000000000006E-05</v>
      </c>
      <c r="R389" s="222">
        <f>Q389*H389</f>
        <v>0.00072000000000000005</v>
      </c>
      <c r="S389" s="222">
        <v>0</v>
      </c>
      <c r="T389" s="223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4" t="s">
        <v>334</v>
      </c>
      <c r="AT389" s="224" t="s">
        <v>217</v>
      </c>
      <c r="AU389" s="224" t="s">
        <v>82</v>
      </c>
      <c r="AY389" s="18" t="s">
        <v>214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8" t="s">
        <v>80</v>
      </c>
      <c r="BK389" s="225">
        <f>ROUND(I389*H389,2)</f>
        <v>0</v>
      </c>
      <c r="BL389" s="18" t="s">
        <v>334</v>
      </c>
      <c r="BM389" s="224" t="s">
        <v>3212</v>
      </c>
    </row>
    <row r="390" s="2" customFormat="1">
      <c r="A390" s="39"/>
      <c r="B390" s="40"/>
      <c r="C390" s="41"/>
      <c r="D390" s="226" t="s">
        <v>224</v>
      </c>
      <c r="E390" s="41"/>
      <c r="F390" s="227" t="s">
        <v>3213</v>
      </c>
      <c r="G390" s="41"/>
      <c r="H390" s="41"/>
      <c r="I390" s="228"/>
      <c r="J390" s="41"/>
      <c r="K390" s="41"/>
      <c r="L390" s="45"/>
      <c r="M390" s="229"/>
      <c r="N390" s="230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224</v>
      </c>
      <c r="AU390" s="18" t="s">
        <v>82</v>
      </c>
    </row>
    <row r="391" s="2" customFormat="1">
      <c r="A391" s="39"/>
      <c r="B391" s="40"/>
      <c r="C391" s="41"/>
      <c r="D391" s="231" t="s">
        <v>226</v>
      </c>
      <c r="E391" s="41"/>
      <c r="F391" s="232" t="s">
        <v>3214</v>
      </c>
      <c r="G391" s="41"/>
      <c r="H391" s="41"/>
      <c r="I391" s="228"/>
      <c r="J391" s="41"/>
      <c r="K391" s="41"/>
      <c r="L391" s="45"/>
      <c r="M391" s="229"/>
      <c r="N391" s="230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226</v>
      </c>
      <c r="AU391" s="18" t="s">
        <v>82</v>
      </c>
    </row>
    <row r="392" s="2" customFormat="1" ht="16.5" customHeight="1">
      <c r="A392" s="39"/>
      <c r="B392" s="40"/>
      <c r="C392" s="243" t="s">
        <v>705</v>
      </c>
      <c r="D392" s="243" t="s">
        <v>254</v>
      </c>
      <c r="E392" s="244" t="s">
        <v>3215</v>
      </c>
      <c r="F392" s="245" t="s">
        <v>3216</v>
      </c>
      <c r="G392" s="246" t="s">
        <v>277</v>
      </c>
      <c r="H392" s="247">
        <v>4</v>
      </c>
      <c r="I392" s="248"/>
      <c r="J392" s="249">
        <f>ROUND(I392*H392,2)</f>
        <v>0</v>
      </c>
      <c r="K392" s="245" t="s">
        <v>19</v>
      </c>
      <c r="L392" s="250"/>
      <c r="M392" s="251" t="s">
        <v>19</v>
      </c>
      <c r="N392" s="252" t="s">
        <v>44</v>
      </c>
      <c r="O392" s="85"/>
      <c r="P392" s="222">
        <f>O392*H392</f>
        <v>0</v>
      </c>
      <c r="Q392" s="222">
        <v>0.00016000000000000001</v>
      </c>
      <c r="R392" s="222">
        <f>Q392*H392</f>
        <v>0.00064000000000000005</v>
      </c>
      <c r="S392" s="222">
        <v>0</v>
      </c>
      <c r="T392" s="22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4" t="s">
        <v>257</v>
      </c>
      <c r="AT392" s="224" t="s">
        <v>254</v>
      </c>
      <c r="AU392" s="224" t="s">
        <v>82</v>
      </c>
      <c r="AY392" s="18" t="s">
        <v>214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80</v>
      </c>
      <c r="BK392" s="225">
        <f>ROUND(I392*H392,2)</f>
        <v>0</v>
      </c>
      <c r="BL392" s="18" t="s">
        <v>250</v>
      </c>
      <c r="BM392" s="224" t="s">
        <v>3217</v>
      </c>
    </row>
    <row r="393" s="2" customFormat="1">
      <c r="A393" s="39"/>
      <c r="B393" s="40"/>
      <c r="C393" s="41"/>
      <c r="D393" s="226" t="s">
        <v>224</v>
      </c>
      <c r="E393" s="41"/>
      <c r="F393" s="227" t="s">
        <v>3216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224</v>
      </c>
      <c r="AU393" s="18" t="s">
        <v>82</v>
      </c>
    </row>
    <row r="394" s="2" customFormat="1" ht="16.5" customHeight="1">
      <c r="A394" s="39"/>
      <c r="B394" s="40"/>
      <c r="C394" s="243" t="s">
        <v>709</v>
      </c>
      <c r="D394" s="243" t="s">
        <v>254</v>
      </c>
      <c r="E394" s="244" t="s">
        <v>3218</v>
      </c>
      <c r="F394" s="245" t="s">
        <v>3219</v>
      </c>
      <c r="G394" s="246" t="s">
        <v>277</v>
      </c>
      <c r="H394" s="247">
        <v>4</v>
      </c>
      <c r="I394" s="248"/>
      <c r="J394" s="249">
        <f>ROUND(I394*H394,2)</f>
        <v>0</v>
      </c>
      <c r="K394" s="245" t="s">
        <v>221</v>
      </c>
      <c r="L394" s="250"/>
      <c r="M394" s="251" t="s">
        <v>19</v>
      </c>
      <c r="N394" s="252" t="s">
        <v>44</v>
      </c>
      <c r="O394" s="85"/>
      <c r="P394" s="222">
        <f>O394*H394</f>
        <v>0</v>
      </c>
      <c r="Q394" s="222">
        <v>0.00012</v>
      </c>
      <c r="R394" s="222">
        <f>Q394*H394</f>
        <v>0.00048000000000000001</v>
      </c>
      <c r="S394" s="222">
        <v>0</v>
      </c>
      <c r="T394" s="223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4" t="s">
        <v>604</v>
      </c>
      <c r="AT394" s="224" t="s">
        <v>254</v>
      </c>
      <c r="AU394" s="224" t="s">
        <v>82</v>
      </c>
      <c r="AY394" s="18" t="s">
        <v>214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8" t="s">
        <v>80</v>
      </c>
      <c r="BK394" s="225">
        <f>ROUND(I394*H394,2)</f>
        <v>0</v>
      </c>
      <c r="BL394" s="18" t="s">
        <v>334</v>
      </c>
      <c r="BM394" s="224" t="s">
        <v>3220</v>
      </c>
    </row>
    <row r="395" s="2" customFormat="1">
      <c r="A395" s="39"/>
      <c r="B395" s="40"/>
      <c r="C395" s="41"/>
      <c r="D395" s="226" t="s">
        <v>224</v>
      </c>
      <c r="E395" s="41"/>
      <c r="F395" s="227" t="s">
        <v>3219</v>
      </c>
      <c r="G395" s="41"/>
      <c r="H395" s="41"/>
      <c r="I395" s="228"/>
      <c r="J395" s="41"/>
      <c r="K395" s="41"/>
      <c r="L395" s="45"/>
      <c r="M395" s="229"/>
      <c r="N395" s="230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224</v>
      </c>
      <c r="AU395" s="18" t="s">
        <v>82</v>
      </c>
    </row>
    <row r="396" s="2" customFormat="1" ht="16.5" customHeight="1">
      <c r="A396" s="39"/>
      <c r="B396" s="40"/>
      <c r="C396" s="213" t="s">
        <v>715</v>
      </c>
      <c r="D396" s="213" t="s">
        <v>217</v>
      </c>
      <c r="E396" s="214" t="s">
        <v>3221</v>
      </c>
      <c r="F396" s="215" t="s">
        <v>3222</v>
      </c>
      <c r="G396" s="216" t="s">
        <v>277</v>
      </c>
      <c r="H396" s="217">
        <v>3</v>
      </c>
      <c r="I396" s="218"/>
      <c r="J396" s="219">
        <f>ROUND(I396*H396,2)</f>
        <v>0</v>
      </c>
      <c r="K396" s="215" t="s">
        <v>221</v>
      </c>
      <c r="L396" s="45"/>
      <c r="M396" s="220" t="s">
        <v>19</v>
      </c>
      <c r="N396" s="221" t="s">
        <v>44</v>
      </c>
      <c r="O396" s="85"/>
      <c r="P396" s="222">
        <f>O396*H396</f>
        <v>0</v>
      </c>
      <c r="Q396" s="222">
        <v>0.00012999999999999999</v>
      </c>
      <c r="R396" s="222">
        <f>Q396*H396</f>
        <v>0.00038999999999999994</v>
      </c>
      <c r="S396" s="222">
        <v>0</v>
      </c>
      <c r="T396" s="223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4" t="s">
        <v>334</v>
      </c>
      <c r="AT396" s="224" t="s">
        <v>217</v>
      </c>
      <c r="AU396" s="224" t="s">
        <v>82</v>
      </c>
      <c r="AY396" s="18" t="s">
        <v>214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8" t="s">
        <v>80</v>
      </c>
      <c r="BK396" s="225">
        <f>ROUND(I396*H396,2)</f>
        <v>0</v>
      </c>
      <c r="BL396" s="18" t="s">
        <v>334</v>
      </c>
      <c r="BM396" s="224" t="s">
        <v>3223</v>
      </c>
    </row>
    <row r="397" s="2" customFormat="1">
      <c r="A397" s="39"/>
      <c r="B397" s="40"/>
      <c r="C397" s="41"/>
      <c r="D397" s="226" t="s">
        <v>224</v>
      </c>
      <c r="E397" s="41"/>
      <c r="F397" s="227" t="s">
        <v>3224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224</v>
      </c>
      <c r="AU397" s="18" t="s">
        <v>82</v>
      </c>
    </row>
    <row r="398" s="2" customFormat="1">
      <c r="A398" s="39"/>
      <c r="B398" s="40"/>
      <c r="C398" s="41"/>
      <c r="D398" s="231" t="s">
        <v>226</v>
      </c>
      <c r="E398" s="41"/>
      <c r="F398" s="232" t="s">
        <v>3225</v>
      </c>
      <c r="G398" s="41"/>
      <c r="H398" s="41"/>
      <c r="I398" s="228"/>
      <c r="J398" s="41"/>
      <c r="K398" s="41"/>
      <c r="L398" s="45"/>
      <c r="M398" s="229"/>
      <c r="N398" s="230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226</v>
      </c>
      <c r="AU398" s="18" t="s">
        <v>82</v>
      </c>
    </row>
    <row r="399" s="2" customFormat="1" ht="16.5" customHeight="1">
      <c r="A399" s="39"/>
      <c r="B399" s="40"/>
      <c r="C399" s="243" t="s">
        <v>722</v>
      </c>
      <c r="D399" s="243" t="s">
        <v>254</v>
      </c>
      <c r="E399" s="244" t="s">
        <v>3226</v>
      </c>
      <c r="F399" s="245" t="s">
        <v>3227</v>
      </c>
      <c r="G399" s="246" t="s">
        <v>277</v>
      </c>
      <c r="H399" s="247">
        <v>3</v>
      </c>
      <c r="I399" s="248"/>
      <c r="J399" s="249">
        <f>ROUND(I399*H399,2)</f>
        <v>0</v>
      </c>
      <c r="K399" s="245" t="s">
        <v>19</v>
      </c>
      <c r="L399" s="250"/>
      <c r="M399" s="251" t="s">
        <v>19</v>
      </c>
      <c r="N399" s="252" t="s">
        <v>44</v>
      </c>
      <c r="O399" s="85"/>
      <c r="P399" s="222">
        <f>O399*H399</f>
        <v>0</v>
      </c>
      <c r="Q399" s="222">
        <v>0.00016000000000000001</v>
      </c>
      <c r="R399" s="222">
        <f>Q399*H399</f>
        <v>0.00048000000000000007</v>
      </c>
      <c r="S399" s="222">
        <v>0</v>
      </c>
      <c r="T399" s="223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4" t="s">
        <v>257</v>
      </c>
      <c r="AT399" s="224" t="s">
        <v>254</v>
      </c>
      <c r="AU399" s="224" t="s">
        <v>82</v>
      </c>
      <c r="AY399" s="18" t="s">
        <v>214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8" t="s">
        <v>80</v>
      </c>
      <c r="BK399" s="225">
        <f>ROUND(I399*H399,2)</f>
        <v>0</v>
      </c>
      <c r="BL399" s="18" t="s">
        <v>250</v>
      </c>
      <c r="BM399" s="224" t="s">
        <v>3228</v>
      </c>
    </row>
    <row r="400" s="2" customFormat="1">
      <c r="A400" s="39"/>
      <c r="B400" s="40"/>
      <c r="C400" s="41"/>
      <c r="D400" s="226" t="s">
        <v>224</v>
      </c>
      <c r="E400" s="41"/>
      <c r="F400" s="227" t="s">
        <v>3227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224</v>
      </c>
      <c r="AU400" s="18" t="s">
        <v>82</v>
      </c>
    </row>
    <row r="401" s="2" customFormat="1" ht="16.5" customHeight="1">
      <c r="A401" s="39"/>
      <c r="B401" s="40"/>
      <c r="C401" s="213" t="s">
        <v>726</v>
      </c>
      <c r="D401" s="213" t="s">
        <v>217</v>
      </c>
      <c r="E401" s="214" t="s">
        <v>3229</v>
      </c>
      <c r="F401" s="215" t="s">
        <v>3230</v>
      </c>
      <c r="G401" s="216" t="s">
        <v>277</v>
      </c>
      <c r="H401" s="217">
        <v>7</v>
      </c>
      <c r="I401" s="218"/>
      <c r="J401" s="219">
        <f>ROUND(I401*H401,2)</f>
        <v>0</v>
      </c>
      <c r="K401" s="215" t="s">
        <v>221</v>
      </c>
      <c r="L401" s="45"/>
      <c r="M401" s="220" t="s">
        <v>19</v>
      </c>
      <c r="N401" s="221" t="s">
        <v>44</v>
      </c>
      <c r="O401" s="85"/>
      <c r="P401" s="222">
        <f>O401*H401</f>
        <v>0</v>
      </c>
      <c r="Q401" s="222">
        <v>0.00017000000000000001</v>
      </c>
      <c r="R401" s="222">
        <f>Q401*H401</f>
        <v>0.0011900000000000001</v>
      </c>
      <c r="S401" s="222">
        <v>0</v>
      </c>
      <c r="T401" s="223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4" t="s">
        <v>334</v>
      </c>
      <c r="AT401" s="224" t="s">
        <v>217</v>
      </c>
      <c r="AU401" s="224" t="s">
        <v>82</v>
      </c>
      <c r="AY401" s="18" t="s">
        <v>214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8" t="s">
        <v>80</v>
      </c>
      <c r="BK401" s="225">
        <f>ROUND(I401*H401,2)</f>
        <v>0</v>
      </c>
      <c r="BL401" s="18" t="s">
        <v>334</v>
      </c>
      <c r="BM401" s="224" t="s">
        <v>3231</v>
      </c>
    </row>
    <row r="402" s="2" customFormat="1">
      <c r="A402" s="39"/>
      <c r="B402" s="40"/>
      <c r="C402" s="41"/>
      <c r="D402" s="226" t="s">
        <v>224</v>
      </c>
      <c r="E402" s="41"/>
      <c r="F402" s="227" t="s">
        <v>3232</v>
      </c>
      <c r="G402" s="41"/>
      <c r="H402" s="41"/>
      <c r="I402" s="228"/>
      <c r="J402" s="41"/>
      <c r="K402" s="41"/>
      <c r="L402" s="45"/>
      <c r="M402" s="229"/>
      <c r="N402" s="230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224</v>
      </c>
      <c r="AU402" s="18" t="s">
        <v>82</v>
      </c>
    </row>
    <row r="403" s="2" customFormat="1">
      <c r="A403" s="39"/>
      <c r="B403" s="40"/>
      <c r="C403" s="41"/>
      <c r="D403" s="231" t="s">
        <v>226</v>
      </c>
      <c r="E403" s="41"/>
      <c r="F403" s="232" t="s">
        <v>3233</v>
      </c>
      <c r="G403" s="41"/>
      <c r="H403" s="41"/>
      <c r="I403" s="228"/>
      <c r="J403" s="41"/>
      <c r="K403" s="41"/>
      <c r="L403" s="45"/>
      <c r="M403" s="229"/>
      <c r="N403" s="230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226</v>
      </c>
      <c r="AU403" s="18" t="s">
        <v>82</v>
      </c>
    </row>
    <row r="404" s="2" customFormat="1" ht="16.5" customHeight="1">
      <c r="A404" s="39"/>
      <c r="B404" s="40"/>
      <c r="C404" s="243" t="s">
        <v>732</v>
      </c>
      <c r="D404" s="243" t="s">
        <v>254</v>
      </c>
      <c r="E404" s="244" t="s">
        <v>3234</v>
      </c>
      <c r="F404" s="245" t="s">
        <v>3235</v>
      </c>
      <c r="G404" s="246" t="s">
        <v>277</v>
      </c>
      <c r="H404" s="247">
        <v>4</v>
      </c>
      <c r="I404" s="248"/>
      <c r="J404" s="249">
        <f>ROUND(I404*H404,2)</f>
        <v>0</v>
      </c>
      <c r="K404" s="245" t="s">
        <v>221</v>
      </c>
      <c r="L404" s="250"/>
      <c r="M404" s="251" t="s">
        <v>19</v>
      </c>
      <c r="N404" s="252" t="s">
        <v>44</v>
      </c>
      <c r="O404" s="85"/>
      <c r="P404" s="222">
        <f>O404*H404</f>
        <v>0</v>
      </c>
      <c r="Q404" s="222">
        <v>0.00033</v>
      </c>
      <c r="R404" s="222">
        <f>Q404*H404</f>
        <v>0.00132</v>
      </c>
      <c r="S404" s="222">
        <v>0</v>
      </c>
      <c r="T404" s="223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4" t="s">
        <v>604</v>
      </c>
      <c r="AT404" s="224" t="s">
        <v>254</v>
      </c>
      <c r="AU404" s="224" t="s">
        <v>82</v>
      </c>
      <c r="AY404" s="18" t="s">
        <v>214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8" t="s">
        <v>80</v>
      </c>
      <c r="BK404" s="225">
        <f>ROUND(I404*H404,2)</f>
        <v>0</v>
      </c>
      <c r="BL404" s="18" t="s">
        <v>334</v>
      </c>
      <c r="BM404" s="224" t="s">
        <v>3236</v>
      </c>
    </row>
    <row r="405" s="2" customFormat="1">
      <c r="A405" s="39"/>
      <c r="B405" s="40"/>
      <c r="C405" s="41"/>
      <c r="D405" s="226" t="s">
        <v>224</v>
      </c>
      <c r="E405" s="41"/>
      <c r="F405" s="227" t="s">
        <v>3235</v>
      </c>
      <c r="G405" s="41"/>
      <c r="H405" s="41"/>
      <c r="I405" s="228"/>
      <c r="J405" s="41"/>
      <c r="K405" s="41"/>
      <c r="L405" s="45"/>
      <c r="M405" s="229"/>
      <c r="N405" s="230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224</v>
      </c>
      <c r="AU405" s="18" t="s">
        <v>82</v>
      </c>
    </row>
    <row r="406" s="2" customFormat="1" ht="16.5" customHeight="1">
      <c r="A406" s="39"/>
      <c r="B406" s="40"/>
      <c r="C406" s="243" t="s">
        <v>738</v>
      </c>
      <c r="D406" s="243" t="s">
        <v>254</v>
      </c>
      <c r="E406" s="244" t="s">
        <v>3237</v>
      </c>
      <c r="F406" s="245" t="s">
        <v>3238</v>
      </c>
      <c r="G406" s="246" t="s">
        <v>277</v>
      </c>
      <c r="H406" s="247">
        <v>3</v>
      </c>
      <c r="I406" s="248"/>
      <c r="J406" s="249">
        <f>ROUND(I406*H406,2)</f>
        <v>0</v>
      </c>
      <c r="K406" s="245" t="s">
        <v>19</v>
      </c>
      <c r="L406" s="250"/>
      <c r="M406" s="251" t="s">
        <v>19</v>
      </c>
      <c r="N406" s="252" t="s">
        <v>44</v>
      </c>
      <c r="O406" s="85"/>
      <c r="P406" s="222">
        <f>O406*H406</f>
        <v>0</v>
      </c>
      <c r="Q406" s="222">
        <v>0.0048199999999999996</v>
      </c>
      <c r="R406" s="222">
        <f>Q406*H406</f>
        <v>0.014459999999999999</v>
      </c>
      <c r="S406" s="222">
        <v>0</v>
      </c>
      <c r="T406" s="223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4" t="s">
        <v>257</v>
      </c>
      <c r="AT406" s="224" t="s">
        <v>254</v>
      </c>
      <c r="AU406" s="224" t="s">
        <v>82</v>
      </c>
      <c r="AY406" s="18" t="s">
        <v>214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8" t="s">
        <v>80</v>
      </c>
      <c r="BK406" s="225">
        <f>ROUND(I406*H406,2)</f>
        <v>0</v>
      </c>
      <c r="BL406" s="18" t="s">
        <v>250</v>
      </c>
      <c r="BM406" s="224" t="s">
        <v>3239</v>
      </c>
    </row>
    <row r="407" s="2" customFormat="1">
      <c r="A407" s="39"/>
      <c r="B407" s="40"/>
      <c r="C407" s="41"/>
      <c r="D407" s="226" t="s">
        <v>224</v>
      </c>
      <c r="E407" s="41"/>
      <c r="F407" s="227" t="s">
        <v>3240</v>
      </c>
      <c r="G407" s="41"/>
      <c r="H407" s="41"/>
      <c r="I407" s="228"/>
      <c r="J407" s="41"/>
      <c r="K407" s="41"/>
      <c r="L407" s="45"/>
      <c r="M407" s="229"/>
      <c r="N407" s="230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224</v>
      </c>
      <c r="AU407" s="18" t="s">
        <v>82</v>
      </c>
    </row>
    <row r="408" s="2" customFormat="1">
      <c r="A408" s="39"/>
      <c r="B408" s="40"/>
      <c r="C408" s="41"/>
      <c r="D408" s="226" t="s">
        <v>507</v>
      </c>
      <c r="E408" s="41"/>
      <c r="F408" s="253" t="s">
        <v>3241</v>
      </c>
      <c r="G408" s="41"/>
      <c r="H408" s="41"/>
      <c r="I408" s="228"/>
      <c r="J408" s="41"/>
      <c r="K408" s="41"/>
      <c r="L408" s="45"/>
      <c r="M408" s="229"/>
      <c r="N408" s="230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507</v>
      </c>
      <c r="AU408" s="18" t="s">
        <v>82</v>
      </c>
    </row>
    <row r="409" s="2" customFormat="1" ht="16.5" customHeight="1">
      <c r="A409" s="39"/>
      <c r="B409" s="40"/>
      <c r="C409" s="213" t="s">
        <v>742</v>
      </c>
      <c r="D409" s="213" t="s">
        <v>217</v>
      </c>
      <c r="E409" s="214" t="s">
        <v>888</v>
      </c>
      <c r="F409" s="215" t="s">
        <v>889</v>
      </c>
      <c r="G409" s="216" t="s">
        <v>277</v>
      </c>
      <c r="H409" s="217">
        <v>3</v>
      </c>
      <c r="I409" s="218"/>
      <c r="J409" s="219">
        <f>ROUND(I409*H409,2)</f>
        <v>0</v>
      </c>
      <c r="K409" s="215" t="s">
        <v>221</v>
      </c>
      <c r="L409" s="45"/>
      <c r="M409" s="220" t="s">
        <v>19</v>
      </c>
      <c r="N409" s="221" t="s">
        <v>44</v>
      </c>
      <c r="O409" s="85"/>
      <c r="P409" s="222">
        <f>O409*H409</f>
        <v>0</v>
      </c>
      <c r="Q409" s="222">
        <v>0.00020000000000000001</v>
      </c>
      <c r="R409" s="222">
        <f>Q409*H409</f>
        <v>0.00060000000000000006</v>
      </c>
      <c r="S409" s="222">
        <v>0</v>
      </c>
      <c r="T409" s="223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4" t="s">
        <v>334</v>
      </c>
      <c r="AT409" s="224" t="s">
        <v>217</v>
      </c>
      <c r="AU409" s="224" t="s">
        <v>82</v>
      </c>
      <c r="AY409" s="18" t="s">
        <v>214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8" t="s">
        <v>80</v>
      </c>
      <c r="BK409" s="225">
        <f>ROUND(I409*H409,2)</f>
        <v>0</v>
      </c>
      <c r="BL409" s="18" t="s">
        <v>334</v>
      </c>
      <c r="BM409" s="224" t="s">
        <v>3242</v>
      </c>
    </row>
    <row r="410" s="2" customFormat="1">
      <c r="A410" s="39"/>
      <c r="B410" s="40"/>
      <c r="C410" s="41"/>
      <c r="D410" s="226" t="s">
        <v>224</v>
      </c>
      <c r="E410" s="41"/>
      <c r="F410" s="227" t="s">
        <v>891</v>
      </c>
      <c r="G410" s="41"/>
      <c r="H410" s="41"/>
      <c r="I410" s="228"/>
      <c r="J410" s="41"/>
      <c r="K410" s="41"/>
      <c r="L410" s="45"/>
      <c r="M410" s="229"/>
      <c r="N410" s="230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224</v>
      </c>
      <c r="AU410" s="18" t="s">
        <v>82</v>
      </c>
    </row>
    <row r="411" s="2" customFormat="1">
      <c r="A411" s="39"/>
      <c r="B411" s="40"/>
      <c r="C411" s="41"/>
      <c r="D411" s="231" t="s">
        <v>226</v>
      </c>
      <c r="E411" s="41"/>
      <c r="F411" s="232" t="s">
        <v>892</v>
      </c>
      <c r="G411" s="41"/>
      <c r="H411" s="41"/>
      <c r="I411" s="228"/>
      <c r="J411" s="41"/>
      <c r="K411" s="41"/>
      <c r="L411" s="45"/>
      <c r="M411" s="229"/>
      <c r="N411" s="230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226</v>
      </c>
      <c r="AU411" s="18" t="s">
        <v>82</v>
      </c>
    </row>
    <row r="412" s="2" customFormat="1" ht="16.5" customHeight="1">
      <c r="A412" s="39"/>
      <c r="B412" s="40"/>
      <c r="C412" s="243" t="s">
        <v>748</v>
      </c>
      <c r="D412" s="243" t="s">
        <v>254</v>
      </c>
      <c r="E412" s="244" t="s">
        <v>3243</v>
      </c>
      <c r="F412" s="245" t="s">
        <v>3244</v>
      </c>
      <c r="G412" s="246" t="s">
        <v>277</v>
      </c>
      <c r="H412" s="247">
        <v>3</v>
      </c>
      <c r="I412" s="248"/>
      <c r="J412" s="249">
        <f>ROUND(I412*H412,2)</f>
        <v>0</v>
      </c>
      <c r="K412" s="245" t="s">
        <v>19</v>
      </c>
      <c r="L412" s="250"/>
      <c r="M412" s="251" t="s">
        <v>19</v>
      </c>
      <c r="N412" s="252" t="s">
        <v>44</v>
      </c>
      <c r="O412" s="85"/>
      <c r="P412" s="222">
        <f>O412*H412</f>
        <v>0</v>
      </c>
      <c r="Q412" s="222">
        <v>0.0048199999999999996</v>
      </c>
      <c r="R412" s="222">
        <f>Q412*H412</f>
        <v>0.014459999999999999</v>
      </c>
      <c r="S412" s="222">
        <v>0</v>
      </c>
      <c r="T412" s="223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4" t="s">
        <v>257</v>
      </c>
      <c r="AT412" s="224" t="s">
        <v>254</v>
      </c>
      <c r="AU412" s="224" t="s">
        <v>82</v>
      </c>
      <c r="AY412" s="18" t="s">
        <v>214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8" t="s">
        <v>80</v>
      </c>
      <c r="BK412" s="225">
        <f>ROUND(I412*H412,2)</f>
        <v>0</v>
      </c>
      <c r="BL412" s="18" t="s">
        <v>250</v>
      </c>
      <c r="BM412" s="224" t="s">
        <v>3245</v>
      </c>
    </row>
    <row r="413" s="2" customFormat="1">
      <c r="A413" s="39"/>
      <c r="B413" s="40"/>
      <c r="C413" s="41"/>
      <c r="D413" s="226" t="s">
        <v>224</v>
      </c>
      <c r="E413" s="41"/>
      <c r="F413" s="227" t="s">
        <v>3244</v>
      </c>
      <c r="G413" s="41"/>
      <c r="H413" s="41"/>
      <c r="I413" s="228"/>
      <c r="J413" s="41"/>
      <c r="K413" s="41"/>
      <c r="L413" s="45"/>
      <c r="M413" s="229"/>
      <c r="N413" s="230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224</v>
      </c>
      <c r="AU413" s="18" t="s">
        <v>82</v>
      </c>
    </row>
    <row r="414" s="2" customFormat="1" ht="16.5" customHeight="1">
      <c r="A414" s="39"/>
      <c r="B414" s="40"/>
      <c r="C414" s="213" t="s">
        <v>754</v>
      </c>
      <c r="D414" s="213" t="s">
        <v>217</v>
      </c>
      <c r="E414" s="214" t="s">
        <v>925</v>
      </c>
      <c r="F414" s="215" t="s">
        <v>926</v>
      </c>
      <c r="G414" s="216" t="s">
        <v>277</v>
      </c>
      <c r="H414" s="217">
        <v>49</v>
      </c>
      <c r="I414" s="218"/>
      <c r="J414" s="219">
        <f>ROUND(I414*H414,2)</f>
        <v>0</v>
      </c>
      <c r="K414" s="215" t="s">
        <v>221</v>
      </c>
      <c r="L414" s="45"/>
      <c r="M414" s="220" t="s">
        <v>19</v>
      </c>
      <c r="N414" s="221" t="s">
        <v>44</v>
      </c>
      <c r="O414" s="85"/>
      <c r="P414" s="222">
        <f>O414*H414</f>
        <v>0</v>
      </c>
      <c r="Q414" s="222">
        <v>0.00021000000000000001</v>
      </c>
      <c r="R414" s="222">
        <f>Q414*H414</f>
        <v>0.010290000000000001</v>
      </c>
      <c r="S414" s="222">
        <v>0</v>
      </c>
      <c r="T414" s="223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4" t="s">
        <v>334</v>
      </c>
      <c r="AT414" s="224" t="s">
        <v>217</v>
      </c>
      <c r="AU414" s="224" t="s">
        <v>82</v>
      </c>
      <c r="AY414" s="18" t="s">
        <v>214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8" t="s">
        <v>80</v>
      </c>
      <c r="BK414" s="225">
        <f>ROUND(I414*H414,2)</f>
        <v>0</v>
      </c>
      <c r="BL414" s="18" t="s">
        <v>334</v>
      </c>
      <c r="BM414" s="224" t="s">
        <v>3246</v>
      </c>
    </row>
    <row r="415" s="2" customFormat="1">
      <c r="A415" s="39"/>
      <c r="B415" s="40"/>
      <c r="C415" s="41"/>
      <c r="D415" s="226" t="s">
        <v>224</v>
      </c>
      <c r="E415" s="41"/>
      <c r="F415" s="227" t="s">
        <v>928</v>
      </c>
      <c r="G415" s="41"/>
      <c r="H415" s="41"/>
      <c r="I415" s="228"/>
      <c r="J415" s="41"/>
      <c r="K415" s="41"/>
      <c r="L415" s="45"/>
      <c r="M415" s="229"/>
      <c r="N415" s="230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224</v>
      </c>
      <c r="AU415" s="18" t="s">
        <v>82</v>
      </c>
    </row>
    <row r="416" s="2" customFormat="1">
      <c r="A416" s="39"/>
      <c r="B416" s="40"/>
      <c r="C416" s="41"/>
      <c r="D416" s="231" t="s">
        <v>226</v>
      </c>
      <c r="E416" s="41"/>
      <c r="F416" s="232" t="s">
        <v>929</v>
      </c>
      <c r="G416" s="41"/>
      <c r="H416" s="41"/>
      <c r="I416" s="228"/>
      <c r="J416" s="41"/>
      <c r="K416" s="41"/>
      <c r="L416" s="45"/>
      <c r="M416" s="229"/>
      <c r="N416" s="230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226</v>
      </c>
      <c r="AU416" s="18" t="s">
        <v>82</v>
      </c>
    </row>
    <row r="417" s="2" customFormat="1" ht="16.5" customHeight="1">
      <c r="A417" s="39"/>
      <c r="B417" s="40"/>
      <c r="C417" s="243" t="s">
        <v>758</v>
      </c>
      <c r="D417" s="243" t="s">
        <v>254</v>
      </c>
      <c r="E417" s="244" t="s">
        <v>3247</v>
      </c>
      <c r="F417" s="245" t="s">
        <v>3248</v>
      </c>
      <c r="G417" s="246" t="s">
        <v>277</v>
      </c>
      <c r="H417" s="247">
        <v>12</v>
      </c>
      <c r="I417" s="248"/>
      <c r="J417" s="249">
        <f>ROUND(I417*H417,2)</f>
        <v>0</v>
      </c>
      <c r="K417" s="245" t="s">
        <v>19</v>
      </c>
      <c r="L417" s="250"/>
      <c r="M417" s="251" t="s">
        <v>19</v>
      </c>
      <c r="N417" s="252" t="s">
        <v>44</v>
      </c>
      <c r="O417" s="85"/>
      <c r="P417" s="222">
        <f>O417*H417</f>
        <v>0</v>
      </c>
      <c r="Q417" s="222">
        <v>0.02</v>
      </c>
      <c r="R417" s="222">
        <f>Q417*H417</f>
        <v>0.23999999999999999</v>
      </c>
      <c r="S417" s="222">
        <v>0</v>
      </c>
      <c r="T417" s="223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4" t="s">
        <v>257</v>
      </c>
      <c r="AT417" s="224" t="s">
        <v>254</v>
      </c>
      <c r="AU417" s="224" t="s">
        <v>82</v>
      </c>
      <c r="AY417" s="18" t="s">
        <v>214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8" t="s">
        <v>80</v>
      </c>
      <c r="BK417" s="225">
        <f>ROUND(I417*H417,2)</f>
        <v>0</v>
      </c>
      <c r="BL417" s="18" t="s">
        <v>250</v>
      </c>
      <c r="BM417" s="224" t="s">
        <v>3249</v>
      </c>
    </row>
    <row r="418" s="2" customFormat="1">
      <c r="A418" s="39"/>
      <c r="B418" s="40"/>
      <c r="C418" s="41"/>
      <c r="D418" s="226" t="s">
        <v>224</v>
      </c>
      <c r="E418" s="41"/>
      <c r="F418" s="227" t="s">
        <v>3248</v>
      </c>
      <c r="G418" s="41"/>
      <c r="H418" s="41"/>
      <c r="I418" s="228"/>
      <c r="J418" s="41"/>
      <c r="K418" s="41"/>
      <c r="L418" s="45"/>
      <c r="M418" s="229"/>
      <c r="N418" s="230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224</v>
      </c>
      <c r="AU418" s="18" t="s">
        <v>82</v>
      </c>
    </row>
    <row r="419" s="2" customFormat="1">
      <c r="A419" s="39"/>
      <c r="B419" s="40"/>
      <c r="C419" s="41"/>
      <c r="D419" s="226" t="s">
        <v>507</v>
      </c>
      <c r="E419" s="41"/>
      <c r="F419" s="253" t="s">
        <v>525</v>
      </c>
      <c r="G419" s="41"/>
      <c r="H419" s="41"/>
      <c r="I419" s="228"/>
      <c r="J419" s="41"/>
      <c r="K419" s="41"/>
      <c r="L419" s="45"/>
      <c r="M419" s="229"/>
      <c r="N419" s="230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507</v>
      </c>
      <c r="AU419" s="18" t="s">
        <v>82</v>
      </c>
    </row>
    <row r="420" s="2" customFormat="1" ht="16.5" customHeight="1">
      <c r="A420" s="39"/>
      <c r="B420" s="40"/>
      <c r="C420" s="243" t="s">
        <v>762</v>
      </c>
      <c r="D420" s="243" t="s">
        <v>254</v>
      </c>
      <c r="E420" s="244" t="s">
        <v>3250</v>
      </c>
      <c r="F420" s="245" t="s">
        <v>3251</v>
      </c>
      <c r="G420" s="246" t="s">
        <v>277</v>
      </c>
      <c r="H420" s="247">
        <v>4</v>
      </c>
      <c r="I420" s="248"/>
      <c r="J420" s="249">
        <f>ROUND(I420*H420,2)</f>
        <v>0</v>
      </c>
      <c r="K420" s="245" t="s">
        <v>221</v>
      </c>
      <c r="L420" s="250"/>
      <c r="M420" s="251" t="s">
        <v>19</v>
      </c>
      <c r="N420" s="252" t="s">
        <v>44</v>
      </c>
      <c r="O420" s="85"/>
      <c r="P420" s="222">
        <f>O420*H420</f>
        <v>0</v>
      </c>
      <c r="Q420" s="222">
        <v>0.00064999999999999997</v>
      </c>
      <c r="R420" s="222">
        <f>Q420*H420</f>
        <v>0.0025999999999999999</v>
      </c>
      <c r="S420" s="222">
        <v>0</v>
      </c>
      <c r="T420" s="22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604</v>
      </c>
      <c r="AT420" s="224" t="s">
        <v>254</v>
      </c>
      <c r="AU420" s="224" t="s">
        <v>82</v>
      </c>
      <c r="AY420" s="18" t="s">
        <v>214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80</v>
      </c>
      <c r="BK420" s="225">
        <f>ROUND(I420*H420,2)</f>
        <v>0</v>
      </c>
      <c r="BL420" s="18" t="s">
        <v>334</v>
      </c>
      <c r="BM420" s="224" t="s">
        <v>3252</v>
      </c>
    </row>
    <row r="421" s="2" customFormat="1">
      <c r="A421" s="39"/>
      <c r="B421" s="40"/>
      <c r="C421" s="41"/>
      <c r="D421" s="226" t="s">
        <v>224</v>
      </c>
      <c r="E421" s="41"/>
      <c r="F421" s="227" t="s">
        <v>3251</v>
      </c>
      <c r="G421" s="41"/>
      <c r="H421" s="41"/>
      <c r="I421" s="228"/>
      <c r="J421" s="41"/>
      <c r="K421" s="41"/>
      <c r="L421" s="45"/>
      <c r="M421" s="229"/>
      <c r="N421" s="230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224</v>
      </c>
      <c r="AU421" s="18" t="s">
        <v>82</v>
      </c>
    </row>
    <row r="422" s="2" customFormat="1" ht="16.5" customHeight="1">
      <c r="A422" s="39"/>
      <c r="B422" s="40"/>
      <c r="C422" s="243" t="s">
        <v>768</v>
      </c>
      <c r="D422" s="243" t="s">
        <v>254</v>
      </c>
      <c r="E422" s="244" t="s">
        <v>3253</v>
      </c>
      <c r="F422" s="245" t="s">
        <v>3254</v>
      </c>
      <c r="G422" s="246" t="s">
        <v>277</v>
      </c>
      <c r="H422" s="247">
        <v>12</v>
      </c>
      <c r="I422" s="248"/>
      <c r="J422" s="249">
        <f>ROUND(I422*H422,2)</f>
        <v>0</v>
      </c>
      <c r="K422" s="245" t="s">
        <v>19</v>
      </c>
      <c r="L422" s="250"/>
      <c r="M422" s="251" t="s">
        <v>19</v>
      </c>
      <c r="N422" s="252" t="s">
        <v>44</v>
      </c>
      <c r="O422" s="85"/>
      <c r="P422" s="222">
        <f>O422*H422</f>
        <v>0</v>
      </c>
      <c r="Q422" s="222">
        <v>0.00016000000000000001</v>
      </c>
      <c r="R422" s="222">
        <f>Q422*H422</f>
        <v>0.0019200000000000003</v>
      </c>
      <c r="S422" s="222">
        <v>0</v>
      </c>
      <c r="T422" s="223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4" t="s">
        <v>257</v>
      </c>
      <c r="AT422" s="224" t="s">
        <v>254</v>
      </c>
      <c r="AU422" s="224" t="s">
        <v>82</v>
      </c>
      <c r="AY422" s="18" t="s">
        <v>214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8" t="s">
        <v>80</v>
      </c>
      <c r="BK422" s="225">
        <f>ROUND(I422*H422,2)</f>
        <v>0</v>
      </c>
      <c r="BL422" s="18" t="s">
        <v>250</v>
      </c>
      <c r="BM422" s="224" t="s">
        <v>3255</v>
      </c>
    </row>
    <row r="423" s="2" customFormat="1">
      <c r="A423" s="39"/>
      <c r="B423" s="40"/>
      <c r="C423" s="41"/>
      <c r="D423" s="226" t="s">
        <v>224</v>
      </c>
      <c r="E423" s="41"/>
      <c r="F423" s="227" t="s">
        <v>3254</v>
      </c>
      <c r="G423" s="41"/>
      <c r="H423" s="41"/>
      <c r="I423" s="228"/>
      <c r="J423" s="41"/>
      <c r="K423" s="41"/>
      <c r="L423" s="45"/>
      <c r="M423" s="229"/>
      <c r="N423" s="230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224</v>
      </c>
      <c r="AU423" s="18" t="s">
        <v>82</v>
      </c>
    </row>
    <row r="424" s="2" customFormat="1" ht="16.5" customHeight="1">
      <c r="A424" s="39"/>
      <c r="B424" s="40"/>
      <c r="C424" s="243" t="s">
        <v>772</v>
      </c>
      <c r="D424" s="243" t="s">
        <v>254</v>
      </c>
      <c r="E424" s="244" t="s">
        <v>3256</v>
      </c>
      <c r="F424" s="245" t="s">
        <v>3257</v>
      </c>
      <c r="G424" s="246" t="s">
        <v>277</v>
      </c>
      <c r="H424" s="247">
        <v>6</v>
      </c>
      <c r="I424" s="248"/>
      <c r="J424" s="249">
        <f>ROUND(I424*H424,2)</f>
        <v>0</v>
      </c>
      <c r="K424" s="245" t="s">
        <v>19</v>
      </c>
      <c r="L424" s="250"/>
      <c r="M424" s="251" t="s">
        <v>19</v>
      </c>
      <c r="N424" s="252" t="s">
        <v>44</v>
      </c>
      <c r="O424" s="85"/>
      <c r="P424" s="222">
        <f>O424*H424</f>
        <v>0</v>
      </c>
      <c r="Q424" s="222">
        <v>0.0048199999999999996</v>
      </c>
      <c r="R424" s="222">
        <f>Q424*H424</f>
        <v>0.028919999999999998</v>
      </c>
      <c r="S424" s="222">
        <v>0</v>
      </c>
      <c r="T424" s="223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4" t="s">
        <v>257</v>
      </c>
      <c r="AT424" s="224" t="s">
        <v>254</v>
      </c>
      <c r="AU424" s="224" t="s">
        <v>82</v>
      </c>
      <c r="AY424" s="18" t="s">
        <v>214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8" t="s">
        <v>80</v>
      </c>
      <c r="BK424" s="225">
        <f>ROUND(I424*H424,2)</f>
        <v>0</v>
      </c>
      <c r="BL424" s="18" t="s">
        <v>250</v>
      </c>
      <c r="BM424" s="224" t="s">
        <v>3258</v>
      </c>
    </row>
    <row r="425" s="2" customFormat="1">
      <c r="A425" s="39"/>
      <c r="B425" s="40"/>
      <c r="C425" s="41"/>
      <c r="D425" s="226" t="s">
        <v>224</v>
      </c>
      <c r="E425" s="41"/>
      <c r="F425" s="227" t="s">
        <v>3257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224</v>
      </c>
      <c r="AU425" s="18" t="s">
        <v>82</v>
      </c>
    </row>
    <row r="426" s="2" customFormat="1" ht="16.5" customHeight="1">
      <c r="A426" s="39"/>
      <c r="B426" s="40"/>
      <c r="C426" s="243" t="s">
        <v>776</v>
      </c>
      <c r="D426" s="243" t="s">
        <v>254</v>
      </c>
      <c r="E426" s="244" t="s">
        <v>3259</v>
      </c>
      <c r="F426" s="245" t="s">
        <v>3260</v>
      </c>
      <c r="G426" s="246" t="s">
        <v>277</v>
      </c>
      <c r="H426" s="247">
        <v>12</v>
      </c>
      <c r="I426" s="248"/>
      <c r="J426" s="249">
        <f>ROUND(I426*H426,2)</f>
        <v>0</v>
      </c>
      <c r="K426" s="245" t="s">
        <v>19</v>
      </c>
      <c r="L426" s="250"/>
      <c r="M426" s="251" t="s">
        <v>19</v>
      </c>
      <c r="N426" s="252" t="s">
        <v>44</v>
      </c>
      <c r="O426" s="85"/>
      <c r="P426" s="222">
        <f>O426*H426</f>
        <v>0</v>
      </c>
      <c r="Q426" s="222">
        <v>0.0048199999999999996</v>
      </c>
      <c r="R426" s="222">
        <f>Q426*H426</f>
        <v>0.057839999999999996</v>
      </c>
      <c r="S426" s="222">
        <v>0</v>
      </c>
      <c r="T426" s="223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4" t="s">
        <v>257</v>
      </c>
      <c r="AT426" s="224" t="s">
        <v>254</v>
      </c>
      <c r="AU426" s="224" t="s">
        <v>82</v>
      </c>
      <c r="AY426" s="18" t="s">
        <v>214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8" t="s">
        <v>80</v>
      </c>
      <c r="BK426" s="225">
        <f>ROUND(I426*H426,2)</f>
        <v>0</v>
      </c>
      <c r="BL426" s="18" t="s">
        <v>250</v>
      </c>
      <c r="BM426" s="224" t="s">
        <v>3261</v>
      </c>
    </row>
    <row r="427" s="2" customFormat="1">
      <c r="A427" s="39"/>
      <c r="B427" s="40"/>
      <c r="C427" s="41"/>
      <c r="D427" s="226" t="s">
        <v>224</v>
      </c>
      <c r="E427" s="41"/>
      <c r="F427" s="227" t="s">
        <v>3260</v>
      </c>
      <c r="G427" s="41"/>
      <c r="H427" s="41"/>
      <c r="I427" s="228"/>
      <c r="J427" s="41"/>
      <c r="K427" s="41"/>
      <c r="L427" s="45"/>
      <c r="M427" s="229"/>
      <c r="N427" s="230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224</v>
      </c>
      <c r="AU427" s="18" t="s">
        <v>82</v>
      </c>
    </row>
    <row r="428" s="2" customFormat="1" ht="16.5" customHeight="1">
      <c r="A428" s="39"/>
      <c r="B428" s="40"/>
      <c r="C428" s="243" t="s">
        <v>780</v>
      </c>
      <c r="D428" s="243" t="s">
        <v>254</v>
      </c>
      <c r="E428" s="244" t="s">
        <v>3262</v>
      </c>
      <c r="F428" s="245" t="s">
        <v>3263</v>
      </c>
      <c r="G428" s="246" t="s">
        <v>277</v>
      </c>
      <c r="H428" s="247">
        <v>3</v>
      </c>
      <c r="I428" s="248"/>
      <c r="J428" s="249">
        <f>ROUND(I428*H428,2)</f>
        <v>0</v>
      </c>
      <c r="K428" s="245" t="s">
        <v>19</v>
      </c>
      <c r="L428" s="250"/>
      <c r="M428" s="251" t="s">
        <v>19</v>
      </c>
      <c r="N428" s="252" t="s">
        <v>44</v>
      </c>
      <c r="O428" s="85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4" t="s">
        <v>257</v>
      </c>
      <c r="AT428" s="224" t="s">
        <v>254</v>
      </c>
      <c r="AU428" s="224" t="s">
        <v>82</v>
      </c>
      <c r="AY428" s="18" t="s">
        <v>214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8" t="s">
        <v>80</v>
      </c>
      <c r="BK428" s="225">
        <f>ROUND(I428*H428,2)</f>
        <v>0</v>
      </c>
      <c r="BL428" s="18" t="s">
        <v>250</v>
      </c>
      <c r="BM428" s="224" t="s">
        <v>3264</v>
      </c>
    </row>
    <row r="429" s="2" customFormat="1">
      <c r="A429" s="39"/>
      <c r="B429" s="40"/>
      <c r="C429" s="41"/>
      <c r="D429" s="226" t="s">
        <v>224</v>
      </c>
      <c r="E429" s="41"/>
      <c r="F429" s="227" t="s">
        <v>3263</v>
      </c>
      <c r="G429" s="41"/>
      <c r="H429" s="41"/>
      <c r="I429" s="228"/>
      <c r="J429" s="41"/>
      <c r="K429" s="41"/>
      <c r="L429" s="45"/>
      <c r="M429" s="229"/>
      <c r="N429" s="230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224</v>
      </c>
      <c r="AU429" s="18" t="s">
        <v>82</v>
      </c>
    </row>
    <row r="430" s="2" customFormat="1" ht="16.5" customHeight="1">
      <c r="A430" s="39"/>
      <c r="B430" s="40"/>
      <c r="C430" s="213" t="s">
        <v>784</v>
      </c>
      <c r="D430" s="213" t="s">
        <v>217</v>
      </c>
      <c r="E430" s="214" t="s">
        <v>3265</v>
      </c>
      <c r="F430" s="215" t="s">
        <v>3266</v>
      </c>
      <c r="G430" s="216" t="s">
        <v>277</v>
      </c>
      <c r="H430" s="217">
        <v>32</v>
      </c>
      <c r="I430" s="218"/>
      <c r="J430" s="219">
        <f>ROUND(I430*H430,2)</f>
        <v>0</v>
      </c>
      <c r="K430" s="215" t="s">
        <v>221</v>
      </c>
      <c r="L430" s="45"/>
      <c r="M430" s="220" t="s">
        <v>19</v>
      </c>
      <c r="N430" s="221" t="s">
        <v>44</v>
      </c>
      <c r="O430" s="85"/>
      <c r="P430" s="222">
        <f>O430*H430</f>
        <v>0</v>
      </c>
      <c r="Q430" s="222">
        <v>0.00052999999999999998</v>
      </c>
      <c r="R430" s="222">
        <f>Q430*H430</f>
        <v>0.016959999999999999</v>
      </c>
      <c r="S430" s="222">
        <v>0</v>
      </c>
      <c r="T430" s="223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4" t="s">
        <v>334</v>
      </c>
      <c r="AT430" s="224" t="s">
        <v>217</v>
      </c>
      <c r="AU430" s="224" t="s">
        <v>82</v>
      </c>
      <c r="AY430" s="18" t="s">
        <v>214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8" t="s">
        <v>80</v>
      </c>
      <c r="BK430" s="225">
        <f>ROUND(I430*H430,2)</f>
        <v>0</v>
      </c>
      <c r="BL430" s="18" t="s">
        <v>334</v>
      </c>
      <c r="BM430" s="224" t="s">
        <v>3267</v>
      </c>
    </row>
    <row r="431" s="2" customFormat="1">
      <c r="A431" s="39"/>
      <c r="B431" s="40"/>
      <c r="C431" s="41"/>
      <c r="D431" s="226" t="s">
        <v>224</v>
      </c>
      <c r="E431" s="41"/>
      <c r="F431" s="227" t="s">
        <v>3268</v>
      </c>
      <c r="G431" s="41"/>
      <c r="H431" s="41"/>
      <c r="I431" s="228"/>
      <c r="J431" s="41"/>
      <c r="K431" s="41"/>
      <c r="L431" s="45"/>
      <c r="M431" s="229"/>
      <c r="N431" s="230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224</v>
      </c>
      <c r="AU431" s="18" t="s">
        <v>82</v>
      </c>
    </row>
    <row r="432" s="2" customFormat="1">
      <c r="A432" s="39"/>
      <c r="B432" s="40"/>
      <c r="C432" s="41"/>
      <c r="D432" s="231" t="s">
        <v>226</v>
      </c>
      <c r="E432" s="41"/>
      <c r="F432" s="232" t="s">
        <v>3269</v>
      </c>
      <c r="G432" s="41"/>
      <c r="H432" s="41"/>
      <c r="I432" s="228"/>
      <c r="J432" s="41"/>
      <c r="K432" s="41"/>
      <c r="L432" s="45"/>
      <c r="M432" s="229"/>
      <c r="N432" s="230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226</v>
      </c>
      <c r="AU432" s="18" t="s">
        <v>82</v>
      </c>
    </row>
    <row r="433" s="2" customFormat="1" ht="21.75" customHeight="1">
      <c r="A433" s="39"/>
      <c r="B433" s="40"/>
      <c r="C433" s="243" t="s">
        <v>790</v>
      </c>
      <c r="D433" s="243" t="s">
        <v>254</v>
      </c>
      <c r="E433" s="244" t="s">
        <v>3270</v>
      </c>
      <c r="F433" s="245" t="s">
        <v>3271</v>
      </c>
      <c r="G433" s="246" t="s">
        <v>277</v>
      </c>
      <c r="H433" s="247">
        <v>2</v>
      </c>
      <c r="I433" s="248"/>
      <c r="J433" s="249">
        <f>ROUND(I433*H433,2)</f>
        <v>0</v>
      </c>
      <c r="K433" s="245" t="s">
        <v>19</v>
      </c>
      <c r="L433" s="250"/>
      <c r="M433" s="251" t="s">
        <v>19</v>
      </c>
      <c r="N433" s="252" t="s">
        <v>44</v>
      </c>
      <c r="O433" s="85"/>
      <c r="P433" s="222">
        <f>O433*H433</f>
        <v>0</v>
      </c>
      <c r="Q433" s="222">
        <v>0.052999999999999998</v>
      </c>
      <c r="R433" s="222">
        <f>Q433*H433</f>
        <v>0.106</v>
      </c>
      <c r="S433" s="222">
        <v>0</v>
      </c>
      <c r="T433" s="223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24" t="s">
        <v>257</v>
      </c>
      <c r="AT433" s="224" t="s">
        <v>254</v>
      </c>
      <c r="AU433" s="224" t="s">
        <v>82</v>
      </c>
      <c r="AY433" s="18" t="s">
        <v>214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8" t="s">
        <v>80</v>
      </c>
      <c r="BK433" s="225">
        <f>ROUND(I433*H433,2)</f>
        <v>0</v>
      </c>
      <c r="BL433" s="18" t="s">
        <v>250</v>
      </c>
      <c r="BM433" s="224" t="s">
        <v>3272</v>
      </c>
    </row>
    <row r="434" s="2" customFormat="1">
      <c r="A434" s="39"/>
      <c r="B434" s="40"/>
      <c r="C434" s="41"/>
      <c r="D434" s="226" t="s">
        <v>224</v>
      </c>
      <c r="E434" s="41"/>
      <c r="F434" s="227" t="s">
        <v>3273</v>
      </c>
      <c r="G434" s="41"/>
      <c r="H434" s="41"/>
      <c r="I434" s="228"/>
      <c r="J434" s="41"/>
      <c r="K434" s="41"/>
      <c r="L434" s="45"/>
      <c r="M434" s="229"/>
      <c r="N434" s="230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224</v>
      </c>
      <c r="AU434" s="18" t="s">
        <v>82</v>
      </c>
    </row>
    <row r="435" s="2" customFormat="1">
      <c r="A435" s="39"/>
      <c r="B435" s="40"/>
      <c r="C435" s="41"/>
      <c r="D435" s="226" t="s">
        <v>507</v>
      </c>
      <c r="E435" s="41"/>
      <c r="F435" s="253" t="s">
        <v>525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507</v>
      </c>
      <c r="AU435" s="18" t="s">
        <v>82</v>
      </c>
    </row>
    <row r="436" s="2" customFormat="1" ht="16.5" customHeight="1">
      <c r="A436" s="39"/>
      <c r="B436" s="40"/>
      <c r="C436" s="243" t="s">
        <v>797</v>
      </c>
      <c r="D436" s="243" t="s">
        <v>254</v>
      </c>
      <c r="E436" s="244" t="s">
        <v>3274</v>
      </c>
      <c r="F436" s="245" t="s">
        <v>3275</v>
      </c>
      <c r="G436" s="246" t="s">
        <v>277</v>
      </c>
      <c r="H436" s="247">
        <v>12</v>
      </c>
      <c r="I436" s="248"/>
      <c r="J436" s="249">
        <f>ROUND(I436*H436,2)</f>
        <v>0</v>
      </c>
      <c r="K436" s="245" t="s">
        <v>19</v>
      </c>
      <c r="L436" s="250"/>
      <c r="M436" s="251" t="s">
        <v>19</v>
      </c>
      <c r="N436" s="252" t="s">
        <v>44</v>
      </c>
      <c r="O436" s="85"/>
      <c r="P436" s="222">
        <f>O436*H436</f>
        <v>0</v>
      </c>
      <c r="Q436" s="222">
        <v>0.00016000000000000001</v>
      </c>
      <c r="R436" s="222">
        <f>Q436*H436</f>
        <v>0.0019200000000000003</v>
      </c>
      <c r="S436" s="222">
        <v>0</v>
      </c>
      <c r="T436" s="223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4" t="s">
        <v>257</v>
      </c>
      <c r="AT436" s="224" t="s">
        <v>254</v>
      </c>
      <c r="AU436" s="224" t="s">
        <v>82</v>
      </c>
      <c r="AY436" s="18" t="s">
        <v>214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8" t="s">
        <v>80</v>
      </c>
      <c r="BK436" s="225">
        <f>ROUND(I436*H436,2)</f>
        <v>0</v>
      </c>
      <c r="BL436" s="18" t="s">
        <v>250</v>
      </c>
      <c r="BM436" s="224" t="s">
        <v>3276</v>
      </c>
    </row>
    <row r="437" s="2" customFormat="1">
      <c r="A437" s="39"/>
      <c r="B437" s="40"/>
      <c r="C437" s="41"/>
      <c r="D437" s="226" t="s">
        <v>224</v>
      </c>
      <c r="E437" s="41"/>
      <c r="F437" s="227" t="s">
        <v>3275</v>
      </c>
      <c r="G437" s="41"/>
      <c r="H437" s="41"/>
      <c r="I437" s="228"/>
      <c r="J437" s="41"/>
      <c r="K437" s="41"/>
      <c r="L437" s="45"/>
      <c r="M437" s="229"/>
      <c r="N437" s="230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224</v>
      </c>
      <c r="AU437" s="18" t="s">
        <v>82</v>
      </c>
    </row>
    <row r="438" s="2" customFormat="1" ht="16.5" customHeight="1">
      <c r="A438" s="39"/>
      <c r="B438" s="40"/>
      <c r="C438" s="243" t="s">
        <v>801</v>
      </c>
      <c r="D438" s="243" t="s">
        <v>254</v>
      </c>
      <c r="E438" s="244" t="s">
        <v>3277</v>
      </c>
      <c r="F438" s="245" t="s">
        <v>3278</v>
      </c>
      <c r="G438" s="246" t="s">
        <v>277</v>
      </c>
      <c r="H438" s="247">
        <v>4</v>
      </c>
      <c r="I438" s="248"/>
      <c r="J438" s="249">
        <f>ROUND(I438*H438,2)</f>
        <v>0</v>
      </c>
      <c r="K438" s="245" t="s">
        <v>221</v>
      </c>
      <c r="L438" s="250"/>
      <c r="M438" s="251" t="s">
        <v>19</v>
      </c>
      <c r="N438" s="252" t="s">
        <v>44</v>
      </c>
      <c r="O438" s="85"/>
      <c r="P438" s="222">
        <f>O438*H438</f>
        <v>0</v>
      </c>
      <c r="Q438" s="222">
        <v>0.00157</v>
      </c>
      <c r="R438" s="222">
        <f>Q438*H438</f>
        <v>0.00628</v>
      </c>
      <c r="S438" s="222">
        <v>0</v>
      </c>
      <c r="T438" s="223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4" t="s">
        <v>82</v>
      </c>
      <c r="AT438" s="224" t="s">
        <v>254</v>
      </c>
      <c r="AU438" s="224" t="s">
        <v>82</v>
      </c>
      <c r="AY438" s="18" t="s">
        <v>214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8" t="s">
        <v>80</v>
      </c>
      <c r="BK438" s="225">
        <f>ROUND(I438*H438,2)</f>
        <v>0</v>
      </c>
      <c r="BL438" s="18" t="s">
        <v>80</v>
      </c>
      <c r="BM438" s="224" t="s">
        <v>3279</v>
      </c>
    </row>
    <row r="439" s="2" customFormat="1">
      <c r="A439" s="39"/>
      <c r="B439" s="40"/>
      <c r="C439" s="41"/>
      <c r="D439" s="226" t="s">
        <v>224</v>
      </c>
      <c r="E439" s="41"/>
      <c r="F439" s="227" t="s">
        <v>3278</v>
      </c>
      <c r="G439" s="41"/>
      <c r="H439" s="41"/>
      <c r="I439" s="228"/>
      <c r="J439" s="41"/>
      <c r="K439" s="41"/>
      <c r="L439" s="45"/>
      <c r="M439" s="229"/>
      <c r="N439" s="230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224</v>
      </c>
      <c r="AU439" s="18" t="s">
        <v>82</v>
      </c>
    </row>
    <row r="440" s="2" customFormat="1" ht="16.5" customHeight="1">
      <c r="A440" s="39"/>
      <c r="B440" s="40"/>
      <c r="C440" s="243" t="s">
        <v>807</v>
      </c>
      <c r="D440" s="243" t="s">
        <v>254</v>
      </c>
      <c r="E440" s="244" t="s">
        <v>3280</v>
      </c>
      <c r="F440" s="245" t="s">
        <v>3281</v>
      </c>
      <c r="G440" s="246" t="s">
        <v>277</v>
      </c>
      <c r="H440" s="247">
        <v>2</v>
      </c>
      <c r="I440" s="248"/>
      <c r="J440" s="249">
        <f>ROUND(I440*H440,2)</f>
        <v>0</v>
      </c>
      <c r="K440" s="245" t="s">
        <v>19</v>
      </c>
      <c r="L440" s="250"/>
      <c r="M440" s="251" t="s">
        <v>19</v>
      </c>
      <c r="N440" s="252" t="s">
        <v>44</v>
      </c>
      <c r="O440" s="85"/>
      <c r="P440" s="222">
        <f>O440*H440</f>
        <v>0</v>
      </c>
      <c r="Q440" s="222">
        <v>0.0048199999999999996</v>
      </c>
      <c r="R440" s="222">
        <f>Q440*H440</f>
        <v>0.0096399999999999993</v>
      </c>
      <c r="S440" s="222">
        <v>0</v>
      </c>
      <c r="T440" s="223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4" t="s">
        <v>257</v>
      </c>
      <c r="AT440" s="224" t="s">
        <v>254</v>
      </c>
      <c r="AU440" s="224" t="s">
        <v>82</v>
      </c>
      <c r="AY440" s="18" t="s">
        <v>214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8" t="s">
        <v>80</v>
      </c>
      <c r="BK440" s="225">
        <f>ROUND(I440*H440,2)</f>
        <v>0</v>
      </c>
      <c r="BL440" s="18" t="s">
        <v>250</v>
      </c>
      <c r="BM440" s="224" t="s">
        <v>3282</v>
      </c>
    </row>
    <row r="441" s="2" customFormat="1">
      <c r="A441" s="39"/>
      <c r="B441" s="40"/>
      <c r="C441" s="41"/>
      <c r="D441" s="226" t="s">
        <v>224</v>
      </c>
      <c r="E441" s="41"/>
      <c r="F441" s="227" t="s">
        <v>3281</v>
      </c>
      <c r="G441" s="41"/>
      <c r="H441" s="41"/>
      <c r="I441" s="228"/>
      <c r="J441" s="41"/>
      <c r="K441" s="41"/>
      <c r="L441" s="45"/>
      <c r="M441" s="229"/>
      <c r="N441" s="230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224</v>
      </c>
      <c r="AU441" s="18" t="s">
        <v>82</v>
      </c>
    </row>
    <row r="442" s="2" customFormat="1" ht="16.5" customHeight="1">
      <c r="A442" s="39"/>
      <c r="B442" s="40"/>
      <c r="C442" s="243" t="s">
        <v>813</v>
      </c>
      <c r="D442" s="243" t="s">
        <v>254</v>
      </c>
      <c r="E442" s="244" t="s">
        <v>3283</v>
      </c>
      <c r="F442" s="245" t="s">
        <v>3284</v>
      </c>
      <c r="G442" s="246" t="s">
        <v>277</v>
      </c>
      <c r="H442" s="247">
        <v>12</v>
      </c>
      <c r="I442" s="248"/>
      <c r="J442" s="249">
        <f>ROUND(I442*H442,2)</f>
        <v>0</v>
      </c>
      <c r="K442" s="245" t="s">
        <v>19</v>
      </c>
      <c r="L442" s="250"/>
      <c r="M442" s="251" t="s">
        <v>19</v>
      </c>
      <c r="N442" s="252" t="s">
        <v>44</v>
      </c>
      <c r="O442" s="85"/>
      <c r="P442" s="222">
        <f>O442*H442</f>
        <v>0</v>
      </c>
      <c r="Q442" s="222">
        <v>0</v>
      </c>
      <c r="R442" s="222">
        <f>Q442*H442</f>
        <v>0</v>
      </c>
      <c r="S442" s="222">
        <v>0</v>
      </c>
      <c r="T442" s="223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4" t="s">
        <v>257</v>
      </c>
      <c r="AT442" s="224" t="s">
        <v>254</v>
      </c>
      <c r="AU442" s="224" t="s">
        <v>82</v>
      </c>
      <c r="AY442" s="18" t="s">
        <v>214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8" t="s">
        <v>80</v>
      </c>
      <c r="BK442" s="225">
        <f>ROUND(I442*H442,2)</f>
        <v>0</v>
      </c>
      <c r="BL442" s="18" t="s">
        <v>250</v>
      </c>
      <c r="BM442" s="224" t="s">
        <v>3285</v>
      </c>
    </row>
    <row r="443" s="2" customFormat="1">
      <c r="A443" s="39"/>
      <c r="B443" s="40"/>
      <c r="C443" s="41"/>
      <c r="D443" s="226" t="s">
        <v>224</v>
      </c>
      <c r="E443" s="41"/>
      <c r="F443" s="227" t="s">
        <v>3284</v>
      </c>
      <c r="G443" s="41"/>
      <c r="H443" s="41"/>
      <c r="I443" s="228"/>
      <c r="J443" s="41"/>
      <c r="K443" s="41"/>
      <c r="L443" s="45"/>
      <c r="M443" s="229"/>
      <c r="N443" s="230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224</v>
      </c>
      <c r="AU443" s="18" t="s">
        <v>82</v>
      </c>
    </row>
    <row r="444" s="2" customFormat="1" ht="16.5" customHeight="1">
      <c r="A444" s="39"/>
      <c r="B444" s="40"/>
      <c r="C444" s="213" t="s">
        <v>817</v>
      </c>
      <c r="D444" s="213" t="s">
        <v>217</v>
      </c>
      <c r="E444" s="214" t="s">
        <v>1170</v>
      </c>
      <c r="F444" s="215" t="s">
        <v>1171</v>
      </c>
      <c r="G444" s="216" t="s">
        <v>277</v>
      </c>
      <c r="H444" s="217">
        <v>9</v>
      </c>
      <c r="I444" s="218"/>
      <c r="J444" s="219">
        <f>ROUND(I444*H444,2)</f>
        <v>0</v>
      </c>
      <c r="K444" s="215" t="s">
        <v>221</v>
      </c>
      <c r="L444" s="45"/>
      <c r="M444" s="220" t="s">
        <v>19</v>
      </c>
      <c r="N444" s="221" t="s">
        <v>44</v>
      </c>
      <c r="O444" s="85"/>
      <c r="P444" s="222">
        <f>O444*H444</f>
        <v>0</v>
      </c>
      <c r="Q444" s="222">
        <v>0.00085999999999999998</v>
      </c>
      <c r="R444" s="222">
        <f>Q444*H444</f>
        <v>0.0077399999999999995</v>
      </c>
      <c r="S444" s="222">
        <v>0</v>
      </c>
      <c r="T444" s="223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4" t="s">
        <v>334</v>
      </c>
      <c r="AT444" s="224" t="s">
        <v>217</v>
      </c>
      <c r="AU444" s="224" t="s">
        <v>82</v>
      </c>
      <c r="AY444" s="18" t="s">
        <v>214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8" t="s">
        <v>80</v>
      </c>
      <c r="BK444" s="225">
        <f>ROUND(I444*H444,2)</f>
        <v>0</v>
      </c>
      <c r="BL444" s="18" t="s">
        <v>334</v>
      </c>
      <c r="BM444" s="224" t="s">
        <v>3286</v>
      </c>
    </row>
    <row r="445" s="2" customFormat="1">
      <c r="A445" s="39"/>
      <c r="B445" s="40"/>
      <c r="C445" s="41"/>
      <c r="D445" s="226" t="s">
        <v>224</v>
      </c>
      <c r="E445" s="41"/>
      <c r="F445" s="227" t="s">
        <v>1173</v>
      </c>
      <c r="G445" s="41"/>
      <c r="H445" s="41"/>
      <c r="I445" s="228"/>
      <c r="J445" s="41"/>
      <c r="K445" s="41"/>
      <c r="L445" s="45"/>
      <c r="M445" s="229"/>
      <c r="N445" s="230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224</v>
      </c>
      <c r="AU445" s="18" t="s">
        <v>82</v>
      </c>
    </row>
    <row r="446" s="2" customFormat="1">
      <c r="A446" s="39"/>
      <c r="B446" s="40"/>
      <c r="C446" s="41"/>
      <c r="D446" s="231" t="s">
        <v>226</v>
      </c>
      <c r="E446" s="41"/>
      <c r="F446" s="232" t="s">
        <v>1174</v>
      </c>
      <c r="G446" s="41"/>
      <c r="H446" s="41"/>
      <c r="I446" s="228"/>
      <c r="J446" s="41"/>
      <c r="K446" s="41"/>
      <c r="L446" s="45"/>
      <c r="M446" s="229"/>
      <c r="N446" s="230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226</v>
      </c>
      <c r="AU446" s="18" t="s">
        <v>82</v>
      </c>
    </row>
    <row r="447" s="2" customFormat="1" ht="16.5" customHeight="1">
      <c r="A447" s="39"/>
      <c r="B447" s="40"/>
      <c r="C447" s="243" t="s">
        <v>821</v>
      </c>
      <c r="D447" s="243" t="s">
        <v>254</v>
      </c>
      <c r="E447" s="244" t="s">
        <v>3287</v>
      </c>
      <c r="F447" s="245" t="s">
        <v>3288</v>
      </c>
      <c r="G447" s="246" t="s">
        <v>277</v>
      </c>
      <c r="H447" s="247">
        <v>3</v>
      </c>
      <c r="I447" s="248"/>
      <c r="J447" s="249">
        <f>ROUND(I447*H447,2)</f>
        <v>0</v>
      </c>
      <c r="K447" s="245" t="s">
        <v>19</v>
      </c>
      <c r="L447" s="250"/>
      <c r="M447" s="251" t="s">
        <v>19</v>
      </c>
      <c r="N447" s="252" t="s">
        <v>44</v>
      </c>
      <c r="O447" s="85"/>
      <c r="P447" s="222">
        <f>O447*H447</f>
        <v>0</v>
      </c>
      <c r="Q447" s="222">
        <v>0</v>
      </c>
      <c r="R447" s="222">
        <f>Q447*H447</f>
        <v>0</v>
      </c>
      <c r="S447" s="222">
        <v>0</v>
      </c>
      <c r="T447" s="223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4" t="s">
        <v>257</v>
      </c>
      <c r="AT447" s="224" t="s">
        <v>254</v>
      </c>
      <c r="AU447" s="224" t="s">
        <v>82</v>
      </c>
      <c r="AY447" s="18" t="s">
        <v>214</v>
      </c>
      <c r="BE447" s="225">
        <f>IF(N447="základní",J447,0)</f>
        <v>0</v>
      </c>
      <c r="BF447" s="225">
        <f>IF(N447="snížená",J447,0)</f>
        <v>0</v>
      </c>
      <c r="BG447" s="225">
        <f>IF(N447="zákl. přenesená",J447,0)</f>
        <v>0</v>
      </c>
      <c r="BH447" s="225">
        <f>IF(N447="sníž. přenesená",J447,0)</f>
        <v>0</v>
      </c>
      <c r="BI447" s="225">
        <f>IF(N447="nulová",J447,0)</f>
        <v>0</v>
      </c>
      <c r="BJ447" s="18" t="s">
        <v>80</v>
      </c>
      <c r="BK447" s="225">
        <f>ROUND(I447*H447,2)</f>
        <v>0</v>
      </c>
      <c r="BL447" s="18" t="s">
        <v>250</v>
      </c>
      <c r="BM447" s="224" t="s">
        <v>3289</v>
      </c>
    </row>
    <row r="448" s="2" customFormat="1">
      <c r="A448" s="39"/>
      <c r="B448" s="40"/>
      <c r="C448" s="41"/>
      <c r="D448" s="226" t="s">
        <v>224</v>
      </c>
      <c r="E448" s="41"/>
      <c r="F448" s="227" t="s">
        <v>3288</v>
      </c>
      <c r="G448" s="41"/>
      <c r="H448" s="41"/>
      <c r="I448" s="228"/>
      <c r="J448" s="41"/>
      <c r="K448" s="41"/>
      <c r="L448" s="45"/>
      <c r="M448" s="229"/>
      <c r="N448" s="230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224</v>
      </c>
      <c r="AU448" s="18" t="s">
        <v>82</v>
      </c>
    </row>
    <row r="449" s="2" customFormat="1" ht="16.5" customHeight="1">
      <c r="A449" s="39"/>
      <c r="B449" s="40"/>
      <c r="C449" s="243" t="s">
        <v>825</v>
      </c>
      <c r="D449" s="243" t="s">
        <v>254</v>
      </c>
      <c r="E449" s="244" t="s">
        <v>1258</v>
      </c>
      <c r="F449" s="245" t="s">
        <v>3290</v>
      </c>
      <c r="G449" s="246" t="s">
        <v>277</v>
      </c>
      <c r="H449" s="247">
        <v>4</v>
      </c>
      <c r="I449" s="248"/>
      <c r="J449" s="249">
        <f>ROUND(I449*H449,2)</f>
        <v>0</v>
      </c>
      <c r="K449" s="245" t="s">
        <v>19</v>
      </c>
      <c r="L449" s="250"/>
      <c r="M449" s="251" t="s">
        <v>19</v>
      </c>
      <c r="N449" s="252" t="s">
        <v>44</v>
      </c>
      <c r="O449" s="85"/>
      <c r="P449" s="222">
        <f>O449*H449</f>
        <v>0</v>
      </c>
      <c r="Q449" s="222">
        <v>0.00016000000000000001</v>
      </c>
      <c r="R449" s="222">
        <f>Q449*H449</f>
        <v>0.00064000000000000005</v>
      </c>
      <c r="S449" s="222">
        <v>0</v>
      </c>
      <c r="T449" s="223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4" t="s">
        <v>257</v>
      </c>
      <c r="AT449" s="224" t="s">
        <v>254</v>
      </c>
      <c r="AU449" s="224" t="s">
        <v>82</v>
      </c>
      <c r="AY449" s="18" t="s">
        <v>214</v>
      </c>
      <c r="BE449" s="225">
        <f>IF(N449="základní",J449,0)</f>
        <v>0</v>
      </c>
      <c r="BF449" s="225">
        <f>IF(N449="snížená",J449,0)</f>
        <v>0</v>
      </c>
      <c r="BG449" s="225">
        <f>IF(N449="zákl. přenesená",J449,0)</f>
        <v>0</v>
      </c>
      <c r="BH449" s="225">
        <f>IF(N449="sníž. přenesená",J449,0)</f>
        <v>0</v>
      </c>
      <c r="BI449" s="225">
        <f>IF(N449="nulová",J449,0)</f>
        <v>0</v>
      </c>
      <c r="BJ449" s="18" t="s">
        <v>80</v>
      </c>
      <c r="BK449" s="225">
        <f>ROUND(I449*H449,2)</f>
        <v>0</v>
      </c>
      <c r="BL449" s="18" t="s">
        <v>250</v>
      </c>
      <c r="BM449" s="224" t="s">
        <v>3291</v>
      </c>
    </row>
    <row r="450" s="2" customFormat="1">
      <c r="A450" s="39"/>
      <c r="B450" s="40"/>
      <c r="C450" s="41"/>
      <c r="D450" s="226" t="s">
        <v>224</v>
      </c>
      <c r="E450" s="41"/>
      <c r="F450" s="227" t="s">
        <v>3290</v>
      </c>
      <c r="G450" s="41"/>
      <c r="H450" s="41"/>
      <c r="I450" s="228"/>
      <c r="J450" s="41"/>
      <c r="K450" s="41"/>
      <c r="L450" s="45"/>
      <c r="M450" s="229"/>
      <c r="N450" s="230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224</v>
      </c>
      <c r="AU450" s="18" t="s">
        <v>82</v>
      </c>
    </row>
    <row r="451" s="2" customFormat="1" ht="16.5" customHeight="1">
      <c r="A451" s="39"/>
      <c r="B451" s="40"/>
      <c r="C451" s="243" t="s">
        <v>831</v>
      </c>
      <c r="D451" s="243" t="s">
        <v>254</v>
      </c>
      <c r="E451" s="244" t="s">
        <v>3292</v>
      </c>
      <c r="F451" s="245" t="s">
        <v>3293</v>
      </c>
      <c r="G451" s="246" t="s">
        <v>277</v>
      </c>
      <c r="H451" s="247">
        <v>1</v>
      </c>
      <c r="I451" s="248"/>
      <c r="J451" s="249">
        <f>ROUND(I451*H451,2)</f>
        <v>0</v>
      </c>
      <c r="K451" s="245" t="s">
        <v>19</v>
      </c>
      <c r="L451" s="250"/>
      <c r="M451" s="251" t="s">
        <v>19</v>
      </c>
      <c r="N451" s="252" t="s">
        <v>44</v>
      </c>
      <c r="O451" s="85"/>
      <c r="P451" s="222">
        <f>O451*H451</f>
        <v>0</v>
      </c>
      <c r="Q451" s="222">
        <v>0.00016000000000000001</v>
      </c>
      <c r="R451" s="222">
        <f>Q451*H451</f>
        <v>0.00016000000000000001</v>
      </c>
      <c r="S451" s="222">
        <v>0</v>
      </c>
      <c r="T451" s="223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4" t="s">
        <v>257</v>
      </c>
      <c r="AT451" s="224" t="s">
        <v>254</v>
      </c>
      <c r="AU451" s="224" t="s">
        <v>82</v>
      </c>
      <c r="AY451" s="18" t="s">
        <v>214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18" t="s">
        <v>80</v>
      </c>
      <c r="BK451" s="225">
        <f>ROUND(I451*H451,2)</f>
        <v>0</v>
      </c>
      <c r="BL451" s="18" t="s">
        <v>250</v>
      </c>
      <c r="BM451" s="224" t="s">
        <v>3294</v>
      </c>
    </row>
    <row r="452" s="2" customFormat="1">
      <c r="A452" s="39"/>
      <c r="B452" s="40"/>
      <c r="C452" s="41"/>
      <c r="D452" s="226" t="s">
        <v>224</v>
      </c>
      <c r="E452" s="41"/>
      <c r="F452" s="227" t="s">
        <v>3293</v>
      </c>
      <c r="G452" s="41"/>
      <c r="H452" s="41"/>
      <c r="I452" s="228"/>
      <c r="J452" s="41"/>
      <c r="K452" s="41"/>
      <c r="L452" s="45"/>
      <c r="M452" s="229"/>
      <c r="N452" s="230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224</v>
      </c>
      <c r="AU452" s="18" t="s">
        <v>82</v>
      </c>
    </row>
    <row r="453" s="2" customFormat="1" ht="16.5" customHeight="1">
      <c r="A453" s="39"/>
      <c r="B453" s="40"/>
      <c r="C453" s="243" t="s">
        <v>835</v>
      </c>
      <c r="D453" s="243" t="s">
        <v>254</v>
      </c>
      <c r="E453" s="244" t="s">
        <v>3295</v>
      </c>
      <c r="F453" s="245" t="s">
        <v>3296</v>
      </c>
      <c r="G453" s="246" t="s">
        <v>277</v>
      </c>
      <c r="H453" s="247">
        <v>1</v>
      </c>
      <c r="I453" s="248"/>
      <c r="J453" s="249">
        <f>ROUND(I453*H453,2)</f>
        <v>0</v>
      </c>
      <c r="K453" s="245" t="s">
        <v>221</v>
      </c>
      <c r="L453" s="250"/>
      <c r="M453" s="251" t="s">
        <v>19</v>
      </c>
      <c r="N453" s="252" t="s">
        <v>44</v>
      </c>
      <c r="O453" s="85"/>
      <c r="P453" s="222">
        <f>O453*H453</f>
        <v>0</v>
      </c>
      <c r="Q453" s="222">
        <v>0.0033500000000000001</v>
      </c>
      <c r="R453" s="222">
        <f>Q453*H453</f>
        <v>0.0033500000000000001</v>
      </c>
      <c r="S453" s="222">
        <v>0</v>
      </c>
      <c r="T453" s="223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4" t="s">
        <v>82</v>
      </c>
      <c r="AT453" s="224" t="s">
        <v>254</v>
      </c>
      <c r="AU453" s="224" t="s">
        <v>82</v>
      </c>
      <c r="AY453" s="18" t="s">
        <v>214</v>
      </c>
      <c r="BE453" s="225">
        <f>IF(N453="základní",J453,0)</f>
        <v>0</v>
      </c>
      <c r="BF453" s="225">
        <f>IF(N453="snížená",J453,0)</f>
        <v>0</v>
      </c>
      <c r="BG453" s="225">
        <f>IF(N453="zákl. přenesená",J453,0)</f>
        <v>0</v>
      </c>
      <c r="BH453" s="225">
        <f>IF(N453="sníž. přenesená",J453,0)</f>
        <v>0</v>
      </c>
      <c r="BI453" s="225">
        <f>IF(N453="nulová",J453,0)</f>
        <v>0</v>
      </c>
      <c r="BJ453" s="18" t="s">
        <v>80</v>
      </c>
      <c r="BK453" s="225">
        <f>ROUND(I453*H453,2)</f>
        <v>0</v>
      </c>
      <c r="BL453" s="18" t="s">
        <v>80</v>
      </c>
      <c r="BM453" s="224" t="s">
        <v>3297</v>
      </c>
    </row>
    <row r="454" s="2" customFormat="1">
      <c r="A454" s="39"/>
      <c r="B454" s="40"/>
      <c r="C454" s="41"/>
      <c r="D454" s="226" t="s">
        <v>224</v>
      </c>
      <c r="E454" s="41"/>
      <c r="F454" s="227" t="s">
        <v>3296</v>
      </c>
      <c r="G454" s="41"/>
      <c r="H454" s="41"/>
      <c r="I454" s="228"/>
      <c r="J454" s="41"/>
      <c r="K454" s="41"/>
      <c r="L454" s="45"/>
      <c r="M454" s="229"/>
      <c r="N454" s="230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224</v>
      </c>
      <c r="AU454" s="18" t="s">
        <v>82</v>
      </c>
    </row>
    <row r="455" s="12" customFormat="1" ht="25.92" customHeight="1">
      <c r="A455" s="12"/>
      <c r="B455" s="197"/>
      <c r="C455" s="198"/>
      <c r="D455" s="199" t="s">
        <v>72</v>
      </c>
      <c r="E455" s="200" t="s">
        <v>1570</v>
      </c>
      <c r="F455" s="200" t="s">
        <v>1571</v>
      </c>
      <c r="G455" s="198"/>
      <c r="H455" s="198"/>
      <c r="I455" s="201"/>
      <c r="J455" s="202">
        <f>BK455</f>
        <v>0</v>
      </c>
      <c r="K455" s="198"/>
      <c r="L455" s="203"/>
      <c r="M455" s="204"/>
      <c r="N455" s="205"/>
      <c r="O455" s="205"/>
      <c r="P455" s="206">
        <f>SUM(P456:P459)</f>
        <v>0</v>
      </c>
      <c r="Q455" s="205"/>
      <c r="R455" s="206">
        <f>SUM(R456:R459)</f>
        <v>0</v>
      </c>
      <c r="S455" s="205"/>
      <c r="T455" s="207">
        <f>SUM(T456:T459)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08" t="s">
        <v>222</v>
      </c>
      <c r="AT455" s="209" t="s">
        <v>72</v>
      </c>
      <c r="AU455" s="209" t="s">
        <v>73</v>
      </c>
      <c r="AY455" s="208" t="s">
        <v>214</v>
      </c>
      <c r="BK455" s="210">
        <f>SUM(BK456:BK459)</f>
        <v>0</v>
      </c>
    </row>
    <row r="456" s="2" customFormat="1" ht="16.5" customHeight="1">
      <c r="A456" s="39"/>
      <c r="B456" s="40"/>
      <c r="C456" s="213" t="s">
        <v>839</v>
      </c>
      <c r="D456" s="213" t="s">
        <v>217</v>
      </c>
      <c r="E456" s="214" t="s">
        <v>1589</v>
      </c>
      <c r="F456" s="215" t="s">
        <v>1590</v>
      </c>
      <c r="G456" s="216" t="s">
        <v>1575</v>
      </c>
      <c r="H456" s="217">
        <v>0</v>
      </c>
      <c r="I456" s="218"/>
      <c r="J456" s="219">
        <f>ROUND(I456*H456,2)</f>
        <v>0</v>
      </c>
      <c r="K456" s="215" t="s">
        <v>221</v>
      </c>
      <c r="L456" s="45"/>
      <c r="M456" s="220" t="s">
        <v>19</v>
      </c>
      <c r="N456" s="221" t="s">
        <v>44</v>
      </c>
      <c r="O456" s="85"/>
      <c r="P456" s="222">
        <f>O456*H456</f>
        <v>0</v>
      </c>
      <c r="Q456" s="222">
        <v>0</v>
      </c>
      <c r="R456" s="222">
        <f>Q456*H456</f>
        <v>0</v>
      </c>
      <c r="S456" s="222">
        <v>0</v>
      </c>
      <c r="T456" s="223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4" t="s">
        <v>1576</v>
      </c>
      <c r="AT456" s="224" t="s">
        <v>217</v>
      </c>
      <c r="AU456" s="224" t="s">
        <v>80</v>
      </c>
      <c r="AY456" s="18" t="s">
        <v>214</v>
      </c>
      <c r="BE456" s="225">
        <f>IF(N456="základní",J456,0)</f>
        <v>0</v>
      </c>
      <c r="BF456" s="225">
        <f>IF(N456="snížená",J456,0)</f>
        <v>0</v>
      </c>
      <c r="BG456" s="225">
        <f>IF(N456="zákl. přenesená",J456,0)</f>
        <v>0</v>
      </c>
      <c r="BH456" s="225">
        <f>IF(N456="sníž. přenesená",J456,0)</f>
        <v>0</v>
      </c>
      <c r="BI456" s="225">
        <f>IF(N456="nulová",J456,0)</f>
        <v>0</v>
      </c>
      <c r="BJ456" s="18" t="s">
        <v>80</v>
      </c>
      <c r="BK456" s="225">
        <f>ROUND(I456*H456,2)</f>
        <v>0</v>
      </c>
      <c r="BL456" s="18" t="s">
        <v>1576</v>
      </c>
      <c r="BM456" s="224" t="s">
        <v>3298</v>
      </c>
    </row>
    <row r="457" s="2" customFormat="1">
      <c r="A457" s="39"/>
      <c r="B457" s="40"/>
      <c r="C457" s="41"/>
      <c r="D457" s="226" t="s">
        <v>224</v>
      </c>
      <c r="E457" s="41"/>
      <c r="F457" s="227" t="s">
        <v>1592</v>
      </c>
      <c r="G457" s="41"/>
      <c r="H457" s="41"/>
      <c r="I457" s="228"/>
      <c r="J457" s="41"/>
      <c r="K457" s="41"/>
      <c r="L457" s="45"/>
      <c r="M457" s="229"/>
      <c r="N457" s="230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224</v>
      </c>
      <c r="AU457" s="18" t="s">
        <v>80</v>
      </c>
    </row>
    <row r="458" s="2" customFormat="1">
      <c r="A458" s="39"/>
      <c r="B458" s="40"/>
      <c r="C458" s="41"/>
      <c r="D458" s="231" t="s">
        <v>226</v>
      </c>
      <c r="E458" s="41"/>
      <c r="F458" s="232" t="s">
        <v>1593</v>
      </c>
      <c r="G458" s="41"/>
      <c r="H458" s="41"/>
      <c r="I458" s="228"/>
      <c r="J458" s="41"/>
      <c r="K458" s="41"/>
      <c r="L458" s="45"/>
      <c r="M458" s="229"/>
      <c r="N458" s="230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226</v>
      </c>
      <c r="AU458" s="18" t="s">
        <v>80</v>
      </c>
    </row>
    <row r="459" s="2" customFormat="1">
      <c r="A459" s="39"/>
      <c r="B459" s="40"/>
      <c r="C459" s="41"/>
      <c r="D459" s="226" t="s">
        <v>507</v>
      </c>
      <c r="E459" s="41"/>
      <c r="F459" s="253" t="s">
        <v>3299</v>
      </c>
      <c r="G459" s="41"/>
      <c r="H459" s="41"/>
      <c r="I459" s="228"/>
      <c r="J459" s="41"/>
      <c r="K459" s="41"/>
      <c r="L459" s="45"/>
      <c r="M459" s="229"/>
      <c r="N459" s="230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507</v>
      </c>
      <c r="AU459" s="18" t="s">
        <v>80</v>
      </c>
    </row>
    <row r="460" s="12" customFormat="1" ht="25.92" customHeight="1">
      <c r="A460" s="12"/>
      <c r="B460" s="197"/>
      <c r="C460" s="198"/>
      <c r="D460" s="199" t="s">
        <v>72</v>
      </c>
      <c r="E460" s="200" t="s">
        <v>171</v>
      </c>
      <c r="F460" s="200" t="s">
        <v>172</v>
      </c>
      <c r="G460" s="198"/>
      <c r="H460" s="198"/>
      <c r="I460" s="201"/>
      <c r="J460" s="202">
        <f>BK460</f>
        <v>0</v>
      </c>
      <c r="K460" s="198"/>
      <c r="L460" s="203"/>
      <c r="M460" s="204"/>
      <c r="N460" s="205"/>
      <c r="O460" s="205"/>
      <c r="P460" s="206">
        <f>P461</f>
        <v>0</v>
      </c>
      <c r="Q460" s="205"/>
      <c r="R460" s="206">
        <f>R461</f>
        <v>0</v>
      </c>
      <c r="S460" s="205"/>
      <c r="T460" s="207">
        <f>T461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08" t="s">
        <v>253</v>
      </c>
      <c r="AT460" s="209" t="s">
        <v>72</v>
      </c>
      <c r="AU460" s="209" t="s">
        <v>73</v>
      </c>
      <c r="AY460" s="208" t="s">
        <v>214</v>
      </c>
      <c r="BK460" s="210">
        <f>BK461</f>
        <v>0</v>
      </c>
    </row>
    <row r="461" s="12" customFormat="1" ht="22.8" customHeight="1">
      <c r="A461" s="12"/>
      <c r="B461" s="197"/>
      <c r="C461" s="198"/>
      <c r="D461" s="199" t="s">
        <v>72</v>
      </c>
      <c r="E461" s="211" t="s">
        <v>3300</v>
      </c>
      <c r="F461" s="211" t="s">
        <v>3301</v>
      </c>
      <c r="G461" s="198"/>
      <c r="H461" s="198"/>
      <c r="I461" s="201"/>
      <c r="J461" s="212">
        <f>BK461</f>
        <v>0</v>
      </c>
      <c r="K461" s="198"/>
      <c r="L461" s="203"/>
      <c r="M461" s="204"/>
      <c r="N461" s="205"/>
      <c r="O461" s="205"/>
      <c r="P461" s="206">
        <f>SUM(P462:P474)</f>
        <v>0</v>
      </c>
      <c r="Q461" s="205"/>
      <c r="R461" s="206">
        <f>SUM(R462:R474)</f>
        <v>0</v>
      </c>
      <c r="S461" s="205"/>
      <c r="T461" s="207">
        <f>SUM(T462:T474)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08" t="s">
        <v>253</v>
      </c>
      <c r="AT461" s="209" t="s">
        <v>72</v>
      </c>
      <c r="AU461" s="209" t="s">
        <v>80</v>
      </c>
      <c r="AY461" s="208" t="s">
        <v>214</v>
      </c>
      <c r="BK461" s="210">
        <f>SUM(BK462:BK474)</f>
        <v>0</v>
      </c>
    </row>
    <row r="462" s="2" customFormat="1" ht="16.5" customHeight="1">
      <c r="A462" s="39"/>
      <c r="B462" s="40"/>
      <c r="C462" s="213" t="s">
        <v>843</v>
      </c>
      <c r="D462" s="213" t="s">
        <v>217</v>
      </c>
      <c r="E462" s="214" t="s">
        <v>3302</v>
      </c>
      <c r="F462" s="215" t="s">
        <v>3303</v>
      </c>
      <c r="G462" s="216" t="s">
        <v>1575</v>
      </c>
      <c r="H462" s="217">
        <v>0</v>
      </c>
      <c r="I462" s="218"/>
      <c r="J462" s="219">
        <f>ROUND(I462*H462,2)</f>
        <v>0</v>
      </c>
      <c r="K462" s="215" t="s">
        <v>221</v>
      </c>
      <c r="L462" s="45"/>
      <c r="M462" s="220" t="s">
        <v>19</v>
      </c>
      <c r="N462" s="221" t="s">
        <v>44</v>
      </c>
      <c r="O462" s="85"/>
      <c r="P462" s="222">
        <f>O462*H462</f>
        <v>0</v>
      </c>
      <c r="Q462" s="222">
        <v>0</v>
      </c>
      <c r="R462" s="222">
        <f>Q462*H462</f>
        <v>0</v>
      </c>
      <c r="S462" s="222">
        <v>0</v>
      </c>
      <c r="T462" s="223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4" t="s">
        <v>3304</v>
      </c>
      <c r="AT462" s="224" t="s">
        <v>217</v>
      </c>
      <c r="AU462" s="224" t="s">
        <v>82</v>
      </c>
      <c r="AY462" s="18" t="s">
        <v>214</v>
      </c>
      <c r="BE462" s="225">
        <f>IF(N462="základní",J462,0)</f>
        <v>0</v>
      </c>
      <c r="BF462" s="225">
        <f>IF(N462="snížená",J462,0)</f>
        <v>0</v>
      </c>
      <c r="BG462" s="225">
        <f>IF(N462="zákl. přenesená",J462,0)</f>
        <v>0</v>
      </c>
      <c r="BH462" s="225">
        <f>IF(N462="sníž. přenesená",J462,0)</f>
        <v>0</v>
      </c>
      <c r="BI462" s="225">
        <f>IF(N462="nulová",J462,0)</f>
        <v>0</v>
      </c>
      <c r="BJ462" s="18" t="s">
        <v>80</v>
      </c>
      <c r="BK462" s="225">
        <f>ROUND(I462*H462,2)</f>
        <v>0</v>
      </c>
      <c r="BL462" s="18" t="s">
        <v>3304</v>
      </c>
      <c r="BM462" s="224" t="s">
        <v>3305</v>
      </c>
    </row>
    <row r="463" s="2" customFormat="1">
      <c r="A463" s="39"/>
      <c r="B463" s="40"/>
      <c r="C463" s="41"/>
      <c r="D463" s="226" t="s">
        <v>224</v>
      </c>
      <c r="E463" s="41"/>
      <c r="F463" s="227" t="s">
        <v>3303</v>
      </c>
      <c r="G463" s="41"/>
      <c r="H463" s="41"/>
      <c r="I463" s="228"/>
      <c r="J463" s="41"/>
      <c r="K463" s="41"/>
      <c r="L463" s="45"/>
      <c r="M463" s="229"/>
      <c r="N463" s="230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224</v>
      </c>
      <c r="AU463" s="18" t="s">
        <v>82</v>
      </c>
    </row>
    <row r="464" s="2" customFormat="1">
      <c r="A464" s="39"/>
      <c r="B464" s="40"/>
      <c r="C464" s="41"/>
      <c r="D464" s="231" t="s">
        <v>226</v>
      </c>
      <c r="E464" s="41"/>
      <c r="F464" s="232" t="s">
        <v>3306</v>
      </c>
      <c r="G464" s="41"/>
      <c r="H464" s="41"/>
      <c r="I464" s="228"/>
      <c r="J464" s="41"/>
      <c r="K464" s="41"/>
      <c r="L464" s="45"/>
      <c r="M464" s="229"/>
      <c r="N464" s="230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226</v>
      </c>
      <c r="AU464" s="18" t="s">
        <v>82</v>
      </c>
    </row>
    <row r="465" s="2" customFormat="1" ht="16.5" customHeight="1">
      <c r="A465" s="39"/>
      <c r="B465" s="40"/>
      <c r="C465" s="213" t="s">
        <v>847</v>
      </c>
      <c r="D465" s="213" t="s">
        <v>217</v>
      </c>
      <c r="E465" s="214" t="s">
        <v>3307</v>
      </c>
      <c r="F465" s="215" t="s">
        <v>3308</v>
      </c>
      <c r="G465" s="216" t="s">
        <v>603</v>
      </c>
      <c r="H465" s="217">
        <v>0</v>
      </c>
      <c r="I465" s="218"/>
      <c r="J465" s="219">
        <f>ROUND(I465*H465,2)</f>
        <v>0</v>
      </c>
      <c r="K465" s="215" t="s">
        <v>221</v>
      </c>
      <c r="L465" s="45"/>
      <c r="M465" s="220" t="s">
        <v>19</v>
      </c>
      <c r="N465" s="221" t="s">
        <v>44</v>
      </c>
      <c r="O465" s="85"/>
      <c r="P465" s="222">
        <f>O465*H465</f>
        <v>0</v>
      </c>
      <c r="Q465" s="222">
        <v>0</v>
      </c>
      <c r="R465" s="222">
        <f>Q465*H465</f>
        <v>0</v>
      </c>
      <c r="S465" s="222">
        <v>0</v>
      </c>
      <c r="T465" s="223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4" t="s">
        <v>3304</v>
      </c>
      <c r="AT465" s="224" t="s">
        <v>217</v>
      </c>
      <c r="AU465" s="224" t="s">
        <v>82</v>
      </c>
      <c r="AY465" s="18" t="s">
        <v>214</v>
      </c>
      <c r="BE465" s="225">
        <f>IF(N465="základní",J465,0)</f>
        <v>0</v>
      </c>
      <c r="BF465" s="225">
        <f>IF(N465="snížená",J465,0)</f>
        <v>0</v>
      </c>
      <c r="BG465" s="225">
        <f>IF(N465="zákl. přenesená",J465,0)</f>
        <v>0</v>
      </c>
      <c r="BH465" s="225">
        <f>IF(N465="sníž. přenesená",J465,0)</f>
        <v>0</v>
      </c>
      <c r="BI465" s="225">
        <f>IF(N465="nulová",J465,0)</f>
        <v>0</v>
      </c>
      <c r="BJ465" s="18" t="s">
        <v>80</v>
      </c>
      <c r="BK465" s="225">
        <f>ROUND(I465*H465,2)</f>
        <v>0</v>
      </c>
      <c r="BL465" s="18" t="s">
        <v>3304</v>
      </c>
      <c r="BM465" s="224" t="s">
        <v>3309</v>
      </c>
    </row>
    <row r="466" s="2" customFormat="1">
      <c r="A466" s="39"/>
      <c r="B466" s="40"/>
      <c r="C466" s="41"/>
      <c r="D466" s="226" t="s">
        <v>224</v>
      </c>
      <c r="E466" s="41"/>
      <c r="F466" s="227" t="s">
        <v>3308</v>
      </c>
      <c r="G466" s="41"/>
      <c r="H466" s="41"/>
      <c r="I466" s="228"/>
      <c r="J466" s="41"/>
      <c r="K466" s="41"/>
      <c r="L466" s="45"/>
      <c r="M466" s="229"/>
      <c r="N466" s="230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224</v>
      </c>
      <c r="AU466" s="18" t="s">
        <v>82</v>
      </c>
    </row>
    <row r="467" s="2" customFormat="1">
      <c r="A467" s="39"/>
      <c r="B467" s="40"/>
      <c r="C467" s="41"/>
      <c r="D467" s="231" t="s">
        <v>226</v>
      </c>
      <c r="E467" s="41"/>
      <c r="F467" s="232" t="s">
        <v>3310</v>
      </c>
      <c r="G467" s="41"/>
      <c r="H467" s="41"/>
      <c r="I467" s="228"/>
      <c r="J467" s="41"/>
      <c r="K467" s="41"/>
      <c r="L467" s="45"/>
      <c r="M467" s="229"/>
      <c r="N467" s="230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226</v>
      </c>
      <c r="AU467" s="18" t="s">
        <v>82</v>
      </c>
    </row>
    <row r="468" s="2" customFormat="1" ht="16.5" customHeight="1">
      <c r="A468" s="39"/>
      <c r="B468" s="40"/>
      <c r="C468" s="213" t="s">
        <v>851</v>
      </c>
      <c r="D468" s="213" t="s">
        <v>217</v>
      </c>
      <c r="E468" s="214" t="s">
        <v>3311</v>
      </c>
      <c r="F468" s="215" t="s">
        <v>3312</v>
      </c>
      <c r="G468" s="216" t="s">
        <v>1575</v>
      </c>
      <c r="H468" s="217">
        <v>0</v>
      </c>
      <c r="I468" s="218"/>
      <c r="J468" s="219">
        <f>ROUND(I468*H468,2)</f>
        <v>0</v>
      </c>
      <c r="K468" s="215" t="s">
        <v>221</v>
      </c>
      <c r="L468" s="45"/>
      <c r="M468" s="220" t="s">
        <v>19</v>
      </c>
      <c r="N468" s="221" t="s">
        <v>44</v>
      </c>
      <c r="O468" s="85"/>
      <c r="P468" s="222">
        <f>O468*H468</f>
        <v>0</v>
      </c>
      <c r="Q468" s="222">
        <v>0</v>
      </c>
      <c r="R468" s="222">
        <f>Q468*H468</f>
        <v>0</v>
      </c>
      <c r="S468" s="222">
        <v>0</v>
      </c>
      <c r="T468" s="223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4" t="s">
        <v>3304</v>
      </c>
      <c r="AT468" s="224" t="s">
        <v>217</v>
      </c>
      <c r="AU468" s="224" t="s">
        <v>82</v>
      </c>
      <c r="AY468" s="18" t="s">
        <v>214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80</v>
      </c>
      <c r="BK468" s="225">
        <f>ROUND(I468*H468,2)</f>
        <v>0</v>
      </c>
      <c r="BL468" s="18" t="s">
        <v>3304</v>
      </c>
      <c r="BM468" s="224" t="s">
        <v>3313</v>
      </c>
    </row>
    <row r="469" s="2" customFormat="1">
      <c r="A469" s="39"/>
      <c r="B469" s="40"/>
      <c r="C469" s="41"/>
      <c r="D469" s="226" t="s">
        <v>224</v>
      </c>
      <c r="E469" s="41"/>
      <c r="F469" s="227" t="s">
        <v>3312</v>
      </c>
      <c r="G469" s="41"/>
      <c r="H469" s="41"/>
      <c r="I469" s="228"/>
      <c r="J469" s="41"/>
      <c r="K469" s="41"/>
      <c r="L469" s="45"/>
      <c r="M469" s="229"/>
      <c r="N469" s="230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224</v>
      </c>
      <c r="AU469" s="18" t="s">
        <v>82</v>
      </c>
    </row>
    <row r="470" s="2" customFormat="1">
      <c r="A470" s="39"/>
      <c r="B470" s="40"/>
      <c r="C470" s="41"/>
      <c r="D470" s="231" t="s">
        <v>226</v>
      </c>
      <c r="E470" s="41"/>
      <c r="F470" s="232" t="s">
        <v>3314</v>
      </c>
      <c r="G470" s="41"/>
      <c r="H470" s="41"/>
      <c r="I470" s="228"/>
      <c r="J470" s="41"/>
      <c r="K470" s="41"/>
      <c r="L470" s="45"/>
      <c r="M470" s="229"/>
      <c r="N470" s="230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226</v>
      </c>
      <c r="AU470" s="18" t="s">
        <v>82</v>
      </c>
    </row>
    <row r="471" s="2" customFormat="1">
      <c r="A471" s="39"/>
      <c r="B471" s="40"/>
      <c r="C471" s="41"/>
      <c r="D471" s="226" t="s">
        <v>507</v>
      </c>
      <c r="E471" s="41"/>
      <c r="F471" s="253" t="s">
        <v>3315</v>
      </c>
      <c r="G471" s="41"/>
      <c r="H471" s="41"/>
      <c r="I471" s="228"/>
      <c r="J471" s="41"/>
      <c r="K471" s="41"/>
      <c r="L471" s="45"/>
      <c r="M471" s="229"/>
      <c r="N471" s="230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507</v>
      </c>
      <c r="AU471" s="18" t="s">
        <v>82</v>
      </c>
    </row>
    <row r="472" s="2" customFormat="1" ht="16.5" customHeight="1">
      <c r="A472" s="39"/>
      <c r="B472" s="40"/>
      <c r="C472" s="213" t="s">
        <v>855</v>
      </c>
      <c r="D472" s="213" t="s">
        <v>217</v>
      </c>
      <c r="E472" s="214" t="s">
        <v>3316</v>
      </c>
      <c r="F472" s="215" t="s">
        <v>3317</v>
      </c>
      <c r="G472" s="216" t="s">
        <v>1575</v>
      </c>
      <c r="H472" s="217">
        <v>0</v>
      </c>
      <c r="I472" s="218"/>
      <c r="J472" s="219">
        <f>ROUND(I472*H472,2)</f>
        <v>0</v>
      </c>
      <c r="K472" s="215" t="s">
        <v>19</v>
      </c>
      <c r="L472" s="45"/>
      <c r="M472" s="220" t="s">
        <v>19</v>
      </c>
      <c r="N472" s="221" t="s">
        <v>44</v>
      </c>
      <c r="O472" s="85"/>
      <c r="P472" s="222">
        <f>O472*H472</f>
        <v>0</v>
      </c>
      <c r="Q472" s="222">
        <v>0</v>
      </c>
      <c r="R472" s="222">
        <f>Q472*H472</f>
        <v>0</v>
      </c>
      <c r="S472" s="222">
        <v>0</v>
      </c>
      <c r="T472" s="223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4" t="s">
        <v>3304</v>
      </c>
      <c r="AT472" s="224" t="s">
        <v>217</v>
      </c>
      <c r="AU472" s="224" t="s">
        <v>82</v>
      </c>
      <c r="AY472" s="18" t="s">
        <v>214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8" t="s">
        <v>80</v>
      </c>
      <c r="BK472" s="225">
        <f>ROUND(I472*H472,2)</f>
        <v>0</v>
      </c>
      <c r="BL472" s="18" t="s">
        <v>3304</v>
      </c>
      <c r="BM472" s="224" t="s">
        <v>3318</v>
      </c>
    </row>
    <row r="473" s="2" customFormat="1">
      <c r="A473" s="39"/>
      <c r="B473" s="40"/>
      <c r="C473" s="41"/>
      <c r="D473" s="226" t="s">
        <v>224</v>
      </c>
      <c r="E473" s="41"/>
      <c r="F473" s="227" t="s">
        <v>3317</v>
      </c>
      <c r="G473" s="41"/>
      <c r="H473" s="41"/>
      <c r="I473" s="228"/>
      <c r="J473" s="41"/>
      <c r="K473" s="41"/>
      <c r="L473" s="45"/>
      <c r="M473" s="229"/>
      <c r="N473" s="230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224</v>
      </c>
      <c r="AU473" s="18" t="s">
        <v>82</v>
      </c>
    </row>
    <row r="474" s="2" customFormat="1">
      <c r="A474" s="39"/>
      <c r="B474" s="40"/>
      <c r="C474" s="41"/>
      <c r="D474" s="226" t="s">
        <v>507</v>
      </c>
      <c r="E474" s="41"/>
      <c r="F474" s="253" t="s">
        <v>3315</v>
      </c>
      <c r="G474" s="41"/>
      <c r="H474" s="41"/>
      <c r="I474" s="228"/>
      <c r="J474" s="41"/>
      <c r="K474" s="41"/>
      <c r="L474" s="45"/>
      <c r="M474" s="255"/>
      <c r="N474" s="256"/>
      <c r="O474" s="257"/>
      <c r="P474" s="257"/>
      <c r="Q474" s="257"/>
      <c r="R474" s="257"/>
      <c r="S474" s="257"/>
      <c r="T474" s="258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507</v>
      </c>
      <c r="AU474" s="18" t="s">
        <v>82</v>
      </c>
    </row>
    <row r="475" s="2" customFormat="1" ht="6.96" customHeight="1">
      <c r="A475" s="39"/>
      <c r="B475" s="60"/>
      <c r="C475" s="61"/>
      <c r="D475" s="61"/>
      <c r="E475" s="61"/>
      <c r="F475" s="61"/>
      <c r="G475" s="61"/>
      <c r="H475" s="61"/>
      <c r="I475" s="61"/>
      <c r="J475" s="61"/>
      <c r="K475" s="61"/>
      <c r="L475" s="45"/>
      <c r="M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</sheetData>
  <sheetProtection sheet="1" autoFilter="0" formatColumns="0" formatRows="0" objects="1" scenarios="1" spinCount="100000" saltValue="fzb7TeZYoaJA4CKMcqXr6y2OssVdvXkeQs8i+NVIt5RxQ9tEW/kCHDQ+C/z0Hm9CPhj3q7KQi7rSZZkIjwFC1Q==" hashValue="Zc+EvaBdHIowM6E5vx35EvGkcT+aNDFptNL3/qVcG7f3e/xDLmt/L8F8WwlV7AX6bgrl317J9+AuK28ppPOXbw==" algorithmName="SHA-512" password="CC35"/>
  <autoFilter ref="C103:K47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hyperlinks>
    <hyperlink ref="F109" r:id="rId1" display="https://podminky.urs.cz/item/CS_URS_2024_01/278381135"/>
    <hyperlink ref="F114" r:id="rId2" display="https://podminky.urs.cz/item/CS_URS_2024_01/611325402"/>
    <hyperlink ref="F118" r:id="rId3" display="https://podminky.urs.cz/item/CS_URS_2024_01/619995001"/>
    <hyperlink ref="F122" r:id="rId4" display="https://podminky.urs.cz/item/CS_URS_2024_01/632452411"/>
    <hyperlink ref="F129" r:id="rId5" display="https://podminky.urs.cz/item/CS_URS_2024_01/961044111"/>
    <hyperlink ref="F133" r:id="rId6" display="https://podminky.urs.cz/item/CS_URS_2024_01/971042351"/>
    <hyperlink ref="F137" r:id="rId7" display="https://podminky.urs.cz/item/CS_URS_2024_01/997013112"/>
    <hyperlink ref="F140" r:id="rId8" display="https://podminky.urs.cz/item/CS_URS_2024_01/997013501"/>
    <hyperlink ref="F143" r:id="rId9" display="https://podminky.urs.cz/item/CS_URS_2024_01/997013509"/>
    <hyperlink ref="F147" r:id="rId10" display="https://podminky.urs.cz/item/CS_URS_2024_01/997013861"/>
    <hyperlink ref="F151" r:id="rId11" display="https://podminky.urs.cz/item/CS_URS_2024_01/998011002"/>
    <hyperlink ref="F156" r:id="rId12" display="https://podminky.urs.cz/item/CS_URS_2024_01/713471212"/>
    <hyperlink ref="F177" r:id="rId13" display="https://podminky.urs.cz/item/CS_URS_2024_01/998713101"/>
    <hyperlink ref="F183" r:id="rId14" display="https://podminky.urs.cz/item/CS_URS_2024_01/998732101"/>
    <hyperlink ref="F189" r:id="rId15" display="https://podminky.urs.cz/item/CS_URS_2024_01/733121210"/>
    <hyperlink ref="F193" r:id="rId16" display="https://podminky.urs.cz/item/CS_URS_2024_01/733121214"/>
    <hyperlink ref="F197" r:id="rId17" display="https://podminky.urs.cz/item/CS_URS_2024_01/733121215"/>
    <hyperlink ref="F201" r:id="rId18" display="https://podminky.urs.cz/item/CS_URS_2024_01/733121216"/>
    <hyperlink ref="F205" r:id="rId19" display="https://podminky.urs.cz/item/CS_URS_2024_01/733121217"/>
    <hyperlink ref="F209" r:id="rId20" display="https://podminky.urs.cz/item/CS_URS_2024_01/733121219"/>
    <hyperlink ref="F213" r:id="rId21" display="https://podminky.urs.cz/item/CS_URS_2024_01/733121222"/>
    <hyperlink ref="F217" r:id="rId22" display="https://podminky.urs.cz/item/CS_URS_2024_01/733121225"/>
    <hyperlink ref="F221" r:id="rId23" display="https://podminky.urs.cz/item/CS_URS_2024_01/733121228"/>
    <hyperlink ref="F225" r:id="rId24" display="https://podminky.urs.cz/item/CS_URS_2024_01/733121232"/>
    <hyperlink ref="F228" r:id="rId25" display="https://podminky.urs.cz/item/CS_URS_2024_01/733121235"/>
    <hyperlink ref="F232" r:id="rId26" display="https://podminky.urs.cz/item/CS_URS_2024_01/733121239"/>
    <hyperlink ref="F236" r:id="rId27" display="https://podminky.urs.cz/item/CS_URS_2024_01/998733101"/>
    <hyperlink ref="F240" r:id="rId28" display="https://podminky.urs.cz/item/CS_URS_2024_01/734100812"/>
    <hyperlink ref="F244" r:id="rId29" display="https://podminky.urs.cz/item/CS_URS_2024_01/734100813"/>
    <hyperlink ref="F248" r:id="rId30" display="https://podminky.urs.cz/item/CS_URS_2024_01/734109214"/>
    <hyperlink ref="F251" r:id="rId31" display="https://podminky.urs.cz/item/CS_URS_2024_01/734134632"/>
    <hyperlink ref="F254" r:id="rId32" display="https://podminky.urs.cz/item/CS_URS_2024_01/734109215"/>
    <hyperlink ref="F257" r:id="rId33" display="https://podminky.urs.cz/item/CS_URS_2024_01/734109219"/>
    <hyperlink ref="F260" r:id="rId34" display="https://podminky.urs.cz/item/CS_URS_2024_01/734163431"/>
    <hyperlink ref="F263" r:id="rId35" display="https://podminky.urs.cz/item/CS_URS_2024_01/734173414"/>
    <hyperlink ref="F266" r:id="rId36" display="https://podminky.urs.cz/item/CS_URS_2024_01/734173416"/>
    <hyperlink ref="F269" r:id="rId37" display="https://podminky.urs.cz/item/CS_URS_2024_01/734173417"/>
    <hyperlink ref="F272" r:id="rId38" display="https://podminky.urs.cz/item/CS_URS_2024_01/734173418"/>
    <hyperlink ref="F275" r:id="rId39" display="https://podminky.urs.cz/item/CS_URS_2024_01/734173422"/>
    <hyperlink ref="F280" r:id="rId40" display="https://podminky.urs.cz/item/CS_URS_2024_01/998734101"/>
    <hyperlink ref="F285" r:id="rId41" display="https://podminky.urs.cz/item/CS_URS_2024_01/734109317"/>
    <hyperlink ref="F289" r:id="rId42" display="https://podminky.urs.cz/item/CS_URS_2024_01/734109319"/>
    <hyperlink ref="F292" r:id="rId43" display="https://podminky.urs.cz/item/CS_URS_2024_01/734411127"/>
    <hyperlink ref="F295" r:id="rId44" display="https://podminky.urs.cz/item/CS_URS_2024_01/734411601"/>
    <hyperlink ref="F298" r:id="rId45" display="https://podminky.urs.cz/item/CS_URS_2024_01/734419111"/>
    <hyperlink ref="F301" r:id="rId46" display="https://podminky.urs.cz/item/CS_URS_2024_01/734421112"/>
    <hyperlink ref="F304" r:id="rId47" display="https://podminky.urs.cz/item/CS_URS_2024_01/734494111"/>
    <hyperlink ref="F307" r:id="rId48" display="https://podminky.urs.cz/item/CS_URS_2024_01/734494213"/>
    <hyperlink ref="F310" r:id="rId49" display="https://podminky.urs.cz/item/CS_URS_2024_01/734499211"/>
    <hyperlink ref="F313" r:id="rId50" display="https://podminky.urs.cz/item/CS_URS_2024_01/734499212"/>
    <hyperlink ref="F317" r:id="rId51" display="https://podminky.urs.cz/item/CS_URS_2024_01/767995111"/>
    <hyperlink ref="F324" r:id="rId52" display="https://podminky.urs.cz/item/CS_URS_2024_01/998767102"/>
    <hyperlink ref="F328" r:id="rId53" display="https://podminky.urs.cz/item/CS_URS_2024_01/783933161"/>
    <hyperlink ref="F332" r:id="rId54" display="https://podminky.urs.cz/item/CS_URS_2024_01/783937163"/>
    <hyperlink ref="F337" r:id="rId55" display="https://podminky.urs.cz/item/CS_URS_2024_01/784181101"/>
    <hyperlink ref="F341" r:id="rId56" display="https://podminky.urs.cz/item/CS_URS_2024_01/784221001"/>
    <hyperlink ref="F347" r:id="rId57" display="https://podminky.urs.cz/item/CS_URS_2024_01/230020627"/>
    <hyperlink ref="F350" r:id="rId58" display="https://podminky.urs.cz/item/CS_URS_2024_01/230020639"/>
    <hyperlink ref="F353" r:id="rId59" display="https://podminky.urs.cz/item/CS_URS_2024_01/230020645"/>
    <hyperlink ref="F356" r:id="rId60" display="https://podminky.urs.cz/item/CS_URS_2024_01/230020654"/>
    <hyperlink ref="F359" r:id="rId61" display="https://podminky.urs.cz/item/CS_URS_2024_01/230023008"/>
    <hyperlink ref="F370" r:id="rId62" display="https://podminky.urs.cz/item/CS_URS_2024_01/230023017"/>
    <hyperlink ref="F378" r:id="rId63" display="https://podminky.urs.cz/item/CS_URS_2024_01/230023021"/>
    <hyperlink ref="F386" r:id="rId64" display="https://podminky.urs.cz/item/CS_URS_2024_01/230023029"/>
    <hyperlink ref="F391" r:id="rId65" display="https://podminky.urs.cz/item/CS_URS_2024_01/230023037"/>
    <hyperlink ref="F398" r:id="rId66" display="https://podminky.urs.cz/item/CS_URS_2024_01/230023039"/>
    <hyperlink ref="F403" r:id="rId67" display="https://podminky.urs.cz/item/CS_URS_2024_01/230023048"/>
    <hyperlink ref="F411" r:id="rId68" display="https://podminky.urs.cz/item/CS_URS_2024_01/230024057"/>
    <hyperlink ref="F416" r:id="rId69" display="https://podminky.urs.cz/item/CS_URS_2024_01/230024067"/>
    <hyperlink ref="F432" r:id="rId70" display="https://podminky.urs.cz/item/CS_URS_2024_01/230025089"/>
    <hyperlink ref="F446" r:id="rId71" display="https://podminky.urs.cz/item/CS_URS_2024_01/230025101"/>
    <hyperlink ref="F458" r:id="rId72" display="https://podminky.urs.cz/item/CS_URS_2024_01/HZS4212"/>
    <hyperlink ref="F464" r:id="rId73" display="https://podminky.urs.cz/item/CS_URS_2024_01/043114000"/>
    <hyperlink ref="F467" r:id="rId74" display="https://podminky.urs.cz/item/CS_URS_2024_01/043124000"/>
    <hyperlink ref="F470" r:id="rId75" display="https://podminky.urs.cz/item/CS_URS_2024_01/0431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6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176</v>
      </c>
      <c r="L8" s="21"/>
    </row>
    <row r="9" s="2" customFormat="1" ht="16.5" customHeight="1">
      <c r="A9" s="39"/>
      <c r="B9" s="45"/>
      <c r="C9" s="39"/>
      <c r="D9" s="39"/>
      <c r="E9" s="144" t="s">
        <v>2594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3319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2596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2597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2596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2597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ROUND((SUM(BE90:BE227)),  2)</f>
        <v>0</v>
      </c>
      <c r="G35" s="39"/>
      <c r="H35" s="39"/>
      <c r="I35" s="158">
        <v>0.20999999999999999</v>
      </c>
      <c r="J35" s="157">
        <f>ROUND(((SUM(BE90:BE227))*I35),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ROUND((SUM(BF90:BF227)),  2)</f>
        <v>0</v>
      </c>
      <c r="G36" s="39"/>
      <c r="H36" s="39"/>
      <c r="I36" s="158">
        <v>0.12</v>
      </c>
      <c r="J36" s="157">
        <f>ROUND(((SUM(BF90:BF227))*I36),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ROUND((SUM(BG90:BG227)),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ROUND((SUM(BH90:BH227)),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ROUND((SUM(BI90:BI227)),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2594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D3.2.8.2 - PS209 - OS Králův háj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181</v>
      </c>
      <c r="D61" s="172"/>
      <c r="E61" s="172"/>
      <c r="F61" s="172"/>
      <c r="G61" s="172"/>
      <c r="H61" s="172"/>
      <c r="I61" s="172"/>
      <c r="J61" s="173" t="s">
        <v>182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183</v>
      </c>
    </row>
    <row r="64" s="9" customFormat="1" ht="24.96" customHeight="1">
      <c r="A64" s="9"/>
      <c r="B64" s="175"/>
      <c r="C64" s="176"/>
      <c r="D64" s="177" t="s">
        <v>2598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2599</v>
      </c>
      <c r="E65" s="178"/>
      <c r="F65" s="178"/>
      <c r="G65" s="178"/>
      <c r="H65" s="178"/>
      <c r="I65" s="178"/>
      <c r="J65" s="179">
        <f>J94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2600</v>
      </c>
      <c r="E66" s="178"/>
      <c r="F66" s="178"/>
      <c r="G66" s="178"/>
      <c r="H66" s="178"/>
      <c r="I66" s="178"/>
      <c r="J66" s="179">
        <f>J99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2601</v>
      </c>
      <c r="E67" s="178"/>
      <c r="F67" s="178"/>
      <c r="G67" s="178"/>
      <c r="H67" s="178"/>
      <c r="I67" s="178"/>
      <c r="J67" s="179">
        <f>J140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2602</v>
      </c>
      <c r="E68" s="178"/>
      <c r="F68" s="178"/>
      <c r="G68" s="178"/>
      <c r="H68" s="178"/>
      <c r="I68" s="178"/>
      <c r="J68" s="179">
        <f>J179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199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176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2594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178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D3.2.8.2 - PS209 - OS Králův háj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200</v>
      </c>
      <c r="D89" s="189" t="s">
        <v>58</v>
      </c>
      <c r="E89" s="189" t="s">
        <v>54</v>
      </c>
      <c r="F89" s="189" t="s">
        <v>55</v>
      </c>
      <c r="G89" s="189" t="s">
        <v>201</v>
      </c>
      <c r="H89" s="189" t="s">
        <v>202</v>
      </c>
      <c r="I89" s="189" t="s">
        <v>203</v>
      </c>
      <c r="J89" s="189" t="s">
        <v>182</v>
      </c>
      <c r="K89" s="190" t="s">
        <v>204</v>
      </c>
      <c r="L89" s="191"/>
      <c r="M89" s="93" t="s">
        <v>19</v>
      </c>
      <c r="N89" s="94" t="s">
        <v>43</v>
      </c>
      <c r="O89" s="94" t="s">
        <v>205</v>
      </c>
      <c r="P89" s="94" t="s">
        <v>206</v>
      </c>
      <c r="Q89" s="94" t="s">
        <v>207</v>
      </c>
      <c r="R89" s="94" t="s">
        <v>208</v>
      </c>
      <c r="S89" s="94" t="s">
        <v>209</v>
      </c>
      <c r="T89" s="95" t="s">
        <v>210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211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P91+P94+P99+P140+P179</f>
        <v>0</v>
      </c>
      <c r="Q90" s="97"/>
      <c r="R90" s="194">
        <f>R91+R94+R99+R140+R179</f>
        <v>0</v>
      </c>
      <c r="S90" s="97"/>
      <c r="T90" s="195">
        <f>T91+T94+T99+T140+T179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183</v>
      </c>
      <c r="BK90" s="196">
        <f>BK91+BK94+BK99+BK140+BK179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80</v>
      </c>
      <c r="F91" s="200" t="s">
        <v>2603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SUM(P92:P93)</f>
        <v>0</v>
      </c>
      <c r="Q91" s="205"/>
      <c r="R91" s="206">
        <f>SUM(R92:R93)</f>
        <v>0</v>
      </c>
      <c r="S91" s="205"/>
      <c r="T91" s="207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214</v>
      </c>
      <c r="BK91" s="210">
        <f>SUM(BK92:BK93)</f>
        <v>0</v>
      </c>
    </row>
    <row r="92" s="2" customFormat="1" ht="37.8" customHeight="1">
      <c r="A92" s="39"/>
      <c r="B92" s="40"/>
      <c r="C92" s="213" t="s">
        <v>80</v>
      </c>
      <c r="D92" s="213" t="s">
        <v>217</v>
      </c>
      <c r="E92" s="214" t="s">
        <v>2604</v>
      </c>
      <c r="F92" s="215" t="s">
        <v>3320</v>
      </c>
      <c r="G92" s="216" t="s">
        <v>523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222</v>
      </c>
      <c r="AT92" s="224" t="s">
        <v>217</v>
      </c>
      <c r="AU92" s="224" t="s">
        <v>80</v>
      </c>
      <c r="AY92" s="18" t="s">
        <v>214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222</v>
      </c>
      <c r="BM92" s="224" t="s">
        <v>82</v>
      </c>
    </row>
    <row r="93" s="2" customFormat="1">
      <c r="A93" s="39"/>
      <c r="B93" s="40"/>
      <c r="C93" s="41"/>
      <c r="D93" s="226" t="s">
        <v>224</v>
      </c>
      <c r="E93" s="41"/>
      <c r="F93" s="227" t="s">
        <v>3321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224</v>
      </c>
      <c r="AU93" s="18" t="s">
        <v>80</v>
      </c>
    </row>
    <row r="94" s="12" customFormat="1" ht="25.92" customHeight="1">
      <c r="A94" s="12"/>
      <c r="B94" s="197"/>
      <c r="C94" s="198"/>
      <c r="D94" s="199" t="s">
        <v>72</v>
      </c>
      <c r="E94" s="200" t="s">
        <v>82</v>
      </c>
      <c r="F94" s="200" t="s">
        <v>2607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SUM(P95:P98)</f>
        <v>0</v>
      </c>
      <c r="Q94" s="205"/>
      <c r="R94" s="206">
        <f>SUM(R95:R98)</f>
        <v>0</v>
      </c>
      <c r="S94" s="205"/>
      <c r="T94" s="207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80</v>
      </c>
      <c r="AT94" s="209" t="s">
        <v>72</v>
      </c>
      <c r="AU94" s="209" t="s">
        <v>73</v>
      </c>
      <c r="AY94" s="208" t="s">
        <v>214</v>
      </c>
      <c r="BK94" s="210">
        <f>SUM(BK95:BK98)</f>
        <v>0</v>
      </c>
    </row>
    <row r="95" s="2" customFormat="1" ht="33" customHeight="1">
      <c r="A95" s="39"/>
      <c r="B95" s="40"/>
      <c r="C95" s="213" t="s">
        <v>82</v>
      </c>
      <c r="D95" s="213" t="s">
        <v>217</v>
      </c>
      <c r="E95" s="214" t="s">
        <v>2608</v>
      </c>
      <c r="F95" s="215" t="s">
        <v>3322</v>
      </c>
      <c r="G95" s="216" t="s">
        <v>523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222</v>
      </c>
      <c r="AT95" s="224" t="s">
        <v>217</v>
      </c>
      <c r="AU95" s="224" t="s">
        <v>80</v>
      </c>
      <c r="AY95" s="18" t="s">
        <v>214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222</v>
      </c>
      <c r="BM95" s="224" t="s">
        <v>222</v>
      </c>
    </row>
    <row r="96" s="2" customFormat="1">
      <c r="A96" s="39"/>
      <c r="B96" s="40"/>
      <c r="C96" s="41"/>
      <c r="D96" s="226" t="s">
        <v>224</v>
      </c>
      <c r="E96" s="41"/>
      <c r="F96" s="227" t="s">
        <v>3322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224</v>
      </c>
      <c r="AU96" s="18" t="s">
        <v>80</v>
      </c>
    </row>
    <row r="97" s="2" customFormat="1" ht="16.5" customHeight="1">
      <c r="A97" s="39"/>
      <c r="B97" s="40"/>
      <c r="C97" s="213" t="s">
        <v>236</v>
      </c>
      <c r="D97" s="213" t="s">
        <v>217</v>
      </c>
      <c r="E97" s="214" t="s">
        <v>2610</v>
      </c>
      <c r="F97" s="215" t="s">
        <v>2611</v>
      </c>
      <c r="G97" s="216" t="s">
        <v>523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222</v>
      </c>
      <c r="AT97" s="224" t="s">
        <v>217</v>
      </c>
      <c r="AU97" s="224" t="s">
        <v>80</v>
      </c>
      <c r="AY97" s="18" t="s">
        <v>214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222</v>
      </c>
      <c r="BM97" s="224" t="s">
        <v>259</v>
      </c>
    </row>
    <row r="98" s="2" customFormat="1">
      <c r="A98" s="39"/>
      <c r="B98" s="40"/>
      <c r="C98" s="41"/>
      <c r="D98" s="226" t="s">
        <v>224</v>
      </c>
      <c r="E98" s="41"/>
      <c r="F98" s="227" t="s">
        <v>2611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224</v>
      </c>
      <c r="AU98" s="18" t="s">
        <v>80</v>
      </c>
    </row>
    <row r="99" s="12" customFormat="1" ht="25.92" customHeight="1">
      <c r="A99" s="12"/>
      <c r="B99" s="197"/>
      <c r="C99" s="198"/>
      <c r="D99" s="199" t="s">
        <v>72</v>
      </c>
      <c r="E99" s="200" t="s">
        <v>236</v>
      </c>
      <c r="F99" s="200" t="s">
        <v>2612</v>
      </c>
      <c r="G99" s="198"/>
      <c r="H99" s="198"/>
      <c r="I99" s="201"/>
      <c r="J99" s="202">
        <f>BK99</f>
        <v>0</v>
      </c>
      <c r="K99" s="198"/>
      <c r="L99" s="203"/>
      <c r="M99" s="204"/>
      <c r="N99" s="205"/>
      <c r="O99" s="205"/>
      <c r="P99" s="206">
        <f>SUM(P100:P139)</f>
        <v>0</v>
      </c>
      <c r="Q99" s="205"/>
      <c r="R99" s="206">
        <f>SUM(R100:R139)</f>
        <v>0</v>
      </c>
      <c r="S99" s="205"/>
      <c r="T99" s="207">
        <f>SUM(T100:T139)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80</v>
      </c>
      <c r="AT99" s="209" t="s">
        <v>72</v>
      </c>
      <c r="AU99" s="209" t="s">
        <v>73</v>
      </c>
      <c r="AY99" s="208" t="s">
        <v>214</v>
      </c>
      <c r="BK99" s="210">
        <f>SUM(BK100:BK139)</f>
        <v>0</v>
      </c>
    </row>
    <row r="100" s="2" customFormat="1" ht="16.5" customHeight="1">
      <c r="A100" s="39"/>
      <c r="B100" s="40"/>
      <c r="C100" s="213" t="s">
        <v>222</v>
      </c>
      <c r="D100" s="213" t="s">
        <v>217</v>
      </c>
      <c r="E100" s="214" t="s">
        <v>2613</v>
      </c>
      <c r="F100" s="215" t="s">
        <v>3323</v>
      </c>
      <c r="G100" s="216" t="s">
        <v>523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222</v>
      </c>
      <c r="AT100" s="224" t="s">
        <v>217</v>
      </c>
      <c r="AU100" s="224" t="s">
        <v>80</v>
      </c>
      <c r="AY100" s="18" t="s">
        <v>214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222</v>
      </c>
      <c r="BM100" s="224" t="s">
        <v>215</v>
      </c>
    </row>
    <row r="101" s="2" customFormat="1">
      <c r="A101" s="39"/>
      <c r="B101" s="40"/>
      <c r="C101" s="41"/>
      <c r="D101" s="226" t="s">
        <v>224</v>
      </c>
      <c r="E101" s="41"/>
      <c r="F101" s="227" t="s">
        <v>3323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224</v>
      </c>
      <c r="AU101" s="18" t="s">
        <v>80</v>
      </c>
    </row>
    <row r="102" s="2" customFormat="1" ht="16.5" customHeight="1">
      <c r="A102" s="39"/>
      <c r="B102" s="40"/>
      <c r="C102" s="213" t="s">
        <v>253</v>
      </c>
      <c r="D102" s="213" t="s">
        <v>217</v>
      </c>
      <c r="E102" s="214" t="s">
        <v>2615</v>
      </c>
      <c r="F102" s="215" t="s">
        <v>3324</v>
      </c>
      <c r="G102" s="216" t="s">
        <v>523</v>
      </c>
      <c r="H102" s="217">
        <v>2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222</v>
      </c>
      <c r="AT102" s="224" t="s">
        <v>217</v>
      </c>
      <c r="AU102" s="224" t="s">
        <v>80</v>
      </c>
      <c r="AY102" s="18" t="s">
        <v>214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222</v>
      </c>
      <c r="BM102" s="224" t="s">
        <v>274</v>
      </c>
    </row>
    <row r="103" s="2" customFormat="1">
      <c r="A103" s="39"/>
      <c r="B103" s="40"/>
      <c r="C103" s="41"/>
      <c r="D103" s="226" t="s">
        <v>224</v>
      </c>
      <c r="E103" s="41"/>
      <c r="F103" s="227" t="s">
        <v>3324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224</v>
      </c>
      <c r="AU103" s="18" t="s">
        <v>80</v>
      </c>
    </row>
    <row r="104" s="2" customFormat="1" ht="16.5" customHeight="1">
      <c r="A104" s="39"/>
      <c r="B104" s="40"/>
      <c r="C104" s="213" t="s">
        <v>259</v>
      </c>
      <c r="D104" s="213" t="s">
        <v>217</v>
      </c>
      <c r="E104" s="214" t="s">
        <v>2617</v>
      </c>
      <c r="F104" s="215" t="s">
        <v>2616</v>
      </c>
      <c r="G104" s="216" t="s">
        <v>523</v>
      </c>
      <c r="H104" s="217">
        <v>2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222</v>
      </c>
      <c r="AT104" s="224" t="s">
        <v>217</v>
      </c>
      <c r="AU104" s="224" t="s">
        <v>80</v>
      </c>
      <c r="AY104" s="18" t="s">
        <v>214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222</v>
      </c>
      <c r="BM104" s="224" t="s">
        <v>8</v>
      </c>
    </row>
    <row r="105" s="2" customFormat="1">
      <c r="A105" s="39"/>
      <c r="B105" s="40"/>
      <c r="C105" s="41"/>
      <c r="D105" s="226" t="s">
        <v>224</v>
      </c>
      <c r="E105" s="41"/>
      <c r="F105" s="227" t="s">
        <v>2616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224</v>
      </c>
      <c r="AU105" s="18" t="s">
        <v>80</v>
      </c>
    </row>
    <row r="106" s="2" customFormat="1" ht="24.15" customHeight="1">
      <c r="A106" s="39"/>
      <c r="B106" s="40"/>
      <c r="C106" s="213" t="s">
        <v>263</v>
      </c>
      <c r="D106" s="213" t="s">
        <v>217</v>
      </c>
      <c r="E106" s="214" t="s">
        <v>2619</v>
      </c>
      <c r="F106" s="215" t="s">
        <v>2756</v>
      </c>
      <c r="G106" s="216" t="s">
        <v>523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222</v>
      </c>
      <c r="AT106" s="224" t="s">
        <v>217</v>
      </c>
      <c r="AU106" s="224" t="s">
        <v>80</v>
      </c>
      <c r="AY106" s="18" t="s">
        <v>214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222</v>
      </c>
      <c r="BM106" s="224" t="s">
        <v>292</v>
      </c>
    </row>
    <row r="107" s="2" customFormat="1">
      <c r="A107" s="39"/>
      <c r="B107" s="40"/>
      <c r="C107" s="41"/>
      <c r="D107" s="226" t="s">
        <v>224</v>
      </c>
      <c r="E107" s="41"/>
      <c r="F107" s="227" t="s">
        <v>2756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224</v>
      </c>
      <c r="AU107" s="18" t="s">
        <v>80</v>
      </c>
    </row>
    <row r="108" s="2" customFormat="1" ht="33" customHeight="1">
      <c r="A108" s="39"/>
      <c r="B108" s="40"/>
      <c r="C108" s="213" t="s">
        <v>215</v>
      </c>
      <c r="D108" s="213" t="s">
        <v>217</v>
      </c>
      <c r="E108" s="214" t="s">
        <v>2621</v>
      </c>
      <c r="F108" s="215" t="s">
        <v>3325</v>
      </c>
      <c r="G108" s="216" t="s">
        <v>523</v>
      </c>
      <c r="H108" s="217">
        <v>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222</v>
      </c>
      <c r="AT108" s="224" t="s">
        <v>217</v>
      </c>
      <c r="AU108" s="224" t="s">
        <v>80</v>
      </c>
      <c r="AY108" s="18" t="s">
        <v>214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222</v>
      </c>
      <c r="BM108" s="224" t="s">
        <v>250</v>
      </c>
    </row>
    <row r="109" s="2" customFormat="1">
      <c r="A109" s="39"/>
      <c r="B109" s="40"/>
      <c r="C109" s="41"/>
      <c r="D109" s="226" t="s">
        <v>224</v>
      </c>
      <c r="E109" s="41"/>
      <c r="F109" s="227" t="s">
        <v>3325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224</v>
      </c>
      <c r="AU109" s="18" t="s">
        <v>80</v>
      </c>
    </row>
    <row r="110" s="2" customFormat="1" ht="16.5" customHeight="1">
      <c r="A110" s="39"/>
      <c r="B110" s="40"/>
      <c r="C110" s="213" t="s">
        <v>270</v>
      </c>
      <c r="D110" s="213" t="s">
        <v>217</v>
      </c>
      <c r="E110" s="214" t="s">
        <v>2623</v>
      </c>
      <c r="F110" s="215" t="s">
        <v>2626</v>
      </c>
      <c r="G110" s="216" t="s">
        <v>523</v>
      </c>
      <c r="H110" s="217">
        <v>5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222</v>
      </c>
      <c r="AT110" s="224" t="s">
        <v>217</v>
      </c>
      <c r="AU110" s="224" t="s">
        <v>80</v>
      </c>
      <c r="AY110" s="18" t="s">
        <v>214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222</v>
      </c>
      <c r="BM110" s="224" t="s">
        <v>307</v>
      </c>
    </row>
    <row r="111" s="2" customFormat="1">
      <c r="A111" s="39"/>
      <c r="B111" s="40"/>
      <c r="C111" s="41"/>
      <c r="D111" s="226" t="s">
        <v>224</v>
      </c>
      <c r="E111" s="41"/>
      <c r="F111" s="227" t="s">
        <v>2627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224</v>
      </c>
      <c r="AU111" s="18" t="s">
        <v>80</v>
      </c>
    </row>
    <row r="112" s="2" customFormat="1" ht="16.5" customHeight="1">
      <c r="A112" s="39"/>
      <c r="B112" s="40"/>
      <c r="C112" s="213" t="s">
        <v>274</v>
      </c>
      <c r="D112" s="213" t="s">
        <v>217</v>
      </c>
      <c r="E112" s="214" t="s">
        <v>2625</v>
      </c>
      <c r="F112" s="215" t="s">
        <v>2631</v>
      </c>
      <c r="G112" s="216" t="s">
        <v>523</v>
      </c>
      <c r="H112" s="217">
        <v>5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222</v>
      </c>
      <c r="AT112" s="224" t="s">
        <v>217</v>
      </c>
      <c r="AU112" s="224" t="s">
        <v>80</v>
      </c>
      <c r="AY112" s="18" t="s">
        <v>214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222</v>
      </c>
      <c r="BM112" s="224" t="s">
        <v>315</v>
      </c>
    </row>
    <row r="113" s="2" customFormat="1">
      <c r="A113" s="39"/>
      <c r="B113" s="40"/>
      <c r="C113" s="41"/>
      <c r="D113" s="226" t="s">
        <v>224</v>
      </c>
      <c r="E113" s="41"/>
      <c r="F113" s="227" t="s">
        <v>2631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224</v>
      </c>
      <c r="AU113" s="18" t="s">
        <v>80</v>
      </c>
    </row>
    <row r="114" s="2" customFormat="1" ht="16.5" customHeight="1">
      <c r="A114" s="39"/>
      <c r="B114" s="40"/>
      <c r="C114" s="213" t="s">
        <v>281</v>
      </c>
      <c r="D114" s="213" t="s">
        <v>217</v>
      </c>
      <c r="E114" s="214" t="s">
        <v>2628</v>
      </c>
      <c r="F114" s="215" t="s">
        <v>2633</v>
      </c>
      <c r="G114" s="216" t="s">
        <v>523</v>
      </c>
      <c r="H114" s="217">
        <v>2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222</v>
      </c>
      <c r="AT114" s="224" t="s">
        <v>217</v>
      </c>
      <c r="AU114" s="224" t="s">
        <v>80</v>
      </c>
      <c r="AY114" s="18" t="s">
        <v>214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222</v>
      </c>
      <c r="BM114" s="224" t="s">
        <v>325</v>
      </c>
    </row>
    <row r="115" s="2" customFormat="1">
      <c r="A115" s="39"/>
      <c r="B115" s="40"/>
      <c r="C115" s="41"/>
      <c r="D115" s="226" t="s">
        <v>224</v>
      </c>
      <c r="E115" s="41"/>
      <c r="F115" s="227" t="s">
        <v>2633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224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217</v>
      </c>
      <c r="E116" s="214" t="s">
        <v>2630</v>
      </c>
      <c r="F116" s="215" t="s">
        <v>2635</v>
      </c>
      <c r="G116" s="216" t="s">
        <v>523</v>
      </c>
      <c r="H116" s="217">
        <v>2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222</v>
      </c>
      <c r="AT116" s="224" t="s">
        <v>217</v>
      </c>
      <c r="AU116" s="224" t="s">
        <v>80</v>
      </c>
      <c r="AY116" s="18" t="s">
        <v>214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222</v>
      </c>
      <c r="BM116" s="224" t="s">
        <v>338</v>
      </c>
    </row>
    <row r="117" s="2" customFormat="1">
      <c r="A117" s="39"/>
      <c r="B117" s="40"/>
      <c r="C117" s="41"/>
      <c r="D117" s="226" t="s">
        <v>224</v>
      </c>
      <c r="E117" s="41"/>
      <c r="F117" s="227" t="s">
        <v>2635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224</v>
      </c>
      <c r="AU117" s="18" t="s">
        <v>80</v>
      </c>
    </row>
    <row r="118" s="2" customFormat="1" ht="16.5" customHeight="1">
      <c r="A118" s="39"/>
      <c r="B118" s="40"/>
      <c r="C118" s="213" t="s">
        <v>288</v>
      </c>
      <c r="D118" s="213" t="s">
        <v>217</v>
      </c>
      <c r="E118" s="214" t="s">
        <v>2632</v>
      </c>
      <c r="F118" s="215" t="s">
        <v>2639</v>
      </c>
      <c r="G118" s="216" t="s">
        <v>523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222</v>
      </c>
      <c r="AT118" s="224" t="s">
        <v>217</v>
      </c>
      <c r="AU118" s="224" t="s">
        <v>80</v>
      </c>
      <c r="AY118" s="18" t="s">
        <v>214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222</v>
      </c>
      <c r="BM118" s="224" t="s">
        <v>352</v>
      </c>
    </row>
    <row r="119" s="2" customFormat="1">
      <c r="A119" s="39"/>
      <c r="B119" s="40"/>
      <c r="C119" s="41"/>
      <c r="D119" s="226" t="s">
        <v>224</v>
      </c>
      <c r="E119" s="41"/>
      <c r="F119" s="227" t="s">
        <v>2639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80</v>
      </c>
    </row>
    <row r="120" s="2" customFormat="1" ht="16.5" customHeight="1">
      <c r="A120" s="39"/>
      <c r="B120" s="40"/>
      <c r="C120" s="213" t="s">
        <v>292</v>
      </c>
      <c r="D120" s="213" t="s">
        <v>217</v>
      </c>
      <c r="E120" s="214" t="s">
        <v>2634</v>
      </c>
      <c r="F120" s="215" t="s">
        <v>3326</v>
      </c>
      <c r="G120" s="216" t="s">
        <v>523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222</v>
      </c>
      <c r="AT120" s="224" t="s">
        <v>217</v>
      </c>
      <c r="AU120" s="224" t="s">
        <v>80</v>
      </c>
      <c r="AY120" s="18" t="s">
        <v>214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222</v>
      </c>
      <c r="BM120" s="224" t="s">
        <v>364</v>
      </c>
    </row>
    <row r="121" s="2" customFormat="1">
      <c r="A121" s="39"/>
      <c r="B121" s="40"/>
      <c r="C121" s="41"/>
      <c r="D121" s="226" t="s">
        <v>224</v>
      </c>
      <c r="E121" s="41"/>
      <c r="F121" s="227" t="s">
        <v>3326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224</v>
      </c>
      <c r="AU121" s="18" t="s">
        <v>80</v>
      </c>
    </row>
    <row r="122" s="2" customFormat="1" ht="16.5" customHeight="1">
      <c r="A122" s="39"/>
      <c r="B122" s="40"/>
      <c r="C122" s="213" t="s">
        <v>296</v>
      </c>
      <c r="D122" s="213" t="s">
        <v>217</v>
      </c>
      <c r="E122" s="214" t="s">
        <v>2636</v>
      </c>
      <c r="F122" s="215" t="s">
        <v>2643</v>
      </c>
      <c r="G122" s="216" t="s">
        <v>523</v>
      </c>
      <c r="H122" s="217">
        <v>3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222</v>
      </c>
      <c r="AT122" s="224" t="s">
        <v>217</v>
      </c>
      <c r="AU122" s="224" t="s">
        <v>80</v>
      </c>
      <c r="AY122" s="18" t="s">
        <v>214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222</v>
      </c>
      <c r="BM122" s="224" t="s">
        <v>372</v>
      </c>
    </row>
    <row r="123" s="2" customFormat="1">
      <c r="A123" s="39"/>
      <c r="B123" s="40"/>
      <c r="C123" s="41"/>
      <c r="D123" s="226" t="s">
        <v>224</v>
      </c>
      <c r="E123" s="41"/>
      <c r="F123" s="227" t="s">
        <v>2643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224</v>
      </c>
      <c r="AU123" s="18" t="s">
        <v>80</v>
      </c>
    </row>
    <row r="124" s="2" customFormat="1" ht="16.5" customHeight="1">
      <c r="A124" s="39"/>
      <c r="B124" s="40"/>
      <c r="C124" s="213" t="s">
        <v>250</v>
      </c>
      <c r="D124" s="213" t="s">
        <v>217</v>
      </c>
      <c r="E124" s="214" t="s">
        <v>2638</v>
      </c>
      <c r="F124" s="215" t="s">
        <v>2645</v>
      </c>
      <c r="G124" s="216" t="s">
        <v>523</v>
      </c>
      <c r="H124" s="217">
        <v>1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222</v>
      </c>
      <c r="AT124" s="224" t="s">
        <v>217</v>
      </c>
      <c r="AU124" s="224" t="s">
        <v>80</v>
      </c>
      <c r="AY124" s="18" t="s">
        <v>214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222</v>
      </c>
      <c r="BM124" s="224" t="s">
        <v>257</v>
      </c>
    </row>
    <row r="125" s="2" customFormat="1">
      <c r="A125" s="39"/>
      <c r="B125" s="40"/>
      <c r="C125" s="41"/>
      <c r="D125" s="226" t="s">
        <v>224</v>
      </c>
      <c r="E125" s="41"/>
      <c r="F125" s="227" t="s">
        <v>2645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224</v>
      </c>
      <c r="AU125" s="18" t="s">
        <v>80</v>
      </c>
    </row>
    <row r="126" s="2" customFormat="1" ht="16.5" customHeight="1">
      <c r="A126" s="39"/>
      <c r="B126" s="40"/>
      <c r="C126" s="213" t="s">
        <v>303</v>
      </c>
      <c r="D126" s="213" t="s">
        <v>217</v>
      </c>
      <c r="E126" s="214" t="s">
        <v>2640</v>
      </c>
      <c r="F126" s="215" t="s">
        <v>2647</v>
      </c>
      <c r="G126" s="216" t="s">
        <v>523</v>
      </c>
      <c r="H126" s="217">
        <v>1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222</v>
      </c>
      <c r="AT126" s="224" t="s">
        <v>217</v>
      </c>
      <c r="AU126" s="224" t="s">
        <v>80</v>
      </c>
      <c r="AY126" s="18" t="s">
        <v>214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222</v>
      </c>
      <c r="BM126" s="224" t="s">
        <v>395</v>
      </c>
    </row>
    <row r="127" s="2" customFormat="1">
      <c r="A127" s="39"/>
      <c r="B127" s="40"/>
      <c r="C127" s="41"/>
      <c r="D127" s="226" t="s">
        <v>224</v>
      </c>
      <c r="E127" s="41"/>
      <c r="F127" s="227" t="s">
        <v>2647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224</v>
      </c>
      <c r="AU127" s="18" t="s">
        <v>80</v>
      </c>
    </row>
    <row r="128" s="2" customFormat="1" ht="21.75" customHeight="1">
      <c r="A128" s="39"/>
      <c r="B128" s="40"/>
      <c r="C128" s="213" t="s">
        <v>307</v>
      </c>
      <c r="D128" s="213" t="s">
        <v>217</v>
      </c>
      <c r="E128" s="214" t="s">
        <v>2642</v>
      </c>
      <c r="F128" s="215" t="s">
        <v>2649</v>
      </c>
      <c r="G128" s="216" t="s">
        <v>523</v>
      </c>
      <c r="H128" s="217">
        <v>3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222</v>
      </c>
      <c r="AT128" s="224" t="s">
        <v>217</v>
      </c>
      <c r="AU128" s="224" t="s">
        <v>80</v>
      </c>
      <c r="AY128" s="18" t="s">
        <v>214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222</v>
      </c>
      <c r="BM128" s="224" t="s">
        <v>407</v>
      </c>
    </row>
    <row r="129" s="2" customFormat="1">
      <c r="A129" s="39"/>
      <c r="B129" s="40"/>
      <c r="C129" s="41"/>
      <c r="D129" s="226" t="s">
        <v>224</v>
      </c>
      <c r="E129" s="41"/>
      <c r="F129" s="227" t="s">
        <v>2649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224</v>
      </c>
      <c r="AU129" s="18" t="s">
        <v>80</v>
      </c>
    </row>
    <row r="130" s="2" customFormat="1" ht="16.5" customHeight="1">
      <c r="A130" s="39"/>
      <c r="B130" s="40"/>
      <c r="C130" s="213" t="s">
        <v>311</v>
      </c>
      <c r="D130" s="213" t="s">
        <v>217</v>
      </c>
      <c r="E130" s="214" t="s">
        <v>2644</v>
      </c>
      <c r="F130" s="215" t="s">
        <v>2651</v>
      </c>
      <c r="G130" s="216" t="s">
        <v>523</v>
      </c>
      <c r="H130" s="217">
        <v>1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222</v>
      </c>
      <c r="AT130" s="224" t="s">
        <v>217</v>
      </c>
      <c r="AU130" s="224" t="s">
        <v>80</v>
      </c>
      <c r="AY130" s="18" t="s">
        <v>214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222</v>
      </c>
      <c r="BM130" s="224" t="s">
        <v>421</v>
      </c>
    </row>
    <row r="131" s="2" customFormat="1">
      <c r="A131" s="39"/>
      <c r="B131" s="40"/>
      <c r="C131" s="41"/>
      <c r="D131" s="226" t="s">
        <v>224</v>
      </c>
      <c r="E131" s="41"/>
      <c r="F131" s="227" t="s">
        <v>2651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224</v>
      </c>
      <c r="AU131" s="18" t="s">
        <v>80</v>
      </c>
    </row>
    <row r="132" s="2" customFormat="1" ht="16.5" customHeight="1">
      <c r="A132" s="39"/>
      <c r="B132" s="40"/>
      <c r="C132" s="213" t="s">
        <v>315</v>
      </c>
      <c r="D132" s="213" t="s">
        <v>217</v>
      </c>
      <c r="E132" s="214" t="s">
        <v>2646</v>
      </c>
      <c r="F132" s="215" t="s">
        <v>3327</v>
      </c>
      <c r="G132" s="216" t="s">
        <v>523</v>
      </c>
      <c r="H132" s="217">
        <v>2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222</v>
      </c>
      <c r="AT132" s="224" t="s">
        <v>217</v>
      </c>
      <c r="AU132" s="224" t="s">
        <v>80</v>
      </c>
      <c r="AY132" s="18" t="s">
        <v>214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222</v>
      </c>
      <c r="BM132" s="224" t="s">
        <v>433</v>
      </c>
    </row>
    <row r="133" s="2" customFormat="1">
      <c r="A133" s="39"/>
      <c r="B133" s="40"/>
      <c r="C133" s="41"/>
      <c r="D133" s="226" t="s">
        <v>224</v>
      </c>
      <c r="E133" s="41"/>
      <c r="F133" s="227" t="s">
        <v>3328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80</v>
      </c>
    </row>
    <row r="134" s="2" customFormat="1" ht="16.5" customHeight="1">
      <c r="A134" s="39"/>
      <c r="B134" s="40"/>
      <c r="C134" s="213" t="s">
        <v>7</v>
      </c>
      <c r="D134" s="213" t="s">
        <v>217</v>
      </c>
      <c r="E134" s="214" t="s">
        <v>2648</v>
      </c>
      <c r="F134" s="215" t="s">
        <v>2657</v>
      </c>
      <c r="G134" s="216" t="s">
        <v>523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222</v>
      </c>
      <c r="AT134" s="224" t="s">
        <v>217</v>
      </c>
      <c r="AU134" s="224" t="s">
        <v>80</v>
      </c>
      <c r="AY134" s="18" t="s">
        <v>214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222</v>
      </c>
      <c r="BM134" s="224" t="s">
        <v>443</v>
      </c>
    </row>
    <row r="135" s="2" customFormat="1">
      <c r="A135" s="39"/>
      <c r="B135" s="40"/>
      <c r="C135" s="41"/>
      <c r="D135" s="226" t="s">
        <v>224</v>
      </c>
      <c r="E135" s="41"/>
      <c r="F135" s="227" t="s">
        <v>2657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224</v>
      </c>
      <c r="AU135" s="18" t="s">
        <v>80</v>
      </c>
    </row>
    <row r="136" s="2" customFormat="1" ht="16.5" customHeight="1">
      <c r="A136" s="39"/>
      <c r="B136" s="40"/>
      <c r="C136" s="213" t="s">
        <v>325</v>
      </c>
      <c r="D136" s="213" t="s">
        <v>217</v>
      </c>
      <c r="E136" s="214" t="s">
        <v>2650</v>
      </c>
      <c r="F136" s="215" t="s">
        <v>2659</v>
      </c>
      <c r="G136" s="216" t="s">
        <v>523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222</v>
      </c>
      <c r="AT136" s="224" t="s">
        <v>217</v>
      </c>
      <c r="AU136" s="224" t="s">
        <v>80</v>
      </c>
      <c r="AY136" s="18" t="s">
        <v>214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222</v>
      </c>
      <c r="BM136" s="224" t="s">
        <v>455</v>
      </c>
    </row>
    <row r="137" s="2" customFormat="1">
      <c r="A137" s="39"/>
      <c r="B137" s="40"/>
      <c r="C137" s="41"/>
      <c r="D137" s="226" t="s">
        <v>224</v>
      </c>
      <c r="E137" s="41"/>
      <c r="F137" s="227" t="s">
        <v>2659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80</v>
      </c>
    </row>
    <row r="138" s="2" customFormat="1" ht="16.5" customHeight="1">
      <c r="A138" s="39"/>
      <c r="B138" s="40"/>
      <c r="C138" s="213" t="s">
        <v>331</v>
      </c>
      <c r="D138" s="213" t="s">
        <v>217</v>
      </c>
      <c r="E138" s="214" t="s">
        <v>2652</v>
      </c>
      <c r="F138" s="215" t="s">
        <v>2661</v>
      </c>
      <c r="G138" s="216" t="s">
        <v>523</v>
      </c>
      <c r="H138" s="217">
        <v>1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222</v>
      </c>
      <c r="AT138" s="224" t="s">
        <v>217</v>
      </c>
      <c r="AU138" s="224" t="s">
        <v>80</v>
      </c>
      <c r="AY138" s="18" t="s">
        <v>214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222</v>
      </c>
      <c r="BM138" s="224" t="s">
        <v>464</v>
      </c>
    </row>
    <row r="139" s="2" customFormat="1">
      <c r="A139" s="39"/>
      <c r="B139" s="40"/>
      <c r="C139" s="41"/>
      <c r="D139" s="226" t="s">
        <v>224</v>
      </c>
      <c r="E139" s="41"/>
      <c r="F139" s="227" t="s">
        <v>2661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224</v>
      </c>
      <c r="AU139" s="18" t="s">
        <v>80</v>
      </c>
    </row>
    <row r="140" s="12" customFormat="1" ht="25.92" customHeight="1">
      <c r="A140" s="12"/>
      <c r="B140" s="197"/>
      <c r="C140" s="198"/>
      <c r="D140" s="199" t="s">
        <v>72</v>
      </c>
      <c r="E140" s="200" t="s">
        <v>222</v>
      </c>
      <c r="F140" s="200" t="s">
        <v>2662</v>
      </c>
      <c r="G140" s="198"/>
      <c r="H140" s="198"/>
      <c r="I140" s="201"/>
      <c r="J140" s="202">
        <f>BK140</f>
        <v>0</v>
      </c>
      <c r="K140" s="198"/>
      <c r="L140" s="203"/>
      <c r="M140" s="204"/>
      <c r="N140" s="205"/>
      <c r="O140" s="205"/>
      <c r="P140" s="206">
        <f>SUM(P141:P178)</f>
        <v>0</v>
      </c>
      <c r="Q140" s="205"/>
      <c r="R140" s="206">
        <f>SUM(R141:R178)</f>
        <v>0</v>
      </c>
      <c r="S140" s="205"/>
      <c r="T140" s="207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8" t="s">
        <v>80</v>
      </c>
      <c r="AT140" s="209" t="s">
        <v>72</v>
      </c>
      <c r="AU140" s="209" t="s">
        <v>73</v>
      </c>
      <c r="AY140" s="208" t="s">
        <v>214</v>
      </c>
      <c r="BK140" s="210">
        <f>SUM(BK141:BK178)</f>
        <v>0</v>
      </c>
    </row>
    <row r="141" s="2" customFormat="1" ht="16.5" customHeight="1">
      <c r="A141" s="39"/>
      <c r="B141" s="40"/>
      <c r="C141" s="213" t="s">
        <v>338</v>
      </c>
      <c r="D141" s="213" t="s">
        <v>217</v>
      </c>
      <c r="E141" s="214" t="s">
        <v>2654</v>
      </c>
      <c r="F141" s="215" t="s">
        <v>2664</v>
      </c>
      <c r="G141" s="216" t="s">
        <v>523</v>
      </c>
      <c r="H141" s="217">
        <v>23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222</v>
      </c>
      <c r="AT141" s="224" t="s">
        <v>217</v>
      </c>
      <c r="AU141" s="224" t="s">
        <v>80</v>
      </c>
      <c r="AY141" s="18" t="s">
        <v>214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222</v>
      </c>
      <c r="BM141" s="224" t="s">
        <v>476</v>
      </c>
    </row>
    <row r="142" s="2" customFormat="1">
      <c r="A142" s="39"/>
      <c r="B142" s="40"/>
      <c r="C142" s="41"/>
      <c r="D142" s="226" t="s">
        <v>224</v>
      </c>
      <c r="E142" s="41"/>
      <c r="F142" s="227" t="s">
        <v>2664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80</v>
      </c>
    </row>
    <row r="143" s="2" customFormat="1" ht="16.5" customHeight="1">
      <c r="A143" s="39"/>
      <c r="B143" s="40"/>
      <c r="C143" s="213" t="s">
        <v>346</v>
      </c>
      <c r="D143" s="213" t="s">
        <v>217</v>
      </c>
      <c r="E143" s="214" t="s">
        <v>2656</v>
      </c>
      <c r="F143" s="215" t="s">
        <v>2666</v>
      </c>
      <c r="G143" s="216" t="s">
        <v>523</v>
      </c>
      <c r="H143" s="217">
        <v>30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222</v>
      </c>
      <c r="AT143" s="224" t="s">
        <v>217</v>
      </c>
      <c r="AU143" s="224" t="s">
        <v>80</v>
      </c>
      <c r="AY143" s="18" t="s">
        <v>214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222</v>
      </c>
      <c r="BM143" s="224" t="s">
        <v>488</v>
      </c>
    </row>
    <row r="144" s="2" customFormat="1">
      <c r="A144" s="39"/>
      <c r="B144" s="40"/>
      <c r="C144" s="41"/>
      <c r="D144" s="226" t="s">
        <v>224</v>
      </c>
      <c r="E144" s="41"/>
      <c r="F144" s="227" t="s">
        <v>2666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80</v>
      </c>
    </row>
    <row r="145" s="2" customFormat="1" ht="16.5" customHeight="1">
      <c r="A145" s="39"/>
      <c r="B145" s="40"/>
      <c r="C145" s="213" t="s">
        <v>352</v>
      </c>
      <c r="D145" s="213" t="s">
        <v>217</v>
      </c>
      <c r="E145" s="214" t="s">
        <v>2658</v>
      </c>
      <c r="F145" s="215" t="s">
        <v>2668</v>
      </c>
      <c r="G145" s="216" t="s">
        <v>523</v>
      </c>
      <c r="H145" s="217">
        <v>45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222</v>
      </c>
      <c r="AT145" s="224" t="s">
        <v>217</v>
      </c>
      <c r="AU145" s="224" t="s">
        <v>80</v>
      </c>
      <c r="AY145" s="18" t="s">
        <v>214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222</v>
      </c>
      <c r="BM145" s="224" t="s">
        <v>501</v>
      </c>
    </row>
    <row r="146" s="2" customFormat="1">
      <c r="A146" s="39"/>
      <c r="B146" s="40"/>
      <c r="C146" s="41"/>
      <c r="D146" s="226" t="s">
        <v>224</v>
      </c>
      <c r="E146" s="41"/>
      <c r="F146" s="227" t="s">
        <v>2668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80</v>
      </c>
    </row>
    <row r="147" s="2" customFormat="1" ht="16.5" customHeight="1">
      <c r="A147" s="39"/>
      <c r="B147" s="40"/>
      <c r="C147" s="213" t="s">
        <v>358</v>
      </c>
      <c r="D147" s="213" t="s">
        <v>217</v>
      </c>
      <c r="E147" s="214" t="s">
        <v>2660</v>
      </c>
      <c r="F147" s="215" t="s">
        <v>2670</v>
      </c>
      <c r="G147" s="216" t="s">
        <v>523</v>
      </c>
      <c r="H147" s="217">
        <v>12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222</v>
      </c>
      <c r="AT147" s="224" t="s">
        <v>217</v>
      </c>
      <c r="AU147" s="224" t="s">
        <v>80</v>
      </c>
      <c r="AY147" s="18" t="s">
        <v>214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222</v>
      </c>
      <c r="BM147" s="224" t="s">
        <v>514</v>
      </c>
    </row>
    <row r="148" s="2" customFormat="1">
      <c r="A148" s="39"/>
      <c r="B148" s="40"/>
      <c r="C148" s="41"/>
      <c r="D148" s="226" t="s">
        <v>224</v>
      </c>
      <c r="E148" s="41"/>
      <c r="F148" s="227" t="s">
        <v>2670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224</v>
      </c>
      <c r="AU148" s="18" t="s">
        <v>80</v>
      </c>
    </row>
    <row r="149" s="2" customFormat="1" ht="16.5" customHeight="1">
      <c r="A149" s="39"/>
      <c r="B149" s="40"/>
      <c r="C149" s="213" t="s">
        <v>364</v>
      </c>
      <c r="D149" s="213" t="s">
        <v>217</v>
      </c>
      <c r="E149" s="214" t="s">
        <v>2663</v>
      </c>
      <c r="F149" s="215" t="s">
        <v>2672</v>
      </c>
      <c r="G149" s="216" t="s">
        <v>603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222</v>
      </c>
      <c r="AT149" s="224" t="s">
        <v>217</v>
      </c>
      <c r="AU149" s="224" t="s">
        <v>80</v>
      </c>
      <c r="AY149" s="18" t="s">
        <v>214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222</v>
      </c>
      <c r="BM149" s="224" t="s">
        <v>526</v>
      </c>
    </row>
    <row r="150" s="2" customFormat="1">
      <c r="A150" s="39"/>
      <c r="B150" s="40"/>
      <c r="C150" s="41"/>
      <c r="D150" s="226" t="s">
        <v>224</v>
      </c>
      <c r="E150" s="41"/>
      <c r="F150" s="227" t="s">
        <v>2672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80</v>
      </c>
    </row>
    <row r="151" s="2" customFormat="1" ht="16.5" customHeight="1">
      <c r="A151" s="39"/>
      <c r="B151" s="40"/>
      <c r="C151" s="213" t="s">
        <v>368</v>
      </c>
      <c r="D151" s="213" t="s">
        <v>217</v>
      </c>
      <c r="E151" s="214" t="s">
        <v>2665</v>
      </c>
      <c r="F151" s="215" t="s">
        <v>2674</v>
      </c>
      <c r="G151" s="216" t="s">
        <v>220</v>
      </c>
      <c r="H151" s="217">
        <v>70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222</v>
      </c>
      <c r="AT151" s="224" t="s">
        <v>217</v>
      </c>
      <c r="AU151" s="224" t="s">
        <v>80</v>
      </c>
      <c r="AY151" s="18" t="s">
        <v>214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222</v>
      </c>
      <c r="BM151" s="224" t="s">
        <v>539</v>
      </c>
    </row>
    <row r="152" s="2" customFormat="1">
      <c r="A152" s="39"/>
      <c r="B152" s="40"/>
      <c r="C152" s="41"/>
      <c r="D152" s="226" t="s">
        <v>224</v>
      </c>
      <c r="E152" s="41"/>
      <c r="F152" s="227" t="s">
        <v>2674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224</v>
      </c>
      <c r="AU152" s="18" t="s">
        <v>80</v>
      </c>
    </row>
    <row r="153" s="2" customFormat="1" ht="16.5" customHeight="1">
      <c r="A153" s="39"/>
      <c r="B153" s="40"/>
      <c r="C153" s="213" t="s">
        <v>372</v>
      </c>
      <c r="D153" s="213" t="s">
        <v>217</v>
      </c>
      <c r="E153" s="214" t="s">
        <v>2667</v>
      </c>
      <c r="F153" s="215" t="s">
        <v>2676</v>
      </c>
      <c r="G153" s="216" t="s">
        <v>603</v>
      </c>
      <c r="H153" s="217">
        <v>1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222</v>
      </c>
      <c r="AT153" s="224" t="s">
        <v>217</v>
      </c>
      <c r="AU153" s="224" t="s">
        <v>80</v>
      </c>
      <c r="AY153" s="18" t="s">
        <v>214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222</v>
      </c>
      <c r="BM153" s="224" t="s">
        <v>548</v>
      </c>
    </row>
    <row r="154" s="2" customFormat="1">
      <c r="A154" s="39"/>
      <c r="B154" s="40"/>
      <c r="C154" s="41"/>
      <c r="D154" s="226" t="s">
        <v>224</v>
      </c>
      <c r="E154" s="41"/>
      <c r="F154" s="227" t="s">
        <v>2676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224</v>
      </c>
      <c r="AU154" s="18" t="s">
        <v>80</v>
      </c>
    </row>
    <row r="155" s="2" customFormat="1" ht="16.5" customHeight="1">
      <c r="A155" s="39"/>
      <c r="B155" s="40"/>
      <c r="C155" s="213" t="s">
        <v>376</v>
      </c>
      <c r="D155" s="213" t="s">
        <v>217</v>
      </c>
      <c r="E155" s="214" t="s">
        <v>2669</v>
      </c>
      <c r="F155" s="215" t="s">
        <v>3329</v>
      </c>
      <c r="G155" s="216" t="s">
        <v>220</v>
      </c>
      <c r="H155" s="217">
        <v>22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222</v>
      </c>
      <c r="AT155" s="224" t="s">
        <v>217</v>
      </c>
      <c r="AU155" s="224" t="s">
        <v>80</v>
      </c>
      <c r="AY155" s="18" t="s">
        <v>214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222</v>
      </c>
      <c r="BM155" s="224" t="s">
        <v>563</v>
      </c>
    </row>
    <row r="156" s="2" customFormat="1">
      <c r="A156" s="39"/>
      <c r="B156" s="40"/>
      <c r="C156" s="41"/>
      <c r="D156" s="226" t="s">
        <v>224</v>
      </c>
      <c r="E156" s="41"/>
      <c r="F156" s="227" t="s">
        <v>3329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224</v>
      </c>
      <c r="AU156" s="18" t="s">
        <v>80</v>
      </c>
    </row>
    <row r="157" s="2" customFormat="1" ht="16.5" customHeight="1">
      <c r="A157" s="39"/>
      <c r="B157" s="40"/>
      <c r="C157" s="213" t="s">
        <v>257</v>
      </c>
      <c r="D157" s="213" t="s">
        <v>217</v>
      </c>
      <c r="E157" s="214" t="s">
        <v>2671</v>
      </c>
      <c r="F157" s="215" t="s">
        <v>3330</v>
      </c>
      <c r="G157" s="216" t="s">
        <v>220</v>
      </c>
      <c r="H157" s="217">
        <v>48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222</v>
      </c>
      <c r="AT157" s="224" t="s">
        <v>217</v>
      </c>
      <c r="AU157" s="224" t="s">
        <v>80</v>
      </c>
      <c r="AY157" s="18" t="s">
        <v>214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222</v>
      </c>
      <c r="BM157" s="224" t="s">
        <v>334</v>
      </c>
    </row>
    <row r="158" s="2" customFormat="1">
      <c r="A158" s="39"/>
      <c r="B158" s="40"/>
      <c r="C158" s="41"/>
      <c r="D158" s="226" t="s">
        <v>224</v>
      </c>
      <c r="E158" s="41"/>
      <c r="F158" s="227" t="s">
        <v>3330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80</v>
      </c>
    </row>
    <row r="159" s="2" customFormat="1" ht="16.5" customHeight="1">
      <c r="A159" s="39"/>
      <c r="B159" s="40"/>
      <c r="C159" s="213" t="s">
        <v>389</v>
      </c>
      <c r="D159" s="213" t="s">
        <v>217</v>
      </c>
      <c r="E159" s="214" t="s">
        <v>2673</v>
      </c>
      <c r="F159" s="215" t="s">
        <v>2680</v>
      </c>
      <c r="G159" s="216" t="s">
        <v>220</v>
      </c>
      <c r="H159" s="217">
        <v>29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222</v>
      </c>
      <c r="AT159" s="224" t="s">
        <v>217</v>
      </c>
      <c r="AU159" s="224" t="s">
        <v>80</v>
      </c>
      <c r="AY159" s="18" t="s">
        <v>214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222</v>
      </c>
      <c r="BM159" s="224" t="s">
        <v>582</v>
      </c>
    </row>
    <row r="160" s="2" customFormat="1">
      <c r="A160" s="39"/>
      <c r="B160" s="40"/>
      <c r="C160" s="41"/>
      <c r="D160" s="226" t="s">
        <v>224</v>
      </c>
      <c r="E160" s="41"/>
      <c r="F160" s="227" t="s">
        <v>2680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80</v>
      </c>
    </row>
    <row r="161" s="2" customFormat="1" ht="16.5" customHeight="1">
      <c r="A161" s="39"/>
      <c r="B161" s="40"/>
      <c r="C161" s="213" t="s">
        <v>395</v>
      </c>
      <c r="D161" s="213" t="s">
        <v>217</v>
      </c>
      <c r="E161" s="214" t="s">
        <v>2675</v>
      </c>
      <c r="F161" s="215" t="s">
        <v>2682</v>
      </c>
      <c r="G161" s="216" t="s">
        <v>220</v>
      </c>
      <c r="H161" s="217">
        <v>140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222</v>
      </c>
      <c r="AT161" s="224" t="s">
        <v>217</v>
      </c>
      <c r="AU161" s="224" t="s">
        <v>80</v>
      </c>
      <c r="AY161" s="18" t="s">
        <v>214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222</v>
      </c>
      <c r="BM161" s="224" t="s">
        <v>594</v>
      </c>
    </row>
    <row r="162" s="2" customFormat="1">
      <c r="A162" s="39"/>
      <c r="B162" s="40"/>
      <c r="C162" s="41"/>
      <c r="D162" s="226" t="s">
        <v>224</v>
      </c>
      <c r="E162" s="41"/>
      <c r="F162" s="227" t="s">
        <v>2682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224</v>
      </c>
      <c r="AU162" s="18" t="s">
        <v>80</v>
      </c>
    </row>
    <row r="163" s="2" customFormat="1" ht="16.5" customHeight="1">
      <c r="A163" s="39"/>
      <c r="B163" s="40"/>
      <c r="C163" s="213" t="s">
        <v>401</v>
      </c>
      <c r="D163" s="213" t="s">
        <v>217</v>
      </c>
      <c r="E163" s="214" t="s">
        <v>2677</v>
      </c>
      <c r="F163" s="215" t="s">
        <v>3331</v>
      </c>
      <c r="G163" s="216" t="s">
        <v>220</v>
      </c>
      <c r="H163" s="217">
        <v>16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222</v>
      </c>
      <c r="AT163" s="224" t="s">
        <v>217</v>
      </c>
      <c r="AU163" s="224" t="s">
        <v>80</v>
      </c>
      <c r="AY163" s="18" t="s">
        <v>214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222</v>
      </c>
      <c r="BM163" s="224" t="s">
        <v>606</v>
      </c>
    </row>
    <row r="164" s="2" customFormat="1">
      <c r="A164" s="39"/>
      <c r="B164" s="40"/>
      <c r="C164" s="41"/>
      <c r="D164" s="226" t="s">
        <v>224</v>
      </c>
      <c r="E164" s="41"/>
      <c r="F164" s="227" t="s">
        <v>3331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80</v>
      </c>
    </row>
    <row r="165" s="2" customFormat="1" ht="16.5" customHeight="1">
      <c r="A165" s="39"/>
      <c r="B165" s="40"/>
      <c r="C165" s="213" t="s">
        <v>407</v>
      </c>
      <c r="D165" s="213" t="s">
        <v>217</v>
      </c>
      <c r="E165" s="214" t="s">
        <v>2679</v>
      </c>
      <c r="F165" s="215" t="s">
        <v>2686</v>
      </c>
      <c r="G165" s="216" t="s">
        <v>220</v>
      </c>
      <c r="H165" s="217">
        <v>42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222</v>
      </c>
      <c r="AT165" s="224" t="s">
        <v>217</v>
      </c>
      <c r="AU165" s="224" t="s">
        <v>80</v>
      </c>
      <c r="AY165" s="18" t="s">
        <v>214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222</v>
      </c>
      <c r="BM165" s="224" t="s">
        <v>616</v>
      </c>
    </row>
    <row r="166" s="2" customFormat="1">
      <c r="A166" s="39"/>
      <c r="B166" s="40"/>
      <c r="C166" s="41"/>
      <c r="D166" s="226" t="s">
        <v>224</v>
      </c>
      <c r="E166" s="41"/>
      <c r="F166" s="227" t="s">
        <v>2686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224</v>
      </c>
      <c r="AU166" s="18" t="s">
        <v>80</v>
      </c>
    </row>
    <row r="167" s="2" customFormat="1" ht="16.5" customHeight="1">
      <c r="A167" s="39"/>
      <c r="B167" s="40"/>
      <c r="C167" s="213" t="s">
        <v>413</v>
      </c>
      <c r="D167" s="213" t="s">
        <v>217</v>
      </c>
      <c r="E167" s="214" t="s">
        <v>2681</v>
      </c>
      <c r="F167" s="215" t="s">
        <v>2688</v>
      </c>
      <c r="G167" s="216" t="s">
        <v>220</v>
      </c>
      <c r="H167" s="217">
        <v>210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222</v>
      </c>
      <c r="AT167" s="224" t="s">
        <v>217</v>
      </c>
      <c r="AU167" s="224" t="s">
        <v>80</v>
      </c>
      <c r="AY167" s="18" t="s">
        <v>214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222</v>
      </c>
      <c r="BM167" s="224" t="s">
        <v>628</v>
      </c>
    </row>
    <row r="168" s="2" customFormat="1">
      <c r="A168" s="39"/>
      <c r="B168" s="40"/>
      <c r="C168" s="41"/>
      <c r="D168" s="226" t="s">
        <v>224</v>
      </c>
      <c r="E168" s="41"/>
      <c r="F168" s="227" t="s">
        <v>2688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224</v>
      </c>
      <c r="AU168" s="18" t="s">
        <v>80</v>
      </c>
    </row>
    <row r="169" s="2" customFormat="1" ht="16.5" customHeight="1">
      <c r="A169" s="39"/>
      <c r="B169" s="40"/>
      <c r="C169" s="213" t="s">
        <v>421</v>
      </c>
      <c r="D169" s="213" t="s">
        <v>217</v>
      </c>
      <c r="E169" s="214" t="s">
        <v>2683</v>
      </c>
      <c r="F169" s="215" t="s">
        <v>2690</v>
      </c>
      <c r="G169" s="216" t="s">
        <v>220</v>
      </c>
      <c r="H169" s="217">
        <v>280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44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222</v>
      </c>
      <c r="AT169" s="224" t="s">
        <v>217</v>
      </c>
      <c r="AU169" s="224" t="s">
        <v>80</v>
      </c>
      <c r="AY169" s="18" t="s">
        <v>214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80</v>
      </c>
      <c r="BK169" s="225">
        <f>ROUND(I169*H169,2)</f>
        <v>0</v>
      </c>
      <c r="BL169" s="18" t="s">
        <v>222</v>
      </c>
      <c r="BM169" s="224" t="s">
        <v>640</v>
      </c>
    </row>
    <row r="170" s="2" customFormat="1">
      <c r="A170" s="39"/>
      <c r="B170" s="40"/>
      <c r="C170" s="41"/>
      <c r="D170" s="226" t="s">
        <v>224</v>
      </c>
      <c r="E170" s="41"/>
      <c r="F170" s="227" t="s">
        <v>2690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224</v>
      </c>
      <c r="AU170" s="18" t="s">
        <v>80</v>
      </c>
    </row>
    <row r="171" s="2" customFormat="1" ht="16.5" customHeight="1">
      <c r="A171" s="39"/>
      <c r="B171" s="40"/>
      <c r="C171" s="213" t="s">
        <v>428</v>
      </c>
      <c r="D171" s="213" t="s">
        <v>217</v>
      </c>
      <c r="E171" s="214" t="s">
        <v>2685</v>
      </c>
      <c r="F171" s="215" t="s">
        <v>2692</v>
      </c>
      <c r="G171" s="216" t="s">
        <v>220</v>
      </c>
      <c r="H171" s="217">
        <v>108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44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222</v>
      </c>
      <c r="AT171" s="224" t="s">
        <v>217</v>
      </c>
      <c r="AU171" s="224" t="s">
        <v>80</v>
      </c>
      <c r="AY171" s="18" t="s">
        <v>214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222</v>
      </c>
      <c r="BM171" s="224" t="s">
        <v>652</v>
      </c>
    </row>
    <row r="172" s="2" customFormat="1">
      <c r="A172" s="39"/>
      <c r="B172" s="40"/>
      <c r="C172" s="41"/>
      <c r="D172" s="226" t="s">
        <v>224</v>
      </c>
      <c r="E172" s="41"/>
      <c r="F172" s="227" t="s">
        <v>2692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224</v>
      </c>
      <c r="AU172" s="18" t="s">
        <v>80</v>
      </c>
    </row>
    <row r="173" s="2" customFormat="1" ht="16.5" customHeight="1">
      <c r="A173" s="39"/>
      <c r="B173" s="40"/>
      <c r="C173" s="213" t="s">
        <v>433</v>
      </c>
      <c r="D173" s="213" t="s">
        <v>217</v>
      </c>
      <c r="E173" s="214" t="s">
        <v>2687</v>
      </c>
      <c r="F173" s="215" t="s">
        <v>2694</v>
      </c>
      <c r="G173" s="216" t="s">
        <v>220</v>
      </c>
      <c r="H173" s="217">
        <v>30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44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222</v>
      </c>
      <c r="AT173" s="224" t="s">
        <v>217</v>
      </c>
      <c r="AU173" s="224" t="s">
        <v>80</v>
      </c>
      <c r="AY173" s="18" t="s">
        <v>214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222</v>
      </c>
      <c r="BM173" s="224" t="s">
        <v>664</v>
      </c>
    </row>
    <row r="174" s="2" customFormat="1">
      <c r="A174" s="39"/>
      <c r="B174" s="40"/>
      <c r="C174" s="41"/>
      <c r="D174" s="226" t="s">
        <v>224</v>
      </c>
      <c r="E174" s="41"/>
      <c r="F174" s="227" t="s">
        <v>2694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224</v>
      </c>
      <c r="AU174" s="18" t="s">
        <v>80</v>
      </c>
    </row>
    <row r="175" s="2" customFormat="1" ht="16.5" customHeight="1">
      <c r="A175" s="39"/>
      <c r="B175" s="40"/>
      <c r="C175" s="213" t="s">
        <v>439</v>
      </c>
      <c r="D175" s="213" t="s">
        <v>217</v>
      </c>
      <c r="E175" s="214" t="s">
        <v>2689</v>
      </c>
      <c r="F175" s="215" t="s">
        <v>2696</v>
      </c>
      <c r="G175" s="216" t="s">
        <v>220</v>
      </c>
      <c r="H175" s="217">
        <v>22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44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222</v>
      </c>
      <c r="AT175" s="224" t="s">
        <v>217</v>
      </c>
      <c r="AU175" s="224" t="s">
        <v>80</v>
      </c>
      <c r="AY175" s="18" t="s">
        <v>214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222</v>
      </c>
      <c r="BM175" s="224" t="s">
        <v>677</v>
      </c>
    </row>
    <row r="176" s="2" customFormat="1">
      <c r="A176" s="39"/>
      <c r="B176" s="40"/>
      <c r="C176" s="41"/>
      <c r="D176" s="226" t="s">
        <v>224</v>
      </c>
      <c r="E176" s="41"/>
      <c r="F176" s="227" t="s">
        <v>2696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224</v>
      </c>
      <c r="AU176" s="18" t="s">
        <v>80</v>
      </c>
    </row>
    <row r="177" s="2" customFormat="1" ht="16.5" customHeight="1">
      <c r="A177" s="39"/>
      <c r="B177" s="40"/>
      <c r="C177" s="213" t="s">
        <v>443</v>
      </c>
      <c r="D177" s="213" t="s">
        <v>217</v>
      </c>
      <c r="E177" s="214" t="s">
        <v>2691</v>
      </c>
      <c r="F177" s="215" t="s">
        <v>2698</v>
      </c>
      <c r="G177" s="216" t="s">
        <v>220</v>
      </c>
      <c r="H177" s="217">
        <v>135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222</v>
      </c>
      <c r="AT177" s="224" t="s">
        <v>217</v>
      </c>
      <c r="AU177" s="224" t="s">
        <v>80</v>
      </c>
      <c r="AY177" s="18" t="s">
        <v>214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222</v>
      </c>
      <c r="BM177" s="224" t="s">
        <v>690</v>
      </c>
    </row>
    <row r="178" s="2" customFormat="1">
      <c r="A178" s="39"/>
      <c r="B178" s="40"/>
      <c r="C178" s="41"/>
      <c r="D178" s="226" t="s">
        <v>224</v>
      </c>
      <c r="E178" s="41"/>
      <c r="F178" s="227" t="s">
        <v>2698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224</v>
      </c>
      <c r="AU178" s="18" t="s">
        <v>80</v>
      </c>
    </row>
    <row r="179" s="12" customFormat="1" ht="25.92" customHeight="1">
      <c r="A179" s="12"/>
      <c r="B179" s="197"/>
      <c r="C179" s="198"/>
      <c r="D179" s="199" t="s">
        <v>72</v>
      </c>
      <c r="E179" s="200" t="s">
        <v>253</v>
      </c>
      <c r="F179" s="200" t="s">
        <v>2699</v>
      </c>
      <c r="G179" s="198"/>
      <c r="H179" s="198"/>
      <c r="I179" s="201"/>
      <c r="J179" s="202">
        <f>BK179</f>
        <v>0</v>
      </c>
      <c r="K179" s="198"/>
      <c r="L179" s="203"/>
      <c r="M179" s="204"/>
      <c r="N179" s="205"/>
      <c r="O179" s="205"/>
      <c r="P179" s="206">
        <f>SUM(P180:P227)</f>
        <v>0</v>
      </c>
      <c r="Q179" s="205"/>
      <c r="R179" s="206">
        <f>SUM(R180:R227)</f>
        <v>0</v>
      </c>
      <c r="S179" s="205"/>
      <c r="T179" s="207">
        <f>SUM(T180:T227)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8" t="s">
        <v>80</v>
      </c>
      <c r="AT179" s="209" t="s">
        <v>72</v>
      </c>
      <c r="AU179" s="209" t="s">
        <v>73</v>
      </c>
      <c r="AY179" s="208" t="s">
        <v>214</v>
      </c>
      <c r="BK179" s="210">
        <f>SUM(BK180:BK227)</f>
        <v>0</v>
      </c>
    </row>
    <row r="180" s="2" customFormat="1" ht="24.15" customHeight="1">
      <c r="A180" s="39"/>
      <c r="B180" s="40"/>
      <c r="C180" s="213" t="s">
        <v>449</v>
      </c>
      <c r="D180" s="213" t="s">
        <v>217</v>
      </c>
      <c r="E180" s="214" t="s">
        <v>2693</v>
      </c>
      <c r="F180" s="215" t="s">
        <v>2701</v>
      </c>
      <c r="G180" s="216" t="s">
        <v>603</v>
      </c>
      <c r="H180" s="217">
        <v>1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222</v>
      </c>
      <c r="AT180" s="224" t="s">
        <v>217</v>
      </c>
      <c r="AU180" s="224" t="s">
        <v>80</v>
      </c>
      <c r="AY180" s="18" t="s">
        <v>214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222</v>
      </c>
      <c r="BM180" s="224" t="s">
        <v>700</v>
      </c>
    </row>
    <row r="181" s="2" customFormat="1">
      <c r="A181" s="39"/>
      <c r="B181" s="40"/>
      <c r="C181" s="41"/>
      <c r="D181" s="226" t="s">
        <v>224</v>
      </c>
      <c r="E181" s="41"/>
      <c r="F181" s="227" t="s">
        <v>2701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224</v>
      </c>
      <c r="AU181" s="18" t="s">
        <v>80</v>
      </c>
    </row>
    <row r="182" s="2" customFormat="1" ht="16.5" customHeight="1">
      <c r="A182" s="39"/>
      <c r="B182" s="40"/>
      <c r="C182" s="213" t="s">
        <v>455</v>
      </c>
      <c r="D182" s="213" t="s">
        <v>217</v>
      </c>
      <c r="E182" s="214" t="s">
        <v>2695</v>
      </c>
      <c r="F182" s="215" t="s">
        <v>2703</v>
      </c>
      <c r="G182" s="216" t="s">
        <v>603</v>
      </c>
      <c r="H182" s="217">
        <v>1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44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222</v>
      </c>
      <c r="AT182" s="224" t="s">
        <v>217</v>
      </c>
      <c r="AU182" s="224" t="s">
        <v>80</v>
      </c>
      <c r="AY182" s="18" t="s">
        <v>214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80</v>
      </c>
      <c r="BK182" s="225">
        <f>ROUND(I182*H182,2)</f>
        <v>0</v>
      </c>
      <c r="BL182" s="18" t="s">
        <v>222</v>
      </c>
      <c r="BM182" s="224" t="s">
        <v>709</v>
      </c>
    </row>
    <row r="183" s="2" customFormat="1">
      <c r="A183" s="39"/>
      <c r="B183" s="40"/>
      <c r="C183" s="41"/>
      <c r="D183" s="226" t="s">
        <v>224</v>
      </c>
      <c r="E183" s="41"/>
      <c r="F183" s="227" t="s">
        <v>2703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224</v>
      </c>
      <c r="AU183" s="18" t="s">
        <v>80</v>
      </c>
    </row>
    <row r="184" s="2" customFormat="1" ht="24.15" customHeight="1">
      <c r="A184" s="39"/>
      <c r="B184" s="40"/>
      <c r="C184" s="213" t="s">
        <v>459</v>
      </c>
      <c r="D184" s="213" t="s">
        <v>217</v>
      </c>
      <c r="E184" s="214" t="s">
        <v>2697</v>
      </c>
      <c r="F184" s="215" t="s">
        <v>2705</v>
      </c>
      <c r="G184" s="216" t="s">
        <v>603</v>
      </c>
      <c r="H184" s="217">
        <v>1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222</v>
      </c>
      <c r="AT184" s="224" t="s">
        <v>217</v>
      </c>
      <c r="AU184" s="224" t="s">
        <v>80</v>
      </c>
      <c r="AY184" s="18" t="s">
        <v>214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222</v>
      </c>
      <c r="BM184" s="224" t="s">
        <v>722</v>
      </c>
    </row>
    <row r="185" s="2" customFormat="1">
      <c r="A185" s="39"/>
      <c r="B185" s="40"/>
      <c r="C185" s="41"/>
      <c r="D185" s="226" t="s">
        <v>224</v>
      </c>
      <c r="E185" s="41"/>
      <c r="F185" s="227" t="s">
        <v>2705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224</v>
      </c>
      <c r="AU185" s="18" t="s">
        <v>80</v>
      </c>
    </row>
    <row r="186" s="2" customFormat="1" ht="16.5" customHeight="1">
      <c r="A186" s="39"/>
      <c r="B186" s="40"/>
      <c r="C186" s="213" t="s">
        <v>464</v>
      </c>
      <c r="D186" s="213" t="s">
        <v>217</v>
      </c>
      <c r="E186" s="214" t="s">
        <v>2700</v>
      </c>
      <c r="F186" s="215" t="s">
        <v>2707</v>
      </c>
      <c r="G186" s="216" t="s">
        <v>603</v>
      </c>
      <c r="H186" s="217">
        <v>1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222</v>
      </c>
      <c r="AT186" s="224" t="s">
        <v>217</v>
      </c>
      <c r="AU186" s="224" t="s">
        <v>80</v>
      </c>
      <c r="AY186" s="18" t="s">
        <v>214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222</v>
      </c>
      <c r="BM186" s="224" t="s">
        <v>732</v>
      </c>
    </row>
    <row r="187" s="2" customFormat="1">
      <c r="A187" s="39"/>
      <c r="B187" s="40"/>
      <c r="C187" s="41"/>
      <c r="D187" s="226" t="s">
        <v>224</v>
      </c>
      <c r="E187" s="41"/>
      <c r="F187" s="227" t="s">
        <v>2707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224</v>
      </c>
      <c r="AU187" s="18" t="s">
        <v>80</v>
      </c>
    </row>
    <row r="188" s="2" customFormat="1" ht="16.5" customHeight="1">
      <c r="A188" s="39"/>
      <c r="B188" s="40"/>
      <c r="C188" s="213" t="s">
        <v>470</v>
      </c>
      <c r="D188" s="213" t="s">
        <v>217</v>
      </c>
      <c r="E188" s="214" t="s">
        <v>2702</v>
      </c>
      <c r="F188" s="215" t="s">
        <v>2709</v>
      </c>
      <c r="G188" s="216" t="s">
        <v>603</v>
      </c>
      <c r="H188" s="217">
        <v>1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222</v>
      </c>
      <c r="AT188" s="224" t="s">
        <v>217</v>
      </c>
      <c r="AU188" s="224" t="s">
        <v>80</v>
      </c>
      <c r="AY188" s="18" t="s">
        <v>214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222</v>
      </c>
      <c r="BM188" s="224" t="s">
        <v>742</v>
      </c>
    </row>
    <row r="189" s="2" customFormat="1">
      <c r="A189" s="39"/>
      <c r="B189" s="40"/>
      <c r="C189" s="41"/>
      <c r="D189" s="226" t="s">
        <v>224</v>
      </c>
      <c r="E189" s="41"/>
      <c r="F189" s="227" t="s">
        <v>2709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224</v>
      </c>
      <c r="AU189" s="18" t="s">
        <v>80</v>
      </c>
    </row>
    <row r="190" s="2" customFormat="1" ht="16.5" customHeight="1">
      <c r="A190" s="39"/>
      <c r="B190" s="40"/>
      <c r="C190" s="213" t="s">
        <v>476</v>
      </c>
      <c r="D190" s="213" t="s">
        <v>217</v>
      </c>
      <c r="E190" s="214" t="s">
        <v>2704</v>
      </c>
      <c r="F190" s="215" t="s">
        <v>2711</v>
      </c>
      <c r="G190" s="216" t="s">
        <v>603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222</v>
      </c>
      <c r="AT190" s="224" t="s">
        <v>217</v>
      </c>
      <c r="AU190" s="224" t="s">
        <v>80</v>
      </c>
      <c r="AY190" s="18" t="s">
        <v>214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222</v>
      </c>
      <c r="BM190" s="224" t="s">
        <v>754</v>
      </c>
    </row>
    <row r="191" s="2" customFormat="1">
      <c r="A191" s="39"/>
      <c r="B191" s="40"/>
      <c r="C191" s="41"/>
      <c r="D191" s="226" t="s">
        <v>224</v>
      </c>
      <c r="E191" s="41"/>
      <c r="F191" s="227" t="s">
        <v>2711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224</v>
      </c>
      <c r="AU191" s="18" t="s">
        <v>80</v>
      </c>
    </row>
    <row r="192" s="2" customFormat="1" ht="16.5" customHeight="1">
      <c r="A192" s="39"/>
      <c r="B192" s="40"/>
      <c r="C192" s="213" t="s">
        <v>482</v>
      </c>
      <c r="D192" s="213" t="s">
        <v>217</v>
      </c>
      <c r="E192" s="214" t="s">
        <v>2706</v>
      </c>
      <c r="F192" s="215" t="s">
        <v>2713</v>
      </c>
      <c r="G192" s="216" t="s">
        <v>523</v>
      </c>
      <c r="H192" s="217">
        <v>80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222</v>
      </c>
      <c r="AT192" s="224" t="s">
        <v>217</v>
      </c>
      <c r="AU192" s="224" t="s">
        <v>80</v>
      </c>
      <c r="AY192" s="18" t="s">
        <v>214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222</v>
      </c>
      <c r="BM192" s="224" t="s">
        <v>762</v>
      </c>
    </row>
    <row r="193" s="2" customFormat="1">
      <c r="A193" s="39"/>
      <c r="B193" s="40"/>
      <c r="C193" s="41"/>
      <c r="D193" s="226" t="s">
        <v>224</v>
      </c>
      <c r="E193" s="41"/>
      <c r="F193" s="227" t="s">
        <v>2713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224</v>
      </c>
      <c r="AU193" s="18" t="s">
        <v>80</v>
      </c>
    </row>
    <row r="194" s="2" customFormat="1" ht="16.5" customHeight="1">
      <c r="A194" s="39"/>
      <c r="B194" s="40"/>
      <c r="C194" s="213" t="s">
        <v>488</v>
      </c>
      <c r="D194" s="213" t="s">
        <v>217</v>
      </c>
      <c r="E194" s="214" t="s">
        <v>2708</v>
      </c>
      <c r="F194" s="215" t="s">
        <v>2715</v>
      </c>
      <c r="G194" s="216" t="s">
        <v>523</v>
      </c>
      <c r="H194" s="217">
        <v>4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222</v>
      </c>
      <c r="AT194" s="224" t="s">
        <v>217</v>
      </c>
      <c r="AU194" s="224" t="s">
        <v>80</v>
      </c>
      <c r="AY194" s="18" t="s">
        <v>214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222</v>
      </c>
      <c r="BM194" s="224" t="s">
        <v>772</v>
      </c>
    </row>
    <row r="195" s="2" customFormat="1">
      <c r="A195" s="39"/>
      <c r="B195" s="40"/>
      <c r="C195" s="41"/>
      <c r="D195" s="226" t="s">
        <v>224</v>
      </c>
      <c r="E195" s="41"/>
      <c r="F195" s="227" t="s">
        <v>2715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224</v>
      </c>
      <c r="AU195" s="18" t="s">
        <v>80</v>
      </c>
    </row>
    <row r="196" s="2" customFormat="1" ht="16.5" customHeight="1">
      <c r="A196" s="39"/>
      <c r="B196" s="40"/>
      <c r="C196" s="213" t="s">
        <v>493</v>
      </c>
      <c r="D196" s="213" t="s">
        <v>217</v>
      </c>
      <c r="E196" s="214" t="s">
        <v>2710</v>
      </c>
      <c r="F196" s="215" t="s">
        <v>2717</v>
      </c>
      <c r="G196" s="216" t="s">
        <v>523</v>
      </c>
      <c r="H196" s="217">
        <v>1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222</v>
      </c>
      <c r="AT196" s="224" t="s">
        <v>217</v>
      </c>
      <c r="AU196" s="224" t="s">
        <v>80</v>
      </c>
      <c r="AY196" s="18" t="s">
        <v>214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222</v>
      </c>
      <c r="BM196" s="224" t="s">
        <v>780</v>
      </c>
    </row>
    <row r="197" s="2" customFormat="1">
      <c r="A197" s="39"/>
      <c r="B197" s="40"/>
      <c r="C197" s="41"/>
      <c r="D197" s="226" t="s">
        <v>224</v>
      </c>
      <c r="E197" s="41"/>
      <c r="F197" s="227" t="s">
        <v>2717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224</v>
      </c>
      <c r="AU197" s="18" t="s">
        <v>80</v>
      </c>
    </row>
    <row r="198" s="2" customFormat="1" ht="33" customHeight="1">
      <c r="A198" s="39"/>
      <c r="B198" s="40"/>
      <c r="C198" s="213" t="s">
        <v>501</v>
      </c>
      <c r="D198" s="213" t="s">
        <v>217</v>
      </c>
      <c r="E198" s="214" t="s">
        <v>2712</v>
      </c>
      <c r="F198" s="215" t="s">
        <v>2719</v>
      </c>
      <c r="G198" s="216" t="s">
        <v>2720</v>
      </c>
      <c r="H198" s="217">
        <v>39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222</v>
      </c>
      <c r="AT198" s="224" t="s">
        <v>217</v>
      </c>
      <c r="AU198" s="224" t="s">
        <v>80</v>
      </c>
      <c r="AY198" s="18" t="s">
        <v>214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222</v>
      </c>
      <c r="BM198" s="224" t="s">
        <v>790</v>
      </c>
    </row>
    <row r="199" s="2" customFormat="1">
      <c r="A199" s="39"/>
      <c r="B199" s="40"/>
      <c r="C199" s="41"/>
      <c r="D199" s="226" t="s">
        <v>224</v>
      </c>
      <c r="E199" s="41"/>
      <c r="F199" s="227" t="s">
        <v>2719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224</v>
      </c>
      <c r="AU199" s="18" t="s">
        <v>80</v>
      </c>
    </row>
    <row r="200" s="2" customFormat="1" ht="24.15" customHeight="1">
      <c r="A200" s="39"/>
      <c r="B200" s="40"/>
      <c r="C200" s="213" t="s">
        <v>510</v>
      </c>
      <c r="D200" s="213" t="s">
        <v>217</v>
      </c>
      <c r="E200" s="214" t="s">
        <v>2714</v>
      </c>
      <c r="F200" s="215" t="s">
        <v>2722</v>
      </c>
      <c r="G200" s="216" t="s">
        <v>80</v>
      </c>
      <c r="H200" s="217">
        <v>1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222</v>
      </c>
      <c r="AT200" s="224" t="s">
        <v>217</v>
      </c>
      <c r="AU200" s="224" t="s">
        <v>80</v>
      </c>
      <c r="AY200" s="18" t="s">
        <v>214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222</v>
      </c>
      <c r="BM200" s="224" t="s">
        <v>801</v>
      </c>
    </row>
    <row r="201" s="2" customFormat="1">
      <c r="A201" s="39"/>
      <c r="B201" s="40"/>
      <c r="C201" s="41"/>
      <c r="D201" s="226" t="s">
        <v>224</v>
      </c>
      <c r="E201" s="41"/>
      <c r="F201" s="227" t="s">
        <v>2722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224</v>
      </c>
      <c r="AU201" s="18" t="s">
        <v>80</v>
      </c>
    </row>
    <row r="202" s="2" customFormat="1" ht="24.15" customHeight="1">
      <c r="A202" s="39"/>
      <c r="B202" s="40"/>
      <c r="C202" s="213" t="s">
        <v>514</v>
      </c>
      <c r="D202" s="213" t="s">
        <v>217</v>
      </c>
      <c r="E202" s="214" t="s">
        <v>2716</v>
      </c>
      <c r="F202" s="215" t="s">
        <v>2724</v>
      </c>
      <c r="G202" s="216" t="s">
        <v>523</v>
      </c>
      <c r="H202" s="217">
        <v>2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222</v>
      </c>
      <c r="AT202" s="224" t="s">
        <v>217</v>
      </c>
      <c r="AU202" s="224" t="s">
        <v>80</v>
      </c>
      <c r="AY202" s="18" t="s">
        <v>214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222</v>
      </c>
      <c r="BM202" s="224" t="s">
        <v>813</v>
      </c>
    </row>
    <row r="203" s="2" customFormat="1">
      <c r="A203" s="39"/>
      <c r="B203" s="40"/>
      <c r="C203" s="41"/>
      <c r="D203" s="226" t="s">
        <v>224</v>
      </c>
      <c r="E203" s="41"/>
      <c r="F203" s="227" t="s">
        <v>2724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224</v>
      </c>
      <c r="AU203" s="18" t="s">
        <v>80</v>
      </c>
    </row>
    <row r="204" s="2" customFormat="1" ht="16.5" customHeight="1">
      <c r="A204" s="39"/>
      <c r="B204" s="40"/>
      <c r="C204" s="213" t="s">
        <v>520</v>
      </c>
      <c r="D204" s="213" t="s">
        <v>217</v>
      </c>
      <c r="E204" s="214" t="s">
        <v>2718</v>
      </c>
      <c r="F204" s="215" t="s">
        <v>2726</v>
      </c>
      <c r="G204" s="216" t="s">
        <v>523</v>
      </c>
      <c r="H204" s="217">
        <v>1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222</v>
      </c>
      <c r="AT204" s="224" t="s">
        <v>217</v>
      </c>
      <c r="AU204" s="224" t="s">
        <v>80</v>
      </c>
      <c r="AY204" s="18" t="s">
        <v>214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222</v>
      </c>
      <c r="BM204" s="224" t="s">
        <v>821</v>
      </c>
    </row>
    <row r="205" s="2" customFormat="1">
      <c r="A205" s="39"/>
      <c r="B205" s="40"/>
      <c r="C205" s="41"/>
      <c r="D205" s="226" t="s">
        <v>224</v>
      </c>
      <c r="E205" s="41"/>
      <c r="F205" s="227" t="s">
        <v>2726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224</v>
      </c>
      <c r="AU205" s="18" t="s">
        <v>80</v>
      </c>
    </row>
    <row r="206" s="2" customFormat="1" ht="24.15" customHeight="1">
      <c r="A206" s="39"/>
      <c r="B206" s="40"/>
      <c r="C206" s="213" t="s">
        <v>526</v>
      </c>
      <c r="D206" s="213" t="s">
        <v>217</v>
      </c>
      <c r="E206" s="214" t="s">
        <v>2721</v>
      </c>
      <c r="F206" s="215" t="s">
        <v>2728</v>
      </c>
      <c r="G206" s="216" t="s">
        <v>603</v>
      </c>
      <c r="H206" s="217">
        <v>1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222</v>
      </c>
      <c r="AT206" s="224" t="s">
        <v>217</v>
      </c>
      <c r="AU206" s="224" t="s">
        <v>80</v>
      </c>
      <c r="AY206" s="18" t="s">
        <v>214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222</v>
      </c>
      <c r="BM206" s="224" t="s">
        <v>831</v>
      </c>
    </row>
    <row r="207" s="2" customFormat="1">
      <c r="A207" s="39"/>
      <c r="B207" s="40"/>
      <c r="C207" s="41"/>
      <c r="D207" s="226" t="s">
        <v>224</v>
      </c>
      <c r="E207" s="41"/>
      <c r="F207" s="227" t="s">
        <v>2728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224</v>
      </c>
      <c r="AU207" s="18" t="s">
        <v>80</v>
      </c>
    </row>
    <row r="208" s="2" customFormat="1" ht="16.5" customHeight="1">
      <c r="A208" s="39"/>
      <c r="B208" s="40"/>
      <c r="C208" s="213" t="s">
        <v>531</v>
      </c>
      <c r="D208" s="213" t="s">
        <v>217</v>
      </c>
      <c r="E208" s="214" t="s">
        <v>2723</v>
      </c>
      <c r="F208" s="215" t="s">
        <v>2730</v>
      </c>
      <c r="G208" s="216" t="s">
        <v>603</v>
      </c>
      <c r="H208" s="217">
        <v>1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222</v>
      </c>
      <c r="AT208" s="224" t="s">
        <v>217</v>
      </c>
      <c r="AU208" s="224" t="s">
        <v>80</v>
      </c>
      <c r="AY208" s="18" t="s">
        <v>214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222</v>
      </c>
      <c r="BM208" s="224" t="s">
        <v>839</v>
      </c>
    </row>
    <row r="209" s="2" customFormat="1">
      <c r="A209" s="39"/>
      <c r="B209" s="40"/>
      <c r="C209" s="41"/>
      <c r="D209" s="226" t="s">
        <v>224</v>
      </c>
      <c r="E209" s="41"/>
      <c r="F209" s="227" t="s">
        <v>2730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224</v>
      </c>
      <c r="AU209" s="18" t="s">
        <v>80</v>
      </c>
    </row>
    <row r="210" s="2" customFormat="1" ht="16.5" customHeight="1">
      <c r="A210" s="39"/>
      <c r="B210" s="40"/>
      <c r="C210" s="213" t="s">
        <v>539</v>
      </c>
      <c r="D210" s="213" t="s">
        <v>217</v>
      </c>
      <c r="E210" s="214" t="s">
        <v>2725</v>
      </c>
      <c r="F210" s="215" t="s">
        <v>2732</v>
      </c>
      <c r="G210" s="216" t="s">
        <v>523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222</v>
      </c>
      <c r="AT210" s="224" t="s">
        <v>217</v>
      </c>
      <c r="AU210" s="224" t="s">
        <v>80</v>
      </c>
      <c r="AY210" s="18" t="s">
        <v>214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222</v>
      </c>
      <c r="BM210" s="224" t="s">
        <v>847</v>
      </c>
    </row>
    <row r="211" s="2" customFormat="1">
      <c r="A211" s="39"/>
      <c r="B211" s="40"/>
      <c r="C211" s="41"/>
      <c r="D211" s="226" t="s">
        <v>224</v>
      </c>
      <c r="E211" s="41"/>
      <c r="F211" s="227" t="s">
        <v>2732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224</v>
      </c>
      <c r="AU211" s="18" t="s">
        <v>80</v>
      </c>
    </row>
    <row r="212" s="2" customFormat="1" ht="37.8" customHeight="1">
      <c r="A212" s="39"/>
      <c r="B212" s="40"/>
      <c r="C212" s="213" t="s">
        <v>544</v>
      </c>
      <c r="D212" s="213" t="s">
        <v>217</v>
      </c>
      <c r="E212" s="214" t="s">
        <v>2727</v>
      </c>
      <c r="F212" s="215" t="s">
        <v>2734</v>
      </c>
      <c r="G212" s="216" t="s">
        <v>2720</v>
      </c>
      <c r="H212" s="217">
        <v>39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222</v>
      </c>
      <c r="AT212" s="224" t="s">
        <v>217</v>
      </c>
      <c r="AU212" s="224" t="s">
        <v>80</v>
      </c>
      <c r="AY212" s="18" t="s">
        <v>214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222</v>
      </c>
      <c r="BM212" s="224" t="s">
        <v>855</v>
      </c>
    </row>
    <row r="213" s="2" customFormat="1">
      <c r="A213" s="39"/>
      <c r="B213" s="40"/>
      <c r="C213" s="41"/>
      <c r="D213" s="226" t="s">
        <v>224</v>
      </c>
      <c r="E213" s="41"/>
      <c r="F213" s="227" t="s">
        <v>2734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224</v>
      </c>
      <c r="AU213" s="18" t="s">
        <v>80</v>
      </c>
    </row>
    <row r="214" s="2" customFormat="1" ht="16.5" customHeight="1">
      <c r="A214" s="39"/>
      <c r="B214" s="40"/>
      <c r="C214" s="213" t="s">
        <v>548</v>
      </c>
      <c r="D214" s="213" t="s">
        <v>217</v>
      </c>
      <c r="E214" s="214" t="s">
        <v>2729</v>
      </c>
      <c r="F214" s="215" t="s">
        <v>2736</v>
      </c>
      <c r="G214" s="216" t="s">
        <v>603</v>
      </c>
      <c r="H214" s="217">
        <v>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222</v>
      </c>
      <c r="AT214" s="224" t="s">
        <v>217</v>
      </c>
      <c r="AU214" s="224" t="s">
        <v>80</v>
      </c>
      <c r="AY214" s="18" t="s">
        <v>214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222</v>
      </c>
      <c r="BM214" s="224" t="s">
        <v>865</v>
      </c>
    </row>
    <row r="215" s="2" customFormat="1">
      <c r="A215" s="39"/>
      <c r="B215" s="40"/>
      <c r="C215" s="41"/>
      <c r="D215" s="226" t="s">
        <v>224</v>
      </c>
      <c r="E215" s="41"/>
      <c r="F215" s="227" t="s">
        <v>2736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224</v>
      </c>
      <c r="AU215" s="18" t="s">
        <v>80</v>
      </c>
    </row>
    <row r="216" s="2" customFormat="1" ht="16.5" customHeight="1">
      <c r="A216" s="39"/>
      <c r="B216" s="40"/>
      <c r="C216" s="213" t="s">
        <v>555</v>
      </c>
      <c r="D216" s="213" t="s">
        <v>217</v>
      </c>
      <c r="E216" s="214" t="s">
        <v>2731</v>
      </c>
      <c r="F216" s="215" t="s">
        <v>2738</v>
      </c>
      <c r="G216" s="216" t="s">
        <v>523</v>
      </c>
      <c r="H216" s="217">
        <v>90</v>
      </c>
      <c r="I216" s="218"/>
      <c r="J216" s="219">
        <f>ROUND(I216*H216,2)</f>
        <v>0</v>
      </c>
      <c r="K216" s="215" t="s">
        <v>19</v>
      </c>
      <c r="L216" s="45"/>
      <c r="M216" s="220" t="s">
        <v>19</v>
      </c>
      <c r="N216" s="221" t="s">
        <v>44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222</v>
      </c>
      <c r="AT216" s="224" t="s">
        <v>217</v>
      </c>
      <c r="AU216" s="224" t="s">
        <v>80</v>
      </c>
      <c r="AY216" s="18" t="s">
        <v>214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80</v>
      </c>
      <c r="BK216" s="225">
        <f>ROUND(I216*H216,2)</f>
        <v>0</v>
      </c>
      <c r="BL216" s="18" t="s">
        <v>222</v>
      </c>
      <c r="BM216" s="224" t="s">
        <v>875</v>
      </c>
    </row>
    <row r="217" s="2" customFormat="1">
      <c r="A217" s="39"/>
      <c r="B217" s="40"/>
      <c r="C217" s="41"/>
      <c r="D217" s="226" t="s">
        <v>224</v>
      </c>
      <c r="E217" s="41"/>
      <c r="F217" s="227" t="s">
        <v>2738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224</v>
      </c>
      <c r="AU217" s="18" t="s">
        <v>80</v>
      </c>
    </row>
    <row r="218" s="2" customFormat="1" ht="16.5" customHeight="1">
      <c r="A218" s="39"/>
      <c r="B218" s="40"/>
      <c r="C218" s="213" t="s">
        <v>563</v>
      </c>
      <c r="D218" s="213" t="s">
        <v>217</v>
      </c>
      <c r="E218" s="214" t="s">
        <v>2733</v>
      </c>
      <c r="F218" s="215" t="s">
        <v>2740</v>
      </c>
      <c r="G218" s="216" t="s">
        <v>523</v>
      </c>
      <c r="H218" s="217">
        <v>38</v>
      </c>
      <c r="I218" s="218"/>
      <c r="J218" s="219">
        <f>ROUND(I218*H218,2)</f>
        <v>0</v>
      </c>
      <c r="K218" s="215" t="s">
        <v>19</v>
      </c>
      <c r="L218" s="45"/>
      <c r="M218" s="220" t="s">
        <v>19</v>
      </c>
      <c r="N218" s="221" t="s">
        <v>44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222</v>
      </c>
      <c r="AT218" s="224" t="s">
        <v>217</v>
      </c>
      <c r="AU218" s="224" t="s">
        <v>80</v>
      </c>
      <c r="AY218" s="18" t="s">
        <v>214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80</v>
      </c>
      <c r="BK218" s="225">
        <f>ROUND(I218*H218,2)</f>
        <v>0</v>
      </c>
      <c r="BL218" s="18" t="s">
        <v>222</v>
      </c>
      <c r="BM218" s="224" t="s">
        <v>883</v>
      </c>
    </row>
    <row r="219" s="2" customFormat="1">
      <c r="A219" s="39"/>
      <c r="B219" s="40"/>
      <c r="C219" s="41"/>
      <c r="D219" s="226" t="s">
        <v>224</v>
      </c>
      <c r="E219" s="41"/>
      <c r="F219" s="227" t="s">
        <v>2740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224</v>
      </c>
      <c r="AU219" s="18" t="s">
        <v>80</v>
      </c>
    </row>
    <row r="220" s="2" customFormat="1" ht="16.5" customHeight="1">
      <c r="A220" s="39"/>
      <c r="B220" s="40"/>
      <c r="C220" s="213" t="s">
        <v>569</v>
      </c>
      <c r="D220" s="213" t="s">
        <v>217</v>
      </c>
      <c r="E220" s="214" t="s">
        <v>2735</v>
      </c>
      <c r="F220" s="215" t="s">
        <v>2742</v>
      </c>
      <c r="G220" s="216" t="s">
        <v>523</v>
      </c>
      <c r="H220" s="217">
        <v>1</v>
      </c>
      <c r="I220" s="218"/>
      <c r="J220" s="219">
        <f>ROUND(I220*H220,2)</f>
        <v>0</v>
      </c>
      <c r="K220" s="215" t="s">
        <v>19</v>
      </c>
      <c r="L220" s="45"/>
      <c r="M220" s="220" t="s">
        <v>19</v>
      </c>
      <c r="N220" s="221" t="s">
        <v>44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222</v>
      </c>
      <c r="AT220" s="224" t="s">
        <v>217</v>
      </c>
      <c r="AU220" s="224" t="s">
        <v>80</v>
      </c>
      <c r="AY220" s="18" t="s">
        <v>214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80</v>
      </c>
      <c r="BK220" s="225">
        <f>ROUND(I220*H220,2)</f>
        <v>0</v>
      </c>
      <c r="BL220" s="18" t="s">
        <v>222</v>
      </c>
      <c r="BM220" s="224" t="s">
        <v>893</v>
      </c>
    </row>
    <row r="221" s="2" customFormat="1">
      <c r="A221" s="39"/>
      <c r="B221" s="40"/>
      <c r="C221" s="41"/>
      <c r="D221" s="226" t="s">
        <v>224</v>
      </c>
      <c r="E221" s="41"/>
      <c r="F221" s="227" t="s">
        <v>2742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224</v>
      </c>
      <c r="AU221" s="18" t="s">
        <v>80</v>
      </c>
    </row>
    <row r="222" s="2" customFormat="1" ht="16.5" customHeight="1">
      <c r="A222" s="39"/>
      <c r="B222" s="40"/>
      <c r="C222" s="213" t="s">
        <v>334</v>
      </c>
      <c r="D222" s="213" t="s">
        <v>217</v>
      </c>
      <c r="E222" s="214" t="s">
        <v>2737</v>
      </c>
      <c r="F222" s="215" t="s">
        <v>2744</v>
      </c>
      <c r="G222" s="216" t="s">
        <v>523</v>
      </c>
      <c r="H222" s="217">
        <v>1</v>
      </c>
      <c r="I222" s="218"/>
      <c r="J222" s="219">
        <f>ROUND(I222*H222,2)</f>
        <v>0</v>
      </c>
      <c r="K222" s="215" t="s">
        <v>19</v>
      </c>
      <c r="L222" s="45"/>
      <c r="M222" s="220" t="s">
        <v>19</v>
      </c>
      <c r="N222" s="221" t="s">
        <v>44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222</v>
      </c>
      <c r="AT222" s="224" t="s">
        <v>217</v>
      </c>
      <c r="AU222" s="224" t="s">
        <v>80</v>
      </c>
      <c r="AY222" s="18" t="s">
        <v>214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222</v>
      </c>
      <c r="BM222" s="224" t="s">
        <v>686</v>
      </c>
    </row>
    <row r="223" s="2" customFormat="1">
      <c r="A223" s="39"/>
      <c r="B223" s="40"/>
      <c r="C223" s="41"/>
      <c r="D223" s="226" t="s">
        <v>224</v>
      </c>
      <c r="E223" s="41"/>
      <c r="F223" s="227" t="s">
        <v>2744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224</v>
      </c>
      <c r="AU223" s="18" t="s">
        <v>80</v>
      </c>
    </row>
    <row r="224" s="2" customFormat="1" ht="16.5" customHeight="1">
      <c r="A224" s="39"/>
      <c r="B224" s="40"/>
      <c r="C224" s="213" t="s">
        <v>579</v>
      </c>
      <c r="D224" s="213" t="s">
        <v>217</v>
      </c>
      <c r="E224" s="214" t="s">
        <v>2739</v>
      </c>
      <c r="F224" s="215" t="s">
        <v>2746</v>
      </c>
      <c r="G224" s="216" t="s">
        <v>523</v>
      </c>
      <c r="H224" s="217">
        <v>1</v>
      </c>
      <c r="I224" s="218"/>
      <c r="J224" s="219">
        <f>ROUND(I224*H224,2)</f>
        <v>0</v>
      </c>
      <c r="K224" s="215" t="s">
        <v>19</v>
      </c>
      <c r="L224" s="45"/>
      <c r="M224" s="220" t="s">
        <v>19</v>
      </c>
      <c r="N224" s="221" t="s">
        <v>44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222</v>
      </c>
      <c r="AT224" s="224" t="s">
        <v>217</v>
      </c>
      <c r="AU224" s="224" t="s">
        <v>80</v>
      </c>
      <c r="AY224" s="18" t="s">
        <v>214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80</v>
      </c>
      <c r="BK224" s="225">
        <f>ROUND(I224*H224,2)</f>
        <v>0</v>
      </c>
      <c r="BL224" s="18" t="s">
        <v>222</v>
      </c>
      <c r="BM224" s="224" t="s">
        <v>908</v>
      </c>
    </row>
    <row r="225" s="2" customFormat="1">
      <c r="A225" s="39"/>
      <c r="B225" s="40"/>
      <c r="C225" s="41"/>
      <c r="D225" s="226" t="s">
        <v>224</v>
      </c>
      <c r="E225" s="41"/>
      <c r="F225" s="227" t="s">
        <v>2746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224</v>
      </c>
      <c r="AU225" s="18" t="s">
        <v>80</v>
      </c>
    </row>
    <row r="226" s="2" customFormat="1" ht="16.5" customHeight="1">
      <c r="A226" s="39"/>
      <c r="B226" s="40"/>
      <c r="C226" s="213" t="s">
        <v>582</v>
      </c>
      <c r="D226" s="213" t="s">
        <v>217</v>
      </c>
      <c r="E226" s="214" t="s">
        <v>2741</v>
      </c>
      <c r="F226" s="215" t="s">
        <v>2748</v>
      </c>
      <c r="G226" s="216" t="s">
        <v>523</v>
      </c>
      <c r="H226" s="217">
        <v>1</v>
      </c>
      <c r="I226" s="218"/>
      <c r="J226" s="219">
        <f>ROUND(I226*H226,2)</f>
        <v>0</v>
      </c>
      <c r="K226" s="215" t="s">
        <v>19</v>
      </c>
      <c r="L226" s="45"/>
      <c r="M226" s="220" t="s">
        <v>19</v>
      </c>
      <c r="N226" s="221" t="s">
        <v>44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222</v>
      </c>
      <c r="AT226" s="224" t="s">
        <v>217</v>
      </c>
      <c r="AU226" s="224" t="s">
        <v>80</v>
      </c>
      <c r="AY226" s="18" t="s">
        <v>214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80</v>
      </c>
      <c r="BK226" s="225">
        <f>ROUND(I226*H226,2)</f>
        <v>0</v>
      </c>
      <c r="BL226" s="18" t="s">
        <v>222</v>
      </c>
      <c r="BM226" s="224" t="s">
        <v>916</v>
      </c>
    </row>
    <row r="227" s="2" customFormat="1">
      <c r="A227" s="39"/>
      <c r="B227" s="40"/>
      <c r="C227" s="41"/>
      <c r="D227" s="226" t="s">
        <v>224</v>
      </c>
      <c r="E227" s="41"/>
      <c r="F227" s="227" t="s">
        <v>2748</v>
      </c>
      <c r="G227" s="41"/>
      <c r="H227" s="41"/>
      <c r="I227" s="228"/>
      <c r="J227" s="41"/>
      <c r="K227" s="41"/>
      <c r="L227" s="45"/>
      <c r="M227" s="255"/>
      <c r="N227" s="256"/>
      <c r="O227" s="257"/>
      <c r="P227" s="257"/>
      <c r="Q227" s="257"/>
      <c r="R227" s="257"/>
      <c r="S227" s="257"/>
      <c r="T227" s="258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224</v>
      </c>
      <c r="AU227" s="18" t="s">
        <v>80</v>
      </c>
    </row>
    <row r="228" s="2" customFormat="1" ht="6.96" customHeight="1">
      <c r="A228" s="39"/>
      <c r="B228" s="60"/>
      <c r="C228" s="61"/>
      <c r="D228" s="61"/>
      <c r="E228" s="61"/>
      <c r="F228" s="61"/>
      <c r="G228" s="61"/>
      <c r="H228" s="61"/>
      <c r="I228" s="61"/>
      <c r="J228" s="61"/>
      <c r="K228" s="61"/>
      <c r="L228" s="45"/>
      <c r="M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</sheetData>
  <sheetProtection sheet="1" autoFilter="0" formatColumns="0" formatRows="0" objects="1" scenarios="1" spinCount="100000" saltValue="dZpY2Q4NjgGzwzAjEEec8Ps7ih4Pm/1Hq5egziTsQ/VSaV4s2QYxObG3s+kXi3vcPm+zu0ta5wTzMblkSj3h8g==" hashValue="IlvguJW9oGbuUVzP+N6+cYibamSvAy0zJkGEFxjBE1FiIxBTo+l5QwYzYvUO7YzDFpsE/PqqdMTpHRzdlyDvBQ==" algorithmName="SHA-512" password="CC35"/>
  <autoFilter ref="C89:K2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176</v>
      </c>
      <c r="L8" s="21"/>
    </row>
    <row r="9" s="2" customFormat="1" ht="16.5" customHeight="1">
      <c r="A9" s="39"/>
      <c r="B9" s="45"/>
      <c r="C9" s="39"/>
      <c r="D9" s="39"/>
      <c r="E9" s="144" t="s">
        <v>2594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3332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2596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2597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2596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2597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ROUND(J86,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ROUND((SUM(BE86:BE93)),  2)</f>
        <v>0</v>
      </c>
      <c r="G35" s="39"/>
      <c r="H35" s="39"/>
      <c r="I35" s="158">
        <v>0.20999999999999999</v>
      </c>
      <c r="J35" s="157">
        <f>ROUND(((SUM(BE86:BE93))*I35),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ROUND((SUM(BF86:BF93)),  2)</f>
        <v>0</v>
      </c>
      <c r="G36" s="39"/>
      <c r="H36" s="39"/>
      <c r="I36" s="158">
        <v>0.12</v>
      </c>
      <c r="J36" s="157">
        <f>ROUND(((SUM(BF86:BF93))*I36),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ROUND((SUM(BG86:BG93)),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ROUND((SUM(BH86:BH93)),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ROUND((SUM(BI86:BI93)),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2594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D3.2.X.2 - PVS - Měření a regulace - demontáže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181</v>
      </c>
      <c r="D61" s="172"/>
      <c r="E61" s="172"/>
      <c r="F61" s="172"/>
      <c r="G61" s="172"/>
      <c r="H61" s="172"/>
      <c r="I61" s="172"/>
      <c r="J61" s="173" t="s">
        <v>182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J86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183</v>
      </c>
    </row>
    <row r="64" s="9" customFormat="1" ht="24.96" customHeight="1">
      <c r="A64" s="9"/>
      <c r="B64" s="175"/>
      <c r="C64" s="176"/>
      <c r="D64" s="177" t="s">
        <v>3333</v>
      </c>
      <c r="E64" s="178"/>
      <c r="F64" s="178"/>
      <c r="G64" s="178"/>
      <c r="H64" s="178"/>
      <c r="I64" s="178"/>
      <c r="J64" s="179">
        <f>J87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199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Revitalizace CZT Liberec - GreenNet II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2"/>
      <c r="C75" s="33" t="s">
        <v>176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39"/>
      <c r="B76" s="40"/>
      <c r="C76" s="41"/>
      <c r="D76" s="41"/>
      <c r="E76" s="170" t="s">
        <v>2594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178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D3.2.X.2 - PVS - Měření a regulace - demontáže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F14</f>
        <v>Liberec</v>
      </c>
      <c r="G80" s="41"/>
      <c r="H80" s="41"/>
      <c r="I80" s="33" t="s">
        <v>23</v>
      </c>
      <c r="J80" s="73" t="str">
        <f>IF(J14="","",J14)</f>
        <v>21. 6. 2024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E17</f>
        <v>Teplárna Liberec, a.s.</v>
      </c>
      <c r="G82" s="41"/>
      <c r="H82" s="41"/>
      <c r="I82" s="33" t="s">
        <v>32</v>
      </c>
      <c r="J82" s="37" t="str">
        <f>E23</f>
        <v>TERMS CZ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30</v>
      </c>
      <c r="D83" s="41"/>
      <c r="E83" s="41"/>
      <c r="F83" s="28" t="str">
        <f>IF(E20="","",E20)</f>
        <v>Vyplň údaj</v>
      </c>
      <c r="G83" s="41"/>
      <c r="H83" s="41"/>
      <c r="I83" s="33" t="s">
        <v>36</v>
      </c>
      <c r="J83" s="37" t="str">
        <f>E26</f>
        <v>TERMS CZ s.r.o.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200</v>
      </c>
      <c r="D85" s="189" t="s">
        <v>58</v>
      </c>
      <c r="E85" s="189" t="s">
        <v>54</v>
      </c>
      <c r="F85" s="189" t="s">
        <v>55</v>
      </c>
      <c r="G85" s="189" t="s">
        <v>201</v>
      </c>
      <c r="H85" s="189" t="s">
        <v>202</v>
      </c>
      <c r="I85" s="189" t="s">
        <v>203</v>
      </c>
      <c r="J85" s="189" t="s">
        <v>182</v>
      </c>
      <c r="K85" s="190" t="s">
        <v>204</v>
      </c>
      <c r="L85" s="191"/>
      <c r="M85" s="93" t="s">
        <v>19</v>
      </c>
      <c r="N85" s="94" t="s">
        <v>43</v>
      </c>
      <c r="O85" s="94" t="s">
        <v>205</v>
      </c>
      <c r="P85" s="94" t="s">
        <v>206</v>
      </c>
      <c r="Q85" s="94" t="s">
        <v>207</v>
      </c>
      <c r="R85" s="94" t="s">
        <v>208</v>
      </c>
      <c r="S85" s="94" t="s">
        <v>209</v>
      </c>
      <c r="T85" s="95" t="s">
        <v>210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211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</f>
        <v>0</v>
      </c>
      <c r="Q86" s="97"/>
      <c r="R86" s="194">
        <f>R87</f>
        <v>0</v>
      </c>
      <c r="S86" s="97"/>
      <c r="T86" s="195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72</v>
      </c>
      <c r="AU86" s="18" t="s">
        <v>183</v>
      </c>
      <c r="BK86" s="196">
        <f>BK87</f>
        <v>0</v>
      </c>
    </row>
    <row r="87" s="12" customFormat="1" ht="25.92" customHeight="1">
      <c r="A87" s="12"/>
      <c r="B87" s="197"/>
      <c r="C87" s="198"/>
      <c r="D87" s="199" t="s">
        <v>72</v>
      </c>
      <c r="E87" s="200" t="s">
        <v>80</v>
      </c>
      <c r="F87" s="200" t="s">
        <v>3334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SUM(P88:P93)</f>
        <v>0</v>
      </c>
      <c r="Q87" s="205"/>
      <c r="R87" s="206">
        <f>SUM(R88:R93)</f>
        <v>0</v>
      </c>
      <c r="S87" s="205"/>
      <c r="T87" s="207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80</v>
      </c>
      <c r="AT87" s="209" t="s">
        <v>72</v>
      </c>
      <c r="AU87" s="209" t="s">
        <v>73</v>
      </c>
      <c r="AY87" s="208" t="s">
        <v>214</v>
      </c>
      <c r="BK87" s="210">
        <f>SUM(BK88:BK93)</f>
        <v>0</v>
      </c>
    </row>
    <row r="88" s="2" customFormat="1" ht="24.15" customHeight="1">
      <c r="A88" s="39"/>
      <c r="B88" s="40"/>
      <c r="C88" s="213" t="s">
        <v>80</v>
      </c>
      <c r="D88" s="213" t="s">
        <v>217</v>
      </c>
      <c r="E88" s="214" t="s">
        <v>2604</v>
      </c>
      <c r="F88" s="215" t="s">
        <v>3335</v>
      </c>
      <c r="G88" s="216" t="s">
        <v>603</v>
      </c>
      <c r="H88" s="217">
        <v>1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44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222</v>
      </c>
      <c r="AT88" s="224" t="s">
        <v>217</v>
      </c>
      <c r="AU88" s="224" t="s">
        <v>80</v>
      </c>
      <c r="AY88" s="18" t="s">
        <v>214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80</v>
      </c>
      <c r="BK88" s="225">
        <f>ROUND(I88*H88,2)</f>
        <v>0</v>
      </c>
      <c r="BL88" s="18" t="s">
        <v>222</v>
      </c>
      <c r="BM88" s="224" t="s">
        <v>82</v>
      </c>
    </row>
    <row r="89" s="2" customFormat="1">
      <c r="A89" s="39"/>
      <c r="B89" s="40"/>
      <c r="C89" s="41"/>
      <c r="D89" s="226" t="s">
        <v>224</v>
      </c>
      <c r="E89" s="41"/>
      <c r="F89" s="227" t="s">
        <v>3335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224</v>
      </c>
      <c r="AU89" s="18" t="s">
        <v>80</v>
      </c>
    </row>
    <row r="90" s="2" customFormat="1" ht="16.5" customHeight="1">
      <c r="A90" s="39"/>
      <c r="B90" s="40"/>
      <c r="C90" s="213" t="s">
        <v>82</v>
      </c>
      <c r="D90" s="213" t="s">
        <v>217</v>
      </c>
      <c r="E90" s="214" t="s">
        <v>2608</v>
      </c>
      <c r="F90" s="215" t="s">
        <v>2703</v>
      </c>
      <c r="G90" s="216" t="s">
        <v>603</v>
      </c>
      <c r="H90" s="217">
        <v>1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44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222</v>
      </c>
      <c r="AT90" s="224" t="s">
        <v>217</v>
      </c>
      <c r="AU90" s="224" t="s">
        <v>80</v>
      </c>
      <c r="AY90" s="18" t="s">
        <v>214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80</v>
      </c>
      <c r="BK90" s="225">
        <f>ROUND(I90*H90,2)</f>
        <v>0</v>
      </c>
      <c r="BL90" s="18" t="s">
        <v>222</v>
      </c>
      <c r="BM90" s="224" t="s">
        <v>222</v>
      </c>
    </row>
    <row r="91" s="2" customFormat="1">
      <c r="A91" s="39"/>
      <c r="B91" s="40"/>
      <c r="C91" s="41"/>
      <c r="D91" s="226" t="s">
        <v>224</v>
      </c>
      <c r="E91" s="41"/>
      <c r="F91" s="227" t="s">
        <v>2703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224</v>
      </c>
      <c r="AU91" s="18" t="s">
        <v>80</v>
      </c>
    </row>
    <row r="92" s="2" customFormat="1" ht="16.5" customHeight="1">
      <c r="A92" s="39"/>
      <c r="B92" s="40"/>
      <c r="C92" s="213" t="s">
        <v>236</v>
      </c>
      <c r="D92" s="213" t="s">
        <v>217</v>
      </c>
      <c r="E92" s="214" t="s">
        <v>2610</v>
      </c>
      <c r="F92" s="215" t="s">
        <v>2732</v>
      </c>
      <c r="G92" s="216" t="s">
        <v>603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222</v>
      </c>
      <c r="AT92" s="224" t="s">
        <v>217</v>
      </c>
      <c r="AU92" s="224" t="s">
        <v>80</v>
      </c>
      <c r="AY92" s="18" t="s">
        <v>214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222</v>
      </c>
      <c r="BM92" s="224" t="s">
        <v>259</v>
      </c>
    </row>
    <row r="93" s="2" customFormat="1">
      <c r="A93" s="39"/>
      <c r="B93" s="40"/>
      <c r="C93" s="41"/>
      <c r="D93" s="226" t="s">
        <v>224</v>
      </c>
      <c r="E93" s="41"/>
      <c r="F93" s="227" t="s">
        <v>2732</v>
      </c>
      <c r="G93" s="41"/>
      <c r="H93" s="41"/>
      <c r="I93" s="228"/>
      <c r="J93" s="41"/>
      <c r="K93" s="41"/>
      <c r="L93" s="45"/>
      <c r="M93" s="255"/>
      <c r="N93" s="256"/>
      <c r="O93" s="257"/>
      <c r="P93" s="257"/>
      <c r="Q93" s="257"/>
      <c r="R93" s="257"/>
      <c r="S93" s="257"/>
      <c r="T93" s="258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224</v>
      </c>
      <c r="AU93" s="18" t="s">
        <v>80</v>
      </c>
    </row>
    <row r="94" s="2" customFormat="1" ht="6.96" customHeight="1">
      <c r="A94" s="39"/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45"/>
      <c r="M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</sheetData>
  <sheetProtection sheet="1" autoFilter="0" formatColumns="0" formatRows="0" objects="1" scenarios="1" spinCount="100000" saltValue="ZE9ARt4lg2NDGsi48ndJFkgec86Ruh69cXaIB17ZD+hHsb4N5e5dE1W92mfs939wMvWixAXFhp2TCqOLIOTTCw==" hashValue="w8QUE5tQmD7huRkjwkdhcy/GQYJ5iAwi1g0yrcmbrHcnWwdVaWmHpFLDLIwyTKmPVwID5m5Z45l64z1fpznUKQ==" algorithmName="SHA-512" password="CC35"/>
  <autoFilter ref="C85:K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176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3336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21. 6. 2024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34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ROUND(J92,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ROUND((SUM(BE92:BE201)),  2)</f>
        <v>0</v>
      </c>
      <c r="G33" s="39"/>
      <c r="H33" s="39"/>
      <c r="I33" s="158">
        <v>0.20999999999999999</v>
      </c>
      <c r="J33" s="157">
        <f>ROUND(((SUM(BE92:BE201))*I33),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ROUND((SUM(BF92:BF201)),  2)</f>
        <v>0</v>
      </c>
      <c r="G34" s="39"/>
      <c r="H34" s="39"/>
      <c r="I34" s="158">
        <v>0.12</v>
      </c>
      <c r="J34" s="157">
        <f>ROUND(((SUM(BF92:BF201))*I34),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ROUND((SUM(BG92:BG201)),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ROUND((SUM(BH92:BH201)),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ROUND((SUM(BI92:BI201)),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180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Revitalizace CZT Liberec - GreenNet II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D3.3 - ZOV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Liberec</v>
      </c>
      <c r="G52" s="41"/>
      <c r="H52" s="41"/>
      <c r="I52" s="33" t="s">
        <v>23</v>
      </c>
      <c r="J52" s="73" t="str">
        <f>IF(J12="","",J12)</f>
        <v>21. 6. 2024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Teplárna Liberec, a.s.</v>
      </c>
      <c r="G54" s="41"/>
      <c r="H54" s="41"/>
      <c r="I54" s="33" t="s">
        <v>32</v>
      </c>
      <c r="J54" s="37" t="str">
        <f>E21</f>
        <v>SITEZ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SITEZ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181</v>
      </c>
      <c r="D57" s="172"/>
      <c r="E57" s="172"/>
      <c r="F57" s="172"/>
      <c r="G57" s="172"/>
      <c r="H57" s="172"/>
      <c r="I57" s="172"/>
      <c r="J57" s="173" t="s">
        <v>182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J92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183</v>
      </c>
    </row>
    <row r="60" s="9" customFormat="1" ht="24.96" customHeight="1">
      <c r="A60" s="9"/>
      <c r="B60" s="175"/>
      <c r="C60" s="176"/>
      <c r="D60" s="177" t="s">
        <v>184</v>
      </c>
      <c r="E60" s="178"/>
      <c r="F60" s="178"/>
      <c r="G60" s="178"/>
      <c r="H60" s="178"/>
      <c r="I60" s="178"/>
      <c r="J60" s="179">
        <f>J93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1596</v>
      </c>
      <c r="E61" s="183"/>
      <c r="F61" s="183"/>
      <c r="G61" s="183"/>
      <c r="H61" s="183"/>
      <c r="I61" s="183"/>
      <c r="J61" s="184">
        <f>J94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1597</v>
      </c>
      <c r="E62" s="183"/>
      <c r="F62" s="183"/>
      <c r="G62" s="183"/>
      <c r="H62" s="183"/>
      <c r="I62" s="183"/>
      <c r="J62" s="184">
        <f>J129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186</v>
      </c>
      <c r="E63" s="183"/>
      <c r="F63" s="183"/>
      <c r="G63" s="183"/>
      <c r="H63" s="183"/>
      <c r="I63" s="183"/>
      <c r="J63" s="184">
        <f>J145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1602</v>
      </c>
      <c r="E64" s="183"/>
      <c r="F64" s="183"/>
      <c r="G64" s="183"/>
      <c r="H64" s="183"/>
      <c r="I64" s="183"/>
      <c r="J64" s="184">
        <f>J153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5"/>
      <c r="C65" s="176"/>
      <c r="D65" s="177" t="s">
        <v>195</v>
      </c>
      <c r="E65" s="178"/>
      <c r="F65" s="178"/>
      <c r="G65" s="178"/>
      <c r="H65" s="178"/>
      <c r="I65" s="178"/>
      <c r="J65" s="179">
        <f>J157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1"/>
      <c r="C66" s="126"/>
      <c r="D66" s="182" t="s">
        <v>1605</v>
      </c>
      <c r="E66" s="183"/>
      <c r="F66" s="183"/>
      <c r="G66" s="183"/>
      <c r="H66" s="183"/>
      <c r="I66" s="183"/>
      <c r="J66" s="184">
        <f>J158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3337</v>
      </c>
      <c r="E67" s="183"/>
      <c r="F67" s="183"/>
      <c r="G67" s="183"/>
      <c r="H67" s="183"/>
      <c r="I67" s="183"/>
      <c r="J67" s="184">
        <f>J162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5"/>
      <c r="C68" s="176"/>
      <c r="D68" s="177" t="s">
        <v>198</v>
      </c>
      <c r="E68" s="178"/>
      <c r="F68" s="178"/>
      <c r="G68" s="178"/>
      <c r="H68" s="178"/>
      <c r="I68" s="178"/>
      <c r="J68" s="179">
        <f>J166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5"/>
      <c r="C69" s="176"/>
      <c r="D69" s="177" t="s">
        <v>187</v>
      </c>
      <c r="E69" s="178"/>
      <c r="F69" s="178"/>
      <c r="G69" s="178"/>
      <c r="H69" s="178"/>
      <c r="I69" s="178"/>
      <c r="J69" s="179">
        <f>J170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3338</v>
      </c>
      <c r="E70" s="183"/>
      <c r="F70" s="183"/>
      <c r="G70" s="183"/>
      <c r="H70" s="183"/>
      <c r="I70" s="183"/>
      <c r="J70" s="184">
        <f>J171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5"/>
      <c r="C71" s="176"/>
      <c r="D71" s="177" t="s">
        <v>2826</v>
      </c>
      <c r="E71" s="178"/>
      <c r="F71" s="178"/>
      <c r="G71" s="178"/>
      <c r="H71" s="178"/>
      <c r="I71" s="178"/>
      <c r="J71" s="179">
        <f>J197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1"/>
      <c r="C72" s="126"/>
      <c r="D72" s="182" t="s">
        <v>2827</v>
      </c>
      <c r="E72" s="183"/>
      <c r="F72" s="183"/>
      <c r="G72" s="183"/>
      <c r="H72" s="183"/>
      <c r="I72" s="183"/>
      <c r="J72" s="184">
        <f>J198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199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0" t="str">
        <f>E7</f>
        <v>Revitalizace CZT Liberec - GreenNet II</v>
      </c>
      <c r="F82" s="33"/>
      <c r="G82" s="33"/>
      <c r="H82" s="33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176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E9</f>
        <v>D3.3 - ZOV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F12</f>
        <v>Liberec</v>
      </c>
      <c r="G86" s="41"/>
      <c r="H86" s="41"/>
      <c r="I86" s="33" t="s">
        <v>23</v>
      </c>
      <c r="J86" s="73" t="str">
        <f>IF(J12="","",J12)</f>
        <v>21. 6. 2024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E15</f>
        <v>Teplárna Liberec, a.s.</v>
      </c>
      <c r="G88" s="41"/>
      <c r="H88" s="41"/>
      <c r="I88" s="33" t="s">
        <v>32</v>
      </c>
      <c r="J88" s="37" t="str">
        <f>E21</f>
        <v>SITEZ s.r.o.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30</v>
      </c>
      <c r="D89" s="41"/>
      <c r="E89" s="41"/>
      <c r="F89" s="28" t="str">
        <f>IF(E18="","",E18)</f>
        <v>Vyplň údaj</v>
      </c>
      <c r="G89" s="41"/>
      <c r="H89" s="41"/>
      <c r="I89" s="33" t="s">
        <v>36</v>
      </c>
      <c r="J89" s="37" t="str">
        <f>E24</f>
        <v>SITEZ s.r.o.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6"/>
      <c r="B91" s="187"/>
      <c r="C91" s="188" t="s">
        <v>200</v>
      </c>
      <c r="D91" s="189" t="s">
        <v>58</v>
      </c>
      <c r="E91" s="189" t="s">
        <v>54</v>
      </c>
      <c r="F91" s="189" t="s">
        <v>55</v>
      </c>
      <c r="G91" s="189" t="s">
        <v>201</v>
      </c>
      <c r="H91" s="189" t="s">
        <v>202</v>
      </c>
      <c r="I91" s="189" t="s">
        <v>203</v>
      </c>
      <c r="J91" s="189" t="s">
        <v>182</v>
      </c>
      <c r="K91" s="190" t="s">
        <v>204</v>
      </c>
      <c r="L91" s="191"/>
      <c r="M91" s="93" t="s">
        <v>19</v>
      </c>
      <c r="N91" s="94" t="s">
        <v>43</v>
      </c>
      <c r="O91" s="94" t="s">
        <v>205</v>
      </c>
      <c r="P91" s="94" t="s">
        <v>206</v>
      </c>
      <c r="Q91" s="94" t="s">
        <v>207</v>
      </c>
      <c r="R91" s="94" t="s">
        <v>208</v>
      </c>
      <c r="S91" s="94" t="s">
        <v>209</v>
      </c>
      <c r="T91" s="95" t="s">
        <v>210</v>
      </c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</row>
    <row r="92" s="2" customFormat="1" ht="22.8" customHeight="1">
      <c r="A92" s="39"/>
      <c r="B92" s="40"/>
      <c r="C92" s="100" t="s">
        <v>211</v>
      </c>
      <c r="D92" s="41"/>
      <c r="E92" s="41"/>
      <c r="F92" s="41"/>
      <c r="G92" s="41"/>
      <c r="H92" s="41"/>
      <c r="I92" s="41"/>
      <c r="J92" s="192">
        <f>BK92</f>
        <v>0</v>
      </c>
      <c r="K92" s="41"/>
      <c r="L92" s="45"/>
      <c r="M92" s="96"/>
      <c r="N92" s="193"/>
      <c r="O92" s="97"/>
      <c r="P92" s="194">
        <f>P93+P157+P166+P170+P197</f>
        <v>0</v>
      </c>
      <c r="Q92" s="97"/>
      <c r="R92" s="194">
        <f>R93+R157+R166+R170+R197</f>
        <v>44.798547500000005</v>
      </c>
      <c r="S92" s="97"/>
      <c r="T92" s="195">
        <f>T93+T157+T166+T170+T197</f>
        <v>67.620000000000005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72</v>
      </c>
      <c r="AU92" s="18" t="s">
        <v>183</v>
      </c>
      <c r="BK92" s="196">
        <f>BK93+BK157+BK166+BK170+BK197</f>
        <v>0</v>
      </c>
    </row>
    <row r="93" s="12" customFormat="1" ht="25.92" customHeight="1">
      <c r="A93" s="12"/>
      <c r="B93" s="197"/>
      <c r="C93" s="198"/>
      <c r="D93" s="199" t="s">
        <v>72</v>
      </c>
      <c r="E93" s="200" t="s">
        <v>212</v>
      </c>
      <c r="F93" s="200" t="s">
        <v>213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P94+P129+P145+P153</f>
        <v>0</v>
      </c>
      <c r="Q93" s="205"/>
      <c r="R93" s="206">
        <f>R94+R129+R145+R153</f>
        <v>44.366767500000002</v>
      </c>
      <c r="S93" s="205"/>
      <c r="T93" s="207">
        <f>T94+T129+T145+T153</f>
        <v>67.620000000000005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80</v>
      </c>
      <c r="AT93" s="209" t="s">
        <v>72</v>
      </c>
      <c r="AU93" s="209" t="s">
        <v>73</v>
      </c>
      <c r="AY93" s="208" t="s">
        <v>214</v>
      </c>
      <c r="BK93" s="210">
        <f>BK94+BK129+BK145+BK153</f>
        <v>0</v>
      </c>
    </row>
    <row r="94" s="12" customFormat="1" ht="22.8" customHeight="1">
      <c r="A94" s="12"/>
      <c r="B94" s="197"/>
      <c r="C94" s="198"/>
      <c r="D94" s="199" t="s">
        <v>72</v>
      </c>
      <c r="E94" s="211" t="s">
        <v>80</v>
      </c>
      <c r="F94" s="211" t="s">
        <v>1606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SUM(P95:P128)</f>
        <v>0</v>
      </c>
      <c r="Q94" s="205"/>
      <c r="R94" s="206">
        <f>SUM(R95:R128)</f>
        <v>0.0030000000000000001</v>
      </c>
      <c r="S94" s="205"/>
      <c r="T94" s="207">
        <f>SUM(T95:T128)</f>
        <v>67.620000000000005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80</v>
      </c>
      <c r="AT94" s="209" t="s">
        <v>72</v>
      </c>
      <c r="AU94" s="209" t="s">
        <v>80</v>
      </c>
      <c r="AY94" s="208" t="s">
        <v>214</v>
      </c>
      <c r="BK94" s="210">
        <f>SUM(BK95:BK128)</f>
        <v>0</v>
      </c>
    </row>
    <row r="95" s="2" customFormat="1" ht="16.5" customHeight="1">
      <c r="A95" s="39"/>
      <c r="B95" s="40"/>
      <c r="C95" s="213" t="s">
        <v>80</v>
      </c>
      <c r="D95" s="213" t="s">
        <v>217</v>
      </c>
      <c r="E95" s="214" t="s">
        <v>1878</v>
      </c>
      <c r="F95" s="215" t="s">
        <v>1879</v>
      </c>
      <c r="G95" s="216" t="s">
        <v>321</v>
      </c>
      <c r="H95" s="217">
        <v>150</v>
      </c>
      <c r="I95" s="218"/>
      <c r="J95" s="219">
        <f>ROUND(I95*H95,2)</f>
        <v>0</v>
      </c>
      <c r="K95" s="215" t="s">
        <v>221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0.35499999999999998</v>
      </c>
      <c r="T95" s="223">
        <f>S95*H95</f>
        <v>53.25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222</v>
      </c>
      <c r="AT95" s="224" t="s">
        <v>217</v>
      </c>
      <c r="AU95" s="224" t="s">
        <v>82</v>
      </c>
      <c r="AY95" s="18" t="s">
        <v>214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222</v>
      </c>
      <c r="BM95" s="224" t="s">
        <v>3339</v>
      </c>
    </row>
    <row r="96" s="2" customFormat="1">
      <c r="A96" s="39"/>
      <c r="B96" s="40"/>
      <c r="C96" s="41"/>
      <c r="D96" s="226" t="s">
        <v>224</v>
      </c>
      <c r="E96" s="41"/>
      <c r="F96" s="227" t="s">
        <v>1881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224</v>
      </c>
      <c r="AU96" s="18" t="s">
        <v>82</v>
      </c>
    </row>
    <row r="97" s="2" customFormat="1">
      <c r="A97" s="39"/>
      <c r="B97" s="40"/>
      <c r="C97" s="41"/>
      <c r="D97" s="231" t="s">
        <v>226</v>
      </c>
      <c r="E97" s="41"/>
      <c r="F97" s="232" t="s">
        <v>1882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226</v>
      </c>
      <c r="AU97" s="18" t="s">
        <v>82</v>
      </c>
    </row>
    <row r="98" s="13" customFormat="1">
      <c r="A98" s="13"/>
      <c r="B98" s="233"/>
      <c r="C98" s="234"/>
      <c r="D98" s="226" t="s">
        <v>242</v>
      </c>
      <c r="E98" s="254" t="s">
        <v>19</v>
      </c>
      <c r="F98" s="235" t="s">
        <v>3340</v>
      </c>
      <c r="G98" s="234"/>
      <c r="H98" s="236">
        <v>150</v>
      </c>
      <c r="I98" s="237"/>
      <c r="J98" s="234"/>
      <c r="K98" s="234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242</v>
      </c>
      <c r="AU98" s="242" t="s">
        <v>82</v>
      </c>
      <c r="AV98" s="13" t="s">
        <v>82</v>
      </c>
      <c r="AW98" s="13" t="s">
        <v>35</v>
      </c>
      <c r="AX98" s="13" t="s">
        <v>80</v>
      </c>
      <c r="AY98" s="242" t="s">
        <v>214</v>
      </c>
    </row>
    <row r="99" s="2" customFormat="1" ht="16.5" customHeight="1">
      <c r="A99" s="39"/>
      <c r="B99" s="40"/>
      <c r="C99" s="213" t="s">
        <v>82</v>
      </c>
      <c r="D99" s="213" t="s">
        <v>217</v>
      </c>
      <c r="E99" s="214" t="s">
        <v>3341</v>
      </c>
      <c r="F99" s="215" t="s">
        <v>3342</v>
      </c>
      <c r="G99" s="216" t="s">
        <v>1655</v>
      </c>
      <c r="H99" s="217">
        <v>7.5</v>
      </c>
      <c r="I99" s="218"/>
      <c r="J99" s="219">
        <f>ROUND(I99*H99,2)</f>
        <v>0</v>
      </c>
      <c r="K99" s="215" t="s">
        <v>221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1.8999999999999999</v>
      </c>
      <c r="T99" s="223">
        <f>S99*H99</f>
        <v>14.25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222</v>
      </c>
      <c r="AT99" s="224" t="s">
        <v>217</v>
      </c>
      <c r="AU99" s="224" t="s">
        <v>82</v>
      </c>
      <c r="AY99" s="18" t="s">
        <v>214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222</v>
      </c>
      <c r="BM99" s="224" t="s">
        <v>3343</v>
      </c>
    </row>
    <row r="100" s="2" customFormat="1">
      <c r="A100" s="39"/>
      <c r="B100" s="40"/>
      <c r="C100" s="41"/>
      <c r="D100" s="226" t="s">
        <v>224</v>
      </c>
      <c r="E100" s="41"/>
      <c r="F100" s="227" t="s">
        <v>3344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224</v>
      </c>
      <c r="AU100" s="18" t="s">
        <v>82</v>
      </c>
    </row>
    <row r="101" s="2" customFormat="1">
      <c r="A101" s="39"/>
      <c r="B101" s="40"/>
      <c r="C101" s="41"/>
      <c r="D101" s="231" t="s">
        <v>226</v>
      </c>
      <c r="E101" s="41"/>
      <c r="F101" s="232" t="s">
        <v>3345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226</v>
      </c>
      <c r="AU101" s="18" t="s">
        <v>82</v>
      </c>
    </row>
    <row r="102" s="13" customFormat="1">
      <c r="A102" s="13"/>
      <c r="B102" s="233"/>
      <c r="C102" s="234"/>
      <c r="D102" s="226" t="s">
        <v>242</v>
      </c>
      <c r="E102" s="254" t="s">
        <v>19</v>
      </c>
      <c r="F102" s="235" t="s">
        <v>3346</v>
      </c>
      <c r="G102" s="234"/>
      <c r="H102" s="236">
        <v>7.5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242</v>
      </c>
      <c r="AU102" s="242" t="s">
        <v>82</v>
      </c>
      <c r="AV102" s="13" t="s">
        <v>82</v>
      </c>
      <c r="AW102" s="13" t="s">
        <v>35</v>
      </c>
      <c r="AX102" s="13" t="s">
        <v>80</v>
      </c>
      <c r="AY102" s="242" t="s">
        <v>214</v>
      </c>
    </row>
    <row r="103" s="2" customFormat="1" ht="16.5" customHeight="1">
      <c r="A103" s="39"/>
      <c r="B103" s="40"/>
      <c r="C103" s="213" t="s">
        <v>236</v>
      </c>
      <c r="D103" s="213" t="s">
        <v>217</v>
      </c>
      <c r="E103" s="214" t="s">
        <v>3347</v>
      </c>
      <c r="F103" s="215" t="s">
        <v>3348</v>
      </c>
      <c r="G103" s="216" t="s">
        <v>321</v>
      </c>
      <c r="H103" s="217">
        <v>150</v>
      </c>
      <c r="I103" s="218"/>
      <c r="J103" s="219">
        <f>ROUND(I103*H103,2)</f>
        <v>0</v>
      </c>
      <c r="K103" s="215" t="s">
        <v>221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0.00080000000000000004</v>
      </c>
      <c r="T103" s="223">
        <f>S103*H103</f>
        <v>0.12000000000000001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222</v>
      </c>
      <c r="AT103" s="224" t="s">
        <v>217</v>
      </c>
      <c r="AU103" s="224" t="s">
        <v>82</v>
      </c>
      <c r="AY103" s="18" t="s">
        <v>214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222</v>
      </c>
      <c r="BM103" s="224" t="s">
        <v>3349</v>
      </c>
    </row>
    <row r="104" s="2" customFormat="1">
      <c r="A104" s="39"/>
      <c r="B104" s="40"/>
      <c r="C104" s="41"/>
      <c r="D104" s="226" t="s">
        <v>224</v>
      </c>
      <c r="E104" s="41"/>
      <c r="F104" s="227" t="s">
        <v>3350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224</v>
      </c>
      <c r="AU104" s="18" t="s">
        <v>82</v>
      </c>
    </row>
    <row r="105" s="2" customFormat="1">
      <c r="A105" s="39"/>
      <c r="B105" s="40"/>
      <c r="C105" s="41"/>
      <c r="D105" s="231" t="s">
        <v>226</v>
      </c>
      <c r="E105" s="41"/>
      <c r="F105" s="232" t="s">
        <v>3351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226</v>
      </c>
      <c r="AU105" s="18" t="s">
        <v>82</v>
      </c>
    </row>
    <row r="106" s="13" customFormat="1">
      <c r="A106" s="13"/>
      <c r="B106" s="233"/>
      <c r="C106" s="234"/>
      <c r="D106" s="226" t="s">
        <v>242</v>
      </c>
      <c r="E106" s="254" t="s">
        <v>19</v>
      </c>
      <c r="F106" s="235" t="s">
        <v>3340</v>
      </c>
      <c r="G106" s="234"/>
      <c r="H106" s="236">
        <v>150</v>
      </c>
      <c r="I106" s="237"/>
      <c r="J106" s="234"/>
      <c r="K106" s="234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242</v>
      </c>
      <c r="AU106" s="242" t="s">
        <v>82</v>
      </c>
      <c r="AV106" s="13" t="s">
        <v>82</v>
      </c>
      <c r="AW106" s="13" t="s">
        <v>35</v>
      </c>
      <c r="AX106" s="13" t="s">
        <v>80</v>
      </c>
      <c r="AY106" s="242" t="s">
        <v>214</v>
      </c>
    </row>
    <row r="107" s="2" customFormat="1" ht="16.5" customHeight="1">
      <c r="A107" s="39"/>
      <c r="B107" s="40"/>
      <c r="C107" s="213" t="s">
        <v>222</v>
      </c>
      <c r="D107" s="213" t="s">
        <v>217</v>
      </c>
      <c r="E107" s="214" t="s">
        <v>3352</v>
      </c>
      <c r="F107" s="215" t="s">
        <v>3353</v>
      </c>
      <c r="G107" s="216" t="s">
        <v>1655</v>
      </c>
      <c r="H107" s="217">
        <v>22.5</v>
      </c>
      <c r="I107" s="218"/>
      <c r="J107" s="219">
        <f>ROUND(I107*H107,2)</f>
        <v>0</v>
      </c>
      <c r="K107" s="215" t="s">
        <v>221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222</v>
      </c>
      <c r="AT107" s="224" t="s">
        <v>217</v>
      </c>
      <c r="AU107" s="224" t="s">
        <v>82</v>
      </c>
      <c r="AY107" s="18" t="s">
        <v>214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222</v>
      </c>
      <c r="BM107" s="224" t="s">
        <v>3354</v>
      </c>
    </row>
    <row r="108" s="2" customFormat="1">
      <c r="A108" s="39"/>
      <c r="B108" s="40"/>
      <c r="C108" s="41"/>
      <c r="D108" s="226" t="s">
        <v>224</v>
      </c>
      <c r="E108" s="41"/>
      <c r="F108" s="227" t="s">
        <v>3355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224</v>
      </c>
      <c r="AU108" s="18" t="s">
        <v>82</v>
      </c>
    </row>
    <row r="109" s="2" customFormat="1">
      <c r="A109" s="39"/>
      <c r="B109" s="40"/>
      <c r="C109" s="41"/>
      <c r="D109" s="231" t="s">
        <v>226</v>
      </c>
      <c r="E109" s="41"/>
      <c r="F109" s="232" t="s">
        <v>3356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226</v>
      </c>
      <c r="AU109" s="18" t="s">
        <v>82</v>
      </c>
    </row>
    <row r="110" s="13" customFormat="1">
      <c r="A110" s="13"/>
      <c r="B110" s="233"/>
      <c r="C110" s="234"/>
      <c r="D110" s="226" t="s">
        <v>242</v>
      </c>
      <c r="E110" s="254" t="s">
        <v>19</v>
      </c>
      <c r="F110" s="235" t="s">
        <v>3357</v>
      </c>
      <c r="G110" s="234"/>
      <c r="H110" s="236">
        <v>22.5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242</v>
      </c>
      <c r="AU110" s="242" t="s">
        <v>82</v>
      </c>
      <c r="AV110" s="13" t="s">
        <v>82</v>
      </c>
      <c r="AW110" s="13" t="s">
        <v>35</v>
      </c>
      <c r="AX110" s="13" t="s">
        <v>80</v>
      </c>
      <c r="AY110" s="242" t="s">
        <v>214</v>
      </c>
    </row>
    <row r="111" s="2" customFormat="1" ht="16.5" customHeight="1">
      <c r="A111" s="39"/>
      <c r="B111" s="40"/>
      <c r="C111" s="213" t="s">
        <v>253</v>
      </c>
      <c r="D111" s="213" t="s">
        <v>217</v>
      </c>
      <c r="E111" s="214" t="s">
        <v>3358</v>
      </c>
      <c r="F111" s="215" t="s">
        <v>3359</v>
      </c>
      <c r="G111" s="216" t="s">
        <v>1655</v>
      </c>
      <c r="H111" s="217">
        <v>22.5</v>
      </c>
      <c r="I111" s="218"/>
      <c r="J111" s="219">
        <f>ROUND(I111*H111,2)</f>
        <v>0</v>
      </c>
      <c r="K111" s="215" t="s">
        <v>221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222</v>
      </c>
      <c r="AT111" s="224" t="s">
        <v>217</v>
      </c>
      <c r="AU111" s="224" t="s">
        <v>82</v>
      </c>
      <c r="AY111" s="18" t="s">
        <v>214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222</v>
      </c>
      <c r="BM111" s="224" t="s">
        <v>3360</v>
      </c>
    </row>
    <row r="112" s="2" customFormat="1">
      <c r="A112" s="39"/>
      <c r="B112" s="40"/>
      <c r="C112" s="41"/>
      <c r="D112" s="226" t="s">
        <v>224</v>
      </c>
      <c r="E112" s="41"/>
      <c r="F112" s="227" t="s">
        <v>3361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224</v>
      </c>
      <c r="AU112" s="18" t="s">
        <v>82</v>
      </c>
    </row>
    <row r="113" s="2" customFormat="1">
      <c r="A113" s="39"/>
      <c r="B113" s="40"/>
      <c r="C113" s="41"/>
      <c r="D113" s="231" t="s">
        <v>226</v>
      </c>
      <c r="E113" s="41"/>
      <c r="F113" s="232" t="s">
        <v>3362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226</v>
      </c>
      <c r="AU113" s="18" t="s">
        <v>82</v>
      </c>
    </row>
    <row r="114" s="13" customFormat="1">
      <c r="A114" s="13"/>
      <c r="B114" s="233"/>
      <c r="C114" s="234"/>
      <c r="D114" s="226" t="s">
        <v>242</v>
      </c>
      <c r="E114" s="254" t="s">
        <v>19</v>
      </c>
      <c r="F114" s="235" t="s">
        <v>3357</v>
      </c>
      <c r="G114" s="234"/>
      <c r="H114" s="236">
        <v>22.5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242</v>
      </c>
      <c r="AU114" s="242" t="s">
        <v>82</v>
      </c>
      <c r="AV114" s="13" t="s">
        <v>82</v>
      </c>
      <c r="AW114" s="13" t="s">
        <v>35</v>
      </c>
      <c r="AX114" s="13" t="s">
        <v>80</v>
      </c>
      <c r="AY114" s="242" t="s">
        <v>214</v>
      </c>
    </row>
    <row r="115" s="2" customFormat="1" ht="16.5" customHeight="1">
      <c r="A115" s="39"/>
      <c r="B115" s="40"/>
      <c r="C115" s="213" t="s">
        <v>259</v>
      </c>
      <c r="D115" s="213" t="s">
        <v>217</v>
      </c>
      <c r="E115" s="214" t="s">
        <v>1902</v>
      </c>
      <c r="F115" s="215" t="s">
        <v>1903</v>
      </c>
      <c r="G115" s="216" t="s">
        <v>1655</v>
      </c>
      <c r="H115" s="217">
        <v>22.5</v>
      </c>
      <c r="I115" s="218"/>
      <c r="J115" s="219">
        <f>ROUND(I115*H115,2)</f>
        <v>0</v>
      </c>
      <c r="K115" s="215" t="s">
        <v>221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222</v>
      </c>
      <c r="AT115" s="224" t="s">
        <v>217</v>
      </c>
      <c r="AU115" s="224" t="s">
        <v>82</v>
      </c>
      <c r="AY115" s="18" t="s">
        <v>214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222</v>
      </c>
      <c r="BM115" s="224" t="s">
        <v>3363</v>
      </c>
    </row>
    <row r="116" s="2" customFormat="1">
      <c r="A116" s="39"/>
      <c r="B116" s="40"/>
      <c r="C116" s="41"/>
      <c r="D116" s="226" t="s">
        <v>224</v>
      </c>
      <c r="E116" s="41"/>
      <c r="F116" s="227" t="s">
        <v>1905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224</v>
      </c>
      <c r="AU116" s="18" t="s">
        <v>82</v>
      </c>
    </row>
    <row r="117" s="2" customFormat="1">
      <c r="A117" s="39"/>
      <c r="B117" s="40"/>
      <c r="C117" s="41"/>
      <c r="D117" s="231" t="s">
        <v>226</v>
      </c>
      <c r="E117" s="41"/>
      <c r="F117" s="232" t="s">
        <v>1906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226</v>
      </c>
      <c r="AU117" s="18" t="s">
        <v>82</v>
      </c>
    </row>
    <row r="118" s="2" customFormat="1" ht="16.5" customHeight="1">
      <c r="A118" s="39"/>
      <c r="B118" s="40"/>
      <c r="C118" s="213" t="s">
        <v>263</v>
      </c>
      <c r="D118" s="213" t="s">
        <v>217</v>
      </c>
      <c r="E118" s="214" t="s">
        <v>3364</v>
      </c>
      <c r="F118" s="215" t="s">
        <v>3365</v>
      </c>
      <c r="G118" s="216" t="s">
        <v>321</v>
      </c>
      <c r="H118" s="217">
        <v>150</v>
      </c>
      <c r="I118" s="218"/>
      <c r="J118" s="219">
        <f>ROUND(I118*H118,2)</f>
        <v>0</v>
      </c>
      <c r="K118" s="215" t="s">
        <v>221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222</v>
      </c>
      <c r="AT118" s="224" t="s">
        <v>217</v>
      </c>
      <c r="AU118" s="224" t="s">
        <v>82</v>
      </c>
      <c r="AY118" s="18" t="s">
        <v>214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222</v>
      </c>
      <c r="BM118" s="224" t="s">
        <v>3366</v>
      </c>
    </row>
    <row r="119" s="2" customFormat="1">
      <c r="A119" s="39"/>
      <c r="B119" s="40"/>
      <c r="C119" s="41"/>
      <c r="D119" s="226" t="s">
        <v>224</v>
      </c>
      <c r="E119" s="41"/>
      <c r="F119" s="227" t="s">
        <v>3367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82</v>
      </c>
    </row>
    <row r="120" s="2" customFormat="1">
      <c r="A120" s="39"/>
      <c r="B120" s="40"/>
      <c r="C120" s="41"/>
      <c r="D120" s="231" t="s">
        <v>226</v>
      </c>
      <c r="E120" s="41"/>
      <c r="F120" s="232" t="s">
        <v>3368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226</v>
      </c>
      <c r="AU120" s="18" t="s">
        <v>82</v>
      </c>
    </row>
    <row r="121" s="13" customFormat="1">
      <c r="A121" s="13"/>
      <c r="B121" s="233"/>
      <c r="C121" s="234"/>
      <c r="D121" s="226" t="s">
        <v>242</v>
      </c>
      <c r="E121" s="254" t="s">
        <v>19</v>
      </c>
      <c r="F121" s="235" t="s">
        <v>3340</v>
      </c>
      <c r="G121" s="234"/>
      <c r="H121" s="236">
        <v>150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242</v>
      </c>
      <c r="AU121" s="242" t="s">
        <v>82</v>
      </c>
      <c r="AV121" s="13" t="s">
        <v>82</v>
      </c>
      <c r="AW121" s="13" t="s">
        <v>35</v>
      </c>
      <c r="AX121" s="13" t="s">
        <v>80</v>
      </c>
      <c r="AY121" s="242" t="s">
        <v>214</v>
      </c>
    </row>
    <row r="122" s="2" customFormat="1" ht="16.5" customHeight="1">
      <c r="A122" s="39"/>
      <c r="B122" s="40"/>
      <c r="C122" s="213" t="s">
        <v>215</v>
      </c>
      <c r="D122" s="213" t="s">
        <v>217</v>
      </c>
      <c r="E122" s="214" t="s">
        <v>3369</v>
      </c>
      <c r="F122" s="215" t="s">
        <v>3370</v>
      </c>
      <c r="G122" s="216" t="s">
        <v>321</v>
      </c>
      <c r="H122" s="217">
        <v>150</v>
      </c>
      <c r="I122" s="218"/>
      <c r="J122" s="219">
        <f>ROUND(I122*H122,2)</f>
        <v>0</v>
      </c>
      <c r="K122" s="215" t="s">
        <v>221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222</v>
      </c>
      <c r="AT122" s="224" t="s">
        <v>217</v>
      </c>
      <c r="AU122" s="224" t="s">
        <v>82</v>
      </c>
      <c r="AY122" s="18" t="s">
        <v>214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222</v>
      </c>
      <c r="BM122" s="224" t="s">
        <v>3371</v>
      </c>
    </row>
    <row r="123" s="2" customFormat="1">
      <c r="A123" s="39"/>
      <c r="B123" s="40"/>
      <c r="C123" s="41"/>
      <c r="D123" s="226" t="s">
        <v>224</v>
      </c>
      <c r="E123" s="41"/>
      <c r="F123" s="227" t="s">
        <v>3372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224</v>
      </c>
      <c r="AU123" s="18" t="s">
        <v>82</v>
      </c>
    </row>
    <row r="124" s="2" customFormat="1">
      <c r="A124" s="39"/>
      <c r="B124" s="40"/>
      <c r="C124" s="41"/>
      <c r="D124" s="231" t="s">
        <v>226</v>
      </c>
      <c r="E124" s="41"/>
      <c r="F124" s="232" t="s">
        <v>3373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226</v>
      </c>
      <c r="AU124" s="18" t="s">
        <v>82</v>
      </c>
    </row>
    <row r="125" s="13" customFormat="1">
      <c r="A125" s="13"/>
      <c r="B125" s="233"/>
      <c r="C125" s="234"/>
      <c r="D125" s="226" t="s">
        <v>242</v>
      </c>
      <c r="E125" s="254" t="s">
        <v>19</v>
      </c>
      <c r="F125" s="235" t="s">
        <v>3340</v>
      </c>
      <c r="G125" s="234"/>
      <c r="H125" s="236">
        <v>150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242</v>
      </c>
      <c r="AU125" s="242" t="s">
        <v>82</v>
      </c>
      <c r="AV125" s="13" t="s">
        <v>82</v>
      </c>
      <c r="AW125" s="13" t="s">
        <v>35</v>
      </c>
      <c r="AX125" s="13" t="s">
        <v>80</v>
      </c>
      <c r="AY125" s="242" t="s">
        <v>214</v>
      </c>
    </row>
    <row r="126" s="2" customFormat="1" ht="16.5" customHeight="1">
      <c r="A126" s="39"/>
      <c r="B126" s="40"/>
      <c r="C126" s="243" t="s">
        <v>270</v>
      </c>
      <c r="D126" s="243" t="s">
        <v>254</v>
      </c>
      <c r="E126" s="244" t="s">
        <v>1918</v>
      </c>
      <c r="F126" s="245" t="s">
        <v>1919</v>
      </c>
      <c r="G126" s="246" t="s">
        <v>551</v>
      </c>
      <c r="H126" s="247">
        <v>3</v>
      </c>
      <c r="I126" s="248"/>
      <c r="J126" s="249">
        <f>ROUND(I126*H126,2)</f>
        <v>0</v>
      </c>
      <c r="K126" s="245" t="s">
        <v>221</v>
      </c>
      <c r="L126" s="250"/>
      <c r="M126" s="251" t="s">
        <v>19</v>
      </c>
      <c r="N126" s="252" t="s">
        <v>44</v>
      </c>
      <c r="O126" s="85"/>
      <c r="P126" s="222">
        <f>O126*H126</f>
        <v>0</v>
      </c>
      <c r="Q126" s="222">
        <v>0.001</v>
      </c>
      <c r="R126" s="222">
        <f>Q126*H126</f>
        <v>0.0030000000000000001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215</v>
      </c>
      <c r="AT126" s="224" t="s">
        <v>254</v>
      </c>
      <c r="AU126" s="224" t="s">
        <v>82</v>
      </c>
      <c r="AY126" s="18" t="s">
        <v>214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222</v>
      </c>
      <c r="BM126" s="224" t="s">
        <v>3374</v>
      </c>
    </row>
    <row r="127" s="2" customFormat="1">
      <c r="A127" s="39"/>
      <c r="B127" s="40"/>
      <c r="C127" s="41"/>
      <c r="D127" s="226" t="s">
        <v>224</v>
      </c>
      <c r="E127" s="41"/>
      <c r="F127" s="227" t="s">
        <v>1919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224</v>
      </c>
      <c r="AU127" s="18" t="s">
        <v>82</v>
      </c>
    </row>
    <row r="128" s="13" customFormat="1">
      <c r="A128" s="13"/>
      <c r="B128" s="233"/>
      <c r="C128" s="234"/>
      <c r="D128" s="226" t="s">
        <v>242</v>
      </c>
      <c r="E128" s="234"/>
      <c r="F128" s="235" t="s">
        <v>3375</v>
      </c>
      <c r="G128" s="234"/>
      <c r="H128" s="236">
        <v>3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242</v>
      </c>
      <c r="AU128" s="242" t="s">
        <v>82</v>
      </c>
      <c r="AV128" s="13" t="s">
        <v>82</v>
      </c>
      <c r="AW128" s="13" t="s">
        <v>4</v>
      </c>
      <c r="AX128" s="13" t="s">
        <v>80</v>
      </c>
      <c r="AY128" s="242" t="s">
        <v>214</v>
      </c>
    </row>
    <row r="129" s="12" customFormat="1" ht="22.8" customHeight="1">
      <c r="A129" s="12"/>
      <c r="B129" s="197"/>
      <c r="C129" s="198"/>
      <c r="D129" s="199" t="s">
        <v>72</v>
      </c>
      <c r="E129" s="211" t="s">
        <v>82</v>
      </c>
      <c r="F129" s="211" t="s">
        <v>1943</v>
      </c>
      <c r="G129" s="198"/>
      <c r="H129" s="198"/>
      <c r="I129" s="201"/>
      <c r="J129" s="212">
        <f>BK129</f>
        <v>0</v>
      </c>
      <c r="K129" s="198"/>
      <c r="L129" s="203"/>
      <c r="M129" s="204"/>
      <c r="N129" s="205"/>
      <c r="O129" s="205"/>
      <c r="P129" s="206">
        <f>SUM(P130:P144)</f>
        <v>0</v>
      </c>
      <c r="Q129" s="205"/>
      <c r="R129" s="206">
        <f>SUM(R130:R144)</f>
        <v>44.363767500000002</v>
      </c>
      <c r="S129" s="205"/>
      <c r="T129" s="207">
        <f>SUM(T130:T144)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8" t="s">
        <v>80</v>
      </c>
      <c r="AT129" s="209" t="s">
        <v>72</v>
      </c>
      <c r="AU129" s="209" t="s">
        <v>80</v>
      </c>
      <c r="AY129" s="208" t="s">
        <v>214</v>
      </c>
      <c r="BK129" s="210">
        <f>SUM(BK130:BK144)</f>
        <v>0</v>
      </c>
    </row>
    <row r="130" s="2" customFormat="1" ht="16.5" customHeight="1">
      <c r="A130" s="39"/>
      <c r="B130" s="40"/>
      <c r="C130" s="213" t="s">
        <v>274</v>
      </c>
      <c r="D130" s="213" t="s">
        <v>217</v>
      </c>
      <c r="E130" s="214" t="s">
        <v>3376</v>
      </c>
      <c r="F130" s="215" t="s">
        <v>3377</v>
      </c>
      <c r="G130" s="216" t="s">
        <v>321</v>
      </c>
      <c r="H130" s="217">
        <v>150</v>
      </c>
      <c r="I130" s="218"/>
      <c r="J130" s="219">
        <f>ROUND(I130*H130,2)</f>
        <v>0</v>
      </c>
      <c r="K130" s="215" t="s">
        <v>221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0.00013999999999999999</v>
      </c>
      <c r="R130" s="222">
        <f>Q130*H130</f>
        <v>0.020999999999999998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222</v>
      </c>
      <c r="AT130" s="224" t="s">
        <v>217</v>
      </c>
      <c r="AU130" s="224" t="s">
        <v>82</v>
      </c>
      <c r="AY130" s="18" t="s">
        <v>214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222</v>
      </c>
      <c r="BM130" s="224" t="s">
        <v>3378</v>
      </c>
    </row>
    <row r="131" s="2" customFormat="1">
      <c r="A131" s="39"/>
      <c r="B131" s="40"/>
      <c r="C131" s="41"/>
      <c r="D131" s="226" t="s">
        <v>224</v>
      </c>
      <c r="E131" s="41"/>
      <c r="F131" s="227" t="s">
        <v>3379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224</v>
      </c>
      <c r="AU131" s="18" t="s">
        <v>82</v>
      </c>
    </row>
    <row r="132" s="2" customFormat="1">
      <c r="A132" s="39"/>
      <c r="B132" s="40"/>
      <c r="C132" s="41"/>
      <c r="D132" s="231" t="s">
        <v>226</v>
      </c>
      <c r="E132" s="41"/>
      <c r="F132" s="232" t="s">
        <v>3380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226</v>
      </c>
      <c r="AU132" s="18" t="s">
        <v>82</v>
      </c>
    </row>
    <row r="133" s="13" customFormat="1">
      <c r="A133" s="13"/>
      <c r="B133" s="233"/>
      <c r="C133" s="234"/>
      <c r="D133" s="226" t="s">
        <v>242</v>
      </c>
      <c r="E133" s="254" t="s">
        <v>19</v>
      </c>
      <c r="F133" s="235" t="s">
        <v>3340</v>
      </c>
      <c r="G133" s="234"/>
      <c r="H133" s="236">
        <v>150</v>
      </c>
      <c r="I133" s="237"/>
      <c r="J133" s="234"/>
      <c r="K133" s="234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242</v>
      </c>
      <c r="AU133" s="242" t="s">
        <v>82</v>
      </c>
      <c r="AV133" s="13" t="s">
        <v>82</v>
      </c>
      <c r="AW133" s="13" t="s">
        <v>35</v>
      </c>
      <c r="AX133" s="13" t="s">
        <v>80</v>
      </c>
      <c r="AY133" s="242" t="s">
        <v>214</v>
      </c>
    </row>
    <row r="134" s="2" customFormat="1" ht="16.5" customHeight="1">
      <c r="A134" s="39"/>
      <c r="B134" s="40"/>
      <c r="C134" s="243" t="s">
        <v>281</v>
      </c>
      <c r="D134" s="243" t="s">
        <v>254</v>
      </c>
      <c r="E134" s="244" t="s">
        <v>3381</v>
      </c>
      <c r="F134" s="245" t="s">
        <v>3382</v>
      </c>
      <c r="G134" s="246" t="s">
        <v>321</v>
      </c>
      <c r="H134" s="247">
        <v>177.67500000000001</v>
      </c>
      <c r="I134" s="248"/>
      <c r="J134" s="249">
        <f>ROUND(I134*H134,2)</f>
        <v>0</v>
      </c>
      <c r="K134" s="245" t="s">
        <v>221</v>
      </c>
      <c r="L134" s="250"/>
      <c r="M134" s="251" t="s">
        <v>19</v>
      </c>
      <c r="N134" s="252" t="s">
        <v>44</v>
      </c>
      <c r="O134" s="85"/>
      <c r="P134" s="222">
        <f>O134*H134</f>
        <v>0</v>
      </c>
      <c r="Q134" s="222">
        <v>0.00010000000000000001</v>
      </c>
      <c r="R134" s="222">
        <f>Q134*H134</f>
        <v>0.017767500000000002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215</v>
      </c>
      <c r="AT134" s="224" t="s">
        <v>254</v>
      </c>
      <c r="AU134" s="224" t="s">
        <v>82</v>
      </c>
      <c r="AY134" s="18" t="s">
        <v>214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222</v>
      </c>
      <c r="BM134" s="224" t="s">
        <v>3383</v>
      </c>
    </row>
    <row r="135" s="2" customFormat="1">
      <c r="A135" s="39"/>
      <c r="B135" s="40"/>
      <c r="C135" s="41"/>
      <c r="D135" s="226" t="s">
        <v>224</v>
      </c>
      <c r="E135" s="41"/>
      <c r="F135" s="227" t="s">
        <v>3382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224</v>
      </c>
      <c r="AU135" s="18" t="s">
        <v>82</v>
      </c>
    </row>
    <row r="136" s="13" customFormat="1">
      <c r="A136" s="13"/>
      <c r="B136" s="233"/>
      <c r="C136" s="234"/>
      <c r="D136" s="226" t="s">
        <v>242</v>
      </c>
      <c r="E136" s="234"/>
      <c r="F136" s="235" t="s">
        <v>3384</v>
      </c>
      <c r="G136" s="234"/>
      <c r="H136" s="236">
        <v>177.67500000000001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242</v>
      </c>
      <c r="AU136" s="242" t="s">
        <v>82</v>
      </c>
      <c r="AV136" s="13" t="s">
        <v>82</v>
      </c>
      <c r="AW136" s="13" t="s">
        <v>4</v>
      </c>
      <c r="AX136" s="13" t="s">
        <v>80</v>
      </c>
      <c r="AY136" s="242" t="s">
        <v>214</v>
      </c>
    </row>
    <row r="137" s="2" customFormat="1" ht="16.5" customHeight="1">
      <c r="A137" s="39"/>
      <c r="B137" s="40"/>
      <c r="C137" s="213" t="s">
        <v>8</v>
      </c>
      <c r="D137" s="213" t="s">
        <v>217</v>
      </c>
      <c r="E137" s="214" t="s">
        <v>1984</v>
      </c>
      <c r="F137" s="215" t="s">
        <v>1985</v>
      </c>
      <c r="G137" s="216" t="s">
        <v>321</v>
      </c>
      <c r="H137" s="217">
        <v>150</v>
      </c>
      <c r="I137" s="218"/>
      <c r="J137" s="219">
        <f>ROUND(I137*H137,2)</f>
        <v>0</v>
      </c>
      <c r="K137" s="215" t="s">
        <v>221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0.108</v>
      </c>
      <c r="R137" s="222">
        <f>Q137*H137</f>
        <v>16.199999999999999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222</v>
      </c>
      <c r="AT137" s="224" t="s">
        <v>217</v>
      </c>
      <c r="AU137" s="224" t="s">
        <v>82</v>
      </c>
      <c r="AY137" s="18" t="s">
        <v>214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222</v>
      </c>
      <c r="BM137" s="224" t="s">
        <v>3385</v>
      </c>
    </row>
    <row r="138" s="2" customFormat="1">
      <c r="A138" s="39"/>
      <c r="B138" s="40"/>
      <c r="C138" s="41"/>
      <c r="D138" s="226" t="s">
        <v>224</v>
      </c>
      <c r="E138" s="41"/>
      <c r="F138" s="227" t="s">
        <v>1987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224</v>
      </c>
      <c r="AU138" s="18" t="s">
        <v>82</v>
      </c>
    </row>
    <row r="139" s="2" customFormat="1">
      <c r="A139" s="39"/>
      <c r="B139" s="40"/>
      <c r="C139" s="41"/>
      <c r="D139" s="231" t="s">
        <v>226</v>
      </c>
      <c r="E139" s="41"/>
      <c r="F139" s="232" t="s">
        <v>1988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226</v>
      </c>
      <c r="AU139" s="18" t="s">
        <v>82</v>
      </c>
    </row>
    <row r="140" s="13" customFormat="1">
      <c r="A140" s="13"/>
      <c r="B140" s="233"/>
      <c r="C140" s="234"/>
      <c r="D140" s="226" t="s">
        <v>242</v>
      </c>
      <c r="E140" s="254" t="s">
        <v>19</v>
      </c>
      <c r="F140" s="235" t="s">
        <v>3340</v>
      </c>
      <c r="G140" s="234"/>
      <c r="H140" s="236">
        <v>150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242</v>
      </c>
      <c r="AU140" s="242" t="s">
        <v>82</v>
      </c>
      <c r="AV140" s="13" t="s">
        <v>82</v>
      </c>
      <c r="AW140" s="13" t="s">
        <v>35</v>
      </c>
      <c r="AX140" s="13" t="s">
        <v>80</v>
      </c>
      <c r="AY140" s="242" t="s">
        <v>214</v>
      </c>
    </row>
    <row r="141" s="2" customFormat="1" ht="16.5" customHeight="1">
      <c r="A141" s="39"/>
      <c r="B141" s="40"/>
      <c r="C141" s="243" t="s">
        <v>288</v>
      </c>
      <c r="D141" s="243" t="s">
        <v>254</v>
      </c>
      <c r="E141" s="244" t="s">
        <v>3386</v>
      </c>
      <c r="F141" s="245" t="s">
        <v>1990</v>
      </c>
      <c r="G141" s="246" t="s">
        <v>277</v>
      </c>
      <c r="H141" s="247">
        <v>37.5</v>
      </c>
      <c r="I141" s="248"/>
      <c r="J141" s="249">
        <f>ROUND(I141*H141,2)</f>
        <v>0</v>
      </c>
      <c r="K141" s="245" t="s">
        <v>19</v>
      </c>
      <c r="L141" s="250"/>
      <c r="M141" s="251" t="s">
        <v>19</v>
      </c>
      <c r="N141" s="252" t="s">
        <v>44</v>
      </c>
      <c r="O141" s="85"/>
      <c r="P141" s="222">
        <f>O141*H141</f>
        <v>0</v>
      </c>
      <c r="Q141" s="222">
        <v>0.75</v>
      </c>
      <c r="R141" s="222">
        <f>Q141*H141</f>
        <v>28.125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215</v>
      </c>
      <c r="AT141" s="224" t="s">
        <v>254</v>
      </c>
      <c r="AU141" s="224" t="s">
        <v>82</v>
      </c>
      <c r="AY141" s="18" t="s">
        <v>214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222</v>
      </c>
      <c r="BM141" s="224" t="s">
        <v>3387</v>
      </c>
    </row>
    <row r="142" s="2" customFormat="1">
      <c r="A142" s="39"/>
      <c r="B142" s="40"/>
      <c r="C142" s="41"/>
      <c r="D142" s="226" t="s">
        <v>224</v>
      </c>
      <c r="E142" s="41"/>
      <c r="F142" s="227" t="s">
        <v>1990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82</v>
      </c>
    </row>
    <row r="143" s="2" customFormat="1">
      <c r="A143" s="39"/>
      <c r="B143" s="40"/>
      <c r="C143" s="41"/>
      <c r="D143" s="226" t="s">
        <v>507</v>
      </c>
      <c r="E143" s="41"/>
      <c r="F143" s="253" t="s">
        <v>3388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507</v>
      </c>
      <c r="AU143" s="18" t="s">
        <v>82</v>
      </c>
    </row>
    <row r="144" s="13" customFormat="1">
      <c r="A144" s="13"/>
      <c r="B144" s="233"/>
      <c r="C144" s="234"/>
      <c r="D144" s="226" t="s">
        <v>242</v>
      </c>
      <c r="E144" s="234"/>
      <c r="F144" s="235" t="s">
        <v>3389</v>
      </c>
      <c r="G144" s="234"/>
      <c r="H144" s="236">
        <v>37.5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242</v>
      </c>
      <c r="AU144" s="242" t="s">
        <v>82</v>
      </c>
      <c r="AV144" s="13" t="s">
        <v>82</v>
      </c>
      <c r="AW144" s="13" t="s">
        <v>4</v>
      </c>
      <c r="AX144" s="13" t="s">
        <v>80</v>
      </c>
      <c r="AY144" s="242" t="s">
        <v>214</v>
      </c>
    </row>
    <row r="145" s="12" customFormat="1" ht="22.8" customHeight="1">
      <c r="A145" s="12"/>
      <c r="B145" s="197"/>
      <c r="C145" s="198"/>
      <c r="D145" s="199" t="s">
        <v>72</v>
      </c>
      <c r="E145" s="211" t="s">
        <v>228</v>
      </c>
      <c r="F145" s="211" t="s">
        <v>229</v>
      </c>
      <c r="G145" s="198"/>
      <c r="H145" s="198"/>
      <c r="I145" s="201"/>
      <c r="J145" s="212">
        <f>BK145</f>
        <v>0</v>
      </c>
      <c r="K145" s="198"/>
      <c r="L145" s="203"/>
      <c r="M145" s="204"/>
      <c r="N145" s="205"/>
      <c r="O145" s="205"/>
      <c r="P145" s="206">
        <f>SUM(P146:P152)</f>
        <v>0</v>
      </c>
      <c r="Q145" s="205"/>
      <c r="R145" s="206">
        <f>SUM(R146:R152)</f>
        <v>0</v>
      </c>
      <c r="S145" s="205"/>
      <c r="T145" s="207">
        <f>SUM(T146:T152)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8" t="s">
        <v>80</v>
      </c>
      <c r="AT145" s="209" t="s">
        <v>72</v>
      </c>
      <c r="AU145" s="209" t="s">
        <v>80</v>
      </c>
      <c r="AY145" s="208" t="s">
        <v>214</v>
      </c>
      <c r="BK145" s="210">
        <f>SUM(BK146:BK152)</f>
        <v>0</v>
      </c>
    </row>
    <row r="146" s="2" customFormat="1" ht="16.5" customHeight="1">
      <c r="A146" s="39"/>
      <c r="B146" s="40"/>
      <c r="C146" s="213" t="s">
        <v>292</v>
      </c>
      <c r="D146" s="213" t="s">
        <v>217</v>
      </c>
      <c r="E146" s="214" t="s">
        <v>2465</v>
      </c>
      <c r="F146" s="215" t="s">
        <v>2466</v>
      </c>
      <c r="G146" s="216" t="s">
        <v>232</v>
      </c>
      <c r="H146" s="217">
        <v>67.620000000000005</v>
      </c>
      <c r="I146" s="218"/>
      <c r="J146" s="219">
        <f>ROUND(I146*H146,2)</f>
        <v>0</v>
      </c>
      <c r="K146" s="215" t="s">
        <v>221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222</v>
      </c>
      <c r="AT146" s="224" t="s">
        <v>217</v>
      </c>
      <c r="AU146" s="224" t="s">
        <v>82</v>
      </c>
      <c r="AY146" s="18" t="s">
        <v>214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222</v>
      </c>
      <c r="BM146" s="224" t="s">
        <v>3390</v>
      </c>
    </row>
    <row r="147" s="2" customFormat="1">
      <c r="A147" s="39"/>
      <c r="B147" s="40"/>
      <c r="C147" s="41"/>
      <c r="D147" s="226" t="s">
        <v>224</v>
      </c>
      <c r="E147" s="41"/>
      <c r="F147" s="227" t="s">
        <v>2468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224</v>
      </c>
      <c r="AU147" s="18" t="s">
        <v>82</v>
      </c>
    </row>
    <row r="148" s="2" customFormat="1">
      <c r="A148" s="39"/>
      <c r="B148" s="40"/>
      <c r="C148" s="41"/>
      <c r="D148" s="231" t="s">
        <v>226</v>
      </c>
      <c r="E148" s="41"/>
      <c r="F148" s="232" t="s">
        <v>2469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226</v>
      </c>
      <c r="AU148" s="18" t="s">
        <v>82</v>
      </c>
    </row>
    <row r="149" s="2" customFormat="1" ht="16.5" customHeight="1">
      <c r="A149" s="39"/>
      <c r="B149" s="40"/>
      <c r="C149" s="213" t="s">
        <v>296</v>
      </c>
      <c r="D149" s="213" t="s">
        <v>217</v>
      </c>
      <c r="E149" s="214" t="s">
        <v>2470</v>
      </c>
      <c r="F149" s="215" t="s">
        <v>2471</v>
      </c>
      <c r="G149" s="216" t="s">
        <v>232</v>
      </c>
      <c r="H149" s="217">
        <v>1014.3</v>
      </c>
      <c r="I149" s="218"/>
      <c r="J149" s="219">
        <f>ROUND(I149*H149,2)</f>
        <v>0</v>
      </c>
      <c r="K149" s="215" t="s">
        <v>221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222</v>
      </c>
      <c r="AT149" s="224" t="s">
        <v>217</v>
      </c>
      <c r="AU149" s="224" t="s">
        <v>82</v>
      </c>
      <c r="AY149" s="18" t="s">
        <v>214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222</v>
      </c>
      <c r="BM149" s="224" t="s">
        <v>3391</v>
      </c>
    </row>
    <row r="150" s="2" customFormat="1">
      <c r="A150" s="39"/>
      <c r="B150" s="40"/>
      <c r="C150" s="41"/>
      <c r="D150" s="226" t="s">
        <v>224</v>
      </c>
      <c r="E150" s="41"/>
      <c r="F150" s="227" t="s">
        <v>2473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82</v>
      </c>
    </row>
    <row r="151" s="2" customFormat="1">
      <c r="A151" s="39"/>
      <c r="B151" s="40"/>
      <c r="C151" s="41"/>
      <c r="D151" s="231" t="s">
        <v>226</v>
      </c>
      <c r="E151" s="41"/>
      <c r="F151" s="232" t="s">
        <v>2474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226</v>
      </c>
      <c r="AU151" s="18" t="s">
        <v>82</v>
      </c>
    </row>
    <row r="152" s="13" customFormat="1">
      <c r="A152" s="13"/>
      <c r="B152" s="233"/>
      <c r="C152" s="234"/>
      <c r="D152" s="226" t="s">
        <v>242</v>
      </c>
      <c r="E152" s="234"/>
      <c r="F152" s="235" t="s">
        <v>3392</v>
      </c>
      <c r="G152" s="234"/>
      <c r="H152" s="236">
        <v>1014.3</v>
      </c>
      <c r="I152" s="237"/>
      <c r="J152" s="234"/>
      <c r="K152" s="234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242</v>
      </c>
      <c r="AU152" s="242" t="s">
        <v>82</v>
      </c>
      <c r="AV152" s="13" t="s">
        <v>82</v>
      </c>
      <c r="AW152" s="13" t="s">
        <v>4</v>
      </c>
      <c r="AX152" s="13" t="s">
        <v>80</v>
      </c>
      <c r="AY152" s="242" t="s">
        <v>214</v>
      </c>
    </row>
    <row r="153" s="12" customFormat="1" ht="22.8" customHeight="1">
      <c r="A153" s="12"/>
      <c r="B153" s="197"/>
      <c r="C153" s="198"/>
      <c r="D153" s="199" t="s">
        <v>72</v>
      </c>
      <c r="E153" s="211" t="s">
        <v>2500</v>
      </c>
      <c r="F153" s="211" t="s">
        <v>2501</v>
      </c>
      <c r="G153" s="198"/>
      <c r="H153" s="198"/>
      <c r="I153" s="201"/>
      <c r="J153" s="212">
        <f>BK153</f>
        <v>0</v>
      </c>
      <c r="K153" s="198"/>
      <c r="L153" s="203"/>
      <c r="M153" s="204"/>
      <c r="N153" s="205"/>
      <c r="O153" s="205"/>
      <c r="P153" s="206">
        <f>SUM(P154:P156)</f>
        <v>0</v>
      </c>
      <c r="Q153" s="205"/>
      <c r="R153" s="206">
        <f>SUM(R154:R156)</f>
        <v>0</v>
      </c>
      <c r="S153" s="205"/>
      <c r="T153" s="207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8" t="s">
        <v>80</v>
      </c>
      <c r="AT153" s="209" t="s">
        <v>72</v>
      </c>
      <c r="AU153" s="209" t="s">
        <v>80</v>
      </c>
      <c r="AY153" s="208" t="s">
        <v>214</v>
      </c>
      <c r="BK153" s="210">
        <f>SUM(BK154:BK156)</f>
        <v>0</v>
      </c>
    </row>
    <row r="154" s="2" customFormat="1" ht="21.75" customHeight="1">
      <c r="A154" s="39"/>
      <c r="B154" s="40"/>
      <c r="C154" s="213" t="s">
        <v>250</v>
      </c>
      <c r="D154" s="213" t="s">
        <v>217</v>
      </c>
      <c r="E154" s="214" t="s">
        <v>2512</v>
      </c>
      <c r="F154" s="215" t="s">
        <v>2513</v>
      </c>
      <c r="G154" s="216" t="s">
        <v>232</v>
      </c>
      <c r="H154" s="217">
        <v>44.366999999999997</v>
      </c>
      <c r="I154" s="218"/>
      <c r="J154" s="219">
        <f>ROUND(I154*H154,2)</f>
        <v>0</v>
      </c>
      <c r="K154" s="215" t="s">
        <v>221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222</v>
      </c>
      <c r="AT154" s="224" t="s">
        <v>217</v>
      </c>
      <c r="AU154" s="224" t="s">
        <v>82</v>
      </c>
      <c r="AY154" s="18" t="s">
        <v>214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222</v>
      </c>
      <c r="BM154" s="224" t="s">
        <v>3393</v>
      </c>
    </row>
    <row r="155" s="2" customFormat="1">
      <c r="A155" s="39"/>
      <c r="B155" s="40"/>
      <c r="C155" s="41"/>
      <c r="D155" s="226" t="s">
        <v>224</v>
      </c>
      <c r="E155" s="41"/>
      <c r="F155" s="227" t="s">
        <v>2515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224</v>
      </c>
      <c r="AU155" s="18" t="s">
        <v>82</v>
      </c>
    </row>
    <row r="156" s="2" customFormat="1">
      <c r="A156" s="39"/>
      <c r="B156" s="40"/>
      <c r="C156" s="41"/>
      <c r="D156" s="231" t="s">
        <v>226</v>
      </c>
      <c r="E156" s="41"/>
      <c r="F156" s="232" t="s">
        <v>2516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226</v>
      </c>
      <c r="AU156" s="18" t="s">
        <v>82</v>
      </c>
    </row>
    <row r="157" s="12" customFormat="1" ht="25.92" customHeight="1">
      <c r="A157" s="12"/>
      <c r="B157" s="197"/>
      <c r="C157" s="198"/>
      <c r="D157" s="199" t="s">
        <v>72</v>
      </c>
      <c r="E157" s="200" t="s">
        <v>254</v>
      </c>
      <c r="F157" s="200" t="s">
        <v>591</v>
      </c>
      <c r="G157" s="198"/>
      <c r="H157" s="198"/>
      <c r="I157" s="201"/>
      <c r="J157" s="202">
        <f>BK157</f>
        <v>0</v>
      </c>
      <c r="K157" s="198"/>
      <c r="L157" s="203"/>
      <c r="M157" s="204"/>
      <c r="N157" s="205"/>
      <c r="O157" s="205"/>
      <c r="P157" s="206">
        <f>P158+P162</f>
        <v>0</v>
      </c>
      <c r="Q157" s="205"/>
      <c r="R157" s="206">
        <f>R158+R162</f>
        <v>0</v>
      </c>
      <c r="S157" s="205"/>
      <c r="T157" s="207">
        <f>T158+T162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8" t="s">
        <v>236</v>
      </c>
      <c r="AT157" s="209" t="s">
        <v>72</v>
      </c>
      <c r="AU157" s="209" t="s">
        <v>73</v>
      </c>
      <c r="AY157" s="208" t="s">
        <v>214</v>
      </c>
      <c r="BK157" s="210">
        <f>BK158+BK162</f>
        <v>0</v>
      </c>
    </row>
    <row r="158" s="12" customFormat="1" ht="22.8" customHeight="1">
      <c r="A158" s="12"/>
      <c r="B158" s="197"/>
      <c r="C158" s="198"/>
      <c r="D158" s="199" t="s">
        <v>72</v>
      </c>
      <c r="E158" s="211" t="s">
        <v>2578</v>
      </c>
      <c r="F158" s="211" t="s">
        <v>2579</v>
      </c>
      <c r="G158" s="198"/>
      <c r="H158" s="198"/>
      <c r="I158" s="201"/>
      <c r="J158" s="212">
        <f>BK158</f>
        <v>0</v>
      </c>
      <c r="K158" s="198"/>
      <c r="L158" s="203"/>
      <c r="M158" s="204"/>
      <c r="N158" s="205"/>
      <c r="O158" s="205"/>
      <c r="P158" s="206">
        <f>SUM(P159:P161)</f>
        <v>0</v>
      </c>
      <c r="Q158" s="205"/>
      <c r="R158" s="206">
        <f>SUM(R159:R161)</f>
        <v>0</v>
      </c>
      <c r="S158" s="205"/>
      <c r="T158" s="207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8" t="s">
        <v>236</v>
      </c>
      <c r="AT158" s="209" t="s">
        <v>72</v>
      </c>
      <c r="AU158" s="209" t="s">
        <v>80</v>
      </c>
      <c r="AY158" s="208" t="s">
        <v>214</v>
      </c>
      <c r="BK158" s="210">
        <f>SUM(BK159:BK161)</f>
        <v>0</v>
      </c>
    </row>
    <row r="159" s="2" customFormat="1" ht="21.75" customHeight="1">
      <c r="A159" s="39"/>
      <c r="B159" s="40"/>
      <c r="C159" s="213" t="s">
        <v>303</v>
      </c>
      <c r="D159" s="213" t="s">
        <v>217</v>
      </c>
      <c r="E159" s="214" t="s">
        <v>3394</v>
      </c>
      <c r="F159" s="215" t="s">
        <v>3395</v>
      </c>
      <c r="G159" s="216" t="s">
        <v>277</v>
      </c>
      <c r="H159" s="217">
        <v>3</v>
      </c>
      <c r="I159" s="218"/>
      <c r="J159" s="219">
        <f>ROUND(I159*H159,2)</f>
        <v>0</v>
      </c>
      <c r="K159" s="215" t="s">
        <v>221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80</v>
      </c>
      <c r="AT159" s="224" t="s">
        <v>217</v>
      </c>
      <c r="AU159" s="224" t="s">
        <v>82</v>
      </c>
      <c r="AY159" s="18" t="s">
        <v>214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80</v>
      </c>
      <c r="BM159" s="224" t="s">
        <v>3396</v>
      </c>
    </row>
    <row r="160" s="2" customFormat="1">
      <c r="A160" s="39"/>
      <c r="B160" s="40"/>
      <c r="C160" s="41"/>
      <c r="D160" s="226" t="s">
        <v>224</v>
      </c>
      <c r="E160" s="41"/>
      <c r="F160" s="227" t="s">
        <v>3397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82</v>
      </c>
    </row>
    <row r="161" s="2" customFormat="1">
      <c r="A161" s="39"/>
      <c r="B161" s="40"/>
      <c r="C161" s="41"/>
      <c r="D161" s="231" t="s">
        <v>226</v>
      </c>
      <c r="E161" s="41"/>
      <c r="F161" s="232" t="s">
        <v>3398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226</v>
      </c>
      <c r="AU161" s="18" t="s">
        <v>82</v>
      </c>
    </row>
    <row r="162" s="12" customFormat="1" ht="22.8" customHeight="1">
      <c r="A162" s="12"/>
      <c r="B162" s="197"/>
      <c r="C162" s="198"/>
      <c r="D162" s="199" t="s">
        <v>72</v>
      </c>
      <c r="E162" s="211" t="s">
        <v>3399</v>
      </c>
      <c r="F162" s="211" t="s">
        <v>3400</v>
      </c>
      <c r="G162" s="198"/>
      <c r="H162" s="198"/>
      <c r="I162" s="201"/>
      <c r="J162" s="212">
        <f>BK162</f>
        <v>0</v>
      </c>
      <c r="K162" s="198"/>
      <c r="L162" s="203"/>
      <c r="M162" s="204"/>
      <c r="N162" s="205"/>
      <c r="O162" s="205"/>
      <c r="P162" s="206">
        <f>SUM(P163:P165)</f>
        <v>0</v>
      </c>
      <c r="Q162" s="205"/>
      <c r="R162" s="206">
        <f>SUM(R163:R165)</f>
        <v>0</v>
      </c>
      <c r="S162" s="205"/>
      <c r="T162" s="207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8" t="s">
        <v>236</v>
      </c>
      <c r="AT162" s="209" t="s">
        <v>72</v>
      </c>
      <c r="AU162" s="209" t="s">
        <v>80</v>
      </c>
      <c r="AY162" s="208" t="s">
        <v>214</v>
      </c>
      <c r="BK162" s="210">
        <f>SUM(BK163:BK165)</f>
        <v>0</v>
      </c>
    </row>
    <row r="163" s="2" customFormat="1" ht="21.75" customHeight="1">
      <c r="A163" s="39"/>
      <c r="B163" s="40"/>
      <c r="C163" s="213" t="s">
        <v>307</v>
      </c>
      <c r="D163" s="213" t="s">
        <v>217</v>
      </c>
      <c r="E163" s="214" t="s">
        <v>3401</v>
      </c>
      <c r="F163" s="215" t="s">
        <v>3402</v>
      </c>
      <c r="G163" s="216" t="s">
        <v>277</v>
      </c>
      <c r="H163" s="217">
        <v>3</v>
      </c>
      <c r="I163" s="218"/>
      <c r="J163" s="219">
        <f>ROUND(I163*H163,2)</f>
        <v>0</v>
      </c>
      <c r="K163" s="215" t="s">
        <v>221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80</v>
      </c>
      <c r="AT163" s="224" t="s">
        <v>217</v>
      </c>
      <c r="AU163" s="224" t="s">
        <v>82</v>
      </c>
      <c r="AY163" s="18" t="s">
        <v>214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80</v>
      </c>
      <c r="BM163" s="224" t="s">
        <v>3403</v>
      </c>
    </row>
    <row r="164" s="2" customFormat="1">
      <c r="A164" s="39"/>
      <c r="B164" s="40"/>
      <c r="C164" s="41"/>
      <c r="D164" s="226" t="s">
        <v>224</v>
      </c>
      <c r="E164" s="41"/>
      <c r="F164" s="227" t="s">
        <v>3404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82</v>
      </c>
    </row>
    <row r="165" s="2" customFormat="1">
      <c r="A165" s="39"/>
      <c r="B165" s="40"/>
      <c r="C165" s="41"/>
      <c r="D165" s="231" t="s">
        <v>226</v>
      </c>
      <c r="E165" s="41"/>
      <c r="F165" s="232" t="s">
        <v>3405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226</v>
      </c>
      <c r="AU165" s="18" t="s">
        <v>82</v>
      </c>
    </row>
    <row r="166" s="12" customFormat="1" ht="25.92" customHeight="1">
      <c r="A166" s="12"/>
      <c r="B166" s="197"/>
      <c r="C166" s="198"/>
      <c r="D166" s="199" t="s">
        <v>72</v>
      </c>
      <c r="E166" s="200" t="s">
        <v>1570</v>
      </c>
      <c r="F166" s="200" t="s">
        <v>1571</v>
      </c>
      <c r="G166" s="198"/>
      <c r="H166" s="198"/>
      <c r="I166" s="201"/>
      <c r="J166" s="202">
        <f>BK166</f>
        <v>0</v>
      </c>
      <c r="K166" s="198"/>
      <c r="L166" s="203"/>
      <c r="M166" s="204"/>
      <c r="N166" s="205"/>
      <c r="O166" s="205"/>
      <c r="P166" s="206">
        <f>SUM(P167:P169)</f>
        <v>0</v>
      </c>
      <c r="Q166" s="205"/>
      <c r="R166" s="206">
        <f>SUM(R167:R169)</f>
        <v>0</v>
      </c>
      <c r="S166" s="205"/>
      <c r="T166" s="207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8" t="s">
        <v>222</v>
      </c>
      <c r="AT166" s="209" t="s">
        <v>72</v>
      </c>
      <c r="AU166" s="209" t="s">
        <v>73</v>
      </c>
      <c r="AY166" s="208" t="s">
        <v>214</v>
      </c>
      <c r="BK166" s="210">
        <f>SUM(BK167:BK169)</f>
        <v>0</v>
      </c>
    </row>
    <row r="167" s="2" customFormat="1" ht="16.5" customHeight="1">
      <c r="A167" s="39"/>
      <c r="B167" s="40"/>
      <c r="C167" s="213" t="s">
        <v>311</v>
      </c>
      <c r="D167" s="213" t="s">
        <v>217</v>
      </c>
      <c r="E167" s="214" t="s">
        <v>1589</v>
      </c>
      <c r="F167" s="215" t="s">
        <v>1590</v>
      </c>
      <c r="G167" s="216" t="s">
        <v>1575</v>
      </c>
      <c r="H167" s="217">
        <v>6</v>
      </c>
      <c r="I167" s="218"/>
      <c r="J167" s="219">
        <f>ROUND(I167*H167,2)</f>
        <v>0</v>
      </c>
      <c r="K167" s="215" t="s">
        <v>221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80</v>
      </c>
      <c r="AT167" s="224" t="s">
        <v>217</v>
      </c>
      <c r="AU167" s="224" t="s">
        <v>80</v>
      </c>
      <c r="AY167" s="18" t="s">
        <v>214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80</v>
      </c>
      <c r="BM167" s="224" t="s">
        <v>3406</v>
      </c>
    </row>
    <row r="168" s="2" customFormat="1">
      <c r="A168" s="39"/>
      <c r="B168" s="40"/>
      <c r="C168" s="41"/>
      <c r="D168" s="226" t="s">
        <v>224</v>
      </c>
      <c r="E168" s="41"/>
      <c r="F168" s="227" t="s">
        <v>1592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224</v>
      </c>
      <c r="AU168" s="18" t="s">
        <v>80</v>
      </c>
    </row>
    <row r="169" s="2" customFormat="1">
      <c r="A169" s="39"/>
      <c r="B169" s="40"/>
      <c r="C169" s="41"/>
      <c r="D169" s="231" t="s">
        <v>226</v>
      </c>
      <c r="E169" s="41"/>
      <c r="F169" s="232" t="s">
        <v>1593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226</v>
      </c>
      <c r="AU169" s="18" t="s">
        <v>80</v>
      </c>
    </row>
    <row r="170" s="12" customFormat="1" ht="25.92" customHeight="1">
      <c r="A170" s="12"/>
      <c r="B170" s="197"/>
      <c r="C170" s="198"/>
      <c r="D170" s="199" t="s">
        <v>72</v>
      </c>
      <c r="E170" s="200" t="s">
        <v>244</v>
      </c>
      <c r="F170" s="200" t="s">
        <v>245</v>
      </c>
      <c r="G170" s="198"/>
      <c r="H170" s="198"/>
      <c r="I170" s="201"/>
      <c r="J170" s="202">
        <f>BK170</f>
        <v>0</v>
      </c>
      <c r="K170" s="198"/>
      <c r="L170" s="203"/>
      <c r="M170" s="204"/>
      <c r="N170" s="205"/>
      <c r="O170" s="205"/>
      <c r="P170" s="206">
        <f>P171</f>
        <v>0</v>
      </c>
      <c r="Q170" s="205"/>
      <c r="R170" s="206">
        <f>R171</f>
        <v>0.43177999999999994</v>
      </c>
      <c r="S170" s="205"/>
      <c r="T170" s="207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8" t="s">
        <v>222</v>
      </c>
      <c r="AT170" s="209" t="s">
        <v>72</v>
      </c>
      <c r="AU170" s="209" t="s">
        <v>73</v>
      </c>
      <c r="AY170" s="208" t="s">
        <v>214</v>
      </c>
      <c r="BK170" s="210">
        <f>BK171</f>
        <v>0</v>
      </c>
    </row>
    <row r="171" s="12" customFormat="1" ht="22.8" customHeight="1">
      <c r="A171" s="12"/>
      <c r="B171" s="197"/>
      <c r="C171" s="198"/>
      <c r="D171" s="199" t="s">
        <v>72</v>
      </c>
      <c r="E171" s="211" t="s">
        <v>3407</v>
      </c>
      <c r="F171" s="211" t="s">
        <v>3408</v>
      </c>
      <c r="G171" s="198"/>
      <c r="H171" s="198"/>
      <c r="I171" s="201"/>
      <c r="J171" s="212">
        <f>BK171</f>
        <v>0</v>
      </c>
      <c r="K171" s="198"/>
      <c r="L171" s="203"/>
      <c r="M171" s="204"/>
      <c r="N171" s="205"/>
      <c r="O171" s="205"/>
      <c r="P171" s="206">
        <f>SUM(P172:P196)</f>
        <v>0</v>
      </c>
      <c r="Q171" s="205"/>
      <c r="R171" s="206">
        <f>SUM(R172:R196)</f>
        <v>0.43177999999999994</v>
      </c>
      <c r="S171" s="205"/>
      <c r="T171" s="207">
        <f>SUM(T172:T196)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8" t="s">
        <v>222</v>
      </c>
      <c r="AT171" s="209" t="s">
        <v>72</v>
      </c>
      <c r="AU171" s="209" t="s">
        <v>80</v>
      </c>
      <c r="AY171" s="208" t="s">
        <v>214</v>
      </c>
      <c r="BK171" s="210">
        <f>SUM(BK172:BK196)</f>
        <v>0</v>
      </c>
    </row>
    <row r="172" s="2" customFormat="1" ht="16.5" customHeight="1">
      <c r="A172" s="39"/>
      <c r="B172" s="40"/>
      <c r="C172" s="213" t="s">
        <v>315</v>
      </c>
      <c r="D172" s="213" t="s">
        <v>217</v>
      </c>
      <c r="E172" s="214" t="s">
        <v>3409</v>
      </c>
      <c r="F172" s="215" t="s">
        <v>3410</v>
      </c>
      <c r="G172" s="216" t="s">
        <v>424</v>
      </c>
      <c r="H172" s="217">
        <v>3</v>
      </c>
      <c r="I172" s="218"/>
      <c r="J172" s="219">
        <f>ROUND(I172*H172,2)</f>
        <v>0</v>
      </c>
      <c r="K172" s="215" t="s">
        <v>221</v>
      </c>
      <c r="L172" s="45"/>
      <c r="M172" s="220" t="s">
        <v>19</v>
      </c>
      <c r="N172" s="221" t="s">
        <v>44</v>
      </c>
      <c r="O172" s="85"/>
      <c r="P172" s="222">
        <f>O172*H172</f>
        <v>0</v>
      </c>
      <c r="Q172" s="222">
        <v>0.031419999999999997</v>
      </c>
      <c r="R172" s="222">
        <f>Q172*H172</f>
        <v>0.094259999999999983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80</v>
      </c>
      <c r="AT172" s="224" t="s">
        <v>217</v>
      </c>
      <c r="AU172" s="224" t="s">
        <v>82</v>
      </c>
      <c r="AY172" s="18" t="s">
        <v>214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80</v>
      </c>
      <c r="BM172" s="224" t="s">
        <v>3411</v>
      </c>
    </row>
    <row r="173" s="2" customFormat="1">
      <c r="A173" s="39"/>
      <c r="B173" s="40"/>
      <c r="C173" s="41"/>
      <c r="D173" s="226" t="s">
        <v>224</v>
      </c>
      <c r="E173" s="41"/>
      <c r="F173" s="227" t="s">
        <v>3412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224</v>
      </c>
      <c r="AU173" s="18" t="s">
        <v>82</v>
      </c>
    </row>
    <row r="174" s="2" customFormat="1">
      <c r="A174" s="39"/>
      <c r="B174" s="40"/>
      <c r="C174" s="41"/>
      <c r="D174" s="231" t="s">
        <v>226</v>
      </c>
      <c r="E174" s="41"/>
      <c r="F174" s="232" t="s">
        <v>3413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226</v>
      </c>
      <c r="AU174" s="18" t="s">
        <v>82</v>
      </c>
    </row>
    <row r="175" s="2" customFormat="1" ht="16.5" customHeight="1">
      <c r="A175" s="39"/>
      <c r="B175" s="40"/>
      <c r="C175" s="213" t="s">
        <v>7</v>
      </c>
      <c r="D175" s="213" t="s">
        <v>217</v>
      </c>
      <c r="E175" s="214" t="s">
        <v>3414</v>
      </c>
      <c r="F175" s="215" t="s">
        <v>3415</v>
      </c>
      <c r="G175" s="216" t="s">
        <v>424</v>
      </c>
      <c r="H175" s="217">
        <v>3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44</v>
      </c>
      <c r="O175" s="85"/>
      <c r="P175" s="222">
        <f>O175*H175</f>
        <v>0</v>
      </c>
      <c r="Q175" s="222">
        <v>0.031419999999999997</v>
      </c>
      <c r="R175" s="222">
        <f>Q175*H175</f>
        <v>0.094259999999999983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80</v>
      </c>
      <c r="AT175" s="224" t="s">
        <v>217</v>
      </c>
      <c r="AU175" s="224" t="s">
        <v>82</v>
      </c>
      <c r="AY175" s="18" t="s">
        <v>214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80</v>
      </c>
      <c r="BM175" s="224" t="s">
        <v>3416</v>
      </c>
    </row>
    <row r="176" s="2" customFormat="1">
      <c r="A176" s="39"/>
      <c r="B176" s="40"/>
      <c r="C176" s="41"/>
      <c r="D176" s="226" t="s">
        <v>224</v>
      </c>
      <c r="E176" s="41"/>
      <c r="F176" s="227" t="s">
        <v>3417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224</v>
      </c>
      <c r="AU176" s="18" t="s">
        <v>82</v>
      </c>
    </row>
    <row r="177" s="2" customFormat="1" ht="16.5" customHeight="1">
      <c r="A177" s="39"/>
      <c r="B177" s="40"/>
      <c r="C177" s="213" t="s">
        <v>325</v>
      </c>
      <c r="D177" s="213" t="s">
        <v>217</v>
      </c>
      <c r="E177" s="214" t="s">
        <v>3418</v>
      </c>
      <c r="F177" s="215" t="s">
        <v>3415</v>
      </c>
      <c r="G177" s="216" t="s">
        <v>424</v>
      </c>
      <c r="H177" s="217">
        <v>3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0.031419999999999997</v>
      </c>
      <c r="R177" s="222">
        <f>Q177*H177</f>
        <v>0.094259999999999983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80</v>
      </c>
      <c r="AT177" s="224" t="s">
        <v>217</v>
      </c>
      <c r="AU177" s="224" t="s">
        <v>82</v>
      </c>
      <c r="AY177" s="18" t="s">
        <v>214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80</v>
      </c>
      <c r="BM177" s="224" t="s">
        <v>3419</v>
      </c>
    </row>
    <row r="178" s="2" customFormat="1">
      <c r="A178" s="39"/>
      <c r="B178" s="40"/>
      <c r="C178" s="41"/>
      <c r="D178" s="226" t="s">
        <v>224</v>
      </c>
      <c r="E178" s="41"/>
      <c r="F178" s="227" t="s">
        <v>3420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224</v>
      </c>
      <c r="AU178" s="18" t="s">
        <v>82</v>
      </c>
    </row>
    <row r="179" s="2" customFormat="1" ht="16.5" customHeight="1">
      <c r="A179" s="39"/>
      <c r="B179" s="40"/>
      <c r="C179" s="243" t="s">
        <v>331</v>
      </c>
      <c r="D179" s="243" t="s">
        <v>254</v>
      </c>
      <c r="E179" s="244" t="s">
        <v>3421</v>
      </c>
      <c r="F179" s="245" t="s">
        <v>3422</v>
      </c>
      <c r="G179" s="246" t="s">
        <v>277</v>
      </c>
      <c r="H179" s="247">
        <v>1</v>
      </c>
      <c r="I179" s="248"/>
      <c r="J179" s="249">
        <f>ROUND(I179*H179,2)</f>
        <v>0</v>
      </c>
      <c r="K179" s="245" t="s">
        <v>221</v>
      </c>
      <c r="L179" s="250"/>
      <c r="M179" s="251" t="s">
        <v>19</v>
      </c>
      <c r="N179" s="252" t="s">
        <v>44</v>
      </c>
      <c r="O179" s="85"/>
      <c r="P179" s="222">
        <f>O179*H179</f>
        <v>0</v>
      </c>
      <c r="Q179" s="222">
        <v>0.048000000000000001</v>
      </c>
      <c r="R179" s="222">
        <f>Q179*H179</f>
        <v>0.048000000000000001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82</v>
      </c>
      <c r="AT179" s="224" t="s">
        <v>254</v>
      </c>
      <c r="AU179" s="224" t="s">
        <v>82</v>
      </c>
      <c r="AY179" s="18" t="s">
        <v>214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80</v>
      </c>
      <c r="BM179" s="224" t="s">
        <v>3423</v>
      </c>
    </row>
    <row r="180" s="2" customFormat="1">
      <c r="A180" s="39"/>
      <c r="B180" s="40"/>
      <c r="C180" s="41"/>
      <c r="D180" s="226" t="s">
        <v>224</v>
      </c>
      <c r="E180" s="41"/>
      <c r="F180" s="227" t="s">
        <v>3422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224</v>
      </c>
      <c r="AU180" s="18" t="s">
        <v>82</v>
      </c>
    </row>
    <row r="181" s="2" customFormat="1" ht="16.5" customHeight="1">
      <c r="A181" s="39"/>
      <c r="B181" s="40"/>
      <c r="C181" s="243" t="s">
        <v>338</v>
      </c>
      <c r="D181" s="243" t="s">
        <v>254</v>
      </c>
      <c r="E181" s="244" t="s">
        <v>3424</v>
      </c>
      <c r="F181" s="245" t="s">
        <v>3425</v>
      </c>
      <c r="G181" s="246" t="s">
        <v>277</v>
      </c>
      <c r="H181" s="247">
        <v>1</v>
      </c>
      <c r="I181" s="248"/>
      <c r="J181" s="249">
        <f>ROUND(I181*H181,2)</f>
        <v>0</v>
      </c>
      <c r="K181" s="245" t="s">
        <v>221</v>
      </c>
      <c r="L181" s="250"/>
      <c r="M181" s="251" t="s">
        <v>19</v>
      </c>
      <c r="N181" s="252" t="s">
        <v>44</v>
      </c>
      <c r="O181" s="85"/>
      <c r="P181" s="222">
        <f>O181*H181</f>
        <v>0</v>
      </c>
      <c r="Q181" s="222">
        <v>0.048000000000000001</v>
      </c>
      <c r="R181" s="222">
        <f>Q181*H181</f>
        <v>0.048000000000000001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82</v>
      </c>
      <c r="AT181" s="224" t="s">
        <v>254</v>
      </c>
      <c r="AU181" s="224" t="s">
        <v>82</v>
      </c>
      <c r="AY181" s="18" t="s">
        <v>214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80</v>
      </c>
      <c r="BM181" s="224" t="s">
        <v>3426</v>
      </c>
    </row>
    <row r="182" s="2" customFormat="1">
      <c r="A182" s="39"/>
      <c r="B182" s="40"/>
      <c r="C182" s="41"/>
      <c r="D182" s="226" t="s">
        <v>224</v>
      </c>
      <c r="E182" s="41"/>
      <c r="F182" s="227" t="s">
        <v>3425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224</v>
      </c>
      <c r="AU182" s="18" t="s">
        <v>82</v>
      </c>
    </row>
    <row r="183" s="2" customFormat="1" ht="16.5" customHeight="1">
      <c r="A183" s="39"/>
      <c r="B183" s="40"/>
      <c r="C183" s="243" t="s">
        <v>346</v>
      </c>
      <c r="D183" s="243" t="s">
        <v>254</v>
      </c>
      <c r="E183" s="244" t="s">
        <v>3427</v>
      </c>
      <c r="F183" s="245" t="s">
        <v>3428</v>
      </c>
      <c r="G183" s="246" t="s">
        <v>277</v>
      </c>
      <c r="H183" s="247">
        <v>1</v>
      </c>
      <c r="I183" s="248"/>
      <c r="J183" s="249">
        <f>ROUND(I183*H183,2)</f>
        <v>0</v>
      </c>
      <c r="K183" s="245" t="s">
        <v>221</v>
      </c>
      <c r="L183" s="250"/>
      <c r="M183" s="251" t="s">
        <v>19</v>
      </c>
      <c r="N183" s="252" t="s">
        <v>44</v>
      </c>
      <c r="O183" s="85"/>
      <c r="P183" s="222">
        <f>O183*H183</f>
        <v>0</v>
      </c>
      <c r="Q183" s="222">
        <v>0.052999999999999998</v>
      </c>
      <c r="R183" s="222">
        <f>Q183*H183</f>
        <v>0.052999999999999998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82</v>
      </c>
      <c r="AT183" s="224" t="s">
        <v>254</v>
      </c>
      <c r="AU183" s="224" t="s">
        <v>82</v>
      </c>
      <c r="AY183" s="18" t="s">
        <v>214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80</v>
      </c>
      <c r="BM183" s="224" t="s">
        <v>3429</v>
      </c>
    </row>
    <row r="184" s="2" customFormat="1">
      <c r="A184" s="39"/>
      <c r="B184" s="40"/>
      <c r="C184" s="41"/>
      <c r="D184" s="226" t="s">
        <v>224</v>
      </c>
      <c r="E184" s="41"/>
      <c r="F184" s="227" t="s">
        <v>3430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224</v>
      </c>
      <c r="AU184" s="18" t="s">
        <v>82</v>
      </c>
    </row>
    <row r="185" s="2" customFormat="1" ht="16.5" customHeight="1">
      <c r="A185" s="39"/>
      <c r="B185" s="40"/>
      <c r="C185" s="213" t="s">
        <v>352</v>
      </c>
      <c r="D185" s="213" t="s">
        <v>217</v>
      </c>
      <c r="E185" s="214" t="s">
        <v>3431</v>
      </c>
      <c r="F185" s="215" t="s">
        <v>3432</v>
      </c>
      <c r="G185" s="216" t="s">
        <v>424</v>
      </c>
      <c r="H185" s="217">
        <v>3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44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80</v>
      </c>
      <c r="AT185" s="224" t="s">
        <v>217</v>
      </c>
      <c r="AU185" s="224" t="s">
        <v>82</v>
      </c>
      <c r="AY185" s="18" t="s">
        <v>214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80</v>
      </c>
      <c r="BK185" s="225">
        <f>ROUND(I185*H185,2)</f>
        <v>0</v>
      </c>
      <c r="BL185" s="18" t="s">
        <v>80</v>
      </c>
      <c r="BM185" s="224" t="s">
        <v>3433</v>
      </c>
    </row>
    <row r="186" s="2" customFormat="1">
      <c r="A186" s="39"/>
      <c r="B186" s="40"/>
      <c r="C186" s="41"/>
      <c r="D186" s="226" t="s">
        <v>224</v>
      </c>
      <c r="E186" s="41"/>
      <c r="F186" s="227" t="s">
        <v>3434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224</v>
      </c>
      <c r="AU186" s="18" t="s">
        <v>82</v>
      </c>
    </row>
    <row r="187" s="2" customFormat="1" ht="16.5" customHeight="1">
      <c r="A187" s="39"/>
      <c r="B187" s="40"/>
      <c r="C187" s="213" t="s">
        <v>358</v>
      </c>
      <c r="D187" s="213" t="s">
        <v>217</v>
      </c>
      <c r="E187" s="214" t="s">
        <v>3435</v>
      </c>
      <c r="F187" s="215" t="s">
        <v>3436</v>
      </c>
      <c r="G187" s="216" t="s">
        <v>424</v>
      </c>
      <c r="H187" s="217">
        <v>3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44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80</v>
      </c>
      <c r="AT187" s="224" t="s">
        <v>217</v>
      </c>
      <c r="AU187" s="224" t="s">
        <v>82</v>
      </c>
      <c r="AY187" s="18" t="s">
        <v>214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80</v>
      </c>
      <c r="BM187" s="224" t="s">
        <v>3437</v>
      </c>
    </row>
    <row r="188" s="2" customFormat="1">
      <c r="A188" s="39"/>
      <c r="B188" s="40"/>
      <c r="C188" s="41"/>
      <c r="D188" s="226" t="s">
        <v>224</v>
      </c>
      <c r="E188" s="41"/>
      <c r="F188" s="227" t="s">
        <v>3436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224</v>
      </c>
      <c r="AU188" s="18" t="s">
        <v>82</v>
      </c>
    </row>
    <row r="189" s="2" customFormat="1" ht="16.5" customHeight="1">
      <c r="A189" s="39"/>
      <c r="B189" s="40"/>
      <c r="C189" s="213" t="s">
        <v>364</v>
      </c>
      <c r="D189" s="213" t="s">
        <v>217</v>
      </c>
      <c r="E189" s="214" t="s">
        <v>3438</v>
      </c>
      <c r="F189" s="215" t="s">
        <v>3439</v>
      </c>
      <c r="G189" s="216" t="s">
        <v>424</v>
      </c>
      <c r="H189" s="217">
        <v>1</v>
      </c>
      <c r="I189" s="218"/>
      <c r="J189" s="219">
        <f>ROUND(I189*H189,2)</f>
        <v>0</v>
      </c>
      <c r="K189" s="215" t="s">
        <v>19</v>
      </c>
      <c r="L189" s="45"/>
      <c r="M189" s="220" t="s">
        <v>19</v>
      </c>
      <c r="N189" s="221" t="s">
        <v>44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80</v>
      </c>
      <c r="AT189" s="224" t="s">
        <v>217</v>
      </c>
      <c r="AU189" s="224" t="s">
        <v>82</v>
      </c>
      <c r="AY189" s="18" t="s">
        <v>214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80</v>
      </c>
      <c r="BK189" s="225">
        <f>ROUND(I189*H189,2)</f>
        <v>0</v>
      </c>
      <c r="BL189" s="18" t="s">
        <v>80</v>
      </c>
      <c r="BM189" s="224" t="s">
        <v>3440</v>
      </c>
    </row>
    <row r="190" s="2" customFormat="1">
      <c r="A190" s="39"/>
      <c r="B190" s="40"/>
      <c r="C190" s="41"/>
      <c r="D190" s="226" t="s">
        <v>224</v>
      </c>
      <c r="E190" s="41"/>
      <c r="F190" s="227" t="s">
        <v>3441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224</v>
      </c>
      <c r="AU190" s="18" t="s">
        <v>82</v>
      </c>
    </row>
    <row r="191" s="2" customFormat="1" ht="16.5" customHeight="1">
      <c r="A191" s="39"/>
      <c r="B191" s="40"/>
      <c r="C191" s="213" t="s">
        <v>368</v>
      </c>
      <c r="D191" s="213" t="s">
        <v>217</v>
      </c>
      <c r="E191" s="214" t="s">
        <v>3442</v>
      </c>
      <c r="F191" s="215" t="s">
        <v>3443</v>
      </c>
      <c r="G191" s="216" t="s">
        <v>424</v>
      </c>
      <c r="H191" s="217">
        <v>1</v>
      </c>
      <c r="I191" s="218"/>
      <c r="J191" s="219">
        <f>ROUND(I191*H191,2)</f>
        <v>0</v>
      </c>
      <c r="K191" s="215" t="s">
        <v>19</v>
      </c>
      <c r="L191" s="45"/>
      <c r="M191" s="220" t="s">
        <v>19</v>
      </c>
      <c r="N191" s="221" t="s">
        <v>44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80</v>
      </c>
      <c r="AT191" s="224" t="s">
        <v>217</v>
      </c>
      <c r="AU191" s="224" t="s">
        <v>82</v>
      </c>
      <c r="AY191" s="18" t="s">
        <v>214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80</v>
      </c>
      <c r="BM191" s="224" t="s">
        <v>3444</v>
      </c>
    </row>
    <row r="192" s="2" customFormat="1">
      <c r="A192" s="39"/>
      <c r="B192" s="40"/>
      <c r="C192" s="41"/>
      <c r="D192" s="226" t="s">
        <v>224</v>
      </c>
      <c r="E192" s="41"/>
      <c r="F192" s="227" t="s">
        <v>3445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224</v>
      </c>
      <c r="AU192" s="18" t="s">
        <v>82</v>
      </c>
    </row>
    <row r="193" s="2" customFormat="1" ht="16.5" customHeight="1">
      <c r="A193" s="39"/>
      <c r="B193" s="40"/>
      <c r="C193" s="213" t="s">
        <v>372</v>
      </c>
      <c r="D193" s="213" t="s">
        <v>217</v>
      </c>
      <c r="E193" s="214" t="s">
        <v>3446</v>
      </c>
      <c r="F193" s="215" t="s">
        <v>3447</v>
      </c>
      <c r="G193" s="216" t="s">
        <v>424</v>
      </c>
      <c r="H193" s="217">
        <v>1</v>
      </c>
      <c r="I193" s="218"/>
      <c r="J193" s="219">
        <f>ROUND(I193*H193,2)</f>
        <v>0</v>
      </c>
      <c r="K193" s="215" t="s">
        <v>19</v>
      </c>
      <c r="L193" s="45"/>
      <c r="M193" s="220" t="s">
        <v>19</v>
      </c>
      <c r="N193" s="221" t="s">
        <v>44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80</v>
      </c>
      <c r="AT193" s="224" t="s">
        <v>217</v>
      </c>
      <c r="AU193" s="224" t="s">
        <v>82</v>
      </c>
      <c r="AY193" s="18" t="s">
        <v>214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80</v>
      </c>
      <c r="BK193" s="225">
        <f>ROUND(I193*H193,2)</f>
        <v>0</v>
      </c>
      <c r="BL193" s="18" t="s">
        <v>80</v>
      </c>
      <c r="BM193" s="224" t="s">
        <v>3448</v>
      </c>
    </row>
    <row r="194" s="2" customFormat="1">
      <c r="A194" s="39"/>
      <c r="B194" s="40"/>
      <c r="C194" s="41"/>
      <c r="D194" s="226" t="s">
        <v>224</v>
      </c>
      <c r="E194" s="41"/>
      <c r="F194" s="227" t="s">
        <v>3449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224</v>
      </c>
      <c r="AU194" s="18" t="s">
        <v>82</v>
      </c>
    </row>
    <row r="195" s="2" customFormat="1" ht="16.5" customHeight="1">
      <c r="A195" s="39"/>
      <c r="B195" s="40"/>
      <c r="C195" s="213" t="s">
        <v>376</v>
      </c>
      <c r="D195" s="213" t="s">
        <v>217</v>
      </c>
      <c r="E195" s="214" t="s">
        <v>3450</v>
      </c>
      <c r="F195" s="215" t="s">
        <v>3451</v>
      </c>
      <c r="G195" s="216" t="s">
        <v>424</v>
      </c>
      <c r="H195" s="217">
        <v>3</v>
      </c>
      <c r="I195" s="218"/>
      <c r="J195" s="219">
        <f>ROUND(I195*H195,2)</f>
        <v>0</v>
      </c>
      <c r="K195" s="215" t="s">
        <v>19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80</v>
      </c>
      <c r="AT195" s="224" t="s">
        <v>217</v>
      </c>
      <c r="AU195" s="224" t="s">
        <v>82</v>
      </c>
      <c r="AY195" s="18" t="s">
        <v>214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80</v>
      </c>
      <c r="BM195" s="224" t="s">
        <v>3452</v>
      </c>
    </row>
    <row r="196" s="2" customFormat="1">
      <c r="A196" s="39"/>
      <c r="B196" s="40"/>
      <c r="C196" s="41"/>
      <c r="D196" s="226" t="s">
        <v>224</v>
      </c>
      <c r="E196" s="41"/>
      <c r="F196" s="227" t="s">
        <v>3451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224</v>
      </c>
      <c r="AU196" s="18" t="s">
        <v>82</v>
      </c>
    </row>
    <row r="197" s="12" customFormat="1" ht="25.92" customHeight="1">
      <c r="A197" s="12"/>
      <c r="B197" s="197"/>
      <c r="C197" s="198"/>
      <c r="D197" s="199" t="s">
        <v>72</v>
      </c>
      <c r="E197" s="200" t="s">
        <v>171</v>
      </c>
      <c r="F197" s="200" t="s">
        <v>172</v>
      </c>
      <c r="G197" s="198"/>
      <c r="H197" s="198"/>
      <c r="I197" s="201"/>
      <c r="J197" s="202">
        <f>BK197</f>
        <v>0</v>
      </c>
      <c r="K197" s="198"/>
      <c r="L197" s="203"/>
      <c r="M197" s="204"/>
      <c r="N197" s="205"/>
      <c r="O197" s="205"/>
      <c r="P197" s="206">
        <f>P198</f>
        <v>0</v>
      </c>
      <c r="Q197" s="205"/>
      <c r="R197" s="206">
        <f>R198</f>
        <v>0</v>
      </c>
      <c r="S197" s="205"/>
      <c r="T197" s="207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8" t="s">
        <v>253</v>
      </c>
      <c r="AT197" s="209" t="s">
        <v>72</v>
      </c>
      <c r="AU197" s="209" t="s">
        <v>73</v>
      </c>
      <c r="AY197" s="208" t="s">
        <v>214</v>
      </c>
      <c r="BK197" s="210">
        <f>BK198</f>
        <v>0</v>
      </c>
    </row>
    <row r="198" s="12" customFormat="1" ht="22.8" customHeight="1">
      <c r="A198" s="12"/>
      <c r="B198" s="197"/>
      <c r="C198" s="198"/>
      <c r="D198" s="199" t="s">
        <v>72</v>
      </c>
      <c r="E198" s="211" t="s">
        <v>3300</v>
      </c>
      <c r="F198" s="211" t="s">
        <v>3301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SUM(P199:P201)</f>
        <v>0</v>
      </c>
      <c r="Q198" s="205"/>
      <c r="R198" s="206">
        <f>SUM(R199:R201)</f>
        <v>0</v>
      </c>
      <c r="S198" s="205"/>
      <c r="T198" s="207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253</v>
      </c>
      <c r="AT198" s="209" t="s">
        <v>72</v>
      </c>
      <c r="AU198" s="209" t="s">
        <v>80</v>
      </c>
      <c r="AY198" s="208" t="s">
        <v>214</v>
      </c>
      <c r="BK198" s="210">
        <f>SUM(BK199:BK201)</f>
        <v>0</v>
      </c>
    </row>
    <row r="199" s="2" customFormat="1" ht="16.5" customHeight="1">
      <c r="A199" s="39"/>
      <c r="B199" s="40"/>
      <c r="C199" s="213" t="s">
        <v>257</v>
      </c>
      <c r="D199" s="213" t="s">
        <v>217</v>
      </c>
      <c r="E199" s="214" t="s">
        <v>3453</v>
      </c>
      <c r="F199" s="215" t="s">
        <v>3454</v>
      </c>
      <c r="G199" s="216" t="s">
        <v>424</v>
      </c>
      <c r="H199" s="217">
        <v>3</v>
      </c>
      <c r="I199" s="218"/>
      <c r="J199" s="219">
        <f>ROUND(I199*H199,2)</f>
        <v>0</v>
      </c>
      <c r="K199" s="215" t="s">
        <v>221</v>
      </c>
      <c r="L199" s="45"/>
      <c r="M199" s="220" t="s">
        <v>19</v>
      </c>
      <c r="N199" s="221" t="s">
        <v>44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80</v>
      </c>
      <c r="AT199" s="224" t="s">
        <v>217</v>
      </c>
      <c r="AU199" s="224" t="s">
        <v>82</v>
      </c>
      <c r="AY199" s="18" t="s">
        <v>214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80</v>
      </c>
      <c r="BK199" s="225">
        <f>ROUND(I199*H199,2)</f>
        <v>0</v>
      </c>
      <c r="BL199" s="18" t="s">
        <v>80</v>
      </c>
      <c r="BM199" s="224" t="s">
        <v>3455</v>
      </c>
    </row>
    <row r="200" s="2" customFormat="1">
      <c r="A200" s="39"/>
      <c r="B200" s="40"/>
      <c r="C200" s="41"/>
      <c r="D200" s="226" t="s">
        <v>224</v>
      </c>
      <c r="E200" s="41"/>
      <c r="F200" s="227" t="s">
        <v>3454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224</v>
      </c>
      <c r="AU200" s="18" t="s">
        <v>82</v>
      </c>
    </row>
    <row r="201" s="2" customFormat="1">
      <c r="A201" s="39"/>
      <c r="B201" s="40"/>
      <c r="C201" s="41"/>
      <c r="D201" s="231" t="s">
        <v>226</v>
      </c>
      <c r="E201" s="41"/>
      <c r="F201" s="232" t="s">
        <v>3456</v>
      </c>
      <c r="G201" s="41"/>
      <c r="H201" s="41"/>
      <c r="I201" s="228"/>
      <c r="J201" s="41"/>
      <c r="K201" s="41"/>
      <c r="L201" s="45"/>
      <c r="M201" s="255"/>
      <c r="N201" s="256"/>
      <c r="O201" s="257"/>
      <c r="P201" s="257"/>
      <c r="Q201" s="257"/>
      <c r="R201" s="257"/>
      <c r="S201" s="257"/>
      <c r="T201" s="258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226</v>
      </c>
      <c r="AU201" s="18" t="s">
        <v>82</v>
      </c>
    </row>
    <row r="202" s="2" customFormat="1" ht="6.96" customHeight="1">
      <c r="A202" s="39"/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S1yYYdhEL0dYoBhDW4GA9njb8fQa3KPBFQdpk/ngUeiHfqGI1qzLh/aWxYWAkMHPD5fbLtYt7ijBArZX+m32JA==" hashValue="r3YjyE1Ds4LgQ4UtMG2uubQfrKeSpTo+3C7WZGicF5rjnCyfmvHJ9Ol6Nac7D0zmyAXy5G9OhW3i/FQWSFqHEQ==" algorithmName="SHA-512" password="CC35"/>
  <autoFilter ref="C91:K201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4_01/113151111"/>
    <hyperlink ref="F101" r:id="rId2" display="https://podminky.urs.cz/item/CS_URS_2024_01/113152112"/>
    <hyperlink ref="F105" r:id="rId3" display="https://podminky.urs.cz/item/CS_URS_2024_01/113311171"/>
    <hyperlink ref="F109" r:id="rId4" display="https://podminky.urs.cz/item/CS_URS_2024_01/121103111"/>
    <hyperlink ref="F113" r:id="rId5" display="https://podminky.urs.cz/item/CS_URS_2024_01/167111101"/>
    <hyperlink ref="F117" r:id="rId6" display="https://podminky.urs.cz/item/CS_URS_2024_01/171251201"/>
    <hyperlink ref="F120" r:id="rId7" display="https://podminky.urs.cz/item/CS_URS_2024_01/181311103"/>
    <hyperlink ref="F124" r:id="rId8" display="https://podminky.urs.cz/item/CS_URS_2024_01/181411131"/>
    <hyperlink ref="F132" r:id="rId9" display="https://podminky.urs.cz/item/CS_URS_2024_01/213141112"/>
    <hyperlink ref="F139" r:id="rId10" display="https://podminky.urs.cz/item/CS_URS_2024_01/291211111"/>
    <hyperlink ref="F148" r:id="rId11" display="https://podminky.urs.cz/item/CS_URS_2024_01/997221571"/>
    <hyperlink ref="F151" r:id="rId12" display="https://podminky.urs.cz/item/CS_URS_2024_01/997221579"/>
    <hyperlink ref="F156" r:id="rId13" display="https://podminky.urs.cz/item/CS_URS_2024_01/998225111"/>
    <hyperlink ref="F161" r:id="rId14" display="https://podminky.urs.cz/item/CS_URS_2024_01/210280001"/>
    <hyperlink ref="F165" r:id="rId15" display="https://podminky.urs.cz/item/CS_URS_2024_01/580104015"/>
    <hyperlink ref="F169" r:id="rId16" display="https://podminky.urs.cz/item/CS_URS_2024_01/HZS4212"/>
    <hyperlink ref="F174" r:id="rId17" display="https://podminky.urs.cz/item/CS_URS_2024_01/731259617"/>
    <hyperlink ref="F201" r:id="rId18" display="https://podminky.urs.cz/item/CS_URS_2024_01/0440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176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3457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21. 6. 2024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2596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2597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2596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2597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ROUND(J82,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ROUND((SUM(BE82:BE317)),  2)</f>
        <v>0</v>
      </c>
      <c r="G33" s="39"/>
      <c r="H33" s="39"/>
      <c r="I33" s="158">
        <v>0.20999999999999999</v>
      </c>
      <c r="J33" s="157">
        <f>ROUND(((SUM(BE82:BE317))*I33),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ROUND((SUM(BF82:BF317)),  2)</f>
        <v>0</v>
      </c>
      <c r="G34" s="39"/>
      <c r="H34" s="39"/>
      <c r="I34" s="158">
        <v>0.12</v>
      </c>
      <c r="J34" s="157">
        <f>ROUND(((SUM(BF82:BF317))*I34),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ROUND((SUM(BG82:BG317)),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ROUND((SUM(BH82:BH317)),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ROUND((SUM(BI82:BI317)),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180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Revitalizace CZT Liberec - GreenNet II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D3.4 - Datová síť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Liberec</v>
      </c>
      <c r="G52" s="41"/>
      <c r="H52" s="41"/>
      <c r="I52" s="33" t="s">
        <v>23</v>
      </c>
      <c r="J52" s="73" t="str">
        <f>IF(J12="","",J12)</f>
        <v>21. 6. 2024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Teplárna Liberec, a.s.</v>
      </c>
      <c r="G54" s="41"/>
      <c r="H54" s="41"/>
      <c r="I54" s="33" t="s">
        <v>32</v>
      </c>
      <c r="J54" s="37" t="str">
        <f>E21</f>
        <v>TERMS CZ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TERMS CZ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181</v>
      </c>
      <c r="D57" s="172"/>
      <c r="E57" s="172"/>
      <c r="F57" s="172"/>
      <c r="G57" s="172"/>
      <c r="H57" s="172"/>
      <c r="I57" s="172"/>
      <c r="J57" s="173" t="s">
        <v>182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183</v>
      </c>
    </row>
    <row r="60" s="9" customFormat="1" ht="24.96" customHeight="1">
      <c r="A60" s="9"/>
      <c r="B60" s="175"/>
      <c r="C60" s="176"/>
      <c r="D60" s="177" t="s">
        <v>3458</v>
      </c>
      <c r="E60" s="178"/>
      <c r="F60" s="178"/>
      <c r="G60" s="178"/>
      <c r="H60" s="178"/>
      <c r="I60" s="178"/>
      <c r="J60" s="179">
        <f>J83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5"/>
      <c r="C61" s="176"/>
      <c r="D61" s="177" t="s">
        <v>3459</v>
      </c>
      <c r="E61" s="178"/>
      <c r="F61" s="178"/>
      <c r="G61" s="178"/>
      <c r="H61" s="178"/>
      <c r="I61" s="178"/>
      <c r="J61" s="179">
        <f>J186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5"/>
      <c r="C62" s="176"/>
      <c r="D62" s="177" t="s">
        <v>3460</v>
      </c>
      <c r="E62" s="178"/>
      <c r="F62" s="178"/>
      <c r="G62" s="178"/>
      <c r="H62" s="178"/>
      <c r="I62" s="178"/>
      <c r="J62" s="179">
        <f>J293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199</v>
      </c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70" t="str">
        <f>E7</f>
        <v>Revitalizace CZT Liberec - GreenNet II</v>
      </c>
      <c r="F72" s="33"/>
      <c r="G72" s="33"/>
      <c r="H72" s="33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176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D3.4 - Datová síť</v>
      </c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Liberec</v>
      </c>
      <c r="G76" s="41"/>
      <c r="H76" s="41"/>
      <c r="I76" s="33" t="s">
        <v>23</v>
      </c>
      <c r="J76" s="73" t="str">
        <f>IF(J12="","",J12)</f>
        <v>21. 6. 2024</v>
      </c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Teplárna Liberec, a.s.</v>
      </c>
      <c r="G78" s="41"/>
      <c r="H78" s="41"/>
      <c r="I78" s="33" t="s">
        <v>32</v>
      </c>
      <c r="J78" s="37" t="str">
        <f>E21</f>
        <v>TERMS CZ s.r.o.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30</v>
      </c>
      <c r="D79" s="41"/>
      <c r="E79" s="41"/>
      <c r="F79" s="28" t="str">
        <f>IF(E18="","",E18)</f>
        <v>Vyplň údaj</v>
      </c>
      <c r="G79" s="41"/>
      <c r="H79" s="41"/>
      <c r="I79" s="33" t="s">
        <v>36</v>
      </c>
      <c r="J79" s="37" t="str">
        <f>E24</f>
        <v>TERMS CZ s.r.o.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86"/>
      <c r="B81" s="187"/>
      <c r="C81" s="188" t="s">
        <v>200</v>
      </c>
      <c r="D81" s="189" t="s">
        <v>58</v>
      </c>
      <c r="E81" s="189" t="s">
        <v>54</v>
      </c>
      <c r="F81" s="189" t="s">
        <v>55</v>
      </c>
      <c r="G81" s="189" t="s">
        <v>201</v>
      </c>
      <c r="H81" s="189" t="s">
        <v>202</v>
      </c>
      <c r="I81" s="189" t="s">
        <v>203</v>
      </c>
      <c r="J81" s="189" t="s">
        <v>182</v>
      </c>
      <c r="K81" s="190" t="s">
        <v>204</v>
      </c>
      <c r="L81" s="191"/>
      <c r="M81" s="93" t="s">
        <v>19</v>
      </c>
      <c r="N81" s="94" t="s">
        <v>43</v>
      </c>
      <c r="O81" s="94" t="s">
        <v>205</v>
      </c>
      <c r="P81" s="94" t="s">
        <v>206</v>
      </c>
      <c r="Q81" s="94" t="s">
        <v>207</v>
      </c>
      <c r="R81" s="94" t="s">
        <v>208</v>
      </c>
      <c r="S81" s="94" t="s">
        <v>209</v>
      </c>
      <c r="T81" s="95" t="s">
        <v>210</v>
      </c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</row>
    <row r="82" s="2" customFormat="1" ht="22.8" customHeight="1">
      <c r="A82" s="39"/>
      <c r="B82" s="40"/>
      <c r="C82" s="100" t="s">
        <v>211</v>
      </c>
      <c r="D82" s="41"/>
      <c r="E82" s="41"/>
      <c r="F82" s="41"/>
      <c r="G82" s="41"/>
      <c r="H82" s="41"/>
      <c r="I82" s="41"/>
      <c r="J82" s="192">
        <f>BK82</f>
        <v>0</v>
      </c>
      <c r="K82" s="41"/>
      <c r="L82" s="45"/>
      <c r="M82" s="96"/>
      <c r="N82" s="193"/>
      <c r="O82" s="97"/>
      <c r="P82" s="194">
        <f>P83+P186+P293</f>
        <v>0</v>
      </c>
      <c r="Q82" s="97"/>
      <c r="R82" s="194">
        <f>R83+R186+R293</f>
        <v>0</v>
      </c>
      <c r="S82" s="97"/>
      <c r="T82" s="195">
        <f>T83+T186+T293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72</v>
      </c>
      <c r="AU82" s="18" t="s">
        <v>183</v>
      </c>
      <c r="BK82" s="196">
        <f>BK83+BK186+BK293</f>
        <v>0</v>
      </c>
    </row>
    <row r="83" s="12" customFormat="1" ht="25.92" customHeight="1">
      <c r="A83" s="12"/>
      <c r="B83" s="197"/>
      <c r="C83" s="198"/>
      <c r="D83" s="199" t="s">
        <v>72</v>
      </c>
      <c r="E83" s="200" t="s">
        <v>3461</v>
      </c>
      <c r="F83" s="200" t="s">
        <v>3462</v>
      </c>
      <c r="G83" s="198"/>
      <c r="H83" s="198"/>
      <c r="I83" s="201"/>
      <c r="J83" s="202">
        <f>BK83</f>
        <v>0</v>
      </c>
      <c r="K83" s="198"/>
      <c r="L83" s="203"/>
      <c r="M83" s="204"/>
      <c r="N83" s="205"/>
      <c r="O83" s="205"/>
      <c r="P83" s="206">
        <f>SUM(P84:P185)</f>
        <v>0</v>
      </c>
      <c r="Q83" s="205"/>
      <c r="R83" s="206">
        <f>SUM(R84:R185)</f>
        <v>0</v>
      </c>
      <c r="S83" s="205"/>
      <c r="T83" s="207">
        <f>SUM(T84:T185)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8" t="s">
        <v>80</v>
      </c>
      <c r="AT83" s="209" t="s">
        <v>72</v>
      </c>
      <c r="AU83" s="209" t="s">
        <v>73</v>
      </c>
      <c r="AY83" s="208" t="s">
        <v>214</v>
      </c>
      <c r="BK83" s="210">
        <f>SUM(BK84:BK185)</f>
        <v>0</v>
      </c>
    </row>
    <row r="84" s="2" customFormat="1" ht="16.5" customHeight="1">
      <c r="A84" s="39"/>
      <c r="B84" s="40"/>
      <c r="C84" s="213" t="s">
        <v>80</v>
      </c>
      <c r="D84" s="213" t="s">
        <v>217</v>
      </c>
      <c r="E84" s="214" t="s">
        <v>3463</v>
      </c>
      <c r="F84" s="215" t="s">
        <v>3464</v>
      </c>
      <c r="G84" s="216" t="s">
        <v>220</v>
      </c>
      <c r="H84" s="217">
        <v>1590</v>
      </c>
      <c r="I84" s="218"/>
      <c r="J84" s="219">
        <f>ROUND(I84*H84,2)</f>
        <v>0</v>
      </c>
      <c r="K84" s="215" t="s">
        <v>19</v>
      </c>
      <c r="L84" s="45"/>
      <c r="M84" s="220" t="s">
        <v>19</v>
      </c>
      <c r="N84" s="221" t="s">
        <v>44</v>
      </c>
      <c r="O84" s="85"/>
      <c r="P84" s="222">
        <f>O84*H84</f>
        <v>0</v>
      </c>
      <c r="Q84" s="222">
        <v>0</v>
      </c>
      <c r="R84" s="222">
        <f>Q84*H84</f>
        <v>0</v>
      </c>
      <c r="S84" s="222">
        <v>0</v>
      </c>
      <c r="T84" s="223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4" t="s">
        <v>222</v>
      </c>
      <c r="AT84" s="224" t="s">
        <v>217</v>
      </c>
      <c r="AU84" s="224" t="s">
        <v>80</v>
      </c>
      <c r="AY84" s="18" t="s">
        <v>214</v>
      </c>
      <c r="BE84" s="225">
        <f>IF(N84="základní",J84,0)</f>
        <v>0</v>
      </c>
      <c r="BF84" s="225">
        <f>IF(N84="snížená",J84,0)</f>
        <v>0</v>
      </c>
      <c r="BG84" s="225">
        <f>IF(N84="zákl. přenesená",J84,0)</f>
        <v>0</v>
      </c>
      <c r="BH84" s="225">
        <f>IF(N84="sníž. přenesená",J84,0)</f>
        <v>0</v>
      </c>
      <c r="BI84" s="225">
        <f>IF(N84="nulová",J84,0)</f>
        <v>0</v>
      </c>
      <c r="BJ84" s="18" t="s">
        <v>80</v>
      </c>
      <c r="BK84" s="225">
        <f>ROUND(I84*H84,2)</f>
        <v>0</v>
      </c>
      <c r="BL84" s="18" t="s">
        <v>222</v>
      </c>
      <c r="BM84" s="224" t="s">
        <v>82</v>
      </c>
    </row>
    <row r="85" s="2" customFormat="1">
      <c r="A85" s="39"/>
      <c r="B85" s="40"/>
      <c r="C85" s="41"/>
      <c r="D85" s="226" t="s">
        <v>224</v>
      </c>
      <c r="E85" s="41"/>
      <c r="F85" s="227" t="s">
        <v>3464</v>
      </c>
      <c r="G85" s="41"/>
      <c r="H85" s="41"/>
      <c r="I85" s="228"/>
      <c r="J85" s="41"/>
      <c r="K85" s="41"/>
      <c r="L85" s="45"/>
      <c r="M85" s="229"/>
      <c r="N85" s="230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224</v>
      </c>
      <c r="AU85" s="18" t="s">
        <v>80</v>
      </c>
    </row>
    <row r="86" s="2" customFormat="1" ht="16.5" customHeight="1">
      <c r="A86" s="39"/>
      <c r="B86" s="40"/>
      <c r="C86" s="213" t="s">
        <v>82</v>
      </c>
      <c r="D86" s="213" t="s">
        <v>217</v>
      </c>
      <c r="E86" s="214" t="s">
        <v>3465</v>
      </c>
      <c r="F86" s="215" t="s">
        <v>3466</v>
      </c>
      <c r="G86" s="216" t="s">
        <v>220</v>
      </c>
      <c r="H86" s="217">
        <v>30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44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222</v>
      </c>
      <c r="AT86" s="224" t="s">
        <v>217</v>
      </c>
      <c r="AU86" s="224" t="s">
        <v>80</v>
      </c>
      <c r="AY86" s="18" t="s">
        <v>214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80</v>
      </c>
      <c r="BK86" s="225">
        <f>ROUND(I86*H86,2)</f>
        <v>0</v>
      </c>
      <c r="BL86" s="18" t="s">
        <v>222</v>
      </c>
      <c r="BM86" s="224" t="s">
        <v>222</v>
      </c>
    </row>
    <row r="87" s="2" customFormat="1">
      <c r="A87" s="39"/>
      <c r="B87" s="40"/>
      <c r="C87" s="41"/>
      <c r="D87" s="226" t="s">
        <v>224</v>
      </c>
      <c r="E87" s="41"/>
      <c r="F87" s="227" t="s">
        <v>3466</v>
      </c>
      <c r="G87" s="41"/>
      <c r="H87" s="41"/>
      <c r="I87" s="228"/>
      <c r="J87" s="41"/>
      <c r="K87" s="41"/>
      <c r="L87" s="45"/>
      <c r="M87" s="229"/>
      <c r="N87" s="23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224</v>
      </c>
      <c r="AU87" s="18" t="s">
        <v>80</v>
      </c>
    </row>
    <row r="88" s="2" customFormat="1" ht="16.5" customHeight="1">
      <c r="A88" s="39"/>
      <c r="B88" s="40"/>
      <c r="C88" s="213" t="s">
        <v>236</v>
      </c>
      <c r="D88" s="213" t="s">
        <v>217</v>
      </c>
      <c r="E88" s="214" t="s">
        <v>3467</v>
      </c>
      <c r="F88" s="215" t="s">
        <v>3468</v>
      </c>
      <c r="G88" s="216" t="s">
        <v>523</v>
      </c>
      <c r="H88" s="217">
        <v>10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44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222</v>
      </c>
      <c r="AT88" s="224" t="s">
        <v>217</v>
      </c>
      <c r="AU88" s="224" t="s">
        <v>80</v>
      </c>
      <c r="AY88" s="18" t="s">
        <v>214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80</v>
      </c>
      <c r="BK88" s="225">
        <f>ROUND(I88*H88,2)</f>
        <v>0</v>
      </c>
      <c r="BL88" s="18" t="s">
        <v>222</v>
      </c>
      <c r="BM88" s="224" t="s">
        <v>259</v>
      </c>
    </row>
    <row r="89" s="2" customFormat="1">
      <c r="A89" s="39"/>
      <c r="B89" s="40"/>
      <c r="C89" s="41"/>
      <c r="D89" s="226" t="s">
        <v>224</v>
      </c>
      <c r="E89" s="41"/>
      <c r="F89" s="227" t="s">
        <v>3468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224</v>
      </c>
      <c r="AU89" s="18" t="s">
        <v>80</v>
      </c>
    </row>
    <row r="90" s="2" customFormat="1" ht="16.5" customHeight="1">
      <c r="A90" s="39"/>
      <c r="B90" s="40"/>
      <c r="C90" s="213" t="s">
        <v>222</v>
      </c>
      <c r="D90" s="213" t="s">
        <v>217</v>
      </c>
      <c r="E90" s="214" t="s">
        <v>3469</v>
      </c>
      <c r="F90" s="215" t="s">
        <v>3470</v>
      </c>
      <c r="G90" s="216" t="s">
        <v>523</v>
      </c>
      <c r="H90" s="217">
        <v>3848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44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222</v>
      </c>
      <c r="AT90" s="224" t="s">
        <v>217</v>
      </c>
      <c r="AU90" s="224" t="s">
        <v>80</v>
      </c>
      <c r="AY90" s="18" t="s">
        <v>214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80</v>
      </c>
      <c r="BK90" s="225">
        <f>ROUND(I90*H90,2)</f>
        <v>0</v>
      </c>
      <c r="BL90" s="18" t="s">
        <v>222</v>
      </c>
      <c r="BM90" s="224" t="s">
        <v>215</v>
      </c>
    </row>
    <row r="91" s="2" customFormat="1">
      <c r="A91" s="39"/>
      <c r="B91" s="40"/>
      <c r="C91" s="41"/>
      <c r="D91" s="226" t="s">
        <v>224</v>
      </c>
      <c r="E91" s="41"/>
      <c r="F91" s="227" t="s">
        <v>3470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224</v>
      </c>
      <c r="AU91" s="18" t="s">
        <v>80</v>
      </c>
    </row>
    <row r="92" s="2" customFormat="1" ht="16.5" customHeight="1">
      <c r="A92" s="39"/>
      <c r="B92" s="40"/>
      <c r="C92" s="213" t="s">
        <v>253</v>
      </c>
      <c r="D92" s="213" t="s">
        <v>217</v>
      </c>
      <c r="E92" s="214" t="s">
        <v>3471</v>
      </c>
      <c r="F92" s="215" t="s">
        <v>3472</v>
      </c>
      <c r="G92" s="216" t="s">
        <v>220</v>
      </c>
      <c r="H92" s="217">
        <v>1670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222</v>
      </c>
      <c r="AT92" s="224" t="s">
        <v>217</v>
      </c>
      <c r="AU92" s="224" t="s">
        <v>80</v>
      </c>
      <c r="AY92" s="18" t="s">
        <v>214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222</v>
      </c>
      <c r="BM92" s="224" t="s">
        <v>274</v>
      </c>
    </row>
    <row r="93" s="2" customFormat="1">
      <c r="A93" s="39"/>
      <c r="B93" s="40"/>
      <c r="C93" s="41"/>
      <c r="D93" s="226" t="s">
        <v>224</v>
      </c>
      <c r="E93" s="41"/>
      <c r="F93" s="227" t="s">
        <v>3472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224</v>
      </c>
      <c r="AU93" s="18" t="s">
        <v>80</v>
      </c>
    </row>
    <row r="94" s="2" customFormat="1" ht="16.5" customHeight="1">
      <c r="A94" s="39"/>
      <c r="B94" s="40"/>
      <c r="C94" s="213" t="s">
        <v>259</v>
      </c>
      <c r="D94" s="213" t="s">
        <v>217</v>
      </c>
      <c r="E94" s="214" t="s">
        <v>3473</v>
      </c>
      <c r="F94" s="215" t="s">
        <v>3474</v>
      </c>
      <c r="G94" s="216" t="s">
        <v>220</v>
      </c>
      <c r="H94" s="217">
        <v>850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222</v>
      </c>
      <c r="AT94" s="224" t="s">
        <v>217</v>
      </c>
      <c r="AU94" s="224" t="s">
        <v>80</v>
      </c>
      <c r="AY94" s="18" t="s">
        <v>214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222</v>
      </c>
      <c r="BM94" s="224" t="s">
        <v>8</v>
      </c>
    </row>
    <row r="95" s="2" customFormat="1">
      <c r="A95" s="39"/>
      <c r="B95" s="40"/>
      <c r="C95" s="41"/>
      <c r="D95" s="226" t="s">
        <v>224</v>
      </c>
      <c r="E95" s="41"/>
      <c r="F95" s="227" t="s">
        <v>3474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224</v>
      </c>
      <c r="AU95" s="18" t="s">
        <v>80</v>
      </c>
    </row>
    <row r="96" s="2" customFormat="1" ht="16.5" customHeight="1">
      <c r="A96" s="39"/>
      <c r="B96" s="40"/>
      <c r="C96" s="213" t="s">
        <v>263</v>
      </c>
      <c r="D96" s="213" t="s">
        <v>217</v>
      </c>
      <c r="E96" s="214" t="s">
        <v>3475</v>
      </c>
      <c r="F96" s="215" t="s">
        <v>3476</v>
      </c>
      <c r="G96" s="216" t="s">
        <v>220</v>
      </c>
      <c r="H96" s="217">
        <v>960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222</v>
      </c>
      <c r="AT96" s="224" t="s">
        <v>217</v>
      </c>
      <c r="AU96" s="224" t="s">
        <v>80</v>
      </c>
      <c r="AY96" s="18" t="s">
        <v>214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222</v>
      </c>
      <c r="BM96" s="224" t="s">
        <v>292</v>
      </c>
    </row>
    <row r="97" s="2" customFormat="1">
      <c r="A97" s="39"/>
      <c r="B97" s="40"/>
      <c r="C97" s="41"/>
      <c r="D97" s="226" t="s">
        <v>224</v>
      </c>
      <c r="E97" s="41"/>
      <c r="F97" s="227" t="s">
        <v>3476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224</v>
      </c>
      <c r="AU97" s="18" t="s">
        <v>80</v>
      </c>
    </row>
    <row r="98" s="2" customFormat="1" ht="16.5" customHeight="1">
      <c r="A98" s="39"/>
      <c r="B98" s="40"/>
      <c r="C98" s="213" t="s">
        <v>215</v>
      </c>
      <c r="D98" s="213" t="s">
        <v>217</v>
      </c>
      <c r="E98" s="214" t="s">
        <v>3477</v>
      </c>
      <c r="F98" s="215" t="s">
        <v>3478</v>
      </c>
      <c r="G98" s="216" t="s">
        <v>220</v>
      </c>
      <c r="H98" s="217">
        <v>3510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222</v>
      </c>
      <c r="AT98" s="224" t="s">
        <v>217</v>
      </c>
      <c r="AU98" s="224" t="s">
        <v>80</v>
      </c>
      <c r="AY98" s="18" t="s">
        <v>214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222</v>
      </c>
      <c r="BM98" s="224" t="s">
        <v>250</v>
      </c>
    </row>
    <row r="99" s="2" customFormat="1">
      <c r="A99" s="39"/>
      <c r="B99" s="40"/>
      <c r="C99" s="41"/>
      <c r="D99" s="226" t="s">
        <v>224</v>
      </c>
      <c r="E99" s="41"/>
      <c r="F99" s="227" t="s">
        <v>3479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224</v>
      </c>
      <c r="AU99" s="18" t="s">
        <v>80</v>
      </c>
    </row>
    <row r="100" s="2" customFormat="1" ht="16.5" customHeight="1">
      <c r="A100" s="39"/>
      <c r="B100" s="40"/>
      <c r="C100" s="213" t="s">
        <v>270</v>
      </c>
      <c r="D100" s="213" t="s">
        <v>217</v>
      </c>
      <c r="E100" s="214" t="s">
        <v>3480</v>
      </c>
      <c r="F100" s="215" t="s">
        <v>3481</v>
      </c>
      <c r="G100" s="216" t="s">
        <v>3482</v>
      </c>
      <c r="H100" s="217">
        <v>7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222</v>
      </c>
      <c r="AT100" s="224" t="s">
        <v>217</v>
      </c>
      <c r="AU100" s="224" t="s">
        <v>80</v>
      </c>
      <c r="AY100" s="18" t="s">
        <v>214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222</v>
      </c>
      <c r="BM100" s="224" t="s">
        <v>307</v>
      </c>
    </row>
    <row r="101" s="2" customFormat="1">
      <c r="A101" s="39"/>
      <c r="B101" s="40"/>
      <c r="C101" s="41"/>
      <c r="D101" s="226" t="s">
        <v>224</v>
      </c>
      <c r="E101" s="41"/>
      <c r="F101" s="227" t="s">
        <v>3483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224</v>
      </c>
      <c r="AU101" s="18" t="s">
        <v>80</v>
      </c>
    </row>
    <row r="102" s="2" customFormat="1" ht="16.5" customHeight="1">
      <c r="A102" s="39"/>
      <c r="B102" s="40"/>
      <c r="C102" s="213" t="s">
        <v>274</v>
      </c>
      <c r="D102" s="213" t="s">
        <v>217</v>
      </c>
      <c r="E102" s="214" t="s">
        <v>3484</v>
      </c>
      <c r="F102" s="215" t="s">
        <v>3485</v>
      </c>
      <c r="G102" s="216" t="s">
        <v>523</v>
      </c>
      <c r="H102" s="217">
        <v>69.599999999999994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222</v>
      </c>
      <c r="AT102" s="224" t="s">
        <v>217</v>
      </c>
      <c r="AU102" s="224" t="s">
        <v>80</v>
      </c>
      <c r="AY102" s="18" t="s">
        <v>214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222</v>
      </c>
      <c r="BM102" s="224" t="s">
        <v>315</v>
      </c>
    </row>
    <row r="103" s="2" customFormat="1">
      <c r="A103" s="39"/>
      <c r="B103" s="40"/>
      <c r="C103" s="41"/>
      <c r="D103" s="226" t="s">
        <v>224</v>
      </c>
      <c r="E103" s="41"/>
      <c r="F103" s="227" t="s">
        <v>3486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224</v>
      </c>
      <c r="AU103" s="18" t="s">
        <v>80</v>
      </c>
    </row>
    <row r="104" s="2" customFormat="1" ht="16.5" customHeight="1">
      <c r="A104" s="39"/>
      <c r="B104" s="40"/>
      <c r="C104" s="213" t="s">
        <v>281</v>
      </c>
      <c r="D104" s="213" t="s">
        <v>217</v>
      </c>
      <c r="E104" s="214" t="s">
        <v>3487</v>
      </c>
      <c r="F104" s="215" t="s">
        <v>3488</v>
      </c>
      <c r="G104" s="216" t="s">
        <v>220</v>
      </c>
      <c r="H104" s="217">
        <v>3510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222</v>
      </c>
      <c r="AT104" s="224" t="s">
        <v>217</v>
      </c>
      <c r="AU104" s="224" t="s">
        <v>80</v>
      </c>
      <c r="AY104" s="18" t="s">
        <v>214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222</v>
      </c>
      <c r="BM104" s="224" t="s">
        <v>325</v>
      </c>
    </row>
    <row r="105" s="2" customFormat="1">
      <c r="A105" s="39"/>
      <c r="B105" s="40"/>
      <c r="C105" s="41"/>
      <c r="D105" s="226" t="s">
        <v>224</v>
      </c>
      <c r="E105" s="41"/>
      <c r="F105" s="227" t="s">
        <v>3488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224</v>
      </c>
      <c r="AU105" s="18" t="s">
        <v>80</v>
      </c>
    </row>
    <row r="106" s="2" customFormat="1" ht="16.5" customHeight="1">
      <c r="A106" s="39"/>
      <c r="B106" s="40"/>
      <c r="C106" s="213" t="s">
        <v>8</v>
      </c>
      <c r="D106" s="213" t="s">
        <v>217</v>
      </c>
      <c r="E106" s="214" t="s">
        <v>3489</v>
      </c>
      <c r="F106" s="215" t="s">
        <v>3490</v>
      </c>
      <c r="G106" s="216" t="s">
        <v>220</v>
      </c>
      <c r="H106" s="217">
        <v>200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222</v>
      </c>
      <c r="AT106" s="224" t="s">
        <v>217</v>
      </c>
      <c r="AU106" s="224" t="s">
        <v>80</v>
      </c>
      <c r="AY106" s="18" t="s">
        <v>214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222</v>
      </c>
      <c r="BM106" s="224" t="s">
        <v>338</v>
      </c>
    </row>
    <row r="107" s="2" customFormat="1">
      <c r="A107" s="39"/>
      <c r="B107" s="40"/>
      <c r="C107" s="41"/>
      <c r="D107" s="226" t="s">
        <v>224</v>
      </c>
      <c r="E107" s="41"/>
      <c r="F107" s="227" t="s">
        <v>3490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224</v>
      </c>
      <c r="AU107" s="18" t="s">
        <v>80</v>
      </c>
    </row>
    <row r="108" s="2" customFormat="1" ht="16.5" customHeight="1">
      <c r="A108" s="39"/>
      <c r="B108" s="40"/>
      <c r="C108" s="213" t="s">
        <v>288</v>
      </c>
      <c r="D108" s="213" t="s">
        <v>217</v>
      </c>
      <c r="E108" s="214" t="s">
        <v>3491</v>
      </c>
      <c r="F108" s="215" t="s">
        <v>3492</v>
      </c>
      <c r="G108" s="216" t="s">
        <v>220</v>
      </c>
      <c r="H108" s="217">
        <v>7220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222</v>
      </c>
      <c r="AT108" s="224" t="s">
        <v>217</v>
      </c>
      <c r="AU108" s="224" t="s">
        <v>80</v>
      </c>
      <c r="AY108" s="18" t="s">
        <v>214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222</v>
      </c>
      <c r="BM108" s="224" t="s">
        <v>352</v>
      </c>
    </row>
    <row r="109" s="2" customFormat="1">
      <c r="A109" s="39"/>
      <c r="B109" s="40"/>
      <c r="C109" s="41"/>
      <c r="D109" s="226" t="s">
        <v>224</v>
      </c>
      <c r="E109" s="41"/>
      <c r="F109" s="227" t="s">
        <v>3492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224</v>
      </c>
      <c r="AU109" s="18" t="s">
        <v>80</v>
      </c>
    </row>
    <row r="110" s="2" customFormat="1" ht="16.5" customHeight="1">
      <c r="A110" s="39"/>
      <c r="B110" s="40"/>
      <c r="C110" s="213" t="s">
        <v>292</v>
      </c>
      <c r="D110" s="213" t="s">
        <v>217</v>
      </c>
      <c r="E110" s="214" t="s">
        <v>3493</v>
      </c>
      <c r="F110" s="215" t="s">
        <v>3494</v>
      </c>
      <c r="G110" s="216" t="s">
        <v>523</v>
      </c>
      <c r="H110" s="217">
        <v>40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222</v>
      </c>
      <c r="AT110" s="224" t="s">
        <v>217</v>
      </c>
      <c r="AU110" s="224" t="s">
        <v>80</v>
      </c>
      <c r="AY110" s="18" t="s">
        <v>214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222</v>
      </c>
      <c r="BM110" s="224" t="s">
        <v>364</v>
      </c>
    </row>
    <row r="111" s="2" customFormat="1">
      <c r="A111" s="39"/>
      <c r="B111" s="40"/>
      <c r="C111" s="41"/>
      <c r="D111" s="226" t="s">
        <v>224</v>
      </c>
      <c r="E111" s="41"/>
      <c r="F111" s="227" t="s">
        <v>3494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224</v>
      </c>
      <c r="AU111" s="18" t="s">
        <v>80</v>
      </c>
    </row>
    <row r="112" s="2" customFormat="1" ht="16.5" customHeight="1">
      <c r="A112" s="39"/>
      <c r="B112" s="40"/>
      <c r="C112" s="213" t="s">
        <v>296</v>
      </c>
      <c r="D112" s="213" t="s">
        <v>217</v>
      </c>
      <c r="E112" s="214" t="s">
        <v>3495</v>
      </c>
      <c r="F112" s="215" t="s">
        <v>3496</v>
      </c>
      <c r="G112" s="216" t="s">
        <v>523</v>
      </c>
      <c r="H112" s="217">
        <v>20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222</v>
      </c>
      <c r="AT112" s="224" t="s">
        <v>217</v>
      </c>
      <c r="AU112" s="224" t="s">
        <v>80</v>
      </c>
      <c r="AY112" s="18" t="s">
        <v>214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222</v>
      </c>
      <c r="BM112" s="224" t="s">
        <v>372</v>
      </c>
    </row>
    <row r="113" s="2" customFormat="1">
      <c r="A113" s="39"/>
      <c r="B113" s="40"/>
      <c r="C113" s="41"/>
      <c r="D113" s="226" t="s">
        <v>224</v>
      </c>
      <c r="E113" s="41"/>
      <c r="F113" s="227" t="s">
        <v>3496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224</v>
      </c>
      <c r="AU113" s="18" t="s">
        <v>80</v>
      </c>
    </row>
    <row r="114" s="2" customFormat="1" ht="16.5" customHeight="1">
      <c r="A114" s="39"/>
      <c r="B114" s="40"/>
      <c r="C114" s="213" t="s">
        <v>250</v>
      </c>
      <c r="D114" s="213" t="s">
        <v>217</v>
      </c>
      <c r="E114" s="214" t="s">
        <v>3497</v>
      </c>
      <c r="F114" s="215" t="s">
        <v>3498</v>
      </c>
      <c r="G114" s="216" t="s">
        <v>523</v>
      </c>
      <c r="H114" s="217">
        <v>14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222</v>
      </c>
      <c r="AT114" s="224" t="s">
        <v>217</v>
      </c>
      <c r="AU114" s="224" t="s">
        <v>80</v>
      </c>
      <c r="AY114" s="18" t="s">
        <v>214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222</v>
      </c>
      <c r="BM114" s="224" t="s">
        <v>257</v>
      </c>
    </row>
    <row r="115" s="2" customFormat="1">
      <c r="A115" s="39"/>
      <c r="B115" s="40"/>
      <c r="C115" s="41"/>
      <c r="D115" s="226" t="s">
        <v>224</v>
      </c>
      <c r="E115" s="41"/>
      <c r="F115" s="227" t="s">
        <v>3498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224</v>
      </c>
      <c r="AU115" s="18" t="s">
        <v>80</v>
      </c>
    </row>
    <row r="116" s="2" customFormat="1" ht="16.5" customHeight="1">
      <c r="A116" s="39"/>
      <c r="B116" s="40"/>
      <c r="C116" s="213" t="s">
        <v>303</v>
      </c>
      <c r="D116" s="213" t="s">
        <v>217</v>
      </c>
      <c r="E116" s="214" t="s">
        <v>3499</v>
      </c>
      <c r="F116" s="215" t="s">
        <v>3500</v>
      </c>
      <c r="G116" s="216" t="s">
        <v>523</v>
      </c>
      <c r="H116" s="217">
        <v>14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222</v>
      </c>
      <c r="AT116" s="224" t="s">
        <v>217</v>
      </c>
      <c r="AU116" s="224" t="s">
        <v>80</v>
      </c>
      <c r="AY116" s="18" t="s">
        <v>214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222</v>
      </c>
      <c r="BM116" s="224" t="s">
        <v>395</v>
      </c>
    </row>
    <row r="117" s="2" customFormat="1">
      <c r="A117" s="39"/>
      <c r="B117" s="40"/>
      <c r="C117" s="41"/>
      <c r="D117" s="226" t="s">
        <v>224</v>
      </c>
      <c r="E117" s="41"/>
      <c r="F117" s="227" t="s">
        <v>3500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224</v>
      </c>
      <c r="AU117" s="18" t="s">
        <v>80</v>
      </c>
    </row>
    <row r="118" s="2" customFormat="1" ht="16.5" customHeight="1">
      <c r="A118" s="39"/>
      <c r="B118" s="40"/>
      <c r="C118" s="213" t="s">
        <v>307</v>
      </c>
      <c r="D118" s="213" t="s">
        <v>217</v>
      </c>
      <c r="E118" s="214" t="s">
        <v>3501</v>
      </c>
      <c r="F118" s="215" t="s">
        <v>3502</v>
      </c>
      <c r="G118" s="216" t="s">
        <v>523</v>
      </c>
      <c r="H118" s="217">
        <v>7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222</v>
      </c>
      <c r="AT118" s="224" t="s">
        <v>217</v>
      </c>
      <c r="AU118" s="224" t="s">
        <v>80</v>
      </c>
      <c r="AY118" s="18" t="s">
        <v>214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222</v>
      </c>
      <c r="BM118" s="224" t="s">
        <v>407</v>
      </c>
    </row>
    <row r="119" s="2" customFormat="1">
      <c r="A119" s="39"/>
      <c r="B119" s="40"/>
      <c r="C119" s="41"/>
      <c r="D119" s="226" t="s">
        <v>224</v>
      </c>
      <c r="E119" s="41"/>
      <c r="F119" s="227" t="s">
        <v>3502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80</v>
      </c>
    </row>
    <row r="120" s="2" customFormat="1" ht="16.5" customHeight="1">
      <c r="A120" s="39"/>
      <c r="B120" s="40"/>
      <c r="C120" s="213" t="s">
        <v>311</v>
      </c>
      <c r="D120" s="213" t="s">
        <v>217</v>
      </c>
      <c r="E120" s="214" t="s">
        <v>3503</v>
      </c>
      <c r="F120" s="215" t="s">
        <v>3504</v>
      </c>
      <c r="G120" s="216" t="s">
        <v>523</v>
      </c>
      <c r="H120" s="217">
        <v>15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222</v>
      </c>
      <c r="AT120" s="224" t="s">
        <v>217</v>
      </c>
      <c r="AU120" s="224" t="s">
        <v>80</v>
      </c>
      <c r="AY120" s="18" t="s">
        <v>214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222</v>
      </c>
      <c r="BM120" s="224" t="s">
        <v>421</v>
      </c>
    </row>
    <row r="121" s="2" customFormat="1">
      <c r="A121" s="39"/>
      <c r="B121" s="40"/>
      <c r="C121" s="41"/>
      <c r="D121" s="226" t="s">
        <v>224</v>
      </c>
      <c r="E121" s="41"/>
      <c r="F121" s="227" t="s">
        <v>3504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224</v>
      </c>
      <c r="AU121" s="18" t="s">
        <v>80</v>
      </c>
    </row>
    <row r="122" s="2" customFormat="1" ht="16.5" customHeight="1">
      <c r="A122" s="39"/>
      <c r="B122" s="40"/>
      <c r="C122" s="213" t="s">
        <v>315</v>
      </c>
      <c r="D122" s="213" t="s">
        <v>217</v>
      </c>
      <c r="E122" s="214" t="s">
        <v>3505</v>
      </c>
      <c r="F122" s="215" t="s">
        <v>3506</v>
      </c>
      <c r="G122" s="216" t="s">
        <v>220</v>
      </c>
      <c r="H122" s="217">
        <v>4755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222</v>
      </c>
      <c r="AT122" s="224" t="s">
        <v>217</v>
      </c>
      <c r="AU122" s="224" t="s">
        <v>80</v>
      </c>
      <c r="AY122" s="18" t="s">
        <v>214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222</v>
      </c>
      <c r="BM122" s="224" t="s">
        <v>433</v>
      </c>
    </row>
    <row r="123" s="2" customFormat="1">
      <c r="A123" s="39"/>
      <c r="B123" s="40"/>
      <c r="C123" s="41"/>
      <c r="D123" s="226" t="s">
        <v>224</v>
      </c>
      <c r="E123" s="41"/>
      <c r="F123" s="227" t="s">
        <v>3506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224</v>
      </c>
      <c r="AU123" s="18" t="s">
        <v>80</v>
      </c>
    </row>
    <row r="124" s="2" customFormat="1" ht="16.5" customHeight="1">
      <c r="A124" s="39"/>
      <c r="B124" s="40"/>
      <c r="C124" s="213" t="s">
        <v>7</v>
      </c>
      <c r="D124" s="213" t="s">
        <v>217</v>
      </c>
      <c r="E124" s="214" t="s">
        <v>3507</v>
      </c>
      <c r="F124" s="215" t="s">
        <v>3508</v>
      </c>
      <c r="G124" s="216" t="s">
        <v>523</v>
      </c>
      <c r="H124" s="217">
        <v>3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222</v>
      </c>
      <c r="AT124" s="224" t="s">
        <v>217</v>
      </c>
      <c r="AU124" s="224" t="s">
        <v>80</v>
      </c>
      <c r="AY124" s="18" t="s">
        <v>214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222</v>
      </c>
      <c r="BM124" s="224" t="s">
        <v>443</v>
      </c>
    </row>
    <row r="125" s="2" customFormat="1">
      <c r="A125" s="39"/>
      <c r="B125" s="40"/>
      <c r="C125" s="41"/>
      <c r="D125" s="226" t="s">
        <v>224</v>
      </c>
      <c r="E125" s="41"/>
      <c r="F125" s="227" t="s">
        <v>3508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224</v>
      </c>
      <c r="AU125" s="18" t="s">
        <v>80</v>
      </c>
    </row>
    <row r="126" s="2" customFormat="1" ht="24.15" customHeight="1">
      <c r="A126" s="39"/>
      <c r="B126" s="40"/>
      <c r="C126" s="213" t="s">
        <v>325</v>
      </c>
      <c r="D126" s="213" t="s">
        <v>217</v>
      </c>
      <c r="E126" s="214" t="s">
        <v>3509</v>
      </c>
      <c r="F126" s="215" t="s">
        <v>3510</v>
      </c>
      <c r="G126" s="216" t="s">
        <v>523</v>
      </c>
      <c r="H126" s="217">
        <v>3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222</v>
      </c>
      <c r="AT126" s="224" t="s">
        <v>217</v>
      </c>
      <c r="AU126" s="224" t="s">
        <v>80</v>
      </c>
      <c r="AY126" s="18" t="s">
        <v>214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222</v>
      </c>
      <c r="BM126" s="224" t="s">
        <v>455</v>
      </c>
    </row>
    <row r="127" s="2" customFormat="1">
      <c r="A127" s="39"/>
      <c r="B127" s="40"/>
      <c r="C127" s="41"/>
      <c r="D127" s="226" t="s">
        <v>224</v>
      </c>
      <c r="E127" s="41"/>
      <c r="F127" s="227" t="s">
        <v>3510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224</v>
      </c>
      <c r="AU127" s="18" t="s">
        <v>80</v>
      </c>
    </row>
    <row r="128" s="2" customFormat="1" ht="16.5" customHeight="1">
      <c r="A128" s="39"/>
      <c r="B128" s="40"/>
      <c r="C128" s="213" t="s">
        <v>331</v>
      </c>
      <c r="D128" s="213" t="s">
        <v>217</v>
      </c>
      <c r="E128" s="214" t="s">
        <v>3511</v>
      </c>
      <c r="F128" s="215" t="s">
        <v>3512</v>
      </c>
      <c r="G128" s="216" t="s">
        <v>220</v>
      </c>
      <c r="H128" s="217">
        <v>125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222</v>
      </c>
      <c r="AT128" s="224" t="s">
        <v>217</v>
      </c>
      <c r="AU128" s="224" t="s">
        <v>80</v>
      </c>
      <c r="AY128" s="18" t="s">
        <v>214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222</v>
      </c>
      <c r="BM128" s="224" t="s">
        <v>464</v>
      </c>
    </row>
    <row r="129" s="2" customFormat="1">
      <c r="A129" s="39"/>
      <c r="B129" s="40"/>
      <c r="C129" s="41"/>
      <c r="D129" s="226" t="s">
        <v>224</v>
      </c>
      <c r="E129" s="41"/>
      <c r="F129" s="227" t="s">
        <v>3512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224</v>
      </c>
      <c r="AU129" s="18" t="s">
        <v>80</v>
      </c>
    </row>
    <row r="130" s="2" customFormat="1" ht="16.5" customHeight="1">
      <c r="A130" s="39"/>
      <c r="B130" s="40"/>
      <c r="C130" s="213" t="s">
        <v>338</v>
      </c>
      <c r="D130" s="213" t="s">
        <v>217</v>
      </c>
      <c r="E130" s="214" t="s">
        <v>3513</v>
      </c>
      <c r="F130" s="215" t="s">
        <v>3514</v>
      </c>
      <c r="G130" s="216" t="s">
        <v>523</v>
      </c>
      <c r="H130" s="217">
        <v>4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222</v>
      </c>
      <c r="AT130" s="224" t="s">
        <v>217</v>
      </c>
      <c r="AU130" s="224" t="s">
        <v>80</v>
      </c>
      <c r="AY130" s="18" t="s">
        <v>214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222</v>
      </c>
      <c r="BM130" s="224" t="s">
        <v>476</v>
      </c>
    </row>
    <row r="131" s="2" customFormat="1">
      <c r="A131" s="39"/>
      <c r="B131" s="40"/>
      <c r="C131" s="41"/>
      <c r="D131" s="226" t="s">
        <v>224</v>
      </c>
      <c r="E131" s="41"/>
      <c r="F131" s="227" t="s">
        <v>3514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224</v>
      </c>
      <c r="AU131" s="18" t="s">
        <v>80</v>
      </c>
    </row>
    <row r="132" s="2" customFormat="1" ht="16.5" customHeight="1">
      <c r="A132" s="39"/>
      <c r="B132" s="40"/>
      <c r="C132" s="213" t="s">
        <v>346</v>
      </c>
      <c r="D132" s="213" t="s">
        <v>217</v>
      </c>
      <c r="E132" s="214" t="s">
        <v>3515</v>
      </c>
      <c r="F132" s="215" t="s">
        <v>3516</v>
      </c>
      <c r="G132" s="216" t="s">
        <v>523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222</v>
      </c>
      <c r="AT132" s="224" t="s">
        <v>217</v>
      </c>
      <c r="AU132" s="224" t="s">
        <v>80</v>
      </c>
      <c r="AY132" s="18" t="s">
        <v>214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222</v>
      </c>
      <c r="BM132" s="224" t="s">
        <v>488</v>
      </c>
    </row>
    <row r="133" s="2" customFormat="1">
      <c r="A133" s="39"/>
      <c r="B133" s="40"/>
      <c r="C133" s="41"/>
      <c r="D133" s="226" t="s">
        <v>224</v>
      </c>
      <c r="E133" s="41"/>
      <c r="F133" s="227" t="s">
        <v>3516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80</v>
      </c>
    </row>
    <row r="134" s="2" customFormat="1" ht="16.5" customHeight="1">
      <c r="A134" s="39"/>
      <c r="B134" s="40"/>
      <c r="C134" s="213" t="s">
        <v>352</v>
      </c>
      <c r="D134" s="213" t="s">
        <v>217</v>
      </c>
      <c r="E134" s="214" t="s">
        <v>3517</v>
      </c>
      <c r="F134" s="215" t="s">
        <v>3518</v>
      </c>
      <c r="G134" s="216" t="s">
        <v>220</v>
      </c>
      <c r="H134" s="217">
        <v>260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222</v>
      </c>
      <c r="AT134" s="224" t="s">
        <v>217</v>
      </c>
      <c r="AU134" s="224" t="s">
        <v>80</v>
      </c>
      <c r="AY134" s="18" t="s">
        <v>214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222</v>
      </c>
      <c r="BM134" s="224" t="s">
        <v>501</v>
      </c>
    </row>
    <row r="135" s="2" customFormat="1">
      <c r="A135" s="39"/>
      <c r="B135" s="40"/>
      <c r="C135" s="41"/>
      <c r="D135" s="226" t="s">
        <v>224</v>
      </c>
      <c r="E135" s="41"/>
      <c r="F135" s="227" t="s">
        <v>3518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224</v>
      </c>
      <c r="AU135" s="18" t="s">
        <v>80</v>
      </c>
    </row>
    <row r="136" s="2" customFormat="1" ht="16.5" customHeight="1">
      <c r="A136" s="39"/>
      <c r="B136" s="40"/>
      <c r="C136" s="213" t="s">
        <v>358</v>
      </c>
      <c r="D136" s="213" t="s">
        <v>217</v>
      </c>
      <c r="E136" s="214" t="s">
        <v>3519</v>
      </c>
      <c r="F136" s="215" t="s">
        <v>3520</v>
      </c>
      <c r="G136" s="216" t="s">
        <v>220</v>
      </c>
      <c r="H136" s="217">
        <v>1590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222</v>
      </c>
      <c r="AT136" s="224" t="s">
        <v>217</v>
      </c>
      <c r="AU136" s="224" t="s">
        <v>80</v>
      </c>
      <c r="AY136" s="18" t="s">
        <v>214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222</v>
      </c>
      <c r="BM136" s="224" t="s">
        <v>514</v>
      </c>
    </row>
    <row r="137" s="2" customFormat="1">
      <c r="A137" s="39"/>
      <c r="B137" s="40"/>
      <c r="C137" s="41"/>
      <c r="D137" s="226" t="s">
        <v>224</v>
      </c>
      <c r="E137" s="41"/>
      <c r="F137" s="227" t="s">
        <v>3520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80</v>
      </c>
    </row>
    <row r="138" s="2" customFormat="1" ht="16.5" customHeight="1">
      <c r="A138" s="39"/>
      <c r="B138" s="40"/>
      <c r="C138" s="213" t="s">
        <v>364</v>
      </c>
      <c r="D138" s="213" t="s">
        <v>217</v>
      </c>
      <c r="E138" s="214" t="s">
        <v>3521</v>
      </c>
      <c r="F138" s="215" t="s">
        <v>3522</v>
      </c>
      <c r="G138" s="216" t="s">
        <v>523</v>
      </c>
      <c r="H138" s="217">
        <v>1590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222</v>
      </c>
      <c r="AT138" s="224" t="s">
        <v>217</v>
      </c>
      <c r="AU138" s="224" t="s">
        <v>80</v>
      </c>
      <c r="AY138" s="18" t="s">
        <v>214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222</v>
      </c>
      <c r="BM138" s="224" t="s">
        <v>526</v>
      </c>
    </row>
    <row r="139" s="2" customFormat="1">
      <c r="A139" s="39"/>
      <c r="B139" s="40"/>
      <c r="C139" s="41"/>
      <c r="D139" s="226" t="s">
        <v>224</v>
      </c>
      <c r="E139" s="41"/>
      <c r="F139" s="227" t="s">
        <v>3522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224</v>
      </c>
      <c r="AU139" s="18" t="s">
        <v>80</v>
      </c>
    </row>
    <row r="140" s="2" customFormat="1" ht="16.5" customHeight="1">
      <c r="A140" s="39"/>
      <c r="B140" s="40"/>
      <c r="C140" s="213" t="s">
        <v>368</v>
      </c>
      <c r="D140" s="213" t="s">
        <v>217</v>
      </c>
      <c r="E140" s="214" t="s">
        <v>3523</v>
      </c>
      <c r="F140" s="215" t="s">
        <v>3524</v>
      </c>
      <c r="G140" s="216" t="s">
        <v>523</v>
      </c>
      <c r="H140" s="217">
        <v>30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222</v>
      </c>
      <c r="AT140" s="224" t="s">
        <v>217</v>
      </c>
      <c r="AU140" s="224" t="s">
        <v>80</v>
      </c>
      <c r="AY140" s="18" t="s">
        <v>214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222</v>
      </c>
      <c r="BM140" s="224" t="s">
        <v>539</v>
      </c>
    </row>
    <row r="141" s="2" customFormat="1">
      <c r="A141" s="39"/>
      <c r="B141" s="40"/>
      <c r="C141" s="41"/>
      <c r="D141" s="226" t="s">
        <v>224</v>
      </c>
      <c r="E141" s="41"/>
      <c r="F141" s="227" t="s">
        <v>3524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224</v>
      </c>
      <c r="AU141" s="18" t="s">
        <v>80</v>
      </c>
    </row>
    <row r="142" s="2" customFormat="1" ht="16.5" customHeight="1">
      <c r="A142" s="39"/>
      <c r="B142" s="40"/>
      <c r="C142" s="213" t="s">
        <v>372</v>
      </c>
      <c r="D142" s="213" t="s">
        <v>217</v>
      </c>
      <c r="E142" s="214" t="s">
        <v>3525</v>
      </c>
      <c r="F142" s="215" t="s">
        <v>3526</v>
      </c>
      <c r="G142" s="216" t="s">
        <v>523</v>
      </c>
      <c r="H142" s="217">
        <v>7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222</v>
      </c>
      <c r="AT142" s="224" t="s">
        <v>217</v>
      </c>
      <c r="AU142" s="224" t="s">
        <v>80</v>
      </c>
      <c r="AY142" s="18" t="s">
        <v>214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222</v>
      </c>
      <c r="BM142" s="224" t="s">
        <v>548</v>
      </c>
    </row>
    <row r="143" s="2" customFormat="1">
      <c r="A143" s="39"/>
      <c r="B143" s="40"/>
      <c r="C143" s="41"/>
      <c r="D143" s="226" t="s">
        <v>224</v>
      </c>
      <c r="E143" s="41"/>
      <c r="F143" s="227" t="s">
        <v>3526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224</v>
      </c>
      <c r="AU143" s="18" t="s">
        <v>80</v>
      </c>
    </row>
    <row r="144" s="2" customFormat="1" ht="16.5" customHeight="1">
      <c r="A144" s="39"/>
      <c r="B144" s="40"/>
      <c r="C144" s="213" t="s">
        <v>376</v>
      </c>
      <c r="D144" s="213" t="s">
        <v>217</v>
      </c>
      <c r="E144" s="214" t="s">
        <v>3527</v>
      </c>
      <c r="F144" s="215" t="s">
        <v>3528</v>
      </c>
      <c r="G144" s="216" t="s">
        <v>220</v>
      </c>
      <c r="H144" s="217">
        <v>830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222</v>
      </c>
      <c r="AT144" s="224" t="s">
        <v>217</v>
      </c>
      <c r="AU144" s="224" t="s">
        <v>80</v>
      </c>
      <c r="AY144" s="18" t="s">
        <v>214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222</v>
      </c>
      <c r="BM144" s="224" t="s">
        <v>563</v>
      </c>
    </row>
    <row r="145" s="2" customFormat="1">
      <c r="A145" s="39"/>
      <c r="B145" s="40"/>
      <c r="C145" s="41"/>
      <c r="D145" s="226" t="s">
        <v>224</v>
      </c>
      <c r="E145" s="41"/>
      <c r="F145" s="227" t="s">
        <v>3528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224</v>
      </c>
      <c r="AU145" s="18" t="s">
        <v>80</v>
      </c>
    </row>
    <row r="146" s="2" customFormat="1" ht="16.5" customHeight="1">
      <c r="A146" s="39"/>
      <c r="B146" s="40"/>
      <c r="C146" s="213" t="s">
        <v>257</v>
      </c>
      <c r="D146" s="213" t="s">
        <v>217</v>
      </c>
      <c r="E146" s="214" t="s">
        <v>3529</v>
      </c>
      <c r="F146" s="215" t="s">
        <v>3530</v>
      </c>
      <c r="G146" s="216" t="s">
        <v>523</v>
      </c>
      <c r="H146" s="217">
        <v>3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222</v>
      </c>
      <c r="AT146" s="224" t="s">
        <v>217</v>
      </c>
      <c r="AU146" s="224" t="s">
        <v>80</v>
      </c>
      <c r="AY146" s="18" t="s">
        <v>214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222</v>
      </c>
      <c r="BM146" s="224" t="s">
        <v>334</v>
      </c>
    </row>
    <row r="147" s="2" customFormat="1">
      <c r="A147" s="39"/>
      <c r="B147" s="40"/>
      <c r="C147" s="41"/>
      <c r="D147" s="226" t="s">
        <v>224</v>
      </c>
      <c r="E147" s="41"/>
      <c r="F147" s="227" t="s">
        <v>3530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224</v>
      </c>
      <c r="AU147" s="18" t="s">
        <v>80</v>
      </c>
    </row>
    <row r="148" s="2" customFormat="1" ht="16.5" customHeight="1">
      <c r="A148" s="39"/>
      <c r="B148" s="40"/>
      <c r="C148" s="213" t="s">
        <v>389</v>
      </c>
      <c r="D148" s="213" t="s">
        <v>217</v>
      </c>
      <c r="E148" s="214" t="s">
        <v>3531</v>
      </c>
      <c r="F148" s="215" t="s">
        <v>3532</v>
      </c>
      <c r="G148" s="216" t="s">
        <v>523</v>
      </c>
      <c r="H148" s="217">
        <v>7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222</v>
      </c>
      <c r="AT148" s="224" t="s">
        <v>217</v>
      </c>
      <c r="AU148" s="224" t="s">
        <v>80</v>
      </c>
      <c r="AY148" s="18" t="s">
        <v>214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222</v>
      </c>
      <c r="BM148" s="224" t="s">
        <v>582</v>
      </c>
    </row>
    <row r="149" s="2" customFormat="1">
      <c r="A149" s="39"/>
      <c r="B149" s="40"/>
      <c r="C149" s="41"/>
      <c r="D149" s="226" t="s">
        <v>224</v>
      </c>
      <c r="E149" s="41"/>
      <c r="F149" s="227" t="s">
        <v>3532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224</v>
      </c>
      <c r="AU149" s="18" t="s">
        <v>80</v>
      </c>
    </row>
    <row r="150" s="2" customFormat="1" ht="16.5" customHeight="1">
      <c r="A150" s="39"/>
      <c r="B150" s="40"/>
      <c r="C150" s="213" t="s">
        <v>395</v>
      </c>
      <c r="D150" s="213" t="s">
        <v>217</v>
      </c>
      <c r="E150" s="214" t="s">
        <v>3533</v>
      </c>
      <c r="F150" s="215" t="s">
        <v>3534</v>
      </c>
      <c r="G150" s="216" t="s">
        <v>523</v>
      </c>
      <c r="H150" s="217">
        <v>3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222</v>
      </c>
      <c r="AT150" s="224" t="s">
        <v>217</v>
      </c>
      <c r="AU150" s="224" t="s">
        <v>80</v>
      </c>
      <c r="AY150" s="18" t="s">
        <v>214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222</v>
      </c>
      <c r="BM150" s="224" t="s">
        <v>594</v>
      </c>
    </row>
    <row r="151" s="2" customFormat="1">
      <c r="A151" s="39"/>
      <c r="B151" s="40"/>
      <c r="C151" s="41"/>
      <c r="D151" s="226" t="s">
        <v>224</v>
      </c>
      <c r="E151" s="41"/>
      <c r="F151" s="227" t="s">
        <v>3534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224</v>
      </c>
      <c r="AU151" s="18" t="s">
        <v>80</v>
      </c>
    </row>
    <row r="152" s="2" customFormat="1" ht="16.5" customHeight="1">
      <c r="A152" s="39"/>
      <c r="B152" s="40"/>
      <c r="C152" s="213" t="s">
        <v>401</v>
      </c>
      <c r="D152" s="213" t="s">
        <v>217</v>
      </c>
      <c r="E152" s="214" t="s">
        <v>3535</v>
      </c>
      <c r="F152" s="215" t="s">
        <v>3536</v>
      </c>
      <c r="G152" s="216" t="s">
        <v>523</v>
      </c>
      <c r="H152" s="217">
        <v>1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222</v>
      </c>
      <c r="AT152" s="224" t="s">
        <v>217</v>
      </c>
      <c r="AU152" s="224" t="s">
        <v>80</v>
      </c>
      <c r="AY152" s="18" t="s">
        <v>214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222</v>
      </c>
      <c r="BM152" s="224" t="s">
        <v>606</v>
      </c>
    </row>
    <row r="153" s="2" customFormat="1">
      <c r="A153" s="39"/>
      <c r="B153" s="40"/>
      <c r="C153" s="41"/>
      <c r="D153" s="226" t="s">
        <v>224</v>
      </c>
      <c r="E153" s="41"/>
      <c r="F153" s="227" t="s">
        <v>3536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224</v>
      </c>
      <c r="AU153" s="18" t="s">
        <v>80</v>
      </c>
    </row>
    <row r="154" s="2" customFormat="1" ht="16.5" customHeight="1">
      <c r="A154" s="39"/>
      <c r="B154" s="40"/>
      <c r="C154" s="213" t="s">
        <v>407</v>
      </c>
      <c r="D154" s="213" t="s">
        <v>217</v>
      </c>
      <c r="E154" s="214" t="s">
        <v>3537</v>
      </c>
      <c r="F154" s="215" t="s">
        <v>3538</v>
      </c>
      <c r="G154" s="216" t="s">
        <v>523</v>
      </c>
      <c r="H154" s="217">
        <v>304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222</v>
      </c>
      <c r="AT154" s="224" t="s">
        <v>217</v>
      </c>
      <c r="AU154" s="224" t="s">
        <v>80</v>
      </c>
      <c r="AY154" s="18" t="s">
        <v>214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222</v>
      </c>
      <c r="BM154" s="224" t="s">
        <v>616</v>
      </c>
    </row>
    <row r="155" s="2" customFormat="1">
      <c r="A155" s="39"/>
      <c r="B155" s="40"/>
      <c r="C155" s="41"/>
      <c r="D155" s="226" t="s">
        <v>224</v>
      </c>
      <c r="E155" s="41"/>
      <c r="F155" s="227" t="s">
        <v>3538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224</v>
      </c>
      <c r="AU155" s="18" t="s">
        <v>80</v>
      </c>
    </row>
    <row r="156" s="2" customFormat="1" ht="16.5" customHeight="1">
      <c r="A156" s="39"/>
      <c r="B156" s="40"/>
      <c r="C156" s="213" t="s">
        <v>413</v>
      </c>
      <c r="D156" s="213" t="s">
        <v>217</v>
      </c>
      <c r="E156" s="214" t="s">
        <v>3539</v>
      </c>
      <c r="F156" s="215" t="s">
        <v>3540</v>
      </c>
      <c r="G156" s="216" t="s">
        <v>523</v>
      </c>
      <c r="H156" s="217">
        <v>304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222</v>
      </c>
      <c r="AT156" s="224" t="s">
        <v>217</v>
      </c>
      <c r="AU156" s="224" t="s">
        <v>80</v>
      </c>
      <c r="AY156" s="18" t="s">
        <v>214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222</v>
      </c>
      <c r="BM156" s="224" t="s">
        <v>628</v>
      </c>
    </row>
    <row r="157" s="2" customFormat="1">
      <c r="A157" s="39"/>
      <c r="B157" s="40"/>
      <c r="C157" s="41"/>
      <c r="D157" s="226" t="s">
        <v>224</v>
      </c>
      <c r="E157" s="41"/>
      <c r="F157" s="227" t="s">
        <v>3540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224</v>
      </c>
      <c r="AU157" s="18" t="s">
        <v>80</v>
      </c>
    </row>
    <row r="158" s="2" customFormat="1" ht="16.5" customHeight="1">
      <c r="A158" s="39"/>
      <c r="B158" s="40"/>
      <c r="C158" s="213" t="s">
        <v>421</v>
      </c>
      <c r="D158" s="213" t="s">
        <v>217</v>
      </c>
      <c r="E158" s="214" t="s">
        <v>3541</v>
      </c>
      <c r="F158" s="215" t="s">
        <v>3542</v>
      </c>
      <c r="G158" s="216" t="s">
        <v>523</v>
      </c>
      <c r="H158" s="217">
        <v>472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222</v>
      </c>
      <c r="AT158" s="224" t="s">
        <v>217</v>
      </c>
      <c r="AU158" s="224" t="s">
        <v>80</v>
      </c>
      <c r="AY158" s="18" t="s">
        <v>214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222</v>
      </c>
      <c r="BM158" s="224" t="s">
        <v>640</v>
      </c>
    </row>
    <row r="159" s="2" customFormat="1">
      <c r="A159" s="39"/>
      <c r="B159" s="40"/>
      <c r="C159" s="41"/>
      <c r="D159" s="226" t="s">
        <v>224</v>
      </c>
      <c r="E159" s="41"/>
      <c r="F159" s="227" t="s">
        <v>3542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224</v>
      </c>
      <c r="AU159" s="18" t="s">
        <v>80</v>
      </c>
    </row>
    <row r="160" s="2" customFormat="1" ht="16.5" customHeight="1">
      <c r="A160" s="39"/>
      <c r="B160" s="40"/>
      <c r="C160" s="213" t="s">
        <v>428</v>
      </c>
      <c r="D160" s="213" t="s">
        <v>217</v>
      </c>
      <c r="E160" s="214" t="s">
        <v>3543</v>
      </c>
      <c r="F160" s="215" t="s">
        <v>3544</v>
      </c>
      <c r="G160" s="216" t="s">
        <v>3545</v>
      </c>
      <c r="H160" s="217">
        <v>144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222</v>
      </c>
      <c r="AT160" s="224" t="s">
        <v>217</v>
      </c>
      <c r="AU160" s="224" t="s">
        <v>80</v>
      </c>
      <c r="AY160" s="18" t="s">
        <v>214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222</v>
      </c>
      <c r="BM160" s="224" t="s">
        <v>652</v>
      </c>
    </row>
    <row r="161" s="2" customFormat="1">
      <c r="A161" s="39"/>
      <c r="B161" s="40"/>
      <c r="C161" s="41"/>
      <c r="D161" s="226" t="s">
        <v>224</v>
      </c>
      <c r="E161" s="41"/>
      <c r="F161" s="227" t="s">
        <v>3544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224</v>
      </c>
      <c r="AU161" s="18" t="s">
        <v>80</v>
      </c>
    </row>
    <row r="162" s="2" customFormat="1" ht="16.5" customHeight="1">
      <c r="A162" s="39"/>
      <c r="B162" s="40"/>
      <c r="C162" s="213" t="s">
        <v>433</v>
      </c>
      <c r="D162" s="213" t="s">
        <v>217</v>
      </c>
      <c r="E162" s="214" t="s">
        <v>3546</v>
      </c>
      <c r="F162" s="215" t="s">
        <v>3547</v>
      </c>
      <c r="G162" s="216" t="s">
        <v>3545</v>
      </c>
      <c r="H162" s="217">
        <v>0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44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222</v>
      </c>
      <c r="AT162" s="224" t="s">
        <v>217</v>
      </c>
      <c r="AU162" s="224" t="s">
        <v>80</v>
      </c>
      <c r="AY162" s="18" t="s">
        <v>214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222</v>
      </c>
      <c r="BM162" s="224" t="s">
        <v>664</v>
      </c>
    </row>
    <row r="163" s="2" customFormat="1">
      <c r="A163" s="39"/>
      <c r="B163" s="40"/>
      <c r="C163" s="41"/>
      <c r="D163" s="226" t="s">
        <v>224</v>
      </c>
      <c r="E163" s="41"/>
      <c r="F163" s="227" t="s">
        <v>3547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224</v>
      </c>
      <c r="AU163" s="18" t="s">
        <v>80</v>
      </c>
    </row>
    <row r="164" s="2" customFormat="1" ht="16.5" customHeight="1">
      <c r="A164" s="39"/>
      <c r="B164" s="40"/>
      <c r="C164" s="213" t="s">
        <v>439</v>
      </c>
      <c r="D164" s="213" t="s">
        <v>217</v>
      </c>
      <c r="E164" s="214" t="s">
        <v>3548</v>
      </c>
      <c r="F164" s="215" t="s">
        <v>3549</v>
      </c>
      <c r="G164" s="216" t="s">
        <v>523</v>
      </c>
      <c r="H164" s="217">
        <v>7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44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222</v>
      </c>
      <c r="AT164" s="224" t="s">
        <v>217</v>
      </c>
      <c r="AU164" s="224" t="s">
        <v>80</v>
      </c>
      <c r="AY164" s="18" t="s">
        <v>214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222</v>
      </c>
      <c r="BM164" s="224" t="s">
        <v>677</v>
      </c>
    </row>
    <row r="165" s="2" customFormat="1">
      <c r="A165" s="39"/>
      <c r="B165" s="40"/>
      <c r="C165" s="41"/>
      <c r="D165" s="226" t="s">
        <v>224</v>
      </c>
      <c r="E165" s="41"/>
      <c r="F165" s="227" t="s">
        <v>3549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224</v>
      </c>
      <c r="AU165" s="18" t="s">
        <v>80</v>
      </c>
    </row>
    <row r="166" s="2" customFormat="1" ht="16.5" customHeight="1">
      <c r="A166" s="39"/>
      <c r="B166" s="40"/>
      <c r="C166" s="213" t="s">
        <v>443</v>
      </c>
      <c r="D166" s="213" t="s">
        <v>217</v>
      </c>
      <c r="E166" s="214" t="s">
        <v>3550</v>
      </c>
      <c r="F166" s="215" t="s">
        <v>3551</v>
      </c>
      <c r="G166" s="216" t="s">
        <v>523</v>
      </c>
      <c r="H166" s="217">
        <v>1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44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222</v>
      </c>
      <c r="AT166" s="224" t="s">
        <v>217</v>
      </c>
      <c r="AU166" s="224" t="s">
        <v>80</v>
      </c>
      <c r="AY166" s="18" t="s">
        <v>214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80</v>
      </c>
      <c r="BK166" s="225">
        <f>ROUND(I166*H166,2)</f>
        <v>0</v>
      </c>
      <c r="BL166" s="18" t="s">
        <v>222</v>
      </c>
      <c r="BM166" s="224" t="s">
        <v>690</v>
      </c>
    </row>
    <row r="167" s="2" customFormat="1">
      <c r="A167" s="39"/>
      <c r="B167" s="40"/>
      <c r="C167" s="41"/>
      <c r="D167" s="226" t="s">
        <v>224</v>
      </c>
      <c r="E167" s="41"/>
      <c r="F167" s="227" t="s">
        <v>3551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224</v>
      </c>
      <c r="AU167" s="18" t="s">
        <v>80</v>
      </c>
    </row>
    <row r="168" s="2" customFormat="1" ht="16.5" customHeight="1">
      <c r="A168" s="39"/>
      <c r="B168" s="40"/>
      <c r="C168" s="213" t="s">
        <v>449</v>
      </c>
      <c r="D168" s="213" t="s">
        <v>217</v>
      </c>
      <c r="E168" s="214" t="s">
        <v>2693</v>
      </c>
      <c r="F168" s="215" t="s">
        <v>3552</v>
      </c>
      <c r="G168" s="216" t="s">
        <v>523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222</v>
      </c>
      <c r="AT168" s="224" t="s">
        <v>217</v>
      </c>
      <c r="AU168" s="224" t="s">
        <v>80</v>
      </c>
      <c r="AY168" s="18" t="s">
        <v>214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222</v>
      </c>
      <c r="BM168" s="224" t="s">
        <v>700</v>
      </c>
    </row>
    <row r="169" s="2" customFormat="1">
      <c r="A169" s="39"/>
      <c r="B169" s="40"/>
      <c r="C169" s="41"/>
      <c r="D169" s="226" t="s">
        <v>224</v>
      </c>
      <c r="E169" s="41"/>
      <c r="F169" s="227" t="s">
        <v>3552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224</v>
      </c>
      <c r="AU169" s="18" t="s">
        <v>80</v>
      </c>
    </row>
    <row r="170" s="2" customFormat="1" ht="16.5" customHeight="1">
      <c r="A170" s="39"/>
      <c r="B170" s="40"/>
      <c r="C170" s="213" t="s">
        <v>455</v>
      </c>
      <c r="D170" s="213" t="s">
        <v>217</v>
      </c>
      <c r="E170" s="214" t="s">
        <v>3553</v>
      </c>
      <c r="F170" s="215" t="s">
        <v>3554</v>
      </c>
      <c r="G170" s="216" t="s">
        <v>523</v>
      </c>
      <c r="H170" s="217">
        <v>12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222</v>
      </c>
      <c r="AT170" s="224" t="s">
        <v>217</v>
      </c>
      <c r="AU170" s="224" t="s">
        <v>80</v>
      </c>
      <c r="AY170" s="18" t="s">
        <v>214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222</v>
      </c>
      <c r="BM170" s="224" t="s">
        <v>709</v>
      </c>
    </row>
    <row r="171" s="2" customFormat="1">
      <c r="A171" s="39"/>
      <c r="B171" s="40"/>
      <c r="C171" s="41"/>
      <c r="D171" s="226" t="s">
        <v>224</v>
      </c>
      <c r="E171" s="41"/>
      <c r="F171" s="227" t="s">
        <v>3554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224</v>
      </c>
      <c r="AU171" s="18" t="s">
        <v>80</v>
      </c>
    </row>
    <row r="172" s="2" customFormat="1" ht="16.5" customHeight="1">
      <c r="A172" s="39"/>
      <c r="B172" s="40"/>
      <c r="C172" s="213" t="s">
        <v>459</v>
      </c>
      <c r="D172" s="213" t="s">
        <v>217</v>
      </c>
      <c r="E172" s="214" t="s">
        <v>3555</v>
      </c>
      <c r="F172" s="215" t="s">
        <v>3556</v>
      </c>
      <c r="G172" s="216" t="s">
        <v>523</v>
      </c>
      <c r="H172" s="217">
        <v>3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44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222</v>
      </c>
      <c r="AT172" s="224" t="s">
        <v>217</v>
      </c>
      <c r="AU172" s="224" t="s">
        <v>80</v>
      </c>
      <c r="AY172" s="18" t="s">
        <v>214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222</v>
      </c>
      <c r="BM172" s="224" t="s">
        <v>722</v>
      </c>
    </row>
    <row r="173" s="2" customFormat="1">
      <c r="A173" s="39"/>
      <c r="B173" s="40"/>
      <c r="C173" s="41"/>
      <c r="D173" s="226" t="s">
        <v>224</v>
      </c>
      <c r="E173" s="41"/>
      <c r="F173" s="227" t="s">
        <v>3556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224</v>
      </c>
      <c r="AU173" s="18" t="s">
        <v>80</v>
      </c>
    </row>
    <row r="174" s="2" customFormat="1" ht="16.5" customHeight="1">
      <c r="A174" s="39"/>
      <c r="B174" s="40"/>
      <c r="C174" s="213" t="s">
        <v>464</v>
      </c>
      <c r="D174" s="213" t="s">
        <v>217</v>
      </c>
      <c r="E174" s="214" t="s">
        <v>3557</v>
      </c>
      <c r="F174" s="215" t="s">
        <v>3558</v>
      </c>
      <c r="G174" s="216" t="s">
        <v>523</v>
      </c>
      <c r="H174" s="217">
        <v>3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222</v>
      </c>
      <c r="AT174" s="224" t="s">
        <v>217</v>
      </c>
      <c r="AU174" s="224" t="s">
        <v>80</v>
      </c>
      <c r="AY174" s="18" t="s">
        <v>214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222</v>
      </c>
      <c r="BM174" s="224" t="s">
        <v>732</v>
      </c>
    </row>
    <row r="175" s="2" customFormat="1">
      <c r="A175" s="39"/>
      <c r="B175" s="40"/>
      <c r="C175" s="41"/>
      <c r="D175" s="226" t="s">
        <v>224</v>
      </c>
      <c r="E175" s="41"/>
      <c r="F175" s="227" t="s">
        <v>3558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224</v>
      </c>
      <c r="AU175" s="18" t="s">
        <v>80</v>
      </c>
    </row>
    <row r="176" s="2" customFormat="1" ht="16.5" customHeight="1">
      <c r="A176" s="39"/>
      <c r="B176" s="40"/>
      <c r="C176" s="213" t="s">
        <v>470</v>
      </c>
      <c r="D176" s="213" t="s">
        <v>217</v>
      </c>
      <c r="E176" s="214" t="s">
        <v>3559</v>
      </c>
      <c r="F176" s="215" t="s">
        <v>3560</v>
      </c>
      <c r="G176" s="216" t="s">
        <v>523</v>
      </c>
      <c r="H176" s="217">
        <v>1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44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222</v>
      </c>
      <c r="AT176" s="224" t="s">
        <v>217</v>
      </c>
      <c r="AU176" s="224" t="s">
        <v>80</v>
      </c>
      <c r="AY176" s="18" t="s">
        <v>214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222</v>
      </c>
      <c r="BM176" s="224" t="s">
        <v>742</v>
      </c>
    </row>
    <row r="177" s="2" customFormat="1">
      <c r="A177" s="39"/>
      <c r="B177" s="40"/>
      <c r="C177" s="41"/>
      <c r="D177" s="226" t="s">
        <v>224</v>
      </c>
      <c r="E177" s="41"/>
      <c r="F177" s="227" t="s">
        <v>3560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224</v>
      </c>
      <c r="AU177" s="18" t="s">
        <v>80</v>
      </c>
    </row>
    <row r="178" s="2" customFormat="1" ht="16.5" customHeight="1">
      <c r="A178" s="39"/>
      <c r="B178" s="40"/>
      <c r="C178" s="213" t="s">
        <v>476</v>
      </c>
      <c r="D178" s="213" t="s">
        <v>217</v>
      </c>
      <c r="E178" s="214" t="s">
        <v>3561</v>
      </c>
      <c r="F178" s="215" t="s">
        <v>3562</v>
      </c>
      <c r="G178" s="216" t="s">
        <v>3563</v>
      </c>
      <c r="H178" s="217">
        <v>3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44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222</v>
      </c>
      <c r="AT178" s="224" t="s">
        <v>217</v>
      </c>
      <c r="AU178" s="224" t="s">
        <v>80</v>
      </c>
      <c r="AY178" s="18" t="s">
        <v>214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222</v>
      </c>
      <c r="BM178" s="224" t="s">
        <v>754</v>
      </c>
    </row>
    <row r="179" s="2" customFormat="1">
      <c r="A179" s="39"/>
      <c r="B179" s="40"/>
      <c r="C179" s="41"/>
      <c r="D179" s="226" t="s">
        <v>224</v>
      </c>
      <c r="E179" s="41"/>
      <c r="F179" s="227" t="s">
        <v>3562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224</v>
      </c>
      <c r="AU179" s="18" t="s">
        <v>80</v>
      </c>
    </row>
    <row r="180" s="2" customFormat="1" ht="16.5" customHeight="1">
      <c r="A180" s="39"/>
      <c r="B180" s="40"/>
      <c r="C180" s="213" t="s">
        <v>482</v>
      </c>
      <c r="D180" s="213" t="s">
        <v>217</v>
      </c>
      <c r="E180" s="214" t="s">
        <v>3564</v>
      </c>
      <c r="F180" s="215" t="s">
        <v>3565</v>
      </c>
      <c r="G180" s="216" t="s">
        <v>523</v>
      </c>
      <c r="H180" s="217">
        <v>8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222</v>
      </c>
      <c r="AT180" s="224" t="s">
        <v>217</v>
      </c>
      <c r="AU180" s="224" t="s">
        <v>80</v>
      </c>
      <c r="AY180" s="18" t="s">
        <v>214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222</v>
      </c>
      <c r="BM180" s="224" t="s">
        <v>762</v>
      </c>
    </row>
    <row r="181" s="2" customFormat="1">
      <c r="A181" s="39"/>
      <c r="B181" s="40"/>
      <c r="C181" s="41"/>
      <c r="D181" s="226" t="s">
        <v>224</v>
      </c>
      <c r="E181" s="41"/>
      <c r="F181" s="227" t="s">
        <v>3565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224</v>
      </c>
      <c r="AU181" s="18" t="s">
        <v>80</v>
      </c>
    </row>
    <row r="182" s="2" customFormat="1" ht="16.5" customHeight="1">
      <c r="A182" s="39"/>
      <c r="B182" s="40"/>
      <c r="C182" s="213" t="s">
        <v>488</v>
      </c>
      <c r="D182" s="213" t="s">
        <v>217</v>
      </c>
      <c r="E182" s="214" t="s">
        <v>3566</v>
      </c>
      <c r="F182" s="215" t="s">
        <v>3567</v>
      </c>
      <c r="G182" s="216" t="s">
        <v>523</v>
      </c>
      <c r="H182" s="217">
        <v>4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44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222</v>
      </c>
      <c r="AT182" s="224" t="s">
        <v>217</v>
      </c>
      <c r="AU182" s="224" t="s">
        <v>80</v>
      </c>
      <c r="AY182" s="18" t="s">
        <v>214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80</v>
      </c>
      <c r="BK182" s="225">
        <f>ROUND(I182*H182,2)</f>
        <v>0</v>
      </c>
      <c r="BL182" s="18" t="s">
        <v>222</v>
      </c>
      <c r="BM182" s="224" t="s">
        <v>772</v>
      </c>
    </row>
    <row r="183" s="2" customFormat="1">
      <c r="A183" s="39"/>
      <c r="B183" s="40"/>
      <c r="C183" s="41"/>
      <c r="D183" s="226" t="s">
        <v>224</v>
      </c>
      <c r="E183" s="41"/>
      <c r="F183" s="227" t="s">
        <v>3567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224</v>
      </c>
      <c r="AU183" s="18" t="s">
        <v>80</v>
      </c>
    </row>
    <row r="184" s="2" customFormat="1" ht="16.5" customHeight="1">
      <c r="A184" s="39"/>
      <c r="B184" s="40"/>
      <c r="C184" s="213" t="s">
        <v>493</v>
      </c>
      <c r="D184" s="213" t="s">
        <v>217</v>
      </c>
      <c r="E184" s="214" t="s">
        <v>3568</v>
      </c>
      <c r="F184" s="215" t="s">
        <v>3569</v>
      </c>
      <c r="G184" s="216" t="s">
        <v>523</v>
      </c>
      <c r="H184" s="217">
        <v>8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222</v>
      </c>
      <c r="AT184" s="224" t="s">
        <v>217</v>
      </c>
      <c r="AU184" s="224" t="s">
        <v>80</v>
      </c>
      <c r="AY184" s="18" t="s">
        <v>214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222</v>
      </c>
      <c r="BM184" s="224" t="s">
        <v>780</v>
      </c>
    </row>
    <row r="185" s="2" customFormat="1">
      <c r="A185" s="39"/>
      <c r="B185" s="40"/>
      <c r="C185" s="41"/>
      <c r="D185" s="226" t="s">
        <v>224</v>
      </c>
      <c r="E185" s="41"/>
      <c r="F185" s="227" t="s">
        <v>3569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224</v>
      </c>
      <c r="AU185" s="18" t="s">
        <v>80</v>
      </c>
    </row>
    <row r="186" s="12" customFormat="1" ht="25.92" customHeight="1">
      <c r="A186" s="12"/>
      <c r="B186" s="197"/>
      <c r="C186" s="198"/>
      <c r="D186" s="199" t="s">
        <v>72</v>
      </c>
      <c r="E186" s="200" t="s">
        <v>3570</v>
      </c>
      <c r="F186" s="200" t="s">
        <v>3571</v>
      </c>
      <c r="G186" s="198"/>
      <c r="H186" s="198"/>
      <c r="I186" s="201"/>
      <c r="J186" s="202">
        <f>BK186</f>
        <v>0</v>
      </c>
      <c r="K186" s="198"/>
      <c r="L186" s="203"/>
      <c r="M186" s="204"/>
      <c r="N186" s="205"/>
      <c r="O186" s="205"/>
      <c r="P186" s="206">
        <f>SUM(P187:P292)</f>
        <v>0</v>
      </c>
      <c r="Q186" s="205"/>
      <c r="R186" s="206">
        <f>SUM(R187:R292)</f>
        <v>0</v>
      </c>
      <c r="S186" s="205"/>
      <c r="T186" s="207">
        <f>SUM(T187:T292)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8" t="s">
        <v>80</v>
      </c>
      <c r="AT186" s="209" t="s">
        <v>72</v>
      </c>
      <c r="AU186" s="209" t="s">
        <v>73</v>
      </c>
      <c r="AY186" s="208" t="s">
        <v>214</v>
      </c>
      <c r="BK186" s="210">
        <f>SUM(BK187:BK292)</f>
        <v>0</v>
      </c>
    </row>
    <row r="187" s="2" customFormat="1" ht="16.5" customHeight="1">
      <c r="A187" s="39"/>
      <c r="B187" s="40"/>
      <c r="C187" s="213" t="s">
        <v>501</v>
      </c>
      <c r="D187" s="213" t="s">
        <v>217</v>
      </c>
      <c r="E187" s="214" t="s">
        <v>3572</v>
      </c>
      <c r="F187" s="215" t="s">
        <v>3573</v>
      </c>
      <c r="G187" s="216" t="s">
        <v>220</v>
      </c>
      <c r="H187" s="217">
        <v>30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44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222</v>
      </c>
      <c r="AT187" s="224" t="s">
        <v>217</v>
      </c>
      <c r="AU187" s="224" t="s">
        <v>80</v>
      </c>
      <c r="AY187" s="18" t="s">
        <v>214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222</v>
      </c>
      <c r="BM187" s="224" t="s">
        <v>790</v>
      </c>
    </row>
    <row r="188" s="2" customFormat="1">
      <c r="A188" s="39"/>
      <c r="B188" s="40"/>
      <c r="C188" s="41"/>
      <c r="D188" s="226" t="s">
        <v>224</v>
      </c>
      <c r="E188" s="41"/>
      <c r="F188" s="227" t="s">
        <v>3573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224</v>
      </c>
      <c r="AU188" s="18" t="s">
        <v>80</v>
      </c>
    </row>
    <row r="189" s="2" customFormat="1" ht="16.5" customHeight="1">
      <c r="A189" s="39"/>
      <c r="B189" s="40"/>
      <c r="C189" s="213" t="s">
        <v>510</v>
      </c>
      <c r="D189" s="213" t="s">
        <v>217</v>
      </c>
      <c r="E189" s="214" t="s">
        <v>3574</v>
      </c>
      <c r="F189" s="215" t="s">
        <v>3575</v>
      </c>
      <c r="G189" s="216" t="s">
        <v>523</v>
      </c>
      <c r="H189" s="217">
        <v>10</v>
      </c>
      <c r="I189" s="218"/>
      <c r="J189" s="219">
        <f>ROUND(I189*H189,2)</f>
        <v>0</v>
      </c>
      <c r="K189" s="215" t="s">
        <v>19</v>
      </c>
      <c r="L189" s="45"/>
      <c r="M189" s="220" t="s">
        <v>19</v>
      </c>
      <c r="N189" s="221" t="s">
        <v>44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222</v>
      </c>
      <c r="AT189" s="224" t="s">
        <v>217</v>
      </c>
      <c r="AU189" s="224" t="s">
        <v>80</v>
      </c>
      <c r="AY189" s="18" t="s">
        <v>214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80</v>
      </c>
      <c r="BK189" s="225">
        <f>ROUND(I189*H189,2)</f>
        <v>0</v>
      </c>
      <c r="BL189" s="18" t="s">
        <v>222</v>
      </c>
      <c r="BM189" s="224" t="s">
        <v>801</v>
      </c>
    </row>
    <row r="190" s="2" customFormat="1">
      <c r="A190" s="39"/>
      <c r="B190" s="40"/>
      <c r="C190" s="41"/>
      <c r="D190" s="226" t="s">
        <v>224</v>
      </c>
      <c r="E190" s="41"/>
      <c r="F190" s="227" t="s">
        <v>3575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224</v>
      </c>
      <c r="AU190" s="18" t="s">
        <v>80</v>
      </c>
    </row>
    <row r="191" s="2" customFormat="1" ht="16.5" customHeight="1">
      <c r="A191" s="39"/>
      <c r="B191" s="40"/>
      <c r="C191" s="213" t="s">
        <v>514</v>
      </c>
      <c r="D191" s="213" t="s">
        <v>217</v>
      </c>
      <c r="E191" s="214" t="s">
        <v>3576</v>
      </c>
      <c r="F191" s="215" t="s">
        <v>3577</v>
      </c>
      <c r="G191" s="216" t="s">
        <v>523</v>
      </c>
      <c r="H191" s="217">
        <v>20</v>
      </c>
      <c r="I191" s="218"/>
      <c r="J191" s="219">
        <f>ROUND(I191*H191,2)</f>
        <v>0</v>
      </c>
      <c r="K191" s="215" t="s">
        <v>19</v>
      </c>
      <c r="L191" s="45"/>
      <c r="M191" s="220" t="s">
        <v>19</v>
      </c>
      <c r="N191" s="221" t="s">
        <v>44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222</v>
      </c>
      <c r="AT191" s="224" t="s">
        <v>217</v>
      </c>
      <c r="AU191" s="224" t="s">
        <v>80</v>
      </c>
      <c r="AY191" s="18" t="s">
        <v>214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222</v>
      </c>
      <c r="BM191" s="224" t="s">
        <v>813</v>
      </c>
    </row>
    <row r="192" s="2" customFormat="1">
      <c r="A192" s="39"/>
      <c r="B192" s="40"/>
      <c r="C192" s="41"/>
      <c r="D192" s="226" t="s">
        <v>224</v>
      </c>
      <c r="E192" s="41"/>
      <c r="F192" s="227" t="s">
        <v>3577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224</v>
      </c>
      <c r="AU192" s="18" t="s">
        <v>80</v>
      </c>
    </row>
    <row r="193" s="2" customFormat="1" ht="16.5" customHeight="1">
      <c r="A193" s="39"/>
      <c r="B193" s="40"/>
      <c r="C193" s="213" t="s">
        <v>520</v>
      </c>
      <c r="D193" s="213" t="s">
        <v>217</v>
      </c>
      <c r="E193" s="214" t="s">
        <v>3578</v>
      </c>
      <c r="F193" s="215" t="s">
        <v>3579</v>
      </c>
      <c r="G193" s="216" t="s">
        <v>523</v>
      </c>
      <c r="H193" s="217">
        <v>3828</v>
      </c>
      <c r="I193" s="218"/>
      <c r="J193" s="219">
        <f>ROUND(I193*H193,2)</f>
        <v>0</v>
      </c>
      <c r="K193" s="215" t="s">
        <v>19</v>
      </c>
      <c r="L193" s="45"/>
      <c r="M193" s="220" t="s">
        <v>19</v>
      </c>
      <c r="N193" s="221" t="s">
        <v>44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222</v>
      </c>
      <c r="AT193" s="224" t="s">
        <v>217</v>
      </c>
      <c r="AU193" s="224" t="s">
        <v>80</v>
      </c>
      <c r="AY193" s="18" t="s">
        <v>214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80</v>
      </c>
      <c r="BK193" s="225">
        <f>ROUND(I193*H193,2)</f>
        <v>0</v>
      </c>
      <c r="BL193" s="18" t="s">
        <v>222</v>
      </c>
      <c r="BM193" s="224" t="s">
        <v>821</v>
      </c>
    </row>
    <row r="194" s="2" customFormat="1">
      <c r="A194" s="39"/>
      <c r="B194" s="40"/>
      <c r="C194" s="41"/>
      <c r="D194" s="226" t="s">
        <v>224</v>
      </c>
      <c r="E194" s="41"/>
      <c r="F194" s="227" t="s">
        <v>3579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224</v>
      </c>
      <c r="AU194" s="18" t="s">
        <v>80</v>
      </c>
    </row>
    <row r="195" s="2" customFormat="1" ht="16.5" customHeight="1">
      <c r="A195" s="39"/>
      <c r="B195" s="40"/>
      <c r="C195" s="213" t="s">
        <v>526</v>
      </c>
      <c r="D195" s="213" t="s">
        <v>217</v>
      </c>
      <c r="E195" s="214" t="s">
        <v>3580</v>
      </c>
      <c r="F195" s="215" t="s">
        <v>3581</v>
      </c>
      <c r="G195" s="216" t="s">
        <v>523</v>
      </c>
      <c r="H195" s="217">
        <v>7696</v>
      </c>
      <c r="I195" s="218"/>
      <c r="J195" s="219">
        <f>ROUND(I195*H195,2)</f>
        <v>0</v>
      </c>
      <c r="K195" s="215" t="s">
        <v>19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222</v>
      </c>
      <c r="AT195" s="224" t="s">
        <v>217</v>
      </c>
      <c r="AU195" s="224" t="s">
        <v>80</v>
      </c>
      <c r="AY195" s="18" t="s">
        <v>214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222</v>
      </c>
      <c r="BM195" s="224" t="s">
        <v>831</v>
      </c>
    </row>
    <row r="196" s="2" customFormat="1">
      <c r="A196" s="39"/>
      <c r="B196" s="40"/>
      <c r="C196" s="41"/>
      <c r="D196" s="226" t="s">
        <v>224</v>
      </c>
      <c r="E196" s="41"/>
      <c r="F196" s="227" t="s">
        <v>3581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224</v>
      </c>
      <c r="AU196" s="18" t="s">
        <v>80</v>
      </c>
    </row>
    <row r="197" s="2" customFormat="1" ht="16.5" customHeight="1">
      <c r="A197" s="39"/>
      <c r="B197" s="40"/>
      <c r="C197" s="213" t="s">
        <v>531</v>
      </c>
      <c r="D197" s="213" t="s">
        <v>217</v>
      </c>
      <c r="E197" s="214" t="s">
        <v>3582</v>
      </c>
      <c r="F197" s="215" t="s">
        <v>3583</v>
      </c>
      <c r="G197" s="216" t="s">
        <v>220</v>
      </c>
      <c r="H197" s="217">
        <v>2520</v>
      </c>
      <c r="I197" s="218"/>
      <c r="J197" s="219">
        <f>ROUND(I197*H197,2)</f>
        <v>0</v>
      </c>
      <c r="K197" s="215" t="s">
        <v>19</v>
      </c>
      <c r="L197" s="45"/>
      <c r="M197" s="220" t="s">
        <v>19</v>
      </c>
      <c r="N197" s="221" t="s">
        <v>44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222</v>
      </c>
      <c r="AT197" s="224" t="s">
        <v>217</v>
      </c>
      <c r="AU197" s="224" t="s">
        <v>80</v>
      </c>
      <c r="AY197" s="18" t="s">
        <v>214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80</v>
      </c>
      <c r="BK197" s="225">
        <f>ROUND(I197*H197,2)</f>
        <v>0</v>
      </c>
      <c r="BL197" s="18" t="s">
        <v>222</v>
      </c>
      <c r="BM197" s="224" t="s">
        <v>839</v>
      </c>
    </row>
    <row r="198" s="2" customFormat="1">
      <c r="A198" s="39"/>
      <c r="B198" s="40"/>
      <c r="C198" s="41"/>
      <c r="D198" s="226" t="s">
        <v>224</v>
      </c>
      <c r="E198" s="41"/>
      <c r="F198" s="227" t="s">
        <v>3583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224</v>
      </c>
      <c r="AU198" s="18" t="s">
        <v>80</v>
      </c>
    </row>
    <row r="199" s="2" customFormat="1" ht="16.5" customHeight="1">
      <c r="A199" s="39"/>
      <c r="B199" s="40"/>
      <c r="C199" s="213" t="s">
        <v>539</v>
      </c>
      <c r="D199" s="213" t="s">
        <v>217</v>
      </c>
      <c r="E199" s="214" t="s">
        <v>3584</v>
      </c>
      <c r="F199" s="215" t="s">
        <v>3585</v>
      </c>
      <c r="G199" s="216" t="s">
        <v>220</v>
      </c>
      <c r="H199" s="217">
        <v>960</v>
      </c>
      <c r="I199" s="218"/>
      <c r="J199" s="219">
        <f>ROUND(I199*H199,2)</f>
        <v>0</v>
      </c>
      <c r="K199" s="215" t="s">
        <v>19</v>
      </c>
      <c r="L199" s="45"/>
      <c r="M199" s="220" t="s">
        <v>19</v>
      </c>
      <c r="N199" s="221" t="s">
        <v>44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222</v>
      </c>
      <c r="AT199" s="224" t="s">
        <v>217</v>
      </c>
      <c r="AU199" s="224" t="s">
        <v>80</v>
      </c>
      <c r="AY199" s="18" t="s">
        <v>214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80</v>
      </c>
      <c r="BK199" s="225">
        <f>ROUND(I199*H199,2)</f>
        <v>0</v>
      </c>
      <c r="BL199" s="18" t="s">
        <v>222</v>
      </c>
      <c r="BM199" s="224" t="s">
        <v>847</v>
      </c>
    </row>
    <row r="200" s="2" customFormat="1">
      <c r="A200" s="39"/>
      <c r="B200" s="40"/>
      <c r="C200" s="41"/>
      <c r="D200" s="226" t="s">
        <v>224</v>
      </c>
      <c r="E200" s="41"/>
      <c r="F200" s="227" t="s">
        <v>3585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224</v>
      </c>
      <c r="AU200" s="18" t="s">
        <v>80</v>
      </c>
    </row>
    <row r="201" s="2" customFormat="1" ht="16.5" customHeight="1">
      <c r="A201" s="39"/>
      <c r="B201" s="40"/>
      <c r="C201" s="213" t="s">
        <v>544</v>
      </c>
      <c r="D201" s="213" t="s">
        <v>217</v>
      </c>
      <c r="E201" s="214" t="s">
        <v>3586</v>
      </c>
      <c r="F201" s="215" t="s">
        <v>3587</v>
      </c>
      <c r="G201" s="216" t="s">
        <v>523</v>
      </c>
      <c r="H201" s="217">
        <v>69.599999999999994</v>
      </c>
      <c r="I201" s="218"/>
      <c r="J201" s="219">
        <f>ROUND(I201*H201,2)</f>
        <v>0</v>
      </c>
      <c r="K201" s="215" t="s">
        <v>19</v>
      </c>
      <c r="L201" s="45"/>
      <c r="M201" s="220" t="s">
        <v>19</v>
      </c>
      <c r="N201" s="221" t="s">
        <v>44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222</v>
      </c>
      <c r="AT201" s="224" t="s">
        <v>217</v>
      </c>
      <c r="AU201" s="224" t="s">
        <v>80</v>
      </c>
      <c r="AY201" s="18" t="s">
        <v>214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80</v>
      </c>
      <c r="BK201" s="225">
        <f>ROUND(I201*H201,2)</f>
        <v>0</v>
      </c>
      <c r="BL201" s="18" t="s">
        <v>222</v>
      </c>
      <c r="BM201" s="224" t="s">
        <v>855</v>
      </c>
    </row>
    <row r="202" s="2" customFormat="1">
      <c r="A202" s="39"/>
      <c r="B202" s="40"/>
      <c r="C202" s="41"/>
      <c r="D202" s="226" t="s">
        <v>224</v>
      </c>
      <c r="E202" s="41"/>
      <c r="F202" s="227" t="s">
        <v>3587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224</v>
      </c>
      <c r="AU202" s="18" t="s">
        <v>80</v>
      </c>
    </row>
    <row r="203" s="2" customFormat="1" ht="16.5" customHeight="1">
      <c r="A203" s="39"/>
      <c r="B203" s="40"/>
      <c r="C203" s="213" t="s">
        <v>548</v>
      </c>
      <c r="D203" s="213" t="s">
        <v>217</v>
      </c>
      <c r="E203" s="214" t="s">
        <v>3588</v>
      </c>
      <c r="F203" s="215" t="s">
        <v>3589</v>
      </c>
      <c r="G203" s="216" t="s">
        <v>220</v>
      </c>
      <c r="H203" s="217">
        <v>7020</v>
      </c>
      <c r="I203" s="218"/>
      <c r="J203" s="219">
        <f>ROUND(I203*H203,2)</f>
        <v>0</v>
      </c>
      <c r="K203" s="215" t="s">
        <v>19</v>
      </c>
      <c r="L203" s="45"/>
      <c r="M203" s="220" t="s">
        <v>19</v>
      </c>
      <c r="N203" s="221" t="s">
        <v>44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222</v>
      </c>
      <c r="AT203" s="224" t="s">
        <v>217</v>
      </c>
      <c r="AU203" s="224" t="s">
        <v>80</v>
      </c>
      <c r="AY203" s="18" t="s">
        <v>214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80</v>
      </c>
      <c r="BK203" s="225">
        <f>ROUND(I203*H203,2)</f>
        <v>0</v>
      </c>
      <c r="BL203" s="18" t="s">
        <v>222</v>
      </c>
      <c r="BM203" s="224" t="s">
        <v>865</v>
      </c>
    </row>
    <row r="204" s="2" customFormat="1">
      <c r="A204" s="39"/>
      <c r="B204" s="40"/>
      <c r="C204" s="41"/>
      <c r="D204" s="226" t="s">
        <v>224</v>
      </c>
      <c r="E204" s="41"/>
      <c r="F204" s="227" t="s">
        <v>3589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224</v>
      </c>
      <c r="AU204" s="18" t="s">
        <v>80</v>
      </c>
    </row>
    <row r="205" s="2" customFormat="1" ht="16.5" customHeight="1">
      <c r="A205" s="39"/>
      <c r="B205" s="40"/>
      <c r="C205" s="213" t="s">
        <v>555</v>
      </c>
      <c r="D205" s="213" t="s">
        <v>217</v>
      </c>
      <c r="E205" s="214" t="s">
        <v>3590</v>
      </c>
      <c r="F205" s="215" t="s">
        <v>3591</v>
      </c>
      <c r="G205" s="216" t="s">
        <v>220</v>
      </c>
      <c r="H205" s="217">
        <v>200</v>
      </c>
      <c r="I205" s="218"/>
      <c r="J205" s="219">
        <f>ROUND(I205*H205,2)</f>
        <v>0</v>
      </c>
      <c r="K205" s="215" t="s">
        <v>19</v>
      </c>
      <c r="L205" s="45"/>
      <c r="M205" s="220" t="s">
        <v>19</v>
      </c>
      <c r="N205" s="221" t="s">
        <v>44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222</v>
      </c>
      <c r="AT205" s="224" t="s">
        <v>217</v>
      </c>
      <c r="AU205" s="224" t="s">
        <v>80</v>
      </c>
      <c r="AY205" s="18" t="s">
        <v>214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80</v>
      </c>
      <c r="BK205" s="225">
        <f>ROUND(I205*H205,2)</f>
        <v>0</v>
      </c>
      <c r="BL205" s="18" t="s">
        <v>222</v>
      </c>
      <c r="BM205" s="224" t="s">
        <v>875</v>
      </c>
    </row>
    <row r="206" s="2" customFormat="1">
      <c r="A206" s="39"/>
      <c r="B206" s="40"/>
      <c r="C206" s="41"/>
      <c r="D206" s="226" t="s">
        <v>224</v>
      </c>
      <c r="E206" s="41"/>
      <c r="F206" s="227" t="s">
        <v>3591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224</v>
      </c>
      <c r="AU206" s="18" t="s">
        <v>80</v>
      </c>
    </row>
    <row r="207" s="2" customFormat="1" ht="16.5" customHeight="1">
      <c r="A207" s="39"/>
      <c r="B207" s="40"/>
      <c r="C207" s="213" t="s">
        <v>563</v>
      </c>
      <c r="D207" s="213" t="s">
        <v>217</v>
      </c>
      <c r="E207" s="214" t="s">
        <v>3592</v>
      </c>
      <c r="F207" s="215" t="s">
        <v>3593</v>
      </c>
      <c r="G207" s="216" t="s">
        <v>523</v>
      </c>
      <c r="H207" s="217">
        <v>40</v>
      </c>
      <c r="I207" s="218"/>
      <c r="J207" s="219">
        <f>ROUND(I207*H207,2)</f>
        <v>0</v>
      </c>
      <c r="K207" s="215" t="s">
        <v>19</v>
      </c>
      <c r="L207" s="45"/>
      <c r="M207" s="220" t="s">
        <v>19</v>
      </c>
      <c r="N207" s="221" t="s">
        <v>44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222</v>
      </c>
      <c r="AT207" s="224" t="s">
        <v>217</v>
      </c>
      <c r="AU207" s="224" t="s">
        <v>80</v>
      </c>
      <c r="AY207" s="18" t="s">
        <v>214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80</v>
      </c>
      <c r="BK207" s="225">
        <f>ROUND(I207*H207,2)</f>
        <v>0</v>
      </c>
      <c r="BL207" s="18" t="s">
        <v>222</v>
      </c>
      <c r="BM207" s="224" t="s">
        <v>883</v>
      </c>
    </row>
    <row r="208" s="2" customFormat="1">
      <c r="A208" s="39"/>
      <c r="B208" s="40"/>
      <c r="C208" s="41"/>
      <c r="D208" s="226" t="s">
        <v>224</v>
      </c>
      <c r="E208" s="41"/>
      <c r="F208" s="227" t="s">
        <v>3593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224</v>
      </c>
      <c r="AU208" s="18" t="s">
        <v>80</v>
      </c>
    </row>
    <row r="209" s="2" customFormat="1" ht="16.5" customHeight="1">
      <c r="A209" s="39"/>
      <c r="B209" s="40"/>
      <c r="C209" s="213" t="s">
        <v>569</v>
      </c>
      <c r="D209" s="213" t="s">
        <v>217</v>
      </c>
      <c r="E209" s="214" t="s">
        <v>3594</v>
      </c>
      <c r="F209" s="215" t="s">
        <v>3595</v>
      </c>
      <c r="G209" s="216" t="s">
        <v>523</v>
      </c>
      <c r="H209" s="217">
        <v>20</v>
      </c>
      <c r="I209" s="218"/>
      <c r="J209" s="219">
        <f>ROUND(I209*H209,2)</f>
        <v>0</v>
      </c>
      <c r="K209" s="215" t="s">
        <v>19</v>
      </c>
      <c r="L209" s="45"/>
      <c r="M209" s="220" t="s">
        <v>19</v>
      </c>
      <c r="N209" s="221" t="s">
        <v>44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222</v>
      </c>
      <c r="AT209" s="224" t="s">
        <v>217</v>
      </c>
      <c r="AU209" s="224" t="s">
        <v>80</v>
      </c>
      <c r="AY209" s="18" t="s">
        <v>214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80</v>
      </c>
      <c r="BK209" s="225">
        <f>ROUND(I209*H209,2)</f>
        <v>0</v>
      </c>
      <c r="BL209" s="18" t="s">
        <v>222</v>
      </c>
      <c r="BM209" s="224" t="s">
        <v>893</v>
      </c>
    </row>
    <row r="210" s="2" customFormat="1">
      <c r="A210" s="39"/>
      <c r="B210" s="40"/>
      <c r="C210" s="41"/>
      <c r="D210" s="226" t="s">
        <v>224</v>
      </c>
      <c r="E210" s="41"/>
      <c r="F210" s="227" t="s">
        <v>3595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224</v>
      </c>
      <c r="AU210" s="18" t="s">
        <v>80</v>
      </c>
    </row>
    <row r="211" s="2" customFormat="1" ht="16.5" customHeight="1">
      <c r="A211" s="39"/>
      <c r="B211" s="40"/>
      <c r="C211" s="213" t="s">
        <v>334</v>
      </c>
      <c r="D211" s="213" t="s">
        <v>217</v>
      </c>
      <c r="E211" s="214" t="s">
        <v>3596</v>
      </c>
      <c r="F211" s="215" t="s">
        <v>3597</v>
      </c>
      <c r="G211" s="216" t="s">
        <v>523</v>
      </c>
      <c r="H211" s="217">
        <v>14</v>
      </c>
      <c r="I211" s="218"/>
      <c r="J211" s="219">
        <f>ROUND(I211*H211,2)</f>
        <v>0</v>
      </c>
      <c r="K211" s="215" t="s">
        <v>19</v>
      </c>
      <c r="L211" s="45"/>
      <c r="M211" s="220" t="s">
        <v>19</v>
      </c>
      <c r="N211" s="221" t="s">
        <v>44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222</v>
      </c>
      <c r="AT211" s="224" t="s">
        <v>217</v>
      </c>
      <c r="AU211" s="224" t="s">
        <v>80</v>
      </c>
      <c r="AY211" s="18" t="s">
        <v>214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80</v>
      </c>
      <c r="BK211" s="225">
        <f>ROUND(I211*H211,2)</f>
        <v>0</v>
      </c>
      <c r="BL211" s="18" t="s">
        <v>222</v>
      </c>
      <c r="BM211" s="224" t="s">
        <v>686</v>
      </c>
    </row>
    <row r="212" s="2" customFormat="1">
      <c r="A212" s="39"/>
      <c r="B212" s="40"/>
      <c r="C212" s="41"/>
      <c r="D212" s="226" t="s">
        <v>224</v>
      </c>
      <c r="E212" s="41"/>
      <c r="F212" s="227" t="s">
        <v>3597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224</v>
      </c>
      <c r="AU212" s="18" t="s">
        <v>80</v>
      </c>
    </row>
    <row r="213" s="2" customFormat="1" ht="16.5" customHeight="1">
      <c r="A213" s="39"/>
      <c r="B213" s="40"/>
      <c r="C213" s="213" t="s">
        <v>579</v>
      </c>
      <c r="D213" s="213" t="s">
        <v>217</v>
      </c>
      <c r="E213" s="214" t="s">
        <v>3598</v>
      </c>
      <c r="F213" s="215" t="s">
        <v>3599</v>
      </c>
      <c r="G213" s="216" t="s">
        <v>523</v>
      </c>
      <c r="H213" s="217">
        <v>14</v>
      </c>
      <c r="I213" s="218"/>
      <c r="J213" s="219">
        <f>ROUND(I213*H213,2)</f>
        <v>0</v>
      </c>
      <c r="K213" s="215" t="s">
        <v>19</v>
      </c>
      <c r="L213" s="45"/>
      <c r="M213" s="220" t="s">
        <v>19</v>
      </c>
      <c r="N213" s="221" t="s">
        <v>44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222</v>
      </c>
      <c r="AT213" s="224" t="s">
        <v>217</v>
      </c>
      <c r="AU213" s="224" t="s">
        <v>80</v>
      </c>
      <c r="AY213" s="18" t="s">
        <v>214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80</v>
      </c>
      <c r="BK213" s="225">
        <f>ROUND(I213*H213,2)</f>
        <v>0</v>
      </c>
      <c r="BL213" s="18" t="s">
        <v>222</v>
      </c>
      <c r="BM213" s="224" t="s">
        <v>908</v>
      </c>
    </row>
    <row r="214" s="2" customFormat="1">
      <c r="A214" s="39"/>
      <c r="B214" s="40"/>
      <c r="C214" s="41"/>
      <c r="D214" s="226" t="s">
        <v>224</v>
      </c>
      <c r="E214" s="41"/>
      <c r="F214" s="227" t="s">
        <v>3599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224</v>
      </c>
      <c r="AU214" s="18" t="s">
        <v>80</v>
      </c>
    </row>
    <row r="215" s="2" customFormat="1" ht="16.5" customHeight="1">
      <c r="A215" s="39"/>
      <c r="B215" s="40"/>
      <c r="C215" s="213" t="s">
        <v>582</v>
      </c>
      <c r="D215" s="213" t="s">
        <v>217</v>
      </c>
      <c r="E215" s="214" t="s">
        <v>3600</v>
      </c>
      <c r="F215" s="215" t="s">
        <v>3601</v>
      </c>
      <c r="G215" s="216" t="s">
        <v>523</v>
      </c>
      <c r="H215" s="217">
        <v>1</v>
      </c>
      <c r="I215" s="218"/>
      <c r="J215" s="219">
        <f>ROUND(I215*H215,2)</f>
        <v>0</v>
      </c>
      <c r="K215" s="215" t="s">
        <v>19</v>
      </c>
      <c r="L215" s="45"/>
      <c r="M215" s="220" t="s">
        <v>19</v>
      </c>
      <c r="N215" s="221" t="s">
        <v>44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222</v>
      </c>
      <c r="AT215" s="224" t="s">
        <v>217</v>
      </c>
      <c r="AU215" s="224" t="s">
        <v>80</v>
      </c>
      <c r="AY215" s="18" t="s">
        <v>214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80</v>
      </c>
      <c r="BK215" s="225">
        <f>ROUND(I215*H215,2)</f>
        <v>0</v>
      </c>
      <c r="BL215" s="18" t="s">
        <v>222</v>
      </c>
      <c r="BM215" s="224" t="s">
        <v>916</v>
      </c>
    </row>
    <row r="216" s="2" customFormat="1">
      <c r="A216" s="39"/>
      <c r="B216" s="40"/>
      <c r="C216" s="41"/>
      <c r="D216" s="226" t="s">
        <v>224</v>
      </c>
      <c r="E216" s="41"/>
      <c r="F216" s="227" t="s">
        <v>3601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224</v>
      </c>
      <c r="AU216" s="18" t="s">
        <v>80</v>
      </c>
    </row>
    <row r="217" s="2" customFormat="1" ht="16.5" customHeight="1">
      <c r="A217" s="39"/>
      <c r="B217" s="40"/>
      <c r="C217" s="213" t="s">
        <v>588</v>
      </c>
      <c r="D217" s="213" t="s">
        <v>217</v>
      </c>
      <c r="E217" s="214" t="s">
        <v>3602</v>
      </c>
      <c r="F217" s="215" t="s">
        <v>3603</v>
      </c>
      <c r="G217" s="216" t="s">
        <v>523</v>
      </c>
      <c r="H217" s="217">
        <v>6</v>
      </c>
      <c r="I217" s="218"/>
      <c r="J217" s="219">
        <f>ROUND(I217*H217,2)</f>
        <v>0</v>
      </c>
      <c r="K217" s="215" t="s">
        <v>19</v>
      </c>
      <c r="L217" s="45"/>
      <c r="M217" s="220" t="s">
        <v>19</v>
      </c>
      <c r="N217" s="221" t="s">
        <v>44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222</v>
      </c>
      <c r="AT217" s="224" t="s">
        <v>217</v>
      </c>
      <c r="AU217" s="224" t="s">
        <v>80</v>
      </c>
      <c r="AY217" s="18" t="s">
        <v>214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80</v>
      </c>
      <c r="BK217" s="225">
        <f>ROUND(I217*H217,2)</f>
        <v>0</v>
      </c>
      <c r="BL217" s="18" t="s">
        <v>222</v>
      </c>
      <c r="BM217" s="224" t="s">
        <v>924</v>
      </c>
    </row>
    <row r="218" s="2" customFormat="1">
      <c r="A218" s="39"/>
      <c r="B218" s="40"/>
      <c r="C218" s="41"/>
      <c r="D218" s="226" t="s">
        <v>224</v>
      </c>
      <c r="E218" s="41"/>
      <c r="F218" s="227" t="s">
        <v>3603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224</v>
      </c>
      <c r="AU218" s="18" t="s">
        <v>80</v>
      </c>
    </row>
    <row r="219" s="2" customFormat="1" ht="16.5" customHeight="1">
      <c r="A219" s="39"/>
      <c r="B219" s="40"/>
      <c r="C219" s="213" t="s">
        <v>594</v>
      </c>
      <c r="D219" s="213" t="s">
        <v>217</v>
      </c>
      <c r="E219" s="214" t="s">
        <v>3604</v>
      </c>
      <c r="F219" s="215" t="s">
        <v>3605</v>
      </c>
      <c r="G219" s="216" t="s">
        <v>523</v>
      </c>
      <c r="H219" s="217">
        <v>15</v>
      </c>
      <c r="I219" s="218"/>
      <c r="J219" s="219">
        <f>ROUND(I219*H219,2)</f>
        <v>0</v>
      </c>
      <c r="K219" s="215" t="s">
        <v>19</v>
      </c>
      <c r="L219" s="45"/>
      <c r="M219" s="220" t="s">
        <v>19</v>
      </c>
      <c r="N219" s="221" t="s">
        <v>44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222</v>
      </c>
      <c r="AT219" s="224" t="s">
        <v>217</v>
      </c>
      <c r="AU219" s="224" t="s">
        <v>80</v>
      </c>
      <c r="AY219" s="18" t="s">
        <v>214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80</v>
      </c>
      <c r="BK219" s="225">
        <f>ROUND(I219*H219,2)</f>
        <v>0</v>
      </c>
      <c r="BL219" s="18" t="s">
        <v>222</v>
      </c>
      <c r="BM219" s="224" t="s">
        <v>934</v>
      </c>
    </row>
    <row r="220" s="2" customFormat="1">
      <c r="A220" s="39"/>
      <c r="B220" s="40"/>
      <c r="C220" s="41"/>
      <c r="D220" s="226" t="s">
        <v>224</v>
      </c>
      <c r="E220" s="41"/>
      <c r="F220" s="227" t="s">
        <v>3605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224</v>
      </c>
      <c r="AU220" s="18" t="s">
        <v>80</v>
      </c>
    </row>
    <row r="221" s="2" customFormat="1" ht="16.5" customHeight="1">
      <c r="A221" s="39"/>
      <c r="B221" s="40"/>
      <c r="C221" s="213" t="s">
        <v>600</v>
      </c>
      <c r="D221" s="213" t="s">
        <v>217</v>
      </c>
      <c r="E221" s="214" t="s">
        <v>3606</v>
      </c>
      <c r="F221" s="215" t="s">
        <v>3607</v>
      </c>
      <c r="G221" s="216" t="s">
        <v>220</v>
      </c>
      <c r="H221" s="217">
        <v>1560</v>
      </c>
      <c r="I221" s="218"/>
      <c r="J221" s="219">
        <f>ROUND(I221*H221,2)</f>
        <v>0</v>
      </c>
      <c r="K221" s="215" t="s">
        <v>19</v>
      </c>
      <c r="L221" s="45"/>
      <c r="M221" s="220" t="s">
        <v>19</v>
      </c>
      <c r="N221" s="221" t="s">
        <v>44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222</v>
      </c>
      <c r="AT221" s="224" t="s">
        <v>217</v>
      </c>
      <c r="AU221" s="224" t="s">
        <v>80</v>
      </c>
      <c r="AY221" s="18" t="s">
        <v>214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80</v>
      </c>
      <c r="BK221" s="225">
        <f>ROUND(I221*H221,2)</f>
        <v>0</v>
      </c>
      <c r="BL221" s="18" t="s">
        <v>222</v>
      </c>
      <c r="BM221" s="224" t="s">
        <v>942</v>
      </c>
    </row>
    <row r="222" s="2" customFormat="1">
      <c r="A222" s="39"/>
      <c r="B222" s="40"/>
      <c r="C222" s="41"/>
      <c r="D222" s="226" t="s">
        <v>224</v>
      </c>
      <c r="E222" s="41"/>
      <c r="F222" s="227" t="s">
        <v>3607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224</v>
      </c>
      <c r="AU222" s="18" t="s">
        <v>80</v>
      </c>
    </row>
    <row r="223" s="2" customFormat="1" ht="16.5" customHeight="1">
      <c r="A223" s="39"/>
      <c r="B223" s="40"/>
      <c r="C223" s="213" t="s">
        <v>606</v>
      </c>
      <c r="D223" s="213" t="s">
        <v>217</v>
      </c>
      <c r="E223" s="214" t="s">
        <v>3608</v>
      </c>
      <c r="F223" s="215" t="s">
        <v>3609</v>
      </c>
      <c r="G223" s="216" t="s">
        <v>220</v>
      </c>
      <c r="H223" s="217">
        <v>3065</v>
      </c>
      <c r="I223" s="218"/>
      <c r="J223" s="219">
        <f>ROUND(I223*H223,2)</f>
        <v>0</v>
      </c>
      <c r="K223" s="215" t="s">
        <v>19</v>
      </c>
      <c r="L223" s="45"/>
      <c r="M223" s="220" t="s">
        <v>19</v>
      </c>
      <c r="N223" s="221" t="s">
        <v>44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222</v>
      </c>
      <c r="AT223" s="224" t="s">
        <v>217</v>
      </c>
      <c r="AU223" s="224" t="s">
        <v>80</v>
      </c>
      <c r="AY223" s="18" t="s">
        <v>214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80</v>
      </c>
      <c r="BK223" s="225">
        <f>ROUND(I223*H223,2)</f>
        <v>0</v>
      </c>
      <c r="BL223" s="18" t="s">
        <v>222</v>
      </c>
      <c r="BM223" s="224" t="s">
        <v>950</v>
      </c>
    </row>
    <row r="224" s="2" customFormat="1">
      <c r="A224" s="39"/>
      <c r="B224" s="40"/>
      <c r="C224" s="41"/>
      <c r="D224" s="226" t="s">
        <v>224</v>
      </c>
      <c r="E224" s="41"/>
      <c r="F224" s="227" t="s">
        <v>3609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224</v>
      </c>
      <c r="AU224" s="18" t="s">
        <v>80</v>
      </c>
    </row>
    <row r="225" s="2" customFormat="1" ht="16.5" customHeight="1">
      <c r="A225" s="39"/>
      <c r="B225" s="40"/>
      <c r="C225" s="213" t="s">
        <v>612</v>
      </c>
      <c r="D225" s="213" t="s">
        <v>217</v>
      </c>
      <c r="E225" s="214" t="s">
        <v>3610</v>
      </c>
      <c r="F225" s="215" t="s">
        <v>3611</v>
      </c>
      <c r="G225" s="216" t="s">
        <v>220</v>
      </c>
      <c r="H225" s="217">
        <v>130</v>
      </c>
      <c r="I225" s="218"/>
      <c r="J225" s="219">
        <f>ROUND(I225*H225,2)</f>
        <v>0</v>
      </c>
      <c r="K225" s="215" t="s">
        <v>19</v>
      </c>
      <c r="L225" s="45"/>
      <c r="M225" s="220" t="s">
        <v>19</v>
      </c>
      <c r="N225" s="221" t="s">
        <v>44</v>
      </c>
      <c r="O225" s="85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222</v>
      </c>
      <c r="AT225" s="224" t="s">
        <v>217</v>
      </c>
      <c r="AU225" s="224" t="s">
        <v>80</v>
      </c>
      <c r="AY225" s="18" t="s">
        <v>214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80</v>
      </c>
      <c r="BK225" s="225">
        <f>ROUND(I225*H225,2)</f>
        <v>0</v>
      </c>
      <c r="BL225" s="18" t="s">
        <v>222</v>
      </c>
      <c r="BM225" s="224" t="s">
        <v>958</v>
      </c>
    </row>
    <row r="226" s="2" customFormat="1">
      <c r="A226" s="39"/>
      <c r="B226" s="40"/>
      <c r="C226" s="41"/>
      <c r="D226" s="226" t="s">
        <v>224</v>
      </c>
      <c r="E226" s="41"/>
      <c r="F226" s="227" t="s">
        <v>3611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224</v>
      </c>
      <c r="AU226" s="18" t="s">
        <v>80</v>
      </c>
    </row>
    <row r="227" s="2" customFormat="1" ht="16.5" customHeight="1">
      <c r="A227" s="39"/>
      <c r="B227" s="40"/>
      <c r="C227" s="213" t="s">
        <v>616</v>
      </c>
      <c r="D227" s="213" t="s">
        <v>217</v>
      </c>
      <c r="E227" s="214" t="s">
        <v>3612</v>
      </c>
      <c r="F227" s="215" t="s">
        <v>3613</v>
      </c>
      <c r="G227" s="216" t="s">
        <v>220</v>
      </c>
      <c r="H227" s="217">
        <v>90</v>
      </c>
      <c r="I227" s="218"/>
      <c r="J227" s="219">
        <f>ROUND(I227*H227,2)</f>
        <v>0</v>
      </c>
      <c r="K227" s="215" t="s">
        <v>19</v>
      </c>
      <c r="L227" s="45"/>
      <c r="M227" s="220" t="s">
        <v>19</v>
      </c>
      <c r="N227" s="221" t="s">
        <v>44</v>
      </c>
      <c r="O227" s="85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222</v>
      </c>
      <c r="AT227" s="224" t="s">
        <v>217</v>
      </c>
      <c r="AU227" s="224" t="s">
        <v>80</v>
      </c>
      <c r="AY227" s="18" t="s">
        <v>214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80</v>
      </c>
      <c r="BK227" s="225">
        <f>ROUND(I227*H227,2)</f>
        <v>0</v>
      </c>
      <c r="BL227" s="18" t="s">
        <v>222</v>
      </c>
      <c r="BM227" s="224" t="s">
        <v>966</v>
      </c>
    </row>
    <row r="228" s="2" customFormat="1">
      <c r="A228" s="39"/>
      <c r="B228" s="40"/>
      <c r="C228" s="41"/>
      <c r="D228" s="226" t="s">
        <v>224</v>
      </c>
      <c r="E228" s="41"/>
      <c r="F228" s="227" t="s">
        <v>3613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224</v>
      </c>
      <c r="AU228" s="18" t="s">
        <v>80</v>
      </c>
    </row>
    <row r="229" s="2" customFormat="1" ht="16.5" customHeight="1">
      <c r="A229" s="39"/>
      <c r="B229" s="40"/>
      <c r="C229" s="213" t="s">
        <v>622</v>
      </c>
      <c r="D229" s="213" t="s">
        <v>217</v>
      </c>
      <c r="E229" s="214" t="s">
        <v>3614</v>
      </c>
      <c r="F229" s="215" t="s">
        <v>3615</v>
      </c>
      <c r="G229" s="216" t="s">
        <v>220</v>
      </c>
      <c r="H229" s="217">
        <v>125</v>
      </c>
      <c r="I229" s="218"/>
      <c r="J229" s="219">
        <f>ROUND(I229*H229,2)</f>
        <v>0</v>
      </c>
      <c r="K229" s="215" t="s">
        <v>19</v>
      </c>
      <c r="L229" s="45"/>
      <c r="M229" s="220" t="s">
        <v>19</v>
      </c>
      <c r="N229" s="221" t="s">
        <v>44</v>
      </c>
      <c r="O229" s="85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222</v>
      </c>
      <c r="AT229" s="224" t="s">
        <v>217</v>
      </c>
      <c r="AU229" s="224" t="s">
        <v>80</v>
      </c>
      <c r="AY229" s="18" t="s">
        <v>214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80</v>
      </c>
      <c r="BK229" s="225">
        <f>ROUND(I229*H229,2)</f>
        <v>0</v>
      </c>
      <c r="BL229" s="18" t="s">
        <v>222</v>
      </c>
      <c r="BM229" s="224" t="s">
        <v>976</v>
      </c>
    </row>
    <row r="230" s="2" customFormat="1">
      <c r="A230" s="39"/>
      <c r="B230" s="40"/>
      <c r="C230" s="41"/>
      <c r="D230" s="226" t="s">
        <v>224</v>
      </c>
      <c r="E230" s="41"/>
      <c r="F230" s="227" t="s">
        <v>3615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224</v>
      </c>
      <c r="AU230" s="18" t="s">
        <v>80</v>
      </c>
    </row>
    <row r="231" s="2" customFormat="1" ht="16.5" customHeight="1">
      <c r="A231" s="39"/>
      <c r="B231" s="40"/>
      <c r="C231" s="213" t="s">
        <v>628</v>
      </c>
      <c r="D231" s="213" t="s">
        <v>217</v>
      </c>
      <c r="E231" s="214" t="s">
        <v>3616</v>
      </c>
      <c r="F231" s="215" t="s">
        <v>3617</v>
      </c>
      <c r="G231" s="216" t="s">
        <v>523</v>
      </c>
      <c r="H231" s="217">
        <v>4</v>
      </c>
      <c r="I231" s="218"/>
      <c r="J231" s="219">
        <f>ROUND(I231*H231,2)</f>
        <v>0</v>
      </c>
      <c r="K231" s="215" t="s">
        <v>19</v>
      </c>
      <c r="L231" s="45"/>
      <c r="M231" s="220" t="s">
        <v>19</v>
      </c>
      <c r="N231" s="221" t="s">
        <v>44</v>
      </c>
      <c r="O231" s="85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222</v>
      </c>
      <c r="AT231" s="224" t="s">
        <v>217</v>
      </c>
      <c r="AU231" s="224" t="s">
        <v>80</v>
      </c>
      <c r="AY231" s="18" t="s">
        <v>214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80</v>
      </c>
      <c r="BK231" s="225">
        <f>ROUND(I231*H231,2)</f>
        <v>0</v>
      </c>
      <c r="BL231" s="18" t="s">
        <v>222</v>
      </c>
      <c r="BM231" s="224" t="s">
        <v>984</v>
      </c>
    </row>
    <row r="232" s="2" customFormat="1">
      <c r="A232" s="39"/>
      <c r="B232" s="40"/>
      <c r="C232" s="41"/>
      <c r="D232" s="226" t="s">
        <v>224</v>
      </c>
      <c r="E232" s="41"/>
      <c r="F232" s="227" t="s">
        <v>3617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224</v>
      </c>
      <c r="AU232" s="18" t="s">
        <v>80</v>
      </c>
    </row>
    <row r="233" s="2" customFormat="1" ht="16.5" customHeight="1">
      <c r="A233" s="39"/>
      <c r="B233" s="40"/>
      <c r="C233" s="213" t="s">
        <v>634</v>
      </c>
      <c r="D233" s="213" t="s">
        <v>217</v>
      </c>
      <c r="E233" s="214" t="s">
        <v>3618</v>
      </c>
      <c r="F233" s="215" t="s">
        <v>3619</v>
      </c>
      <c r="G233" s="216" t="s">
        <v>523</v>
      </c>
      <c r="H233" s="217">
        <v>1</v>
      </c>
      <c r="I233" s="218"/>
      <c r="J233" s="219">
        <f>ROUND(I233*H233,2)</f>
        <v>0</v>
      </c>
      <c r="K233" s="215" t="s">
        <v>19</v>
      </c>
      <c r="L233" s="45"/>
      <c r="M233" s="220" t="s">
        <v>19</v>
      </c>
      <c r="N233" s="221" t="s">
        <v>44</v>
      </c>
      <c r="O233" s="85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222</v>
      </c>
      <c r="AT233" s="224" t="s">
        <v>217</v>
      </c>
      <c r="AU233" s="224" t="s">
        <v>80</v>
      </c>
      <c r="AY233" s="18" t="s">
        <v>214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80</v>
      </c>
      <c r="BK233" s="225">
        <f>ROUND(I233*H233,2)</f>
        <v>0</v>
      </c>
      <c r="BL233" s="18" t="s">
        <v>222</v>
      </c>
      <c r="BM233" s="224" t="s">
        <v>992</v>
      </c>
    </row>
    <row r="234" s="2" customFormat="1">
      <c r="A234" s="39"/>
      <c r="B234" s="40"/>
      <c r="C234" s="41"/>
      <c r="D234" s="226" t="s">
        <v>224</v>
      </c>
      <c r="E234" s="41"/>
      <c r="F234" s="227" t="s">
        <v>3619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224</v>
      </c>
      <c r="AU234" s="18" t="s">
        <v>80</v>
      </c>
    </row>
    <row r="235" s="2" customFormat="1" ht="16.5" customHeight="1">
      <c r="A235" s="39"/>
      <c r="B235" s="40"/>
      <c r="C235" s="213" t="s">
        <v>640</v>
      </c>
      <c r="D235" s="213" t="s">
        <v>217</v>
      </c>
      <c r="E235" s="214" t="s">
        <v>3620</v>
      </c>
      <c r="F235" s="215" t="s">
        <v>3621</v>
      </c>
      <c r="G235" s="216" t="s">
        <v>220</v>
      </c>
      <c r="H235" s="217">
        <v>60</v>
      </c>
      <c r="I235" s="218"/>
      <c r="J235" s="219">
        <f>ROUND(I235*H235,2)</f>
        <v>0</v>
      </c>
      <c r="K235" s="215" t="s">
        <v>19</v>
      </c>
      <c r="L235" s="45"/>
      <c r="M235" s="220" t="s">
        <v>19</v>
      </c>
      <c r="N235" s="221" t="s">
        <v>44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222</v>
      </c>
      <c r="AT235" s="224" t="s">
        <v>217</v>
      </c>
      <c r="AU235" s="224" t="s">
        <v>80</v>
      </c>
      <c r="AY235" s="18" t="s">
        <v>214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80</v>
      </c>
      <c r="BK235" s="225">
        <f>ROUND(I235*H235,2)</f>
        <v>0</v>
      </c>
      <c r="BL235" s="18" t="s">
        <v>222</v>
      </c>
      <c r="BM235" s="224" t="s">
        <v>1000</v>
      </c>
    </row>
    <row r="236" s="2" customFormat="1">
      <c r="A236" s="39"/>
      <c r="B236" s="40"/>
      <c r="C236" s="41"/>
      <c r="D236" s="226" t="s">
        <v>224</v>
      </c>
      <c r="E236" s="41"/>
      <c r="F236" s="227" t="s">
        <v>3621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224</v>
      </c>
      <c r="AU236" s="18" t="s">
        <v>80</v>
      </c>
    </row>
    <row r="237" s="2" customFormat="1" ht="16.5" customHeight="1">
      <c r="A237" s="39"/>
      <c r="B237" s="40"/>
      <c r="C237" s="213" t="s">
        <v>646</v>
      </c>
      <c r="D237" s="213" t="s">
        <v>217</v>
      </c>
      <c r="E237" s="214" t="s">
        <v>3622</v>
      </c>
      <c r="F237" s="215" t="s">
        <v>3623</v>
      </c>
      <c r="G237" s="216" t="s">
        <v>220</v>
      </c>
      <c r="H237" s="217">
        <v>200</v>
      </c>
      <c r="I237" s="218"/>
      <c r="J237" s="219">
        <f>ROUND(I237*H237,2)</f>
        <v>0</v>
      </c>
      <c r="K237" s="215" t="s">
        <v>19</v>
      </c>
      <c r="L237" s="45"/>
      <c r="M237" s="220" t="s">
        <v>19</v>
      </c>
      <c r="N237" s="221" t="s">
        <v>44</v>
      </c>
      <c r="O237" s="85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222</v>
      </c>
      <c r="AT237" s="224" t="s">
        <v>217</v>
      </c>
      <c r="AU237" s="224" t="s">
        <v>80</v>
      </c>
      <c r="AY237" s="18" t="s">
        <v>214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80</v>
      </c>
      <c r="BK237" s="225">
        <f>ROUND(I237*H237,2)</f>
        <v>0</v>
      </c>
      <c r="BL237" s="18" t="s">
        <v>222</v>
      </c>
      <c r="BM237" s="224" t="s">
        <v>1008</v>
      </c>
    </row>
    <row r="238" s="2" customFormat="1">
      <c r="A238" s="39"/>
      <c r="B238" s="40"/>
      <c r="C238" s="41"/>
      <c r="D238" s="226" t="s">
        <v>224</v>
      </c>
      <c r="E238" s="41"/>
      <c r="F238" s="227" t="s">
        <v>3623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224</v>
      </c>
      <c r="AU238" s="18" t="s">
        <v>80</v>
      </c>
    </row>
    <row r="239" s="2" customFormat="1" ht="16.5" customHeight="1">
      <c r="A239" s="39"/>
      <c r="B239" s="40"/>
      <c r="C239" s="213" t="s">
        <v>652</v>
      </c>
      <c r="D239" s="213" t="s">
        <v>217</v>
      </c>
      <c r="E239" s="214" t="s">
        <v>3624</v>
      </c>
      <c r="F239" s="215" t="s">
        <v>3625</v>
      </c>
      <c r="G239" s="216" t="s">
        <v>523</v>
      </c>
      <c r="H239" s="217">
        <v>3</v>
      </c>
      <c r="I239" s="218"/>
      <c r="J239" s="219">
        <f>ROUND(I239*H239,2)</f>
        <v>0</v>
      </c>
      <c r="K239" s="215" t="s">
        <v>19</v>
      </c>
      <c r="L239" s="45"/>
      <c r="M239" s="220" t="s">
        <v>19</v>
      </c>
      <c r="N239" s="221" t="s">
        <v>44</v>
      </c>
      <c r="O239" s="85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222</v>
      </c>
      <c r="AT239" s="224" t="s">
        <v>217</v>
      </c>
      <c r="AU239" s="224" t="s">
        <v>80</v>
      </c>
      <c r="AY239" s="18" t="s">
        <v>214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80</v>
      </c>
      <c r="BK239" s="225">
        <f>ROUND(I239*H239,2)</f>
        <v>0</v>
      </c>
      <c r="BL239" s="18" t="s">
        <v>222</v>
      </c>
      <c r="BM239" s="224" t="s">
        <v>1016</v>
      </c>
    </row>
    <row r="240" s="2" customFormat="1">
      <c r="A240" s="39"/>
      <c r="B240" s="40"/>
      <c r="C240" s="41"/>
      <c r="D240" s="226" t="s">
        <v>224</v>
      </c>
      <c r="E240" s="41"/>
      <c r="F240" s="227" t="s">
        <v>3625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224</v>
      </c>
      <c r="AU240" s="18" t="s">
        <v>80</v>
      </c>
    </row>
    <row r="241" s="2" customFormat="1" ht="16.5" customHeight="1">
      <c r="A241" s="39"/>
      <c r="B241" s="40"/>
      <c r="C241" s="213" t="s">
        <v>658</v>
      </c>
      <c r="D241" s="213" t="s">
        <v>217</v>
      </c>
      <c r="E241" s="214" t="s">
        <v>3626</v>
      </c>
      <c r="F241" s="215" t="s">
        <v>3627</v>
      </c>
      <c r="G241" s="216" t="s">
        <v>523</v>
      </c>
      <c r="H241" s="217">
        <v>1</v>
      </c>
      <c r="I241" s="218"/>
      <c r="J241" s="219">
        <f>ROUND(I241*H241,2)</f>
        <v>0</v>
      </c>
      <c r="K241" s="215" t="s">
        <v>19</v>
      </c>
      <c r="L241" s="45"/>
      <c r="M241" s="220" t="s">
        <v>19</v>
      </c>
      <c r="N241" s="221" t="s">
        <v>44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222</v>
      </c>
      <c r="AT241" s="224" t="s">
        <v>217</v>
      </c>
      <c r="AU241" s="224" t="s">
        <v>80</v>
      </c>
      <c r="AY241" s="18" t="s">
        <v>214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80</v>
      </c>
      <c r="BK241" s="225">
        <f>ROUND(I241*H241,2)</f>
        <v>0</v>
      </c>
      <c r="BL241" s="18" t="s">
        <v>222</v>
      </c>
      <c r="BM241" s="224" t="s">
        <v>1024</v>
      </c>
    </row>
    <row r="242" s="2" customFormat="1">
      <c r="A242" s="39"/>
      <c r="B242" s="40"/>
      <c r="C242" s="41"/>
      <c r="D242" s="226" t="s">
        <v>224</v>
      </c>
      <c r="E242" s="41"/>
      <c r="F242" s="227" t="s">
        <v>3627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224</v>
      </c>
      <c r="AU242" s="18" t="s">
        <v>80</v>
      </c>
    </row>
    <row r="243" s="2" customFormat="1" ht="16.5" customHeight="1">
      <c r="A243" s="39"/>
      <c r="B243" s="40"/>
      <c r="C243" s="213" t="s">
        <v>664</v>
      </c>
      <c r="D243" s="213" t="s">
        <v>217</v>
      </c>
      <c r="E243" s="214" t="s">
        <v>3628</v>
      </c>
      <c r="F243" s="215" t="s">
        <v>3629</v>
      </c>
      <c r="G243" s="216" t="s">
        <v>220</v>
      </c>
      <c r="H243" s="217">
        <v>1590</v>
      </c>
      <c r="I243" s="218"/>
      <c r="J243" s="219">
        <f>ROUND(I243*H243,2)</f>
        <v>0</v>
      </c>
      <c r="K243" s="215" t="s">
        <v>19</v>
      </c>
      <c r="L243" s="45"/>
      <c r="M243" s="220" t="s">
        <v>19</v>
      </c>
      <c r="N243" s="221" t="s">
        <v>44</v>
      </c>
      <c r="O243" s="85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222</v>
      </c>
      <c r="AT243" s="224" t="s">
        <v>217</v>
      </c>
      <c r="AU243" s="224" t="s">
        <v>80</v>
      </c>
      <c r="AY243" s="18" t="s">
        <v>214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80</v>
      </c>
      <c r="BK243" s="225">
        <f>ROUND(I243*H243,2)</f>
        <v>0</v>
      </c>
      <c r="BL243" s="18" t="s">
        <v>222</v>
      </c>
      <c r="BM243" s="224" t="s">
        <v>1032</v>
      </c>
    </row>
    <row r="244" s="2" customFormat="1">
      <c r="A244" s="39"/>
      <c r="B244" s="40"/>
      <c r="C244" s="41"/>
      <c r="D244" s="226" t="s">
        <v>224</v>
      </c>
      <c r="E244" s="41"/>
      <c r="F244" s="227" t="s">
        <v>3629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224</v>
      </c>
      <c r="AU244" s="18" t="s">
        <v>80</v>
      </c>
    </row>
    <row r="245" s="2" customFormat="1" ht="16.5" customHeight="1">
      <c r="A245" s="39"/>
      <c r="B245" s="40"/>
      <c r="C245" s="213" t="s">
        <v>670</v>
      </c>
      <c r="D245" s="213" t="s">
        <v>217</v>
      </c>
      <c r="E245" s="214" t="s">
        <v>3630</v>
      </c>
      <c r="F245" s="215" t="s">
        <v>3631</v>
      </c>
      <c r="G245" s="216" t="s">
        <v>523</v>
      </c>
      <c r="H245" s="217">
        <v>1590</v>
      </c>
      <c r="I245" s="218"/>
      <c r="J245" s="219">
        <f>ROUND(I245*H245,2)</f>
        <v>0</v>
      </c>
      <c r="K245" s="215" t="s">
        <v>19</v>
      </c>
      <c r="L245" s="45"/>
      <c r="M245" s="220" t="s">
        <v>19</v>
      </c>
      <c r="N245" s="221" t="s">
        <v>44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222</v>
      </c>
      <c r="AT245" s="224" t="s">
        <v>217</v>
      </c>
      <c r="AU245" s="224" t="s">
        <v>80</v>
      </c>
      <c r="AY245" s="18" t="s">
        <v>214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80</v>
      </c>
      <c r="BK245" s="225">
        <f>ROUND(I245*H245,2)</f>
        <v>0</v>
      </c>
      <c r="BL245" s="18" t="s">
        <v>222</v>
      </c>
      <c r="BM245" s="224" t="s">
        <v>1040</v>
      </c>
    </row>
    <row r="246" s="2" customFormat="1">
      <c r="A246" s="39"/>
      <c r="B246" s="40"/>
      <c r="C246" s="41"/>
      <c r="D246" s="226" t="s">
        <v>224</v>
      </c>
      <c r="E246" s="41"/>
      <c r="F246" s="227" t="s">
        <v>3631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224</v>
      </c>
      <c r="AU246" s="18" t="s">
        <v>80</v>
      </c>
    </row>
    <row r="247" s="2" customFormat="1" ht="16.5" customHeight="1">
      <c r="A247" s="39"/>
      <c r="B247" s="40"/>
      <c r="C247" s="213" t="s">
        <v>677</v>
      </c>
      <c r="D247" s="213" t="s">
        <v>217</v>
      </c>
      <c r="E247" s="214" t="s">
        <v>3632</v>
      </c>
      <c r="F247" s="215" t="s">
        <v>3633</v>
      </c>
      <c r="G247" s="216" t="s">
        <v>523</v>
      </c>
      <c r="H247" s="217">
        <v>30</v>
      </c>
      <c r="I247" s="218"/>
      <c r="J247" s="219">
        <f>ROUND(I247*H247,2)</f>
        <v>0</v>
      </c>
      <c r="K247" s="215" t="s">
        <v>19</v>
      </c>
      <c r="L247" s="45"/>
      <c r="M247" s="220" t="s">
        <v>19</v>
      </c>
      <c r="N247" s="221" t="s">
        <v>44</v>
      </c>
      <c r="O247" s="85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222</v>
      </c>
      <c r="AT247" s="224" t="s">
        <v>217</v>
      </c>
      <c r="AU247" s="224" t="s">
        <v>80</v>
      </c>
      <c r="AY247" s="18" t="s">
        <v>214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80</v>
      </c>
      <c r="BK247" s="225">
        <f>ROUND(I247*H247,2)</f>
        <v>0</v>
      </c>
      <c r="BL247" s="18" t="s">
        <v>222</v>
      </c>
      <c r="BM247" s="224" t="s">
        <v>1049</v>
      </c>
    </row>
    <row r="248" s="2" customFormat="1">
      <c r="A248" s="39"/>
      <c r="B248" s="40"/>
      <c r="C248" s="41"/>
      <c r="D248" s="226" t="s">
        <v>224</v>
      </c>
      <c r="E248" s="41"/>
      <c r="F248" s="227" t="s">
        <v>3633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224</v>
      </c>
      <c r="AU248" s="18" t="s">
        <v>80</v>
      </c>
    </row>
    <row r="249" s="2" customFormat="1" ht="16.5" customHeight="1">
      <c r="A249" s="39"/>
      <c r="B249" s="40"/>
      <c r="C249" s="213" t="s">
        <v>683</v>
      </c>
      <c r="D249" s="213" t="s">
        <v>217</v>
      </c>
      <c r="E249" s="214" t="s">
        <v>3634</v>
      </c>
      <c r="F249" s="215" t="s">
        <v>3635</v>
      </c>
      <c r="G249" s="216" t="s">
        <v>523</v>
      </c>
      <c r="H249" s="217">
        <v>7</v>
      </c>
      <c r="I249" s="218"/>
      <c r="J249" s="219">
        <f>ROUND(I249*H249,2)</f>
        <v>0</v>
      </c>
      <c r="K249" s="215" t="s">
        <v>19</v>
      </c>
      <c r="L249" s="45"/>
      <c r="M249" s="220" t="s">
        <v>19</v>
      </c>
      <c r="N249" s="221" t="s">
        <v>44</v>
      </c>
      <c r="O249" s="85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222</v>
      </c>
      <c r="AT249" s="224" t="s">
        <v>217</v>
      </c>
      <c r="AU249" s="224" t="s">
        <v>80</v>
      </c>
      <c r="AY249" s="18" t="s">
        <v>214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80</v>
      </c>
      <c r="BK249" s="225">
        <f>ROUND(I249*H249,2)</f>
        <v>0</v>
      </c>
      <c r="BL249" s="18" t="s">
        <v>222</v>
      </c>
      <c r="BM249" s="224" t="s">
        <v>1057</v>
      </c>
    </row>
    <row r="250" s="2" customFormat="1">
      <c r="A250" s="39"/>
      <c r="B250" s="40"/>
      <c r="C250" s="41"/>
      <c r="D250" s="226" t="s">
        <v>224</v>
      </c>
      <c r="E250" s="41"/>
      <c r="F250" s="227" t="s">
        <v>3635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224</v>
      </c>
      <c r="AU250" s="18" t="s">
        <v>80</v>
      </c>
    </row>
    <row r="251" s="2" customFormat="1" ht="16.5" customHeight="1">
      <c r="A251" s="39"/>
      <c r="B251" s="40"/>
      <c r="C251" s="213" t="s">
        <v>690</v>
      </c>
      <c r="D251" s="213" t="s">
        <v>217</v>
      </c>
      <c r="E251" s="214" t="s">
        <v>3636</v>
      </c>
      <c r="F251" s="215" t="s">
        <v>3637</v>
      </c>
      <c r="G251" s="216" t="s">
        <v>523</v>
      </c>
      <c r="H251" s="217">
        <v>4</v>
      </c>
      <c r="I251" s="218"/>
      <c r="J251" s="219">
        <f>ROUND(I251*H251,2)</f>
        <v>0</v>
      </c>
      <c r="K251" s="215" t="s">
        <v>19</v>
      </c>
      <c r="L251" s="45"/>
      <c r="M251" s="220" t="s">
        <v>19</v>
      </c>
      <c r="N251" s="221" t="s">
        <v>44</v>
      </c>
      <c r="O251" s="85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222</v>
      </c>
      <c r="AT251" s="224" t="s">
        <v>217</v>
      </c>
      <c r="AU251" s="224" t="s">
        <v>80</v>
      </c>
      <c r="AY251" s="18" t="s">
        <v>214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80</v>
      </c>
      <c r="BK251" s="225">
        <f>ROUND(I251*H251,2)</f>
        <v>0</v>
      </c>
      <c r="BL251" s="18" t="s">
        <v>222</v>
      </c>
      <c r="BM251" s="224" t="s">
        <v>1063</v>
      </c>
    </row>
    <row r="252" s="2" customFormat="1">
      <c r="A252" s="39"/>
      <c r="B252" s="40"/>
      <c r="C252" s="41"/>
      <c r="D252" s="226" t="s">
        <v>224</v>
      </c>
      <c r="E252" s="41"/>
      <c r="F252" s="227" t="s">
        <v>3637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224</v>
      </c>
      <c r="AU252" s="18" t="s">
        <v>80</v>
      </c>
    </row>
    <row r="253" s="2" customFormat="1" ht="16.5" customHeight="1">
      <c r="A253" s="39"/>
      <c r="B253" s="40"/>
      <c r="C253" s="213" t="s">
        <v>694</v>
      </c>
      <c r="D253" s="213" t="s">
        <v>217</v>
      </c>
      <c r="E253" s="214" t="s">
        <v>3638</v>
      </c>
      <c r="F253" s="215" t="s">
        <v>3639</v>
      </c>
      <c r="G253" s="216" t="s">
        <v>523</v>
      </c>
      <c r="H253" s="217">
        <v>2</v>
      </c>
      <c r="I253" s="218"/>
      <c r="J253" s="219">
        <f>ROUND(I253*H253,2)</f>
        <v>0</v>
      </c>
      <c r="K253" s="215" t="s">
        <v>19</v>
      </c>
      <c r="L253" s="45"/>
      <c r="M253" s="220" t="s">
        <v>19</v>
      </c>
      <c r="N253" s="221" t="s">
        <v>44</v>
      </c>
      <c r="O253" s="85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222</v>
      </c>
      <c r="AT253" s="224" t="s">
        <v>217</v>
      </c>
      <c r="AU253" s="224" t="s">
        <v>80</v>
      </c>
      <c r="AY253" s="18" t="s">
        <v>214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80</v>
      </c>
      <c r="BK253" s="225">
        <f>ROUND(I253*H253,2)</f>
        <v>0</v>
      </c>
      <c r="BL253" s="18" t="s">
        <v>222</v>
      </c>
      <c r="BM253" s="224" t="s">
        <v>1071</v>
      </c>
    </row>
    <row r="254" s="2" customFormat="1">
      <c r="A254" s="39"/>
      <c r="B254" s="40"/>
      <c r="C254" s="41"/>
      <c r="D254" s="226" t="s">
        <v>224</v>
      </c>
      <c r="E254" s="41"/>
      <c r="F254" s="227" t="s">
        <v>3639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224</v>
      </c>
      <c r="AU254" s="18" t="s">
        <v>80</v>
      </c>
    </row>
    <row r="255" s="2" customFormat="1" ht="16.5" customHeight="1">
      <c r="A255" s="39"/>
      <c r="B255" s="40"/>
      <c r="C255" s="213" t="s">
        <v>700</v>
      </c>
      <c r="D255" s="213" t="s">
        <v>217</v>
      </c>
      <c r="E255" s="214" t="s">
        <v>3640</v>
      </c>
      <c r="F255" s="215" t="s">
        <v>3641</v>
      </c>
      <c r="G255" s="216" t="s">
        <v>523</v>
      </c>
      <c r="H255" s="217">
        <v>1</v>
      </c>
      <c r="I255" s="218"/>
      <c r="J255" s="219">
        <f>ROUND(I255*H255,2)</f>
        <v>0</v>
      </c>
      <c r="K255" s="215" t="s">
        <v>19</v>
      </c>
      <c r="L255" s="45"/>
      <c r="M255" s="220" t="s">
        <v>19</v>
      </c>
      <c r="N255" s="221" t="s">
        <v>44</v>
      </c>
      <c r="O255" s="85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222</v>
      </c>
      <c r="AT255" s="224" t="s">
        <v>217</v>
      </c>
      <c r="AU255" s="224" t="s">
        <v>80</v>
      </c>
      <c r="AY255" s="18" t="s">
        <v>214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80</v>
      </c>
      <c r="BK255" s="225">
        <f>ROUND(I255*H255,2)</f>
        <v>0</v>
      </c>
      <c r="BL255" s="18" t="s">
        <v>222</v>
      </c>
      <c r="BM255" s="224" t="s">
        <v>1081</v>
      </c>
    </row>
    <row r="256" s="2" customFormat="1">
      <c r="A256" s="39"/>
      <c r="B256" s="40"/>
      <c r="C256" s="41"/>
      <c r="D256" s="226" t="s">
        <v>224</v>
      </c>
      <c r="E256" s="41"/>
      <c r="F256" s="227" t="s">
        <v>3641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224</v>
      </c>
      <c r="AU256" s="18" t="s">
        <v>80</v>
      </c>
    </row>
    <row r="257" s="2" customFormat="1" ht="16.5" customHeight="1">
      <c r="A257" s="39"/>
      <c r="B257" s="40"/>
      <c r="C257" s="213" t="s">
        <v>705</v>
      </c>
      <c r="D257" s="213" t="s">
        <v>217</v>
      </c>
      <c r="E257" s="214" t="s">
        <v>3642</v>
      </c>
      <c r="F257" s="215" t="s">
        <v>3643</v>
      </c>
      <c r="G257" s="216" t="s">
        <v>523</v>
      </c>
      <c r="H257" s="217">
        <v>24</v>
      </c>
      <c r="I257" s="218"/>
      <c r="J257" s="219">
        <f>ROUND(I257*H257,2)</f>
        <v>0</v>
      </c>
      <c r="K257" s="215" t="s">
        <v>19</v>
      </c>
      <c r="L257" s="45"/>
      <c r="M257" s="220" t="s">
        <v>19</v>
      </c>
      <c r="N257" s="221" t="s">
        <v>44</v>
      </c>
      <c r="O257" s="85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222</v>
      </c>
      <c r="AT257" s="224" t="s">
        <v>217</v>
      </c>
      <c r="AU257" s="224" t="s">
        <v>80</v>
      </c>
      <c r="AY257" s="18" t="s">
        <v>214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80</v>
      </c>
      <c r="BK257" s="225">
        <f>ROUND(I257*H257,2)</f>
        <v>0</v>
      </c>
      <c r="BL257" s="18" t="s">
        <v>222</v>
      </c>
      <c r="BM257" s="224" t="s">
        <v>1090</v>
      </c>
    </row>
    <row r="258" s="2" customFormat="1">
      <c r="A258" s="39"/>
      <c r="B258" s="40"/>
      <c r="C258" s="41"/>
      <c r="D258" s="226" t="s">
        <v>224</v>
      </c>
      <c r="E258" s="41"/>
      <c r="F258" s="227" t="s">
        <v>3643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224</v>
      </c>
      <c r="AU258" s="18" t="s">
        <v>80</v>
      </c>
    </row>
    <row r="259" s="2" customFormat="1" ht="16.5" customHeight="1">
      <c r="A259" s="39"/>
      <c r="B259" s="40"/>
      <c r="C259" s="213" t="s">
        <v>709</v>
      </c>
      <c r="D259" s="213" t="s">
        <v>217</v>
      </c>
      <c r="E259" s="214" t="s">
        <v>3644</v>
      </c>
      <c r="F259" s="215" t="s">
        <v>3645</v>
      </c>
      <c r="G259" s="216" t="s">
        <v>523</v>
      </c>
      <c r="H259" s="217">
        <v>48</v>
      </c>
      <c r="I259" s="218"/>
      <c r="J259" s="219">
        <f>ROUND(I259*H259,2)</f>
        <v>0</v>
      </c>
      <c r="K259" s="215" t="s">
        <v>19</v>
      </c>
      <c r="L259" s="45"/>
      <c r="M259" s="220" t="s">
        <v>19</v>
      </c>
      <c r="N259" s="221" t="s">
        <v>44</v>
      </c>
      <c r="O259" s="85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222</v>
      </c>
      <c r="AT259" s="224" t="s">
        <v>217</v>
      </c>
      <c r="AU259" s="224" t="s">
        <v>80</v>
      </c>
      <c r="AY259" s="18" t="s">
        <v>214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80</v>
      </c>
      <c r="BK259" s="225">
        <f>ROUND(I259*H259,2)</f>
        <v>0</v>
      </c>
      <c r="BL259" s="18" t="s">
        <v>222</v>
      </c>
      <c r="BM259" s="224" t="s">
        <v>1098</v>
      </c>
    </row>
    <row r="260" s="2" customFormat="1">
      <c r="A260" s="39"/>
      <c r="B260" s="40"/>
      <c r="C260" s="41"/>
      <c r="D260" s="226" t="s">
        <v>224</v>
      </c>
      <c r="E260" s="41"/>
      <c r="F260" s="227" t="s">
        <v>3645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224</v>
      </c>
      <c r="AU260" s="18" t="s">
        <v>80</v>
      </c>
    </row>
    <row r="261" s="2" customFormat="1" ht="16.5" customHeight="1">
      <c r="A261" s="39"/>
      <c r="B261" s="40"/>
      <c r="C261" s="213" t="s">
        <v>715</v>
      </c>
      <c r="D261" s="213" t="s">
        <v>217</v>
      </c>
      <c r="E261" s="214" t="s">
        <v>3646</v>
      </c>
      <c r="F261" s="215" t="s">
        <v>3647</v>
      </c>
      <c r="G261" s="216" t="s">
        <v>523</v>
      </c>
      <c r="H261" s="217">
        <v>3</v>
      </c>
      <c r="I261" s="218"/>
      <c r="J261" s="219">
        <f>ROUND(I261*H261,2)</f>
        <v>0</v>
      </c>
      <c r="K261" s="215" t="s">
        <v>19</v>
      </c>
      <c r="L261" s="45"/>
      <c r="M261" s="220" t="s">
        <v>19</v>
      </c>
      <c r="N261" s="221" t="s">
        <v>44</v>
      </c>
      <c r="O261" s="85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222</v>
      </c>
      <c r="AT261" s="224" t="s">
        <v>217</v>
      </c>
      <c r="AU261" s="224" t="s">
        <v>80</v>
      </c>
      <c r="AY261" s="18" t="s">
        <v>214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80</v>
      </c>
      <c r="BK261" s="225">
        <f>ROUND(I261*H261,2)</f>
        <v>0</v>
      </c>
      <c r="BL261" s="18" t="s">
        <v>222</v>
      </c>
      <c r="BM261" s="224" t="s">
        <v>1105</v>
      </c>
    </row>
    <row r="262" s="2" customFormat="1">
      <c r="A262" s="39"/>
      <c r="B262" s="40"/>
      <c r="C262" s="41"/>
      <c r="D262" s="226" t="s">
        <v>224</v>
      </c>
      <c r="E262" s="41"/>
      <c r="F262" s="227" t="s">
        <v>3647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224</v>
      </c>
      <c r="AU262" s="18" t="s">
        <v>80</v>
      </c>
    </row>
    <row r="263" s="2" customFormat="1" ht="16.5" customHeight="1">
      <c r="A263" s="39"/>
      <c r="B263" s="40"/>
      <c r="C263" s="213" t="s">
        <v>722</v>
      </c>
      <c r="D263" s="213" t="s">
        <v>217</v>
      </c>
      <c r="E263" s="214" t="s">
        <v>3648</v>
      </c>
      <c r="F263" s="215" t="s">
        <v>3649</v>
      </c>
      <c r="G263" s="216" t="s">
        <v>523</v>
      </c>
      <c r="H263" s="217">
        <v>1</v>
      </c>
      <c r="I263" s="218"/>
      <c r="J263" s="219">
        <f>ROUND(I263*H263,2)</f>
        <v>0</v>
      </c>
      <c r="K263" s="215" t="s">
        <v>19</v>
      </c>
      <c r="L263" s="45"/>
      <c r="M263" s="220" t="s">
        <v>19</v>
      </c>
      <c r="N263" s="221" t="s">
        <v>44</v>
      </c>
      <c r="O263" s="85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222</v>
      </c>
      <c r="AT263" s="224" t="s">
        <v>217</v>
      </c>
      <c r="AU263" s="224" t="s">
        <v>80</v>
      </c>
      <c r="AY263" s="18" t="s">
        <v>214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80</v>
      </c>
      <c r="BK263" s="225">
        <f>ROUND(I263*H263,2)</f>
        <v>0</v>
      </c>
      <c r="BL263" s="18" t="s">
        <v>222</v>
      </c>
      <c r="BM263" s="224" t="s">
        <v>1113</v>
      </c>
    </row>
    <row r="264" s="2" customFormat="1">
      <c r="A264" s="39"/>
      <c r="B264" s="40"/>
      <c r="C264" s="41"/>
      <c r="D264" s="226" t="s">
        <v>224</v>
      </c>
      <c r="E264" s="41"/>
      <c r="F264" s="227" t="s">
        <v>3649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224</v>
      </c>
      <c r="AU264" s="18" t="s">
        <v>80</v>
      </c>
    </row>
    <row r="265" s="2" customFormat="1" ht="16.5" customHeight="1">
      <c r="A265" s="39"/>
      <c r="B265" s="40"/>
      <c r="C265" s="213" t="s">
        <v>726</v>
      </c>
      <c r="D265" s="213" t="s">
        <v>217</v>
      </c>
      <c r="E265" s="214" t="s">
        <v>3650</v>
      </c>
      <c r="F265" s="215" t="s">
        <v>3651</v>
      </c>
      <c r="G265" s="216" t="s">
        <v>523</v>
      </c>
      <c r="H265" s="217">
        <v>472</v>
      </c>
      <c r="I265" s="218"/>
      <c r="J265" s="219">
        <f>ROUND(I265*H265,2)</f>
        <v>0</v>
      </c>
      <c r="K265" s="215" t="s">
        <v>19</v>
      </c>
      <c r="L265" s="45"/>
      <c r="M265" s="220" t="s">
        <v>19</v>
      </c>
      <c r="N265" s="221" t="s">
        <v>44</v>
      </c>
      <c r="O265" s="85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222</v>
      </c>
      <c r="AT265" s="224" t="s">
        <v>217</v>
      </c>
      <c r="AU265" s="224" t="s">
        <v>80</v>
      </c>
      <c r="AY265" s="18" t="s">
        <v>214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80</v>
      </c>
      <c r="BK265" s="225">
        <f>ROUND(I265*H265,2)</f>
        <v>0</v>
      </c>
      <c r="BL265" s="18" t="s">
        <v>222</v>
      </c>
      <c r="BM265" s="224" t="s">
        <v>1121</v>
      </c>
    </row>
    <row r="266" s="2" customFormat="1">
      <c r="A266" s="39"/>
      <c r="B266" s="40"/>
      <c r="C266" s="41"/>
      <c r="D266" s="226" t="s">
        <v>224</v>
      </c>
      <c r="E266" s="41"/>
      <c r="F266" s="227" t="s">
        <v>3651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224</v>
      </c>
      <c r="AU266" s="18" t="s">
        <v>80</v>
      </c>
    </row>
    <row r="267" s="2" customFormat="1" ht="16.5" customHeight="1">
      <c r="A267" s="39"/>
      <c r="B267" s="40"/>
      <c r="C267" s="213" t="s">
        <v>732</v>
      </c>
      <c r="D267" s="213" t="s">
        <v>217</v>
      </c>
      <c r="E267" s="214" t="s">
        <v>3652</v>
      </c>
      <c r="F267" s="215" t="s">
        <v>3653</v>
      </c>
      <c r="G267" s="216" t="s">
        <v>523</v>
      </c>
      <c r="H267" s="217">
        <v>304</v>
      </c>
      <c r="I267" s="218"/>
      <c r="J267" s="219">
        <f>ROUND(I267*H267,2)</f>
        <v>0</v>
      </c>
      <c r="K267" s="215" t="s">
        <v>19</v>
      </c>
      <c r="L267" s="45"/>
      <c r="M267" s="220" t="s">
        <v>19</v>
      </c>
      <c r="N267" s="221" t="s">
        <v>44</v>
      </c>
      <c r="O267" s="85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222</v>
      </c>
      <c r="AT267" s="224" t="s">
        <v>217</v>
      </c>
      <c r="AU267" s="224" t="s">
        <v>80</v>
      </c>
      <c r="AY267" s="18" t="s">
        <v>214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80</v>
      </c>
      <c r="BK267" s="225">
        <f>ROUND(I267*H267,2)</f>
        <v>0</v>
      </c>
      <c r="BL267" s="18" t="s">
        <v>222</v>
      </c>
      <c r="BM267" s="224" t="s">
        <v>1129</v>
      </c>
    </row>
    <row r="268" s="2" customFormat="1">
      <c r="A268" s="39"/>
      <c r="B268" s="40"/>
      <c r="C268" s="41"/>
      <c r="D268" s="226" t="s">
        <v>224</v>
      </c>
      <c r="E268" s="41"/>
      <c r="F268" s="227" t="s">
        <v>3653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224</v>
      </c>
      <c r="AU268" s="18" t="s">
        <v>80</v>
      </c>
    </row>
    <row r="269" s="2" customFormat="1" ht="16.5" customHeight="1">
      <c r="A269" s="39"/>
      <c r="B269" s="40"/>
      <c r="C269" s="213" t="s">
        <v>738</v>
      </c>
      <c r="D269" s="213" t="s">
        <v>217</v>
      </c>
      <c r="E269" s="214" t="s">
        <v>3654</v>
      </c>
      <c r="F269" s="215" t="s">
        <v>3655</v>
      </c>
      <c r="G269" s="216" t="s">
        <v>523</v>
      </c>
      <c r="H269" s="217">
        <v>304</v>
      </c>
      <c r="I269" s="218"/>
      <c r="J269" s="219">
        <f>ROUND(I269*H269,2)</f>
        <v>0</v>
      </c>
      <c r="K269" s="215" t="s">
        <v>19</v>
      </c>
      <c r="L269" s="45"/>
      <c r="M269" s="220" t="s">
        <v>19</v>
      </c>
      <c r="N269" s="221" t="s">
        <v>44</v>
      </c>
      <c r="O269" s="85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222</v>
      </c>
      <c r="AT269" s="224" t="s">
        <v>217</v>
      </c>
      <c r="AU269" s="224" t="s">
        <v>80</v>
      </c>
      <c r="AY269" s="18" t="s">
        <v>214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80</v>
      </c>
      <c r="BK269" s="225">
        <f>ROUND(I269*H269,2)</f>
        <v>0</v>
      </c>
      <c r="BL269" s="18" t="s">
        <v>222</v>
      </c>
      <c r="BM269" s="224" t="s">
        <v>1137</v>
      </c>
    </row>
    <row r="270" s="2" customFormat="1">
      <c r="A270" s="39"/>
      <c r="B270" s="40"/>
      <c r="C270" s="41"/>
      <c r="D270" s="226" t="s">
        <v>224</v>
      </c>
      <c r="E270" s="41"/>
      <c r="F270" s="227" t="s">
        <v>3655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224</v>
      </c>
      <c r="AU270" s="18" t="s">
        <v>80</v>
      </c>
    </row>
    <row r="271" s="2" customFormat="1" ht="16.5" customHeight="1">
      <c r="A271" s="39"/>
      <c r="B271" s="40"/>
      <c r="C271" s="213" t="s">
        <v>742</v>
      </c>
      <c r="D271" s="213" t="s">
        <v>217</v>
      </c>
      <c r="E271" s="214" t="s">
        <v>3656</v>
      </c>
      <c r="F271" s="215" t="s">
        <v>3657</v>
      </c>
      <c r="G271" s="216" t="s">
        <v>523</v>
      </c>
      <c r="H271" s="217">
        <v>7</v>
      </c>
      <c r="I271" s="218"/>
      <c r="J271" s="219">
        <f>ROUND(I271*H271,2)</f>
        <v>0</v>
      </c>
      <c r="K271" s="215" t="s">
        <v>19</v>
      </c>
      <c r="L271" s="45"/>
      <c r="M271" s="220" t="s">
        <v>19</v>
      </c>
      <c r="N271" s="221" t="s">
        <v>44</v>
      </c>
      <c r="O271" s="85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222</v>
      </c>
      <c r="AT271" s="224" t="s">
        <v>217</v>
      </c>
      <c r="AU271" s="224" t="s">
        <v>80</v>
      </c>
      <c r="AY271" s="18" t="s">
        <v>214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80</v>
      </c>
      <c r="BK271" s="225">
        <f>ROUND(I271*H271,2)</f>
        <v>0</v>
      </c>
      <c r="BL271" s="18" t="s">
        <v>222</v>
      </c>
      <c r="BM271" s="224" t="s">
        <v>1145</v>
      </c>
    </row>
    <row r="272" s="2" customFormat="1">
      <c r="A272" s="39"/>
      <c r="B272" s="40"/>
      <c r="C272" s="41"/>
      <c r="D272" s="226" t="s">
        <v>224</v>
      </c>
      <c r="E272" s="41"/>
      <c r="F272" s="227" t="s">
        <v>3657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224</v>
      </c>
      <c r="AU272" s="18" t="s">
        <v>80</v>
      </c>
    </row>
    <row r="273" s="2" customFormat="1" ht="16.5" customHeight="1">
      <c r="A273" s="39"/>
      <c r="B273" s="40"/>
      <c r="C273" s="213" t="s">
        <v>748</v>
      </c>
      <c r="D273" s="213" t="s">
        <v>217</v>
      </c>
      <c r="E273" s="214" t="s">
        <v>3658</v>
      </c>
      <c r="F273" s="215" t="s">
        <v>3659</v>
      </c>
      <c r="G273" s="216" t="s">
        <v>523</v>
      </c>
      <c r="H273" s="217">
        <v>1</v>
      </c>
      <c r="I273" s="218"/>
      <c r="J273" s="219">
        <f>ROUND(I273*H273,2)</f>
        <v>0</v>
      </c>
      <c r="K273" s="215" t="s">
        <v>19</v>
      </c>
      <c r="L273" s="45"/>
      <c r="M273" s="220" t="s">
        <v>19</v>
      </c>
      <c r="N273" s="221" t="s">
        <v>44</v>
      </c>
      <c r="O273" s="85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222</v>
      </c>
      <c r="AT273" s="224" t="s">
        <v>217</v>
      </c>
      <c r="AU273" s="224" t="s">
        <v>80</v>
      </c>
      <c r="AY273" s="18" t="s">
        <v>214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80</v>
      </c>
      <c r="BK273" s="225">
        <f>ROUND(I273*H273,2)</f>
        <v>0</v>
      </c>
      <c r="BL273" s="18" t="s">
        <v>222</v>
      </c>
      <c r="BM273" s="224" t="s">
        <v>1153</v>
      </c>
    </row>
    <row r="274" s="2" customFormat="1">
      <c r="A274" s="39"/>
      <c r="B274" s="40"/>
      <c r="C274" s="41"/>
      <c r="D274" s="226" t="s">
        <v>224</v>
      </c>
      <c r="E274" s="41"/>
      <c r="F274" s="227" t="s">
        <v>3659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224</v>
      </c>
      <c r="AU274" s="18" t="s">
        <v>80</v>
      </c>
    </row>
    <row r="275" s="2" customFormat="1" ht="16.5" customHeight="1">
      <c r="A275" s="39"/>
      <c r="B275" s="40"/>
      <c r="C275" s="213" t="s">
        <v>754</v>
      </c>
      <c r="D275" s="213" t="s">
        <v>217</v>
      </c>
      <c r="E275" s="214" t="s">
        <v>3660</v>
      </c>
      <c r="F275" s="215" t="s">
        <v>3661</v>
      </c>
      <c r="G275" s="216" t="s">
        <v>523</v>
      </c>
      <c r="H275" s="217">
        <v>12</v>
      </c>
      <c r="I275" s="218"/>
      <c r="J275" s="219">
        <f>ROUND(I275*H275,2)</f>
        <v>0</v>
      </c>
      <c r="K275" s="215" t="s">
        <v>19</v>
      </c>
      <c r="L275" s="45"/>
      <c r="M275" s="220" t="s">
        <v>19</v>
      </c>
      <c r="N275" s="221" t="s">
        <v>44</v>
      </c>
      <c r="O275" s="85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222</v>
      </c>
      <c r="AT275" s="224" t="s">
        <v>217</v>
      </c>
      <c r="AU275" s="224" t="s">
        <v>80</v>
      </c>
      <c r="AY275" s="18" t="s">
        <v>214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80</v>
      </c>
      <c r="BK275" s="225">
        <f>ROUND(I275*H275,2)</f>
        <v>0</v>
      </c>
      <c r="BL275" s="18" t="s">
        <v>222</v>
      </c>
      <c r="BM275" s="224" t="s">
        <v>1161</v>
      </c>
    </row>
    <row r="276" s="2" customFormat="1">
      <c r="A276" s="39"/>
      <c r="B276" s="40"/>
      <c r="C276" s="41"/>
      <c r="D276" s="226" t="s">
        <v>224</v>
      </c>
      <c r="E276" s="41"/>
      <c r="F276" s="227" t="s">
        <v>3661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224</v>
      </c>
      <c r="AU276" s="18" t="s">
        <v>80</v>
      </c>
    </row>
    <row r="277" s="2" customFormat="1" ht="16.5" customHeight="1">
      <c r="A277" s="39"/>
      <c r="B277" s="40"/>
      <c r="C277" s="213" t="s">
        <v>758</v>
      </c>
      <c r="D277" s="213" t="s">
        <v>217</v>
      </c>
      <c r="E277" s="214" t="s">
        <v>3662</v>
      </c>
      <c r="F277" s="215" t="s">
        <v>3663</v>
      </c>
      <c r="G277" s="216" t="s">
        <v>523</v>
      </c>
      <c r="H277" s="217">
        <v>3</v>
      </c>
      <c r="I277" s="218"/>
      <c r="J277" s="219">
        <f>ROUND(I277*H277,2)</f>
        <v>0</v>
      </c>
      <c r="K277" s="215" t="s">
        <v>19</v>
      </c>
      <c r="L277" s="45"/>
      <c r="M277" s="220" t="s">
        <v>19</v>
      </c>
      <c r="N277" s="221" t="s">
        <v>44</v>
      </c>
      <c r="O277" s="85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222</v>
      </c>
      <c r="AT277" s="224" t="s">
        <v>217</v>
      </c>
      <c r="AU277" s="224" t="s">
        <v>80</v>
      </c>
      <c r="AY277" s="18" t="s">
        <v>214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80</v>
      </c>
      <c r="BK277" s="225">
        <f>ROUND(I277*H277,2)</f>
        <v>0</v>
      </c>
      <c r="BL277" s="18" t="s">
        <v>222</v>
      </c>
      <c r="BM277" s="224" t="s">
        <v>1169</v>
      </c>
    </row>
    <row r="278" s="2" customFormat="1">
      <c r="A278" s="39"/>
      <c r="B278" s="40"/>
      <c r="C278" s="41"/>
      <c r="D278" s="226" t="s">
        <v>224</v>
      </c>
      <c r="E278" s="41"/>
      <c r="F278" s="227" t="s">
        <v>3663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224</v>
      </c>
      <c r="AU278" s="18" t="s">
        <v>80</v>
      </c>
    </row>
    <row r="279" s="2" customFormat="1" ht="16.5" customHeight="1">
      <c r="A279" s="39"/>
      <c r="B279" s="40"/>
      <c r="C279" s="213" t="s">
        <v>762</v>
      </c>
      <c r="D279" s="213" t="s">
        <v>217</v>
      </c>
      <c r="E279" s="214" t="s">
        <v>3664</v>
      </c>
      <c r="F279" s="215" t="s">
        <v>3665</v>
      </c>
      <c r="G279" s="216" t="s">
        <v>523</v>
      </c>
      <c r="H279" s="217">
        <v>3</v>
      </c>
      <c r="I279" s="218"/>
      <c r="J279" s="219">
        <f>ROUND(I279*H279,2)</f>
        <v>0</v>
      </c>
      <c r="K279" s="215" t="s">
        <v>19</v>
      </c>
      <c r="L279" s="45"/>
      <c r="M279" s="220" t="s">
        <v>19</v>
      </c>
      <c r="N279" s="221" t="s">
        <v>44</v>
      </c>
      <c r="O279" s="85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222</v>
      </c>
      <c r="AT279" s="224" t="s">
        <v>217</v>
      </c>
      <c r="AU279" s="224" t="s">
        <v>80</v>
      </c>
      <c r="AY279" s="18" t="s">
        <v>214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80</v>
      </c>
      <c r="BK279" s="225">
        <f>ROUND(I279*H279,2)</f>
        <v>0</v>
      </c>
      <c r="BL279" s="18" t="s">
        <v>222</v>
      </c>
      <c r="BM279" s="224" t="s">
        <v>1180</v>
      </c>
    </row>
    <row r="280" s="2" customFormat="1">
      <c r="A280" s="39"/>
      <c r="B280" s="40"/>
      <c r="C280" s="41"/>
      <c r="D280" s="226" t="s">
        <v>224</v>
      </c>
      <c r="E280" s="41"/>
      <c r="F280" s="227" t="s">
        <v>3665</v>
      </c>
      <c r="G280" s="41"/>
      <c r="H280" s="41"/>
      <c r="I280" s="228"/>
      <c r="J280" s="41"/>
      <c r="K280" s="41"/>
      <c r="L280" s="45"/>
      <c r="M280" s="229"/>
      <c r="N280" s="230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224</v>
      </c>
      <c r="AU280" s="18" t="s">
        <v>80</v>
      </c>
    </row>
    <row r="281" s="2" customFormat="1" ht="16.5" customHeight="1">
      <c r="A281" s="39"/>
      <c r="B281" s="40"/>
      <c r="C281" s="213" t="s">
        <v>768</v>
      </c>
      <c r="D281" s="213" t="s">
        <v>217</v>
      </c>
      <c r="E281" s="214" t="s">
        <v>3666</v>
      </c>
      <c r="F281" s="215" t="s">
        <v>3667</v>
      </c>
      <c r="G281" s="216" t="s">
        <v>523</v>
      </c>
      <c r="H281" s="217">
        <v>1</v>
      </c>
      <c r="I281" s="218"/>
      <c r="J281" s="219">
        <f>ROUND(I281*H281,2)</f>
        <v>0</v>
      </c>
      <c r="K281" s="215" t="s">
        <v>19</v>
      </c>
      <c r="L281" s="45"/>
      <c r="M281" s="220" t="s">
        <v>19</v>
      </c>
      <c r="N281" s="221" t="s">
        <v>44</v>
      </c>
      <c r="O281" s="85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222</v>
      </c>
      <c r="AT281" s="224" t="s">
        <v>217</v>
      </c>
      <c r="AU281" s="224" t="s">
        <v>80</v>
      </c>
      <c r="AY281" s="18" t="s">
        <v>214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80</v>
      </c>
      <c r="BK281" s="225">
        <f>ROUND(I281*H281,2)</f>
        <v>0</v>
      </c>
      <c r="BL281" s="18" t="s">
        <v>222</v>
      </c>
      <c r="BM281" s="224" t="s">
        <v>1189</v>
      </c>
    </row>
    <row r="282" s="2" customFormat="1">
      <c r="A282" s="39"/>
      <c r="B282" s="40"/>
      <c r="C282" s="41"/>
      <c r="D282" s="226" t="s">
        <v>224</v>
      </c>
      <c r="E282" s="41"/>
      <c r="F282" s="227" t="s">
        <v>3667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224</v>
      </c>
      <c r="AU282" s="18" t="s">
        <v>80</v>
      </c>
    </row>
    <row r="283" s="2" customFormat="1" ht="16.5" customHeight="1">
      <c r="A283" s="39"/>
      <c r="B283" s="40"/>
      <c r="C283" s="213" t="s">
        <v>772</v>
      </c>
      <c r="D283" s="213" t="s">
        <v>217</v>
      </c>
      <c r="E283" s="214" t="s">
        <v>3668</v>
      </c>
      <c r="F283" s="215" t="s">
        <v>3669</v>
      </c>
      <c r="G283" s="216" t="s">
        <v>3563</v>
      </c>
      <c r="H283" s="217">
        <v>3</v>
      </c>
      <c r="I283" s="218"/>
      <c r="J283" s="219">
        <f>ROUND(I283*H283,2)</f>
        <v>0</v>
      </c>
      <c r="K283" s="215" t="s">
        <v>19</v>
      </c>
      <c r="L283" s="45"/>
      <c r="M283" s="220" t="s">
        <v>19</v>
      </c>
      <c r="N283" s="221" t="s">
        <v>44</v>
      </c>
      <c r="O283" s="85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222</v>
      </c>
      <c r="AT283" s="224" t="s">
        <v>217</v>
      </c>
      <c r="AU283" s="224" t="s">
        <v>80</v>
      </c>
      <c r="AY283" s="18" t="s">
        <v>214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80</v>
      </c>
      <c r="BK283" s="225">
        <f>ROUND(I283*H283,2)</f>
        <v>0</v>
      </c>
      <c r="BL283" s="18" t="s">
        <v>222</v>
      </c>
      <c r="BM283" s="224" t="s">
        <v>1197</v>
      </c>
    </row>
    <row r="284" s="2" customFormat="1">
      <c r="A284" s="39"/>
      <c r="B284" s="40"/>
      <c r="C284" s="41"/>
      <c r="D284" s="226" t="s">
        <v>224</v>
      </c>
      <c r="E284" s="41"/>
      <c r="F284" s="227" t="s">
        <v>3669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224</v>
      </c>
      <c r="AU284" s="18" t="s">
        <v>80</v>
      </c>
    </row>
    <row r="285" s="2" customFormat="1" ht="16.5" customHeight="1">
      <c r="A285" s="39"/>
      <c r="B285" s="40"/>
      <c r="C285" s="213" t="s">
        <v>776</v>
      </c>
      <c r="D285" s="213" t="s">
        <v>217</v>
      </c>
      <c r="E285" s="214" t="s">
        <v>3670</v>
      </c>
      <c r="F285" s="215" t="s">
        <v>3671</v>
      </c>
      <c r="G285" s="216" t="s">
        <v>523</v>
      </c>
      <c r="H285" s="217">
        <v>8</v>
      </c>
      <c r="I285" s="218"/>
      <c r="J285" s="219">
        <f>ROUND(I285*H285,2)</f>
        <v>0</v>
      </c>
      <c r="K285" s="215" t="s">
        <v>19</v>
      </c>
      <c r="L285" s="45"/>
      <c r="M285" s="220" t="s">
        <v>19</v>
      </c>
      <c r="N285" s="221" t="s">
        <v>44</v>
      </c>
      <c r="O285" s="85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222</v>
      </c>
      <c r="AT285" s="224" t="s">
        <v>217</v>
      </c>
      <c r="AU285" s="224" t="s">
        <v>80</v>
      </c>
      <c r="AY285" s="18" t="s">
        <v>214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80</v>
      </c>
      <c r="BK285" s="225">
        <f>ROUND(I285*H285,2)</f>
        <v>0</v>
      </c>
      <c r="BL285" s="18" t="s">
        <v>222</v>
      </c>
      <c r="BM285" s="224" t="s">
        <v>1205</v>
      </c>
    </row>
    <row r="286" s="2" customFormat="1">
      <c r="A286" s="39"/>
      <c r="B286" s="40"/>
      <c r="C286" s="41"/>
      <c r="D286" s="226" t="s">
        <v>224</v>
      </c>
      <c r="E286" s="41"/>
      <c r="F286" s="227" t="s">
        <v>3671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224</v>
      </c>
      <c r="AU286" s="18" t="s">
        <v>80</v>
      </c>
    </row>
    <row r="287" s="2" customFormat="1" ht="16.5" customHeight="1">
      <c r="A287" s="39"/>
      <c r="B287" s="40"/>
      <c r="C287" s="213" t="s">
        <v>780</v>
      </c>
      <c r="D287" s="213" t="s">
        <v>217</v>
      </c>
      <c r="E287" s="214" t="s">
        <v>3672</v>
      </c>
      <c r="F287" s="215" t="s">
        <v>3673</v>
      </c>
      <c r="G287" s="216" t="s">
        <v>523</v>
      </c>
      <c r="H287" s="217">
        <v>4</v>
      </c>
      <c r="I287" s="218"/>
      <c r="J287" s="219">
        <f>ROUND(I287*H287,2)</f>
        <v>0</v>
      </c>
      <c r="K287" s="215" t="s">
        <v>19</v>
      </c>
      <c r="L287" s="45"/>
      <c r="M287" s="220" t="s">
        <v>19</v>
      </c>
      <c r="N287" s="221" t="s">
        <v>44</v>
      </c>
      <c r="O287" s="85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222</v>
      </c>
      <c r="AT287" s="224" t="s">
        <v>217</v>
      </c>
      <c r="AU287" s="224" t="s">
        <v>80</v>
      </c>
      <c r="AY287" s="18" t="s">
        <v>214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80</v>
      </c>
      <c r="BK287" s="225">
        <f>ROUND(I287*H287,2)</f>
        <v>0</v>
      </c>
      <c r="BL287" s="18" t="s">
        <v>222</v>
      </c>
      <c r="BM287" s="224" t="s">
        <v>1213</v>
      </c>
    </row>
    <row r="288" s="2" customFormat="1">
      <c r="A288" s="39"/>
      <c r="B288" s="40"/>
      <c r="C288" s="41"/>
      <c r="D288" s="226" t="s">
        <v>224</v>
      </c>
      <c r="E288" s="41"/>
      <c r="F288" s="227" t="s">
        <v>3673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224</v>
      </c>
      <c r="AU288" s="18" t="s">
        <v>80</v>
      </c>
    </row>
    <row r="289" s="2" customFormat="1" ht="16.5" customHeight="1">
      <c r="A289" s="39"/>
      <c r="B289" s="40"/>
      <c r="C289" s="213" t="s">
        <v>784</v>
      </c>
      <c r="D289" s="213" t="s">
        <v>217</v>
      </c>
      <c r="E289" s="214" t="s">
        <v>3674</v>
      </c>
      <c r="F289" s="215" t="s">
        <v>3675</v>
      </c>
      <c r="G289" s="216" t="s">
        <v>523</v>
      </c>
      <c r="H289" s="217">
        <v>4</v>
      </c>
      <c r="I289" s="218"/>
      <c r="J289" s="219">
        <f>ROUND(I289*H289,2)</f>
        <v>0</v>
      </c>
      <c r="K289" s="215" t="s">
        <v>19</v>
      </c>
      <c r="L289" s="45"/>
      <c r="M289" s="220" t="s">
        <v>19</v>
      </c>
      <c r="N289" s="221" t="s">
        <v>44</v>
      </c>
      <c r="O289" s="85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222</v>
      </c>
      <c r="AT289" s="224" t="s">
        <v>217</v>
      </c>
      <c r="AU289" s="224" t="s">
        <v>80</v>
      </c>
      <c r="AY289" s="18" t="s">
        <v>214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80</v>
      </c>
      <c r="BK289" s="225">
        <f>ROUND(I289*H289,2)</f>
        <v>0</v>
      </c>
      <c r="BL289" s="18" t="s">
        <v>222</v>
      </c>
      <c r="BM289" s="224" t="s">
        <v>1221</v>
      </c>
    </row>
    <row r="290" s="2" customFormat="1">
      <c r="A290" s="39"/>
      <c r="B290" s="40"/>
      <c r="C290" s="41"/>
      <c r="D290" s="226" t="s">
        <v>224</v>
      </c>
      <c r="E290" s="41"/>
      <c r="F290" s="227" t="s">
        <v>3675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224</v>
      </c>
      <c r="AU290" s="18" t="s">
        <v>80</v>
      </c>
    </row>
    <row r="291" s="2" customFormat="1" ht="16.5" customHeight="1">
      <c r="A291" s="39"/>
      <c r="B291" s="40"/>
      <c r="C291" s="213" t="s">
        <v>790</v>
      </c>
      <c r="D291" s="213" t="s">
        <v>217</v>
      </c>
      <c r="E291" s="214" t="s">
        <v>3676</v>
      </c>
      <c r="F291" s="215" t="s">
        <v>3677</v>
      </c>
      <c r="G291" s="216" t="s">
        <v>523</v>
      </c>
      <c r="H291" s="217">
        <v>4</v>
      </c>
      <c r="I291" s="218"/>
      <c r="J291" s="219">
        <f>ROUND(I291*H291,2)</f>
        <v>0</v>
      </c>
      <c r="K291" s="215" t="s">
        <v>19</v>
      </c>
      <c r="L291" s="45"/>
      <c r="M291" s="220" t="s">
        <v>19</v>
      </c>
      <c r="N291" s="221" t="s">
        <v>44</v>
      </c>
      <c r="O291" s="85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222</v>
      </c>
      <c r="AT291" s="224" t="s">
        <v>217</v>
      </c>
      <c r="AU291" s="224" t="s">
        <v>80</v>
      </c>
      <c r="AY291" s="18" t="s">
        <v>214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80</v>
      </c>
      <c r="BK291" s="225">
        <f>ROUND(I291*H291,2)</f>
        <v>0</v>
      </c>
      <c r="BL291" s="18" t="s">
        <v>222</v>
      </c>
      <c r="BM291" s="224" t="s">
        <v>1229</v>
      </c>
    </row>
    <row r="292" s="2" customFormat="1">
      <c r="A292" s="39"/>
      <c r="B292" s="40"/>
      <c r="C292" s="41"/>
      <c r="D292" s="226" t="s">
        <v>224</v>
      </c>
      <c r="E292" s="41"/>
      <c r="F292" s="227" t="s">
        <v>3677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224</v>
      </c>
      <c r="AU292" s="18" t="s">
        <v>80</v>
      </c>
    </row>
    <row r="293" s="12" customFormat="1" ht="25.92" customHeight="1">
      <c r="A293" s="12"/>
      <c r="B293" s="197"/>
      <c r="C293" s="198"/>
      <c r="D293" s="199" t="s">
        <v>72</v>
      </c>
      <c r="E293" s="200" t="s">
        <v>3678</v>
      </c>
      <c r="F293" s="200" t="s">
        <v>3679</v>
      </c>
      <c r="G293" s="198"/>
      <c r="H293" s="198"/>
      <c r="I293" s="201"/>
      <c r="J293" s="202">
        <f>BK293</f>
        <v>0</v>
      </c>
      <c r="K293" s="198"/>
      <c r="L293" s="203"/>
      <c r="M293" s="204"/>
      <c r="N293" s="205"/>
      <c r="O293" s="205"/>
      <c r="P293" s="206">
        <f>SUM(P294:P317)</f>
        <v>0</v>
      </c>
      <c r="Q293" s="205"/>
      <c r="R293" s="206">
        <f>SUM(R294:R317)</f>
        <v>0</v>
      </c>
      <c r="S293" s="205"/>
      <c r="T293" s="207">
        <f>SUM(T294:T317)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8" t="s">
        <v>80</v>
      </c>
      <c r="AT293" s="209" t="s">
        <v>72</v>
      </c>
      <c r="AU293" s="209" t="s">
        <v>73</v>
      </c>
      <c r="AY293" s="208" t="s">
        <v>214</v>
      </c>
      <c r="BK293" s="210">
        <f>SUM(BK294:BK317)</f>
        <v>0</v>
      </c>
    </row>
    <row r="294" s="2" customFormat="1" ht="16.5" customHeight="1">
      <c r="A294" s="39"/>
      <c r="B294" s="40"/>
      <c r="C294" s="213" t="s">
        <v>797</v>
      </c>
      <c r="D294" s="213" t="s">
        <v>217</v>
      </c>
      <c r="E294" s="214" t="s">
        <v>3680</v>
      </c>
      <c r="F294" s="215" t="s">
        <v>3681</v>
      </c>
      <c r="G294" s="216" t="s">
        <v>603</v>
      </c>
      <c r="H294" s="217">
        <v>1</v>
      </c>
      <c r="I294" s="218"/>
      <c r="J294" s="219">
        <f>ROUND(I294*H294,2)</f>
        <v>0</v>
      </c>
      <c r="K294" s="215" t="s">
        <v>19</v>
      </c>
      <c r="L294" s="45"/>
      <c r="M294" s="220" t="s">
        <v>19</v>
      </c>
      <c r="N294" s="221" t="s">
        <v>44</v>
      </c>
      <c r="O294" s="85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222</v>
      </c>
      <c r="AT294" s="224" t="s">
        <v>217</v>
      </c>
      <c r="AU294" s="224" t="s">
        <v>80</v>
      </c>
      <c r="AY294" s="18" t="s">
        <v>214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80</v>
      </c>
      <c r="BK294" s="225">
        <f>ROUND(I294*H294,2)</f>
        <v>0</v>
      </c>
      <c r="BL294" s="18" t="s">
        <v>222</v>
      </c>
      <c r="BM294" s="224" t="s">
        <v>1237</v>
      </c>
    </row>
    <row r="295" s="2" customFormat="1">
      <c r="A295" s="39"/>
      <c r="B295" s="40"/>
      <c r="C295" s="41"/>
      <c r="D295" s="226" t="s">
        <v>224</v>
      </c>
      <c r="E295" s="41"/>
      <c r="F295" s="227" t="s">
        <v>3681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224</v>
      </c>
      <c r="AU295" s="18" t="s">
        <v>80</v>
      </c>
    </row>
    <row r="296" s="2" customFormat="1" ht="16.5" customHeight="1">
      <c r="A296" s="39"/>
      <c r="B296" s="40"/>
      <c r="C296" s="213" t="s">
        <v>801</v>
      </c>
      <c r="D296" s="213" t="s">
        <v>217</v>
      </c>
      <c r="E296" s="214" t="s">
        <v>3682</v>
      </c>
      <c r="F296" s="215" t="s">
        <v>2742</v>
      </c>
      <c r="G296" s="216" t="s">
        <v>603</v>
      </c>
      <c r="H296" s="217">
        <v>1</v>
      </c>
      <c r="I296" s="218"/>
      <c r="J296" s="219">
        <f>ROUND(I296*H296,2)</f>
        <v>0</v>
      </c>
      <c r="K296" s="215" t="s">
        <v>19</v>
      </c>
      <c r="L296" s="45"/>
      <c r="M296" s="220" t="s">
        <v>19</v>
      </c>
      <c r="N296" s="221" t="s">
        <v>44</v>
      </c>
      <c r="O296" s="85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4" t="s">
        <v>222</v>
      </c>
      <c r="AT296" s="224" t="s">
        <v>217</v>
      </c>
      <c r="AU296" s="224" t="s">
        <v>80</v>
      </c>
      <c r="AY296" s="18" t="s">
        <v>214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80</v>
      </c>
      <c r="BK296" s="225">
        <f>ROUND(I296*H296,2)</f>
        <v>0</v>
      </c>
      <c r="BL296" s="18" t="s">
        <v>222</v>
      </c>
      <c r="BM296" s="224" t="s">
        <v>1245</v>
      </c>
    </row>
    <row r="297" s="2" customFormat="1">
      <c r="A297" s="39"/>
      <c r="B297" s="40"/>
      <c r="C297" s="41"/>
      <c r="D297" s="226" t="s">
        <v>224</v>
      </c>
      <c r="E297" s="41"/>
      <c r="F297" s="227" t="s">
        <v>2742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224</v>
      </c>
      <c r="AU297" s="18" t="s">
        <v>80</v>
      </c>
    </row>
    <row r="298" s="2" customFormat="1" ht="16.5" customHeight="1">
      <c r="A298" s="39"/>
      <c r="B298" s="40"/>
      <c r="C298" s="213" t="s">
        <v>807</v>
      </c>
      <c r="D298" s="213" t="s">
        <v>217</v>
      </c>
      <c r="E298" s="214" t="s">
        <v>3683</v>
      </c>
      <c r="F298" s="215" t="s">
        <v>3684</v>
      </c>
      <c r="G298" s="216" t="s">
        <v>603</v>
      </c>
      <c r="H298" s="217">
        <v>1</v>
      </c>
      <c r="I298" s="218"/>
      <c r="J298" s="219">
        <f>ROUND(I298*H298,2)</f>
        <v>0</v>
      </c>
      <c r="K298" s="215" t="s">
        <v>19</v>
      </c>
      <c r="L298" s="45"/>
      <c r="M298" s="220" t="s">
        <v>19</v>
      </c>
      <c r="N298" s="221" t="s">
        <v>44</v>
      </c>
      <c r="O298" s="85"/>
      <c r="P298" s="222">
        <f>O298*H298</f>
        <v>0</v>
      </c>
      <c r="Q298" s="222">
        <v>0</v>
      </c>
      <c r="R298" s="222">
        <f>Q298*H298</f>
        <v>0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222</v>
      </c>
      <c r="AT298" s="224" t="s">
        <v>217</v>
      </c>
      <c r="AU298" s="224" t="s">
        <v>80</v>
      </c>
      <c r="AY298" s="18" t="s">
        <v>214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80</v>
      </c>
      <c r="BK298" s="225">
        <f>ROUND(I298*H298,2)</f>
        <v>0</v>
      </c>
      <c r="BL298" s="18" t="s">
        <v>222</v>
      </c>
      <c r="BM298" s="224" t="s">
        <v>1253</v>
      </c>
    </row>
    <row r="299" s="2" customFormat="1">
      <c r="A299" s="39"/>
      <c r="B299" s="40"/>
      <c r="C299" s="41"/>
      <c r="D299" s="226" t="s">
        <v>224</v>
      </c>
      <c r="E299" s="41"/>
      <c r="F299" s="227" t="s">
        <v>3684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224</v>
      </c>
      <c r="AU299" s="18" t="s">
        <v>80</v>
      </c>
    </row>
    <row r="300" s="2" customFormat="1" ht="16.5" customHeight="1">
      <c r="A300" s="39"/>
      <c r="B300" s="40"/>
      <c r="C300" s="213" t="s">
        <v>813</v>
      </c>
      <c r="D300" s="213" t="s">
        <v>217</v>
      </c>
      <c r="E300" s="214" t="s">
        <v>3685</v>
      </c>
      <c r="F300" s="215" t="s">
        <v>2744</v>
      </c>
      <c r="G300" s="216" t="s">
        <v>603</v>
      </c>
      <c r="H300" s="217">
        <v>1</v>
      </c>
      <c r="I300" s="218"/>
      <c r="J300" s="219">
        <f>ROUND(I300*H300,2)</f>
        <v>0</v>
      </c>
      <c r="K300" s="215" t="s">
        <v>19</v>
      </c>
      <c r="L300" s="45"/>
      <c r="M300" s="220" t="s">
        <v>19</v>
      </c>
      <c r="N300" s="221" t="s">
        <v>44</v>
      </c>
      <c r="O300" s="85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222</v>
      </c>
      <c r="AT300" s="224" t="s">
        <v>217</v>
      </c>
      <c r="AU300" s="224" t="s">
        <v>80</v>
      </c>
      <c r="AY300" s="18" t="s">
        <v>214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80</v>
      </c>
      <c r="BK300" s="225">
        <f>ROUND(I300*H300,2)</f>
        <v>0</v>
      </c>
      <c r="BL300" s="18" t="s">
        <v>222</v>
      </c>
      <c r="BM300" s="224" t="s">
        <v>1261</v>
      </c>
    </row>
    <row r="301" s="2" customFormat="1">
      <c r="A301" s="39"/>
      <c r="B301" s="40"/>
      <c r="C301" s="41"/>
      <c r="D301" s="226" t="s">
        <v>224</v>
      </c>
      <c r="E301" s="41"/>
      <c r="F301" s="227" t="s">
        <v>2744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224</v>
      </c>
      <c r="AU301" s="18" t="s">
        <v>80</v>
      </c>
    </row>
    <row r="302" s="2" customFormat="1" ht="16.5" customHeight="1">
      <c r="A302" s="39"/>
      <c r="B302" s="40"/>
      <c r="C302" s="213" t="s">
        <v>817</v>
      </c>
      <c r="D302" s="213" t="s">
        <v>217</v>
      </c>
      <c r="E302" s="214" t="s">
        <v>3686</v>
      </c>
      <c r="F302" s="215" t="s">
        <v>2748</v>
      </c>
      <c r="G302" s="216" t="s">
        <v>603</v>
      </c>
      <c r="H302" s="217">
        <v>1</v>
      </c>
      <c r="I302" s="218"/>
      <c r="J302" s="219">
        <f>ROUND(I302*H302,2)</f>
        <v>0</v>
      </c>
      <c r="K302" s="215" t="s">
        <v>19</v>
      </c>
      <c r="L302" s="45"/>
      <c r="M302" s="220" t="s">
        <v>19</v>
      </c>
      <c r="N302" s="221" t="s">
        <v>44</v>
      </c>
      <c r="O302" s="85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222</v>
      </c>
      <c r="AT302" s="224" t="s">
        <v>217</v>
      </c>
      <c r="AU302" s="224" t="s">
        <v>80</v>
      </c>
      <c r="AY302" s="18" t="s">
        <v>214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80</v>
      </c>
      <c r="BK302" s="225">
        <f>ROUND(I302*H302,2)</f>
        <v>0</v>
      </c>
      <c r="BL302" s="18" t="s">
        <v>222</v>
      </c>
      <c r="BM302" s="224" t="s">
        <v>1272</v>
      </c>
    </row>
    <row r="303" s="2" customFormat="1">
      <c r="A303" s="39"/>
      <c r="B303" s="40"/>
      <c r="C303" s="41"/>
      <c r="D303" s="226" t="s">
        <v>224</v>
      </c>
      <c r="E303" s="41"/>
      <c r="F303" s="227" t="s">
        <v>2748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224</v>
      </c>
      <c r="AU303" s="18" t="s">
        <v>80</v>
      </c>
    </row>
    <row r="304" s="2" customFormat="1" ht="16.5" customHeight="1">
      <c r="A304" s="39"/>
      <c r="B304" s="40"/>
      <c r="C304" s="213" t="s">
        <v>821</v>
      </c>
      <c r="D304" s="213" t="s">
        <v>217</v>
      </c>
      <c r="E304" s="214" t="s">
        <v>3687</v>
      </c>
      <c r="F304" s="215" t="s">
        <v>2746</v>
      </c>
      <c r="G304" s="216" t="s">
        <v>603</v>
      </c>
      <c r="H304" s="217">
        <v>1</v>
      </c>
      <c r="I304" s="218"/>
      <c r="J304" s="219">
        <f>ROUND(I304*H304,2)</f>
        <v>0</v>
      </c>
      <c r="K304" s="215" t="s">
        <v>19</v>
      </c>
      <c r="L304" s="45"/>
      <c r="M304" s="220" t="s">
        <v>19</v>
      </c>
      <c r="N304" s="221" t="s">
        <v>44</v>
      </c>
      <c r="O304" s="85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222</v>
      </c>
      <c r="AT304" s="224" t="s">
        <v>217</v>
      </c>
      <c r="AU304" s="224" t="s">
        <v>80</v>
      </c>
      <c r="AY304" s="18" t="s">
        <v>214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80</v>
      </c>
      <c r="BK304" s="225">
        <f>ROUND(I304*H304,2)</f>
        <v>0</v>
      </c>
      <c r="BL304" s="18" t="s">
        <v>222</v>
      </c>
      <c r="BM304" s="224" t="s">
        <v>1281</v>
      </c>
    </row>
    <row r="305" s="2" customFormat="1">
      <c r="A305" s="39"/>
      <c r="B305" s="40"/>
      <c r="C305" s="41"/>
      <c r="D305" s="226" t="s">
        <v>224</v>
      </c>
      <c r="E305" s="41"/>
      <c r="F305" s="227" t="s">
        <v>2746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224</v>
      </c>
      <c r="AU305" s="18" t="s">
        <v>80</v>
      </c>
    </row>
    <row r="306" s="2" customFormat="1" ht="16.5" customHeight="1">
      <c r="A306" s="39"/>
      <c r="B306" s="40"/>
      <c r="C306" s="213" t="s">
        <v>825</v>
      </c>
      <c r="D306" s="213" t="s">
        <v>217</v>
      </c>
      <c r="E306" s="214" t="s">
        <v>3688</v>
      </c>
      <c r="F306" s="215" t="s">
        <v>2703</v>
      </c>
      <c r="G306" s="216" t="s">
        <v>603</v>
      </c>
      <c r="H306" s="217">
        <v>1</v>
      </c>
      <c r="I306" s="218"/>
      <c r="J306" s="219">
        <f>ROUND(I306*H306,2)</f>
        <v>0</v>
      </c>
      <c r="K306" s="215" t="s">
        <v>19</v>
      </c>
      <c r="L306" s="45"/>
      <c r="M306" s="220" t="s">
        <v>19</v>
      </c>
      <c r="N306" s="221" t="s">
        <v>44</v>
      </c>
      <c r="O306" s="85"/>
      <c r="P306" s="222">
        <f>O306*H306</f>
        <v>0</v>
      </c>
      <c r="Q306" s="222">
        <v>0</v>
      </c>
      <c r="R306" s="222">
        <f>Q306*H306</f>
        <v>0</v>
      </c>
      <c r="S306" s="222">
        <v>0</v>
      </c>
      <c r="T306" s="22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222</v>
      </c>
      <c r="AT306" s="224" t="s">
        <v>217</v>
      </c>
      <c r="AU306" s="224" t="s">
        <v>80</v>
      </c>
      <c r="AY306" s="18" t="s">
        <v>214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80</v>
      </c>
      <c r="BK306" s="225">
        <f>ROUND(I306*H306,2)</f>
        <v>0</v>
      </c>
      <c r="BL306" s="18" t="s">
        <v>222</v>
      </c>
      <c r="BM306" s="224" t="s">
        <v>1289</v>
      </c>
    </row>
    <row r="307" s="2" customFormat="1">
      <c r="A307" s="39"/>
      <c r="B307" s="40"/>
      <c r="C307" s="41"/>
      <c r="D307" s="226" t="s">
        <v>224</v>
      </c>
      <c r="E307" s="41"/>
      <c r="F307" s="227" t="s">
        <v>2703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224</v>
      </c>
      <c r="AU307" s="18" t="s">
        <v>80</v>
      </c>
    </row>
    <row r="308" s="2" customFormat="1" ht="16.5" customHeight="1">
      <c r="A308" s="39"/>
      <c r="B308" s="40"/>
      <c r="C308" s="213" t="s">
        <v>831</v>
      </c>
      <c r="D308" s="213" t="s">
        <v>217</v>
      </c>
      <c r="E308" s="214" t="s">
        <v>3689</v>
      </c>
      <c r="F308" s="215" t="s">
        <v>3690</v>
      </c>
      <c r="G308" s="216" t="s">
        <v>603</v>
      </c>
      <c r="H308" s="217">
        <v>1</v>
      </c>
      <c r="I308" s="218"/>
      <c r="J308" s="219">
        <f>ROUND(I308*H308,2)</f>
        <v>0</v>
      </c>
      <c r="K308" s="215" t="s">
        <v>19</v>
      </c>
      <c r="L308" s="45"/>
      <c r="M308" s="220" t="s">
        <v>19</v>
      </c>
      <c r="N308" s="221" t="s">
        <v>44</v>
      </c>
      <c r="O308" s="85"/>
      <c r="P308" s="222">
        <f>O308*H308</f>
        <v>0</v>
      </c>
      <c r="Q308" s="222">
        <v>0</v>
      </c>
      <c r="R308" s="222">
        <f>Q308*H308</f>
        <v>0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222</v>
      </c>
      <c r="AT308" s="224" t="s">
        <v>217</v>
      </c>
      <c r="AU308" s="224" t="s">
        <v>80</v>
      </c>
      <c r="AY308" s="18" t="s">
        <v>214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80</v>
      </c>
      <c r="BK308" s="225">
        <f>ROUND(I308*H308,2)</f>
        <v>0</v>
      </c>
      <c r="BL308" s="18" t="s">
        <v>222</v>
      </c>
      <c r="BM308" s="224" t="s">
        <v>1297</v>
      </c>
    </row>
    <row r="309" s="2" customFormat="1">
      <c r="A309" s="39"/>
      <c r="B309" s="40"/>
      <c r="C309" s="41"/>
      <c r="D309" s="226" t="s">
        <v>224</v>
      </c>
      <c r="E309" s="41"/>
      <c r="F309" s="227" t="s">
        <v>3690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224</v>
      </c>
      <c r="AU309" s="18" t="s">
        <v>80</v>
      </c>
    </row>
    <row r="310" s="2" customFormat="1" ht="16.5" customHeight="1">
      <c r="A310" s="39"/>
      <c r="B310" s="40"/>
      <c r="C310" s="213" t="s">
        <v>835</v>
      </c>
      <c r="D310" s="213" t="s">
        <v>217</v>
      </c>
      <c r="E310" s="214" t="s">
        <v>3691</v>
      </c>
      <c r="F310" s="215" t="s">
        <v>3692</v>
      </c>
      <c r="G310" s="216" t="s">
        <v>603</v>
      </c>
      <c r="H310" s="217">
        <v>1</v>
      </c>
      <c r="I310" s="218"/>
      <c r="J310" s="219">
        <f>ROUND(I310*H310,2)</f>
        <v>0</v>
      </c>
      <c r="K310" s="215" t="s">
        <v>19</v>
      </c>
      <c r="L310" s="45"/>
      <c r="M310" s="220" t="s">
        <v>19</v>
      </c>
      <c r="N310" s="221" t="s">
        <v>44</v>
      </c>
      <c r="O310" s="85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222</v>
      </c>
      <c r="AT310" s="224" t="s">
        <v>217</v>
      </c>
      <c r="AU310" s="224" t="s">
        <v>80</v>
      </c>
      <c r="AY310" s="18" t="s">
        <v>214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80</v>
      </c>
      <c r="BK310" s="225">
        <f>ROUND(I310*H310,2)</f>
        <v>0</v>
      </c>
      <c r="BL310" s="18" t="s">
        <v>222</v>
      </c>
      <c r="BM310" s="224" t="s">
        <v>1305</v>
      </c>
    </row>
    <row r="311" s="2" customFormat="1">
      <c r="A311" s="39"/>
      <c r="B311" s="40"/>
      <c r="C311" s="41"/>
      <c r="D311" s="226" t="s">
        <v>224</v>
      </c>
      <c r="E311" s="41"/>
      <c r="F311" s="227" t="s">
        <v>3692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224</v>
      </c>
      <c r="AU311" s="18" t="s">
        <v>80</v>
      </c>
    </row>
    <row r="312" s="2" customFormat="1" ht="16.5" customHeight="1">
      <c r="A312" s="39"/>
      <c r="B312" s="40"/>
      <c r="C312" s="213" t="s">
        <v>839</v>
      </c>
      <c r="D312" s="213" t="s">
        <v>217</v>
      </c>
      <c r="E312" s="214" t="s">
        <v>3693</v>
      </c>
      <c r="F312" s="215" t="s">
        <v>2732</v>
      </c>
      <c r="G312" s="216" t="s">
        <v>603</v>
      </c>
      <c r="H312" s="217">
        <v>1</v>
      </c>
      <c r="I312" s="218"/>
      <c r="J312" s="219">
        <f>ROUND(I312*H312,2)</f>
        <v>0</v>
      </c>
      <c r="K312" s="215" t="s">
        <v>19</v>
      </c>
      <c r="L312" s="45"/>
      <c r="M312" s="220" t="s">
        <v>19</v>
      </c>
      <c r="N312" s="221" t="s">
        <v>44</v>
      </c>
      <c r="O312" s="85"/>
      <c r="P312" s="222">
        <f>O312*H312</f>
        <v>0</v>
      </c>
      <c r="Q312" s="222">
        <v>0</v>
      </c>
      <c r="R312" s="222">
        <f>Q312*H312</f>
        <v>0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222</v>
      </c>
      <c r="AT312" s="224" t="s">
        <v>217</v>
      </c>
      <c r="AU312" s="224" t="s">
        <v>80</v>
      </c>
      <c r="AY312" s="18" t="s">
        <v>214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80</v>
      </c>
      <c r="BK312" s="225">
        <f>ROUND(I312*H312,2)</f>
        <v>0</v>
      </c>
      <c r="BL312" s="18" t="s">
        <v>222</v>
      </c>
      <c r="BM312" s="224" t="s">
        <v>1313</v>
      </c>
    </row>
    <row r="313" s="2" customFormat="1">
      <c r="A313" s="39"/>
      <c r="B313" s="40"/>
      <c r="C313" s="41"/>
      <c r="D313" s="226" t="s">
        <v>224</v>
      </c>
      <c r="E313" s="41"/>
      <c r="F313" s="227" t="s">
        <v>2732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224</v>
      </c>
      <c r="AU313" s="18" t="s">
        <v>80</v>
      </c>
    </row>
    <row r="314" s="2" customFormat="1" ht="16.5" customHeight="1">
      <c r="A314" s="39"/>
      <c r="B314" s="40"/>
      <c r="C314" s="213" t="s">
        <v>843</v>
      </c>
      <c r="D314" s="213" t="s">
        <v>217</v>
      </c>
      <c r="E314" s="214" t="s">
        <v>3694</v>
      </c>
      <c r="F314" s="215" t="s">
        <v>2726</v>
      </c>
      <c r="G314" s="216" t="s">
        <v>603</v>
      </c>
      <c r="H314" s="217">
        <v>1</v>
      </c>
      <c r="I314" s="218"/>
      <c r="J314" s="219">
        <f>ROUND(I314*H314,2)</f>
        <v>0</v>
      </c>
      <c r="K314" s="215" t="s">
        <v>19</v>
      </c>
      <c r="L314" s="45"/>
      <c r="M314" s="220" t="s">
        <v>19</v>
      </c>
      <c r="N314" s="221" t="s">
        <v>44</v>
      </c>
      <c r="O314" s="85"/>
      <c r="P314" s="222">
        <f>O314*H314</f>
        <v>0</v>
      </c>
      <c r="Q314" s="222">
        <v>0</v>
      </c>
      <c r="R314" s="222">
        <f>Q314*H314</f>
        <v>0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222</v>
      </c>
      <c r="AT314" s="224" t="s">
        <v>217</v>
      </c>
      <c r="AU314" s="224" t="s">
        <v>80</v>
      </c>
      <c r="AY314" s="18" t="s">
        <v>214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80</v>
      </c>
      <c r="BK314" s="225">
        <f>ROUND(I314*H314,2)</f>
        <v>0</v>
      </c>
      <c r="BL314" s="18" t="s">
        <v>222</v>
      </c>
      <c r="BM314" s="224" t="s">
        <v>1321</v>
      </c>
    </row>
    <row r="315" s="2" customFormat="1">
      <c r="A315" s="39"/>
      <c r="B315" s="40"/>
      <c r="C315" s="41"/>
      <c r="D315" s="226" t="s">
        <v>224</v>
      </c>
      <c r="E315" s="41"/>
      <c r="F315" s="227" t="s">
        <v>2726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224</v>
      </c>
      <c r="AU315" s="18" t="s">
        <v>80</v>
      </c>
    </row>
    <row r="316" s="2" customFormat="1" ht="16.5" customHeight="1">
      <c r="A316" s="39"/>
      <c r="B316" s="40"/>
      <c r="C316" s="213" t="s">
        <v>847</v>
      </c>
      <c r="D316" s="213" t="s">
        <v>217</v>
      </c>
      <c r="E316" s="214" t="s">
        <v>3695</v>
      </c>
      <c r="F316" s="215" t="s">
        <v>3552</v>
      </c>
      <c r="G316" s="216" t="s">
        <v>603</v>
      </c>
      <c r="H316" s="217">
        <v>1</v>
      </c>
      <c r="I316" s="218"/>
      <c r="J316" s="219">
        <f>ROUND(I316*H316,2)</f>
        <v>0</v>
      </c>
      <c r="K316" s="215" t="s">
        <v>19</v>
      </c>
      <c r="L316" s="45"/>
      <c r="M316" s="220" t="s">
        <v>19</v>
      </c>
      <c r="N316" s="221" t="s">
        <v>44</v>
      </c>
      <c r="O316" s="85"/>
      <c r="P316" s="222">
        <f>O316*H316</f>
        <v>0</v>
      </c>
      <c r="Q316" s="222">
        <v>0</v>
      </c>
      <c r="R316" s="222">
        <f>Q316*H316</f>
        <v>0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222</v>
      </c>
      <c r="AT316" s="224" t="s">
        <v>217</v>
      </c>
      <c r="AU316" s="224" t="s">
        <v>80</v>
      </c>
      <c r="AY316" s="18" t="s">
        <v>214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80</v>
      </c>
      <c r="BK316" s="225">
        <f>ROUND(I316*H316,2)</f>
        <v>0</v>
      </c>
      <c r="BL316" s="18" t="s">
        <v>222</v>
      </c>
      <c r="BM316" s="224" t="s">
        <v>1329</v>
      </c>
    </row>
    <row r="317" s="2" customFormat="1">
      <c r="A317" s="39"/>
      <c r="B317" s="40"/>
      <c r="C317" s="41"/>
      <c r="D317" s="226" t="s">
        <v>224</v>
      </c>
      <c r="E317" s="41"/>
      <c r="F317" s="227" t="s">
        <v>3552</v>
      </c>
      <c r="G317" s="41"/>
      <c r="H317" s="41"/>
      <c r="I317" s="228"/>
      <c r="J317" s="41"/>
      <c r="K317" s="41"/>
      <c r="L317" s="45"/>
      <c r="M317" s="255"/>
      <c r="N317" s="256"/>
      <c r="O317" s="257"/>
      <c r="P317" s="257"/>
      <c r="Q317" s="257"/>
      <c r="R317" s="257"/>
      <c r="S317" s="257"/>
      <c r="T317" s="258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224</v>
      </c>
      <c r="AU317" s="18" t="s">
        <v>80</v>
      </c>
    </row>
    <row r="318" s="2" customFormat="1" ht="6.96" customHeight="1">
      <c r="A318" s="39"/>
      <c r="B318" s="60"/>
      <c r="C318" s="61"/>
      <c r="D318" s="61"/>
      <c r="E318" s="61"/>
      <c r="F318" s="61"/>
      <c r="G318" s="61"/>
      <c r="H318" s="61"/>
      <c r="I318" s="61"/>
      <c r="J318" s="61"/>
      <c r="K318" s="61"/>
      <c r="L318" s="45"/>
      <c r="M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</sheetData>
  <sheetProtection sheet="1" autoFilter="0" formatColumns="0" formatRows="0" objects="1" scenarios="1" spinCount="100000" saltValue="JEmlXtDduseXA6EzlOkqut5uGN7IGti0Iz2CF89DKlegm6D9FuKMWiDW9tP7+492d/nnoO06wzyrtsA4hb3G+w==" hashValue="8omHyx7WTMoKGuT0eFpMH9JAgzkYNB1aao3ie3Dmu59pxMqv2QNM/ZeQIFCoYwuLlgiA3kCqfndKXg2sRSheXA==" algorithmName="SHA-512" password="CC35"/>
  <autoFilter ref="C81:K31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176</v>
      </c>
      <c r="L8" s="21"/>
    </row>
    <row r="9" s="2" customFormat="1" ht="16.5" customHeight="1">
      <c r="A9" s="39"/>
      <c r="B9" s="45"/>
      <c r="C9" s="39"/>
      <c r="D9" s="39"/>
      <c r="E9" s="144" t="s">
        <v>3696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3697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ROUND(J100,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ROUND((SUM(BE100:BE572)),  2)</f>
        <v>0</v>
      </c>
      <c r="G35" s="39"/>
      <c r="H35" s="39"/>
      <c r="I35" s="158">
        <v>0.20999999999999999</v>
      </c>
      <c r="J35" s="157">
        <f>ROUND(((SUM(BE100:BE572))*I35),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ROUND((SUM(BF100:BF572)),  2)</f>
        <v>0</v>
      </c>
      <c r="G36" s="39"/>
      <c r="H36" s="39"/>
      <c r="I36" s="158">
        <v>0.12</v>
      </c>
      <c r="J36" s="157">
        <f>ROUND(((SUM(BF100:BF572))*I36),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ROUND((SUM(BG100:BG572)),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ROUND((SUM(BH100:BH572)),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ROUND((SUM(BI100:BI572)),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3696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 xml:space="preserve">D4.1a - InO 201.2 - Teplovod - strojní část 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SITEZ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SITEZ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181</v>
      </c>
      <c r="D61" s="172"/>
      <c r="E61" s="172"/>
      <c r="F61" s="172"/>
      <c r="G61" s="172"/>
      <c r="H61" s="172"/>
      <c r="I61" s="172"/>
      <c r="J61" s="173" t="s">
        <v>182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J100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183</v>
      </c>
    </row>
    <row r="64" s="9" customFormat="1" ht="24.96" customHeight="1">
      <c r="A64" s="9"/>
      <c r="B64" s="175"/>
      <c r="C64" s="176"/>
      <c r="D64" s="177" t="s">
        <v>184</v>
      </c>
      <c r="E64" s="178"/>
      <c r="F64" s="178"/>
      <c r="G64" s="178"/>
      <c r="H64" s="178"/>
      <c r="I64" s="178"/>
      <c r="J64" s="179">
        <f>J101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185</v>
      </c>
      <c r="E65" s="183"/>
      <c r="F65" s="183"/>
      <c r="G65" s="183"/>
      <c r="H65" s="183"/>
      <c r="I65" s="183"/>
      <c r="J65" s="184">
        <f>J102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186</v>
      </c>
      <c r="E66" s="183"/>
      <c r="F66" s="183"/>
      <c r="G66" s="183"/>
      <c r="H66" s="183"/>
      <c r="I66" s="183"/>
      <c r="J66" s="184">
        <f>J106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3698</v>
      </c>
      <c r="E67" s="178"/>
      <c r="F67" s="178"/>
      <c r="G67" s="178"/>
      <c r="H67" s="178"/>
      <c r="I67" s="178"/>
      <c r="J67" s="179">
        <f>J110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3699</v>
      </c>
      <c r="E68" s="178"/>
      <c r="F68" s="178"/>
      <c r="G68" s="178"/>
      <c r="H68" s="178"/>
      <c r="I68" s="178"/>
      <c r="J68" s="179">
        <f>J161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5"/>
      <c r="C69" s="176"/>
      <c r="D69" s="177" t="s">
        <v>3700</v>
      </c>
      <c r="E69" s="178"/>
      <c r="F69" s="178"/>
      <c r="G69" s="178"/>
      <c r="H69" s="178"/>
      <c r="I69" s="178"/>
      <c r="J69" s="179">
        <f>J167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5"/>
      <c r="C70" s="176"/>
      <c r="D70" s="177" t="s">
        <v>3701</v>
      </c>
      <c r="E70" s="178"/>
      <c r="F70" s="178"/>
      <c r="G70" s="178"/>
      <c r="H70" s="178"/>
      <c r="I70" s="178"/>
      <c r="J70" s="179">
        <f>J214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5"/>
      <c r="C71" s="176"/>
      <c r="D71" s="177" t="s">
        <v>187</v>
      </c>
      <c r="E71" s="178"/>
      <c r="F71" s="178"/>
      <c r="G71" s="178"/>
      <c r="H71" s="178"/>
      <c r="I71" s="178"/>
      <c r="J71" s="179">
        <f>J227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1"/>
      <c r="C72" s="126"/>
      <c r="D72" s="182" t="s">
        <v>189</v>
      </c>
      <c r="E72" s="183"/>
      <c r="F72" s="183"/>
      <c r="G72" s="183"/>
      <c r="H72" s="183"/>
      <c r="I72" s="183"/>
      <c r="J72" s="184">
        <f>J228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192</v>
      </c>
      <c r="E73" s="183"/>
      <c r="F73" s="183"/>
      <c r="G73" s="183"/>
      <c r="H73" s="183"/>
      <c r="I73" s="183"/>
      <c r="J73" s="184">
        <f>J232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5"/>
      <c r="C74" s="176"/>
      <c r="D74" s="177" t="s">
        <v>195</v>
      </c>
      <c r="E74" s="178"/>
      <c r="F74" s="178"/>
      <c r="G74" s="178"/>
      <c r="H74" s="178"/>
      <c r="I74" s="178"/>
      <c r="J74" s="179">
        <f>J252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3702</v>
      </c>
      <c r="E75" s="183"/>
      <c r="F75" s="183"/>
      <c r="G75" s="183"/>
      <c r="H75" s="183"/>
      <c r="I75" s="183"/>
      <c r="J75" s="184">
        <f>J253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196</v>
      </c>
      <c r="E76" s="183"/>
      <c r="F76" s="183"/>
      <c r="G76" s="183"/>
      <c r="H76" s="183"/>
      <c r="I76" s="183"/>
      <c r="J76" s="184">
        <f>J259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197</v>
      </c>
      <c r="E77" s="183"/>
      <c r="F77" s="183"/>
      <c r="G77" s="183"/>
      <c r="H77" s="183"/>
      <c r="I77" s="183"/>
      <c r="J77" s="184">
        <f>J557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5"/>
      <c r="C78" s="176"/>
      <c r="D78" s="177" t="s">
        <v>198</v>
      </c>
      <c r="E78" s="178"/>
      <c r="F78" s="178"/>
      <c r="G78" s="178"/>
      <c r="H78" s="178"/>
      <c r="I78" s="178"/>
      <c r="J78" s="179">
        <f>J561</f>
        <v>0</v>
      </c>
      <c r="K78" s="176"/>
      <c r="L78" s="18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199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70" t="str">
        <f>E7</f>
        <v>Revitalizace CZT Liberec - GreenNet II</v>
      </c>
      <c r="F88" s="33"/>
      <c r="G88" s="33"/>
      <c r="H88" s="33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176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170" t="s">
        <v>3696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178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E11</f>
        <v xml:space="preserve">D4.1a - InO 201.2 - Teplovod - strojní část </v>
      </c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F14</f>
        <v>Liberec</v>
      </c>
      <c r="G94" s="41"/>
      <c r="H94" s="41"/>
      <c r="I94" s="33" t="s">
        <v>23</v>
      </c>
      <c r="J94" s="73" t="str">
        <f>IF(J14="","",J14)</f>
        <v>21. 6. 2024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E17</f>
        <v>Teplárna Liberec, a.s.</v>
      </c>
      <c r="G96" s="41"/>
      <c r="H96" s="41"/>
      <c r="I96" s="33" t="s">
        <v>32</v>
      </c>
      <c r="J96" s="37" t="str">
        <f>E23</f>
        <v>SITEZ s.r.o.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30</v>
      </c>
      <c r="D97" s="41"/>
      <c r="E97" s="41"/>
      <c r="F97" s="28" t="str">
        <f>IF(E20="","",E20)</f>
        <v>Vyplň údaj</v>
      </c>
      <c r="G97" s="41"/>
      <c r="H97" s="41"/>
      <c r="I97" s="33" t="s">
        <v>36</v>
      </c>
      <c r="J97" s="37" t="str">
        <f>E26</f>
        <v>SITEZ s.r.o.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6"/>
      <c r="B99" s="187"/>
      <c r="C99" s="188" t="s">
        <v>200</v>
      </c>
      <c r="D99" s="189" t="s">
        <v>58</v>
      </c>
      <c r="E99" s="189" t="s">
        <v>54</v>
      </c>
      <c r="F99" s="189" t="s">
        <v>55</v>
      </c>
      <c r="G99" s="189" t="s">
        <v>201</v>
      </c>
      <c r="H99" s="189" t="s">
        <v>202</v>
      </c>
      <c r="I99" s="189" t="s">
        <v>203</v>
      </c>
      <c r="J99" s="189" t="s">
        <v>182</v>
      </c>
      <c r="K99" s="190" t="s">
        <v>204</v>
      </c>
      <c r="L99" s="191"/>
      <c r="M99" s="93" t="s">
        <v>19</v>
      </c>
      <c r="N99" s="94" t="s">
        <v>43</v>
      </c>
      <c r="O99" s="94" t="s">
        <v>205</v>
      </c>
      <c r="P99" s="94" t="s">
        <v>206</v>
      </c>
      <c r="Q99" s="94" t="s">
        <v>207</v>
      </c>
      <c r="R99" s="94" t="s">
        <v>208</v>
      </c>
      <c r="S99" s="94" t="s">
        <v>209</v>
      </c>
      <c r="T99" s="95" t="s">
        <v>210</v>
      </c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</row>
    <row r="100" s="2" customFormat="1" ht="22.8" customHeight="1">
      <c r="A100" s="39"/>
      <c r="B100" s="40"/>
      <c r="C100" s="100" t="s">
        <v>211</v>
      </c>
      <c r="D100" s="41"/>
      <c r="E100" s="41"/>
      <c r="F100" s="41"/>
      <c r="G100" s="41"/>
      <c r="H100" s="41"/>
      <c r="I100" s="41"/>
      <c r="J100" s="192">
        <f>BK100</f>
        <v>0</v>
      </c>
      <c r="K100" s="41"/>
      <c r="L100" s="45"/>
      <c r="M100" s="96"/>
      <c r="N100" s="193"/>
      <c r="O100" s="97"/>
      <c r="P100" s="194">
        <f>P101+P110+P161+P167+P214+P227+P252+P561</f>
        <v>0</v>
      </c>
      <c r="Q100" s="97"/>
      <c r="R100" s="194">
        <f>R101+R110+R161+R167+R214+R227+R252+R561</f>
        <v>23.973605910000007</v>
      </c>
      <c r="S100" s="97"/>
      <c r="T100" s="195">
        <f>T101+T110+T161+T167+T214+T227+T252+T561</f>
        <v>7.125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72</v>
      </c>
      <c r="AU100" s="18" t="s">
        <v>183</v>
      </c>
      <c r="BK100" s="196">
        <f>BK101+BK110+BK161+BK167+BK214+BK227+BK252+BK561</f>
        <v>0</v>
      </c>
    </row>
    <row r="101" s="12" customFormat="1" ht="25.92" customHeight="1">
      <c r="A101" s="12"/>
      <c r="B101" s="197"/>
      <c r="C101" s="198"/>
      <c r="D101" s="199" t="s">
        <v>72</v>
      </c>
      <c r="E101" s="200" t="s">
        <v>212</v>
      </c>
      <c r="F101" s="200" t="s">
        <v>213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P102+P106</f>
        <v>0</v>
      </c>
      <c r="Q101" s="205"/>
      <c r="R101" s="206">
        <f>R102+R106</f>
        <v>0.017499999999999998</v>
      </c>
      <c r="S101" s="205"/>
      <c r="T101" s="207">
        <f>T102+T106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80</v>
      </c>
      <c r="AT101" s="209" t="s">
        <v>72</v>
      </c>
      <c r="AU101" s="209" t="s">
        <v>73</v>
      </c>
      <c r="AY101" s="208" t="s">
        <v>214</v>
      </c>
      <c r="BK101" s="210">
        <f>BK102+BK106</f>
        <v>0</v>
      </c>
    </row>
    <row r="102" s="12" customFormat="1" ht="22.8" customHeight="1">
      <c r="A102" s="12"/>
      <c r="B102" s="197"/>
      <c r="C102" s="198"/>
      <c r="D102" s="199" t="s">
        <v>72</v>
      </c>
      <c r="E102" s="211" t="s">
        <v>215</v>
      </c>
      <c r="F102" s="211" t="s">
        <v>216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SUM(P103:P105)</f>
        <v>0</v>
      </c>
      <c r="Q102" s="205"/>
      <c r="R102" s="206">
        <f>SUM(R103:R105)</f>
        <v>0.017499999999999998</v>
      </c>
      <c r="S102" s="205"/>
      <c r="T102" s="207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80</v>
      </c>
      <c r="AT102" s="209" t="s">
        <v>72</v>
      </c>
      <c r="AU102" s="209" t="s">
        <v>80</v>
      </c>
      <c r="AY102" s="208" t="s">
        <v>214</v>
      </c>
      <c r="BK102" s="210">
        <f>SUM(BK103:BK105)</f>
        <v>0</v>
      </c>
    </row>
    <row r="103" s="2" customFormat="1" ht="16.5" customHeight="1">
      <c r="A103" s="39"/>
      <c r="B103" s="40"/>
      <c r="C103" s="213" t="s">
        <v>80</v>
      </c>
      <c r="D103" s="213" t="s">
        <v>217</v>
      </c>
      <c r="E103" s="214" t="s">
        <v>3703</v>
      </c>
      <c r="F103" s="215" t="s">
        <v>3704</v>
      </c>
      <c r="G103" s="216" t="s">
        <v>220</v>
      </c>
      <c r="H103" s="217">
        <v>250</v>
      </c>
      <c r="I103" s="218"/>
      <c r="J103" s="219">
        <f>ROUND(I103*H103,2)</f>
        <v>0</v>
      </c>
      <c r="K103" s="215" t="s">
        <v>221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6.9999999999999994E-05</v>
      </c>
      <c r="R103" s="222">
        <f>Q103*H103</f>
        <v>0.017499999999999998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222</v>
      </c>
      <c r="AT103" s="224" t="s">
        <v>217</v>
      </c>
      <c r="AU103" s="224" t="s">
        <v>82</v>
      </c>
      <c r="AY103" s="18" t="s">
        <v>214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222</v>
      </c>
      <c r="BM103" s="224" t="s">
        <v>3705</v>
      </c>
    </row>
    <row r="104" s="2" customFormat="1">
      <c r="A104" s="39"/>
      <c r="B104" s="40"/>
      <c r="C104" s="41"/>
      <c r="D104" s="226" t="s">
        <v>224</v>
      </c>
      <c r="E104" s="41"/>
      <c r="F104" s="227" t="s">
        <v>3706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224</v>
      </c>
      <c r="AU104" s="18" t="s">
        <v>82</v>
      </c>
    </row>
    <row r="105" s="2" customFormat="1">
      <c r="A105" s="39"/>
      <c r="B105" s="40"/>
      <c r="C105" s="41"/>
      <c r="D105" s="231" t="s">
        <v>226</v>
      </c>
      <c r="E105" s="41"/>
      <c r="F105" s="232" t="s">
        <v>3707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226</v>
      </c>
      <c r="AU105" s="18" t="s">
        <v>82</v>
      </c>
    </row>
    <row r="106" s="12" customFormat="1" ht="22.8" customHeight="1">
      <c r="A106" s="12"/>
      <c r="B106" s="197"/>
      <c r="C106" s="198"/>
      <c r="D106" s="199" t="s">
        <v>72</v>
      </c>
      <c r="E106" s="211" t="s">
        <v>228</v>
      </c>
      <c r="F106" s="211" t="s">
        <v>229</v>
      </c>
      <c r="G106" s="198"/>
      <c r="H106" s="198"/>
      <c r="I106" s="201"/>
      <c r="J106" s="212">
        <f>BK106</f>
        <v>0</v>
      </c>
      <c r="K106" s="198"/>
      <c r="L106" s="203"/>
      <c r="M106" s="204"/>
      <c r="N106" s="205"/>
      <c r="O106" s="205"/>
      <c r="P106" s="206">
        <f>SUM(P107:P109)</f>
        <v>0</v>
      </c>
      <c r="Q106" s="205"/>
      <c r="R106" s="206">
        <f>SUM(R107:R109)</f>
        <v>0</v>
      </c>
      <c r="S106" s="205"/>
      <c r="T106" s="207">
        <f>SUM(T107:T109)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80</v>
      </c>
      <c r="AT106" s="209" t="s">
        <v>72</v>
      </c>
      <c r="AU106" s="209" t="s">
        <v>80</v>
      </c>
      <c r="AY106" s="208" t="s">
        <v>214</v>
      </c>
      <c r="BK106" s="210">
        <f>SUM(BK107:BK109)</f>
        <v>0</v>
      </c>
    </row>
    <row r="107" s="2" customFormat="1" ht="16.5" customHeight="1">
      <c r="A107" s="39"/>
      <c r="B107" s="40"/>
      <c r="C107" s="213" t="s">
        <v>82</v>
      </c>
      <c r="D107" s="213" t="s">
        <v>217</v>
      </c>
      <c r="E107" s="214" t="s">
        <v>2862</v>
      </c>
      <c r="F107" s="215" t="s">
        <v>2863</v>
      </c>
      <c r="G107" s="216" t="s">
        <v>232</v>
      </c>
      <c r="H107" s="217">
        <v>7.125</v>
      </c>
      <c r="I107" s="218"/>
      <c r="J107" s="219">
        <f>ROUND(I107*H107,2)</f>
        <v>0</v>
      </c>
      <c r="K107" s="215" t="s">
        <v>221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222</v>
      </c>
      <c r="AT107" s="224" t="s">
        <v>217</v>
      </c>
      <c r="AU107" s="224" t="s">
        <v>82</v>
      </c>
      <c r="AY107" s="18" t="s">
        <v>214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222</v>
      </c>
      <c r="BM107" s="224" t="s">
        <v>3708</v>
      </c>
    </row>
    <row r="108" s="2" customFormat="1">
      <c r="A108" s="39"/>
      <c r="B108" s="40"/>
      <c r="C108" s="41"/>
      <c r="D108" s="226" t="s">
        <v>224</v>
      </c>
      <c r="E108" s="41"/>
      <c r="F108" s="227" t="s">
        <v>2865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224</v>
      </c>
      <c r="AU108" s="18" t="s">
        <v>82</v>
      </c>
    </row>
    <row r="109" s="2" customFormat="1">
      <c r="A109" s="39"/>
      <c r="B109" s="40"/>
      <c r="C109" s="41"/>
      <c r="D109" s="231" t="s">
        <v>226</v>
      </c>
      <c r="E109" s="41"/>
      <c r="F109" s="232" t="s">
        <v>2866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226</v>
      </c>
      <c r="AU109" s="18" t="s">
        <v>82</v>
      </c>
    </row>
    <row r="110" s="12" customFormat="1" ht="25.92" customHeight="1">
      <c r="A110" s="12"/>
      <c r="B110" s="197"/>
      <c r="C110" s="198"/>
      <c r="D110" s="199" t="s">
        <v>72</v>
      </c>
      <c r="E110" s="200" t="s">
        <v>246</v>
      </c>
      <c r="F110" s="200" t="s">
        <v>247</v>
      </c>
      <c r="G110" s="198"/>
      <c r="H110" s="198"/>
      <c r="I110" s="201"/>
      <c r="J110" s="202">
        <f>BK110</f>
        <v>0</v>
      </c>
      <c r="K110" s="198"/>
      <c r="L110" s="203"/>
      <c r="M110" s="204"/>
      <c r="N110" s="205"/>
      <c r="O110" s="205"/>
      <c r="P110" s="206">
        <f>SUM(P111:P160)</f>
        <v>0</v>
      </c>
      <c r="Q110" s="205"/>
      <c r="R110" s="206">
        <f>SUM(R111:R160)</f>
        <v>0.12856000000000001</v>
      </c>
      <c r="S110" s="205"/>
      <c r="T110" s="207">
        <f>SUM(T111:T160)</f>
        <v>7.125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8" t="s">
        <v>82</v>
      </c>
      <c r="AT110" s="209" t="s">
        <v>72</v>
      </c>
      <c r="AU110" s="209" t="s">
        <v>73</v>
      </c>
      <c r="AY110" s="208" t="s">
        <v>214</v>
      </c>
      <c r="BK110" s="210">
        <f>SUM(BK111:BK160)</f>
        <v>0</v>
      </c>
    </row>
    <row r="111" s="2" customFormat="1" ht="21.75" customHeight="1">
      <c r="A111" s="39"/>
      <c r="B111" s="40"/>
      <c r="C111" s="213" t="s">
        <v>236</v>
      </c>
      <c r="D111" s="213" t="s">
        <v>217</v>
      </c>
      <c r="E111" s="214" t="s">
        <v>3709</v>
      </c>
      <c r="F111" s="215" t="s">
        <v>3710</v>
      </c>
      <c r="G111" s="216" t="s">
        <v>220</v>
      </c>
      <c r="H111" s="217">
        <v>750</v>
      </c>
      <c r="I111" s="218"/>
      <c r="J111" s="219">
        <f>ROUND(I111*H111,2)</f>
        <v>0</v>
      </c>
      <c r="K111" s="215" t="s">
        <v>221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0.0094999999999999998</v>
      </c>
      <c r="T111" s="223">
        <f>S111*H111</f>
        <v>7.125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250</v>
      </c>
      <c r="AT111" s="224" t="s">
        <v>217</v>
      </c>
      <c r="AU111" s="224" t="s">
        <v>80</v>
      </c>
      <c r="AY111" s="18" t="s">
        <v>214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250</v>
      </c>
      <c r="BM111" s="224" t="s">
        <v>3711</v>
      </c>
    </row>
    <row r="112" s="2" customFormat="1">
      <c r="A112" s="39"/>
      <c r="B112" s="40"/>
      <c r="C112" s="41"/>
      <c r="D112" s="226" t="s">
        <v>224</v>
      </c>
      <c r="E112" s="41"/>
      <c r="F112" s="227" t="s">
        <v>3712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224</v>
      </c>
      <c r="AU112" s="18" t="s">
        <v>80</v>
      </c>
    </row>
    <row r="113" s="2" customFormat="1">
      <c r="A113" s="39"/>
      <c r="B113" s="40"/>
      <c r="C113" s="41"/>
      <c r="D113" s="231" t="s">
        <v>226</v>
      </c>
      <c r="E113" s="41"/>
      <c r="F113" s="232" t="s">
        <v>3713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226</v>
      </c>
      <c r="AU113" s="18" t="s">
        <v>80</v>
      </c>
    </row>
    <row r="114" s="2" customFormat="1" ht="21.75" customHeight="1">
      <c r="A114" s="39"/>
      <c r="B114" s="40"/>
      <c r="C114" s="213" t="s">
        <v>222</v>
      </c>
      <c r="D114" s="213" t="s">
        <v>217</v>
      </c>
      <c r="E114" s="214" t="s">
        <v>3714</v>
      </c>
      <c r="F114" s="215" t="s">
        <v>3715</v>
      </c>
      <c r="G114" s="216" t="s">
        <v>220</v>
      </c>
      <c r="H114" s="217">
        <v>360</v>
      </c>
      <c r="I114" s="218"/>
      <c r="J114" s="219">
        <f>ROUND(I114*H114,2)</f>
        <v>0</v>
      </c>
      <c r="K114" s="215" t="s">
        <v>3716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0.00017000000000000001</v>
      </c>
      <c r="R114" s="222">
        <f>Q114*H114</f>
        <v>0.061200000000000004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250</v>
      </c>
      <c r="AT114" s="224" t="s">
        <v>217</v>
      </c>
      <c r="AU114" s="224" t="s">
        <v>80</v>
      </c>
      <c r="AY114" s="18" t="s">
        <v>214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250</v>
      </c>
      <c r="BM114" s="224" t="s">
        <v>3717</v>
      </c>
    </row>
    <row r="115" s="2" customFormat="1">
      <c r="A115" s="39"/>
      <c r="B115" s="40"/>
      <c r="C115" s="41"/>
      <c r="D115" s="226" t="s">
        <v>224</v>
      </c>
      <c r="E115" s="41"/>
      <c r="F115" s="227" t="s">
        <v>3718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224</v>
      </c>
      <c r="AU115" s="18" t="s">
        <v>80</v>
      </c>
    </row>
    <row r="116" s="2" customFormat="1">
      <c r="A116" s="39"/>
      <c r="B116" s="40"/>
      <c r="C116" s="41"/>
      <c r="D116" s="231" t="s">
        <v>226</v>
      </c>
      <c r="E116" s="41"/>
      <c r="F116" s="232" t="s">
        <v>3719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226</v>
      </c>
      <c r="AU116" s="18" t="s">
        <v>80</v>
      </c>
    </row>
    <row r="117" s="2" customFormat="1" ht="16.5" customHeight="1">
      <c r="A117" s="39"/>
      <c r="B117" s="40"/>
      <c r="C117" s="243" t="s">
        <v>253</v>
      </c>
      <c r="D117" s="243" t="s">
        <v>254</v>
      </c>
      <c r="E117" s="244" t="s">
        <v>3720</v>
      </c>
      <c r="F117" s="245" t="s">
        <v>3721</v>
      </c>
      <c r="G117" s="246" t="s">
        <v>220</v>
      </c>
      <c r="H117" s="247">
        <v>207</v>
      </c>
      <c r="I117" s="248"/>
      <c r="J117" s="249">
        <f>ROUND(I117*H117,2)</f>
        <v>0</v>
      </c>
      <c r="K117" s="245" t="s">
        <v>19</v>
      </c>
      <c r="L117" s="250"/>
      <c r="M117" s="251" t="s">
        <v>19</v>
      </c>
      <c r="N117" s="252" t="s">
        <v>44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257</v>
      </c>
      <c r="AT117" s="224" t="s">
        <v>254</v>
      </c>
      <c r="AU117" s="224" t="s">
        <v>80</v>
      </c>
      <c r="AY117" s="18" t="s">
        <v>214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250</v>
      </c>
      <c r="BM117" s="224" t="s">
        <v>3722</v>
      </c>
    </row>
    <row r="118" s="2" customFormat="1">
      <c r="A118" s="39"/>
      <c r="B118" s="40"/>
      <c r="C118" s="41"/>
      <c r="D118" s="226" t="s">
        <v>224</v>
      </c>
      <c r="E118" s="41"/>
      <c r="F118" s="227" t="s">
        <v>3721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224</v>
      </c>
      <c r="AU118" s="18" t="s">
        <v>80</v>
      </c>
    </row>
    <row r="119" s="13" customFormat="1">
      <c r="A119" s="13"/>
      <c r="B119" s="233"/>
      <c r="C119" s="234"/>
      <c r="D119" s="226" t="s">
        <v>242</v>
      </c>
      <c r="E119" s="234"/>
      <c r="F119" s="235" t="s">
        <v>3723</v>
      </c>
      <c r="G119" s="234"/>
      <c r="H119" s="236">
        <v>207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242</v>
      </c>
      <c r="AU119" s="242" t="s">
        <v>80</v>
      </c>
      <c r="AV119" s="13" t="s">
        <v>82</v>
      </c>
      <c r="AW119" s="13" t="s">
        <v>4</v>
      </c>
      <c r="AX119" s="13" t="s">
        <v>80</v>
      </c>
      <c r="AY119" s="242" t="s">
        <v>214</v>
      </c>
    </row>
    <row r="120" s="2" customFormat="1" ht="16.5" customHeight="1">
      <c r="A120" s="39"/>
      <c r="B120" s="40"/>
      <c r="C120" s="243" t="s">
        <v>259</v>
      </c>
      <c r="D120" s="243" t="s">
        <v>254</v>
      </c>
      <c r="E120" s="244" t="s">
        <v>3724</v>
      </c>
      <c r="F120" s="245" t="s">
        <v>3725</v>
      </c>
      <c r="G120" s="246" t="s">
        <v>220</v>
      </c>
      <c r="H120" s="247">
        <v>34.5</v>
      </c>
      <c r="I120" s="248"/>
      <c r="J120" s="249">
        <f>ROUND(I120*H120,2)</f>
        <v>0</v>
      </c>
      <c r="K120" s="245" t="s">
        <v>19</v>
      </c>
      <c r="L120" s="250"/>
      <c r="M120" s="251" t="s">
        <v>19</v>
      </c>
      <c r="N120" s="252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257</v>
      </c>
      <c r="AT120" s="224" t="s">
        <v>254</v>
      </c>
      <c r="AU120" s="224" t="s">
        <v>80</v>
      </c>
      <c r="AY120" s="18" t="s">
        <v>214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250</v>
      </c>
      <c r="BM120" s="224" t="s">
        <v>3726</v>
      </c>
    </row>
    <row r="121" s="2" customFormat="1">
      <c r="A121" s="39"/>
      <c r="B121" s="40"/>
      <c r="C121" s="41"/>
      <c r="D121" s="226" t="s">
        <v>224</v>
      </c>
      <c r="E121" s="41"/>
      <c r="F121" s="227" t="s">
        <v>3725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224</v>
      </c>
      <c r="AU121" s="18" t="s">
        <v>80</v>
      </c>
    </row>
    <row r="122" s="13" customFormat="1">
      <c r="A122" s="13"/>
      <c r="B122" s="233"/>
      <c r="C122" s="234"/>
      <c r="D122" s="226" t="s">
        <v>242</v>
      </c>
      <c r="E122" s="234"/>
      <c r="F122" s="235" t="s">
        <v>3727</v>
      </c>
      <c r="G122" s="234"/>
      <c r="H122" s="236">
        <v>34.5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242</v>
      </c>
      <c r="AU122" s="242" t="s">
        <v>80</v>
      </c>
      <c r="AV122" s="13" t="s">
        <v>82</v>
      </c>
      <c r="AW122" s="13" t="s">
        <v>4</v>
      </c>
      <c r="AX122" s="13" t="s">
        <v>80</v>
      </c>
      <c r="AY122" s="242" t="s">
        <v>214</v>
      </c>
    </row>
    <row r="123" s="2" customFormat="1" ht="16.5" customHeight="1">
      <c r="A123" s="39"/>
      <c r="B123" s="40"/>
      <c r="C123" s="243" t="s">
        <v>263</v>
      </c>
      <c r="D123" s="243" t="s">
        <v>254</v>
      </c>
      <c r="E123" s="244" t="s">
        <v>3728</v>
      </c>
      <c r="F123" s="245" t="s">
        <v>3729</v>
      </c>
      <c r="G123" s="246" t="s">
        <v>220</v>
      </c>
      <c r="H123" s="247">
        <v>23</v>
      </c>
      <c r="I123" s="248"/>
      <c r="J123" s="249">
        <f>ROUND(I123*H123,2)</f>
        <v>0</v>
      </c>
      <c r="K123" s="245" t="s">
        <v>19</v>
      </c>
      <c r="L123" s="250"/>
      <c r="M123" s="251" t="s">
        <v>19</v>
      </c>
      <c r="N123" s="252" t="s">
        <v>44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257</v>
      </c>
      <c r="AT123" s="224" t="s">
        <v>254</v>
      </c>
      <c r="AU123" s="224" t="s">
        <v>80</v>
      </c>
      <c r="AY123" s="18" t="s">
        <v>214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250</v>
      </c>
      <c r="BM123" s="224" t="s">
        <v>3730</v>
      </c>
    </row>
    <row r="124" s="2" customFormat="1">
      <c r="A124" s="39"/>
      <c r="B124" s="40"/>
      <c r="C124" s="41"/>
      <c r="D124" s="226" t="s">
        <v>224</v>
      </c>
      <c r="E124" s="41"/>
      <c r="F124" s="227" t="s">
        <v>3729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224</v>
      </c>
      <c r="AU124" s="18" t="s">
        <v>80</v>
      </c>
    </row>
    <row r="125" s="13" customFormat="1">
      <c r="A125" s="13"/>
      <c r="B125" s="233"/>
      <c r="C125" s="234"/>
      <c r="D125" s="226" t="s">
        <v>242</v>
      </c>
      <c r="E125" s="234"/>
      <c r="F125" s="235" t="s">
        <v>3731</v>
      </c>
      <c r="G125" s="234"/>
      <c r="H125" s="236">
        <v>23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242</v>
      </c>
      <c r="AU125" s="242" t="s">
        <v>80</v>
      </c>
      <c r="AV125" s="13" t="s">
        <v>82</v>
      </c>
      <c r="AW125" s="13" t="s">
        <v>4</v>
      </c>
      <c r="AX125" s="13" t="s">
        <v>80</v>
      </c>
      <c r="AY125" s="242" t="s">
        <v>214</v>
      </c>
    </row>
    <row r="126" s="2" customFormat="1" ht="16.5" customHeight="1">
      <c r="A126" s="39"/>
      <c r="B126" s="40"/>
      <c r="C126" s="243" t="s">
        <v>215</v>
      </c>
      <c r="D126" s="243" t="s">
        <v>254</v>
      </c>
      <c r="E126" s="244" t="s">
        <v>3732</v>
      </c>
      <c r="F126" s="245" t="s">
        <v>3733</v>
      </c>
      <c r="G126" s="246" t="s">
        <v>220</v>
      </c>
      <c r="H126" s="247">
        <v>126.5</v>
      </c>
      <c r="I126" s="248"/>
      <c r="J126" s="249">
        <f>ROUND(I126*H126,2)</f>
        <v>0</v>
      </c>
      <c r="K126" s="245" t="s">
        <v>19</v>
      </c>
      <c r="L126" s="250"/>
      <c r="M126" s="251" t="s">
        <v>19</v>
      </c>
      <c r="N126" s="252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257</v>
      </c>
      <c r="AT126" s="224" t="s">
        <v>254</v>
      </c>
      <c r="AU126" s="224" t="s">
        <v>80</v>
      </c>
      <c r="AY126" s="18" t="s">
        <v>214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250</v>
      </c>
      <c r="BM126" s="224" t="s">
        <v>3734</v>
      </c>
    </row>
    <row r="127" s="2" customFormat="1">
      <c r="A127" s="39"/>
      <c r="B127" s="40"/>
      <c r="C127" s="41"/>
      <c r="D127" s="226" t="s">
        <v>224</v>
      </c>
      <c r="E127" s="41"/>
      <c r="F127" s="227" t="s">
        <v>3733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224</v>
      </c>
      <c r="AU127" s="18" t="s">
        <v>80</v>
      </c>
    </row>
    <row r="128" s="13" customFormat="1">
      <c r="A128" s="13"/>
      <c r="B128" s="233"/>
      <c r="C128" s="234"/>
      <c r="D128" s="226" t="s">
        <v>242</v>
      </c>
      <c r="E128" s="234"/>
      <c r="F128" s="235" t="s">
        <v>3735</v>
      </c>
      <c r="G128" s="234"/>
      <c r="H128" s="236">
        <v>126.5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242</v>
      </c>
      <c r="AU128" s="242" t="s">
        <v>80</v>
      </c>
      <c r="AV128" s="13" t="s">
        <v>82</v>
      </c>
      <c r="AW128" s="13" t="s">
        <v>4</v>
      </c>
      <c r="AX128" s="13" t="s">
        <v>80</v>
      </c>
      <c r="AY128" s="242" t="s">
        <v>214</v>
      </c>
    </row>
    <row r="129" s="2" customFormat="1" ht="16.5" customHeight="1">
      <c r="A129" s="39"/>
      <c r="B129" s="40"/>
      <c r="C129" s="243" t="s">
        <v>270</v>
      </c>
      <c r="D129" s="243" t="s">
        <v>254</v>
      </c>
      <c r="E129" s="244" t="s">
        <v>3736</v>
      </c>
      <c r="F129" s="245" t="s">
        <v>3737</v>
      </c>
      <c r="G129" s="246" t="s">
        <v>220</v>
      </c>
      <c r="H129" s="247">
        <v>23</v>
      </c>
      <c r="I129" s="248"/>
      <c r="J129" s="249">
        <f>ROUND(I129*H129,2)</f>
        <v>0</v>
      </c>
      <c r="K129" s="245" t="s">
        <v>19</v>
      </c>
      <c r="L129" s="250"/>
      <c r="M129" s="251" t="s">
        <v>19</v>
      </c>
      <c r="N129" s="252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257</v>
      </c>
      <c r="AT129" s="224" t="s">
        <v>254</v>
      </c>
      <c r="AU129" s="224" t="s">
        <v>80</v>
      </c>
      <c r="AY129" s="18" t="s">
        <v>214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250</v>
      </c>
      <c r="BM129" s="224" t="s">
        <v>3738</v>
      </c>
    </row>
    <row r="130" s="2" customFormat="1">
      <c r="A130" s="39"/>
      <c r="B130" s="40"/>
      <c r="C130" s="41"/>
      <c r="D130" s="226" t="s">
        <v>224</v>
      </c>
      <c r="E130" s="41"/>
      <c r="F130" s="227" t="s">
        <v>3737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224</v>
      </c>
      <c r="AU130" s="18" t="s">
        <v>80</v>
      </c>
    </row>
    <row r="131" s="13" customFormat="1">
      <c r="A131" s="13"/>
      <c r="B131" s="233"/>
      <c r="C131" s="234"/>
      <c r="D131" s="226" t="s">
        <v>242</v>
      </c>
      <c r="E131" s="234"/>
      <c r="F131" s="235" t="s">
        <v>3731</v>
      </c>
      <c r="G131" s="234"/>
      <c r="H131" s="236">
        <v>23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242</v>
      </c>
      <c r="AU131" s="242" t="s">
        <v>80</v>
      </c>
      <c r="AV131" s="13" t="s">
        <v>82</v>
      </c>
      <c r="AW131" s="13" t="s">
        <v>4</v>
      </c>
      <c r="AX131" s="13" t="s">
        <v>80</v>
      </c>
      <c r="AY131" s="242" t="s">
        <v>214</v>
      </c>
    </row>
    <row r="132" s="2" customFormat="1" ht="16.5" customHeight="1">
      <c r="A132" s="39"/>
      <c r="B132" s="40"/>
      <c r="C132" s="213" t="s">
        <v>274</v>
      </c>
      <c r="D132" s="213" t="s">
        <v>217</v>
      </c>
      <c r="E132" s="214" t="s">
        <v>3739</v>
      </c>
      <c r="F132" s="215" t="s">
        <v>3740</v>
      </c>
      <c r="G132" s="216" t="s">
        <v>232</v>
      </c>
      <c r="H132" s="217">
        <v>12.800000000000001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250</v>
      </c>
      <c r="AT132" s="224" t="s">
        <v>217</v>
      </c>
      <c r="AU132" s="224" t="s">
        <v>80</v>
      </c>
      <c r="AY132" s="18" t="s">
        <v>214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250</v>
      </c>
      <c r="BM132" s="224" t="s">
        <v>215</v>
      </c>
    </row>
    <row r="133" s="2" customFormat="1">
      <c r="A133" s="39"/>
      <c r="B133" s="40"/>
      <c r="C133" s="41"/>
      <c r="D133" s="226" t="s">
        <v>224</v>
      </c>
      <c r="E133" s="41"/>
      <c r="F133" s="227" t="s">
        <v>3740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80</v>
      </c>
    </row>
    <row r="134" s="2" customFormat="1" ht="16.5" customHeight="1">
      <c r="A134" s="39"/>
      <c r="B134" s="40"/>
      <c r="C134" s="213" t="s">
        <v>281</v>
      </c>
      <c r="D134" s="213" t="s">
        <v>217</v>
      </c>
      <c r="E134" s="214" t="s">
        <v>3741</v>
      </c>
      <c r="F134" s="215" t="s">
        <v>3742</v>
      </c>
      <c r="G134" s="216" t="s">
        <v>232</v>
      </c>
      <c r="H134" s="217">
        <v>12.800000000000001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250</v>
      </c>
      <c r="AT134" s="224" t="s">
        <v>217</v>
      </c>
      <c r="AU134" s="224" t="s">
        <v>80</v>
      </c>
      <c r="AY134" s="18" t="s">
        <v>214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250</v>
      </c>
      <c r="BM134" s="224" t="s">
        <v>274</v>
      </c>
    </row>
    <row r="135" s="2" customFormat="1">
      <c r="A135" s="39"/>
      <c r="B135" s="40"/>
      <c r="C135" s="41"/>
      <c r="D135" s="226" t="s">
        <v>224</v>
      </c>
      <c r="E135" s="41"/>
      <c r="F135" s="227" t="s">
        <v>3742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224</v>
      </c>
      <c r="AU135" s="18" t="s">
        <v>80</v>
      </c>
    </row>
    <row r="136" s="2" customFormat="1" ht="16.5" customHeight="1">
      <c r="A136" s="39"/>
      <c r="B136" s="40"/>
      <c r="C136" s="213" t="s">
        <v>8</v>
      </c>
      <c r="D136" s="213" t="s">
        <v>217</v>
      </c>
      <c r="E136" s="214" t="s">
        <v>3743</v>
      </c>
      <c r="F136" s="215" t="s">
        <v>3744</v>
      </c>
      <c r="G136" s="216" t="s">
        <v>232</v>
      </c>
      <c r="H136" s="217">
        <v>192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250</v>
      </c>
      <c r="AT136" s="224" t="s">
        <v>217</v>
      </c>
      <c r="AU136" s="224" t="s">
        <v>80</v>
      </c>
      <c r="AY136" s="18" t="s">
        <v>214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250</v>
      </c>
      <c r="BM136" s="224" t="s">
        <v>8</v>
      </c>
    </row>
    <row r="137" s="2" customFormat="1">
      <c r="A137" s="39"/>
      <c r="B137" s="40"/>
      <c r="C137" s="41"/>
      <c r="D137" s="226" t="s">
        <v>224</v>
      </c>
      <c r="E137" s="41"/>
      <c r="F137" s="227" t="s">
        <v>3744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80</v>
      </c>
    </row>
    <row r="138" s="13" customFormat="1">
      <c r="A138" s="13"/>
      <c r="B138" s="233"/>
      <c r="C138" s="234"/>
      <c r="D138" s="226" t="s">
        <v>242</v>
      </c>
      <c r="E138" s="254" t="s">
        <v>19</v>
      </c>
      <c r="F138" s="235" t="s">
        <v>3745</v>
      </c>
      <c r="G138" s="234"/>
      <c r="H138" s="236">
        <v>192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242</v>
      </c>
      <c r="AU138" s="242" t="s">
        <v>80</v>
      </c>
      <c r="AV138" s="13" t="s">
        <v>82</v>
      </c>
      <c r="AW138" s="13" t="s">
        <v>35</v>
      </c>
      <c r="AX138" s="13" t="s">
        <v>73</v>
      </c>
      <c r="AY138" s="242" t="s">
        <v>214</v>
      </c>
    </row>
    <row r="139" s="14" customFormat="1">
      <c r="A139" s="14"/>
      <c r="B139" s="259"/>
      <c r="C139" s="260"/>
      <c r="D139" s="226" t="s">
        <v>242</v>
      </c>
      <c r="E139" s="261" t="s">
        <v>19</v>
      </c>
      <c r="F139" s="262" t="s">
        <v>3746</v>
      </c>
      <c r="G139" s="260"/>
      <c r="H139" s="263">
        <v>192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242</v>
      </c>
      <c r="AU139" s="269" t="s">
        <v>80</v>
      </c>
      <c r="AV139" s="14" t="s">
        <v>222</v>
      </c>
      <c r="AW139" s="14" t="s">
        <v>35</v>
      </c>
      <c r="AX139" s="14" t="s">
        <v>80</v>
      </c>
      <c r="AY139" s="269" t="s">
        <v>214</v>
      </c>
    </row>
    <row r="140" s="2" customFormat="1" ht="16.5" customHeight="1">
      <c r="A140" s="39"/>
      <c r="B140" s="40"/>
      <c r="C140" s="213" t="s">
        <v>288</v>
      </c>
      <c r="D140" s="213" t="s">
        <v>217</v>
      </c>
      <c r="E140" s="214" t="s">
        <v>275</v>
      </c>
      <c r="F140" s="215" t="s">
        <v>276</v>
      </c>
      <c r="G140" s="216" t="s">
        <v>277</v>
      </c>
      <c r="H140" s="217">
        <v>16</v>
      </c>
      <c r="I140" s="218"/>
      <c r="J140" s="219">
        <f>ROUND(I140*H140,2)</f>
        <v>0</v>
      </c>
      <c r="K140" s="215" t="s">
        <v>3716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250</v>
      </c>
      <c r="AT140" s="224" t="s">
        <v>217</v>
      </c>
      <c r="AU140" s="224" t="s">
        <v>80</v>
      </c>
      <c r="AY140" s="18" t="s">
        <v>214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250</v>
      </c>
      <c r="BM140" s="224" t="s">
        <v>3747</v>
      </c>
    </row>
    <row r="141" s="2" customFormat="1">
      <c r="A141" s="39"/>
      <c r="B141" s="40"/>
      <c r="C141" s="41"/>
      <c r="D141" s="226" t="s">
        <v>224</v>
      </c>
      <c r="E141" s="41"/>
      <c r="F141" s="227" t="s">
        <v>279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224</v>
      </c>
      <c r="AU141" s="18" t="s">
        <v>80</v>
      </c>
    </row>
    <row r="142" s="2" customFormat="1">
      <c r="A142" s="39"/>
      <c r="B142" s="40"/>
      <c r="C142" s="41"/>
      <c r="D142" s="231" t="s">
        <v>226</v>
      </c>
      <c r="E142" s="41"/>
      <c r="F142" s="232" t="s">
        <v>3748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226</v>
      </c>
      <c r="AU142" s="18" t="s">
        <v>80</v>
      </c>
    </row>
    <row r="143" s="2" customFormat="1" ht="16.5" customHeight="1">
      <c r="A143" s="39"/>
      <c r="B143" s="40"/>
      <c r="C143" s="243" t="s">
        <v>292</v>
      </c>
      <c r="D143" s="243" t="s">
        <v>254</v>
      </c>
      <c r="E143" s="244" t="s">
        <v>3749</v>
      </c>
      <c r="F143" s="245" t="s">
        <v>3750</v>
      </c>
      <c r="G143" s="246" t="s">
        <v>277</v>
      </c>
      <c r="H143" s="247">
        <v>4</v>
      </c>
      <c r="I143" s="248"/>
      <c r="J143" s="249">
        <f>ROUND(I143*H143,2)</f>
        <v>0</v>
      </c>
      <c r="K143" s="245" t="s">
        <v>19</v>
      </c>
      <c r="L143" s="250"/>
      <c r="M143" s="251" t="s">
        <v>19</v>
      </c>
      <c r="N143" s="252" t="s">
        <v>44</v>
      </c>
      <c r="O143" s="85"/>
      <c r="P143" s="222">
        <f>O143*H143</f>
        <v>0</v>
      </c>
      <c r="Q143" s="222">
        <v>0.0011199999999999999</v>
      </c>
      <c r="R143" s="222">
        <f>Q143*H143</f>
        <v>0.0044799999999999996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257</v>
      </c>
      <c r="AT143" s="224" t="s">
        <v>254</v>
      </c>
      <c r="AU143" s="224" t="s">
        <v>80</v>
      </c>
      <c r="AY143" s="18" t="s">
        <v>214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250</v>
      </c>
      <c r="BM143" s="224" t="s">
        <v>3751</v>
      </c>
    </row>
    <row r="144" s="2" customFormat="1">
      <c r="A144" s="39"/>
      <c r="B144" s="40"/>
      <c r="C144" s="41"/>
      <c r="D144" s="226" t="s">
        <v>224</v>
      </c>
      <c r="E144" s="41"/>
      <c r="F144" s="227" t="s">
        <v>3750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80</v>
      </c>
    </row>
    <row r="145" s="2" customFormat="1" ht="16.5" customHeight="1">
      <c r="A145" s="39"/>
      <c r="B145" s="40"/>
      <c r="C145" s="243" t="s">
        <v>296</v>
      </c>
      <c r="D145" s="243" t="s">
        <v>254</v>
      </c>
      <c r="E145" s="244" t="s">
        <v>3752</v>
      </c>
      <c r="F145" s="245" t="s">
        <v>3753</v>
      </c>
      <c r="G145" s="246" t="s">
        <v>277</v>
      </c>
      <c r="H145" s="247">
        <v>4</v>
      </c>
      <c r="I145" s="248"/>
      <c r="J145" s="249">
        <f>ROUND(I145*H145,2)</f>
        <v>0</v>
      </c>
      <c r="K145" s="245" t="s">
        <v>19</v>
      </c>
      <c r="L145" s="250"/>
      <c r="M145" s="251" t="s">
        <v>19</v>
      </c>
      <c r="N145" s="252" t="s">
        <v>44</v>
      </c>
      <c r="O145" s="85"/>
      <c r="P145" s="222">
        <f>O145*H145</f>
        <v>0</v>
      </c>
      <c r="Q145" s="222">
        <v>0.00097000000000000005</v>
      </c>
      <c r="R145" s="222">
        <f>Q145*H145</f>
        <v>0.0038800000000000002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257</v>
      </c>
      <c r="AT145" s="224" t="s">
        <v>254</v>
      </c>
      <c r="AU145" s="224" t="s">
        <v>80</v>
      </c>
      <c r="AY145" s="18" t="s">
        <v>214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250</v>
      </c>
      <c r="BM145" s="224" t="s">
        <v>3754</v>
      </c>
    </row>
    <row r="146" s="2" customFormat="1">
      <c r="A146" s="39"/>
      <c r="B146" s="40"/>
      <c r="C146" s="41"/>
      <c r="D146" s="226" t="s">
        <v>224</v>
      </c>
      <c r="E146" s="41"/>
      <c r="F146" s="227" t="s">
        <v>3753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80</v>
      </c>
    </row>
    <row r="147" s="2" customFormat="1" ht="16.5" customHeight="1">
      <c r="A147" s="39"/>
      <c r="B147" s="40"/>
      <c r="C147" s="243" t="s">
        <v>250</v>
      </c>
      <c r="D147" s="243" t="s">
        <v>254</v>
      </c>
      <c r="E147" s="244" t="s">
        <v>3755</v>
      </c>
      <c r="F147" s="245" t="s">
        <v>3756</v>
      </c>
      <c r="G147" s="246" t="s">
        <v>277</v>
      </c>
      <c r="H147" s="247">
        <v>2</v>
      </c>
      <c r="I147" s="248"/>
      <c r="J147" s="249">
        <f>ROUND(I147*H147,2)</f>
        <v>0</v>
      </c>
      <c r="K147" s="245" t="s">
        <v>19</v>
      </c>
      <c r="L147" s="250"/>
      <c r="M147" s="251" t="s">
        <v>19</v>
      </c>
      <c r="N147" s="252" t="s">
        <v>44</v>
      </c>
      <c r="O147" s="85"/>
      <c r="P147" s="222">
        <f>O147*H147</f>
        <v>0</v>
      </c>
      <c r="Q147" s="222">
        <v>0.00088000000000000003</v>
      </c>
      <c r="R147" s="222">
        <f>Q147*H147</f>
        <v>0.0017600000000000001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257</v>
      </c>
      <c r="AT147" s="224" t="s">
        <v>254</v>
      </c>
      <c r="AU147" s="224" t="s">
        <v>80</v>
      </c>
      <c r="AY147" s="18" t="s">
        <v>214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250</v>
      </c>
      <c r="BM147" s="224" t="s">
        <v>3757</v>
      </c>
    </row>
    <row r="148" s="2" customFormat="1">
      <c r="A148" s="39"/>
      <c r="B148" s="40"/>
      <c r="C148" s="41"/>
      <c r="D148" s="226" t="s">
        <v>224</v>
      </c>
      <c r="E148" s="41"/>
      <c r="F148" s="227" t="s">
        <v>3756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224</v>
      </c>
      <c r="AU148" s="18" t="s">
        <v>80</v>
      </c>
    </row>
    <row r="149" s="2" customFormat="1" ht="16.5" customHeight="1">
      <c r="A149" s="39"/>
      <c r="B149" s="40"/>
      <c r="C149" s="243" t="s">
        <v>303</v>
      </c>
      <c r="D149" s="243" t="s">
        <v>254</v>
      </c>
      <c r="E149" s="244" t="s">
        <v>3758</v>
      </c>
      <c r="F149" s="245" t="s">
        <v>3759</v>
      </c>
      <c r="G149" s="246" t="s">
        <v>277</v>
      </c>
      <c r="H149" s="247">
        <v>2</v>
      </c>
      <c r="I149" s="248"/>
      <c r="J149" s="249">
        <f>ROUND(I149*H149,2)</f>
        <v>0</v>
      </c>
      <c r="K149" s="245" t="s">
        <v>19</v>
      </c>
      <c r="L149" s="250"/>
      <c r="M149" s="251" t="s">
        <v>19</v>
      </c>
      <c r="N149" s="252" t="s">
        <v>44</v>
      </c>
      <c r="O149" s="85"/>
      <c r="P149" s="222">
        <f>O149*H149</f>
        <v>0</v>
      </c>
      <c r="Q149" s="222">
        <v>0.00080000000000000004</v>
      </c>
      <c r="R149" s="222">
        <f>Q149*H149</f>
        <v>0.0016000000000000001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257</v>
      </c>
      <c r="AT149" s="224" t="s">
        <v>254</v>
      </c>
      <c r="AU149" s="224" t="s">
        <v>80</v>
      </c>
      <c r="AY149" s="18" t="s">
        <v>214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250</v>
      </c>
      <c r="BM149" s="224" t="s">
        <v>3760</v>
      </c>
    </row>
    <row r="150" s="2" customFormat="1">
      <c r="A150" s="39"/>
      <c r="B150" s="40"/>
      <c r="C150" s="41"/>
      <c r="D150" s="226" t="s">
        <v>224</v>
      </c>
      <c r="E150" s="41"/>
      <c r="F150" s="227" t="s">
        <v>3759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80</v>
      </c>
    </row>
    <row r="151" s="2" customFormat="1" ht="16.5" customHeight="1">
      <c r="A151" s="39"/>
      <c r="B151" s="40"/>
      <c r="C151" s="243" t="s">
        <v>307</v>
      </c>
      <c r="D151" s="243" t="s">
        <v>254</v>
      </c>
      <c r="E151" s="244" t="s">
        <v>3761</v>
      </c>
      <c r="F151" s="245" t="s">
        <v>3762</v>
      </c>
      <c r="G151" s="246" t="s">
        <v>277</v>
      </c>
      <c r="H151" s="247">
        <v>2</v>
      </c>
      <c r="I151" s="248"/>
      <c r="J151" s="249">
        <f>ROUND(I151*H151,2)</f>
        <v>0</v>
      </c>
      <c r="K151" s="245" t="s">
        <v>19</v>
      </c>
      <c r="L151" s="250"/>
      <c r="M151" s="251" t="s">
        <v>19</v>
      </c>
      <c r="N151" s="252" t="s">
        <v>44</v>
      </c>
      <c r="O151" s="85"/>
      <c r="P151" s="222">
        <f>O151*H151</f>
        <v>0</v>
      </c>
      <c r="Q151" s="222">
        <v>0.00147</v>
      </c>
      <c r="R151" s="222">
        <f>Q151*H151</f>
        <v>0.0029399999999999999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257</v>
      </c>
      <c r="AT151" s="224" t="s">
        <v>254</v>
      </c>
      <c r="AU151" s="224" t="s">
        <v>80</v>
      </c>
      <c r="AY151" s="18" t="s">
        <v>214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250</v>
      </c>
      <c r="BM151" s="224" t="s">
        <v>3763</v>
      </c>
    </row>
    <row r="152" s="2" customFormat="1">
      <c r="A152" s="39"/>
      <c r="B152" s="40"/>
      <c r="C152" s="41"/>
      <c r="D152" s="226" t="s">
        <v>224</v>
      </c>
      <c r="E152" s="41"/>
      <c r="F152" s="227" t="s">
        <v>3762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224</v>
      </c>
      <c r="AU152" s="18" t="s">
        <v>80</v>
      </c>
    </row>
    <row r="153" s="2" customFormat="1" ht="16.5" customHeight="1">
      <c r="A153" s="39"/>
      <c r="B153" s="40"/>
      <c r="C153" s="243" t="s">
        <v>311</v>
      </c>
      <c r="D153" s="243" t="s">
        <v>254</v>
      </c>
      <c r="E153" s="244" t="s">
        <v>3764</v>
      </c>
      <c r="F153" s="245" t="s">
        <v>294</v>
      </c>
      <c r="G153" s="246" t="s">
        <v>277</v>
      </c>
      <c r="H153" s="247">
        <v>2</v>
      </c>
      <c r="I153" s="248"/>
      <c r="J153" s="249">
        <f>ROUND(I153*H153,2)</f>
        <v>0</v>
      </c>
      <c r="K153" s="245" t="s">
        <v>19</v>
      </c>
      <c r="L153" s="250"/>
      <c r="M153" s="251" t="s">
        <v>19</v>
      </c>
      <c r="N153" s="252" t="s">
        <v>44</v>
      </c>
      <c r="O153" s="85"/>
      <c r="P153" s="222">
        <f>O153*H153</f>
        <v>0</v>
      </c>
      <c r="Q153" s="222">
        <v>0.00131</v>
      </c>
      <c r="R153" s="222">
        <f>Q153*H153</f>
        <v>0.0026199999999999999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257</v>
      </c>
      <c r="AT153" s="224" t="s">
        <v>254</v>
      </c>
      <c r="AU153" s="224" t="s">
        <v>80</v>
      </c>
      <c r="AY153" s="18" t="s">
        <v>214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250</v>
      </c>
      <c r="BM153" s="224" t="s">
        <v>3765</v>
      </c>
    </row>
    <row r="154" s="2" customFormat="1">
      <c r="A154" s="39"/>
      <c r="B154" s="40"/>
      <c r="C154" s="41"/>
      <c r="D154" s="226" t="s">
        <v>224</v>
      </c>
      <c r="E154" s="41"/>
      <c r="F154" s="227" t="s">
        <v>294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224</v>
      </c>
      <c r="AU154" s="18" t="s">
        <v>80</v>
      </c>
    </row>
    <row r="155" s="2" customFormat="1" ht="21.75" customHeight="1">
      <c r="A155" s="39"/>
      <c r="B155" s="40"/>
      <c r="C155" s="213" t="s">
        <v>315</v>
      </c>
      <c r="D155" s="213" t="s">
        <v>217</v>
      </c>
      <c r="E155" s="214" t="s">
        <v>3766</v>
      </c>
      <c r="F155" s="215" t="s">
        <v>3767</v>
      </c>
      <c r="G155" s="216" t="s">
        <v>220</v>
      </c>
      <c r="H155" s="217">
        <v>1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0.0056600000000000001</v>
      </c>
      <c r="R155" s="222">
        <f>Q155*H155</f>
        <v>0.0056600000000000001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250</v>
      </c>
      <c r="AT155" s="224" t="s">
        <v>217</v>
      </c>
      <c r="AU155" s="224" t="s">
        <v>80</v>
      </c>
      <c r="AY155" s="18" t="s">
        <v>214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250</v>
      </c>
      <c r="BM155" s="224" t="s">
        <v>407</v>
      </c>
    </row>
    <row r="156" s="2" customFormat="1">
      <c r="A156" s="39"/>
      <c r="B156" s="40"/>
      <c r="C156" s="41"/>
      <c r="D156" s="226" t="s">
        <v>224</v>
      </c>
      <c r="E156" s="41"/>
      <c r="F156" s="227" t="s">
        <v>3767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224</v>
      </c>
      <c r="AU156" s="18" t="s">
        <v>80</v>
      </c>
    </row>
    <row r="157" s="2" customFormat="1" ht="21.75" customHeight="1">
      <c r="A157" s="39"/>
      <c r="B157" s="40"/>
      <c r="C157" s="213" t="s">
        <v>7</v>
      </c>
      <c r="D157" s="213" t="s">
        <v>217</v>
      </c>
      <c r="E157" s="214" t="s">
        <v>3768</v>
      </c>
      <c r="F157" s="215" t="s">
        <v>3769</v>
      </c>
      <c r="G157" s="216" t="s">
        <v>220</v>
      </c>
      <c r="H157" s="217">
        <v>7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0.0056600000000000001</v>
      </c>
      <c r="R157" s="222">
        <f>Q157*H157</f>
        <v>0.039620000000000002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250</v>
      </c>
      <c r="AT157" s="224" t="s">
        <v>217</v>
      </c>
      <c r="AU157" s="224" t="s">
        <v>80</v>
      </c>
      <c r="AY157" s="18" t="s">
        <v>214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250</v>
      </c>
      <c r="BM157" s="224" t="s">
        <v>421</v>
      </c>
    </row>
    <row r="158" s="2" customFormat="1">
      <c r="A158" s="39"/>
      <c r="B158" s="40"/>
      <c r="C158" s="41"/>
      <c r="D158" s="226" t="s">
        <v>224</v>
      </c>
      <c r="E158" s="41"/>
      <c r="F158" s="227" t="s">
        <v>3769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80</v>
      </c>
    </row>
    <row r="159" s="2" customFormat="1" ht="21.75" customHeight="1">
      <c r="A159" s="39"/>
      <c r="B159" s="40"/>
      <c r="C159" s="213" t="s">
        <v>325</v>
      </c>
      <c r="D159" s="213" t="s">
        <v>217</v>
      </c>
      <c r="E159" s="214" t="s">
        <v>3770</v>
      </c>
      <c r="F159" s="215" t="s">
        <v>3771</v>
      </c>
      <c r="G159" s="216" t="s">
        <v>220</v>
      </c>
      <c r="H159" s="217">
        <v>2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0.0023999999999999998</v>
      </c>
      <c r="R159" s="222">
        <f>Q159*H159</f>
        <v>0.0047999999999999996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250</v>
      </c>
      <c r="AT159" s="224" t="s">
        <v>217</v>
      </c>
      <c r="AU159" s="224" t="s">
        <v>80</v>
      </c>
      <c r="AY159" s="18" t="s">
        <v>214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250</v>
      </c>
      <c r="BM159" s="224" t="s">
        <v>443</v>
      </c>
    </row>
    <row r="160" s="2" customFormat="1">
      <c r="A160" s="39"/>
      <c r="B160" s="40"/>
      <c r="C160" s="41"/>
      <c r="D160" s="226" t="s">
        <v>224</v>
      </c>
      <c r="E160" s="41"/>
      <c r="F160" s="227" t="s">
        <v>3772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80</v>
      </c>
    </row>
    <row r="161" s="12" customFormat="1" ht="25.92" customHeight="1">
      <c r="A161" s="12"/>
      <c r="B161" s="197"/>
      <c r="C161" s="198"/>
      <c r="D161" s="199" t="s">
        <v>72</v>
      </c>
      <c r="E161" s="200" t="s">
        <v>382</v>
      </c>
      <c r="F161" s="200" t="s">
        <v>383</v>
      </c>
      <c r="G161" s="198"/>
      <c r="H161" s="198"/>
      <c r="I161" s="201"/>
      <c r="J161" s="202">
        <f>BK161</f>
        <v>0</v>
      </c>
      <c r="K161" s="198"/>
      <c r="L161" s="203"/>
      <c r="M161" s="204"/>
      <c r="N161" s="205"/>
      <c r="O161" s="205"/>
      <c r="P161" s="206">
        <f>SUM(P162:P166)</f>
        <v>0</v>
      </c>
      <c r="Q161" s="205"/>
      <c r="R161" s="206">
        <f>SUM(R162:R166)</f>
        <v>0.014759999999999999</v>
      </c>
      <c r="S161" s="205"/>
      <c r="T161" s="207">
        <f>SUM(T162:T166)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8" t="s">
        <v>82</v>
      </c>
      <c r="AT161" s="209" t="s">
        <v>72</v>
      </c>
      <c r="AU161" s="209" t="s">
        <v>73</v>
      </c>
      <c r="AY161" s="208" t="s">
        <v>214</v>
      </c>
      <c r="BK161" s="210">
        <f>SUM(BK162:BK166)</f>
        <v>0</v>
      </c>
    </row>
    <row r="162" s="2" customFormat="1" ht="16.5" customHeight="1">
      <c r="A162" s="39"/>
      <c r="B162" s="40"/>
      <c r="C162" s="213" t="s">
        <v>331</v>
      </c>
      <c r="D162" s="213" t="s">
        <v>217</v>
      </c>
      <c r="E162" s="214" t="s">
        <v>3773</v>
      </c>
      <c r="F162" s="215" t="s">
        <v>3774</v>
      </c>
      <c r="G162" s="216" t="s">
        <v>220</v>
      </c>
      <c r="H162" s="217">
        <v>6</v>
      </c>
      <c r="I162" s="218"/>
      <c r="J162" s="219">
        <f>ROUND(I162*H162,2)</f>
        <v>0</v>
      </c>
      <c r="K162" s="215" t="s">
        <v>3716</v>
      </c>
      <c r="L162" s="45"/>
      <c r="M162" s="220" t="s">
        <v>19</v>
      </c>
      <c r="N162" s="221" t="s">
        <v>44</v>
      </c>
      <c r="O162" s="85"/>
      <c r="P162" s="222">
        <f>O162*H162</f>
        <v>0</v>
      </c>
      <c r="Q162" s="222">
        <v>0.0020799999999999998</v>
      </c>
      <c r="R162" s="222">
        <f>Q162*H162</f>
        <v>0.012479999999999998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250</v>
      </c>
      <c r="AT162" s="224" t="s">
        <v>217</v>
      </c>
      <c r="AU162" s="224" t="s">
        <v>80</v>
      </c>
      <c r="AY162" s="18" t="s">
        <v>214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250</v>
      </c>
      <c r="BM162" s="224" t="s">
        <v>3775</v>
      </c>
    </row>
    <row r="163" s="2" customFormat="1">
      <c r="A163" s="39"/>
      <c r="B163" s="40"/>
      <c r="C163" s="41"/>
      <c r="D163" s="226" t="s">
        <v>224</v>
      </c>
      <c r="E163" s="41"/>
      <c r="F163" s="227" t="s">
        <v>3776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224</v>
      </c>
      <c r="AU163" s="18" t="s">
        <v>80</v>
      </c>
    </row>
    <row r="164" s="2" customFormat="1">
      <c r="A164" s="39"/>
      <c r="B164" s="40"/>
      <c r="C164" s="41"/>
      <c r="D164" s="231" t="s">
        <v>226</v>
      </c>
      <c r="E164" s="41"/>
      <c r="F164" s="232" t="s">
        <v>3777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226</v>
      </c>
      <c r="AU164" s="18" t="s">
        <v>80</v>
      </c>
    </row>
    <row r="165" s="2" customFormat="1" ht="16.5" customHeight="1">
      <c r="A165" s="39"/>
      <c r="B165" s="40"/>
      <c r="C165" s="213" t="s">
        <v>338</v>
      </c>
      <c r="D165" s="213" t="s">
        <v>217</v>
      </c>
      <c r="E165" s="214" t="s">
        <v>3778</v>
      </c>
      <c r="F165" s="215" t="s">
        <v>3779</v>
      </c>
      <c r="G165" s="216" t="s">
        <v>277</v>
      </c>
      <c r="H165" s="217">
        <v>2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0.00114</v>
      </c>
      <c r="R165" s="222">
        <f>Q165*H165</f>
        <v>0.0022799999999999999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250</v>
      </c>
      <c r="AT165" s="224" t="s">
        <v>217</v>
      </c>
      <c r="AU165" s="224" t="s">
        <v>80</v>
      </c>
      <c r="AY165" s="18" t="s">
        <v>214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250</v>
      </c>
      <c r="BM165" s="224" t="s">
        <v>966</v>
      </c>
    </row>
    <row r="166" s="2" customFormat="1">
      <c r="A166" s="39"/>
      <c r="B166" s="40"/>
      <c r="C166" s="41"/>
      <c r="D166" s="226" t="s">
        <v>224</v>
      </c>
      <c r="E166" s="41"/>
      <c r="F166" s="227" t="s">
        <v>3779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224</v>
      </c>
      <c r="AU166" s="18" t="s">
        <v>80</v>
      </c>
    </row>
    <row r="167" s="12" customFormat="1" ht="25.92" customHeight="1">
      <c r="A167" s="12"/>
      <c r="B167" s="197"/>
      <c r="C167" s="198"/>
      <c r="D167" s="199" t="s">
        <v>72</v>
      </c>
      <c r="E167" s="200" t="s">
        <v>419</v>
      </c>
      <c r="F167" s="200" t="s">
        <v>420</v>
      </c>
      <c r="G167" s="198"/>
      <c r="H167" s="198"/>
      <c r="I167" s="201"/>
      <c r="J167" s="202">
        <f>BK167</f>
        <v>0</v>
      </c>
      <c r="K167" s="198"/>
      <c r="L167" s="203"/>
      <c r="M167" s="204"/>
      <c r="N167" s="205"/>
      <c r="O167" s="205"/>
      <c r="P167" s="206">
        <f>SUM(P168:P213)</f>
        <v>0</v>
      </c>
      <c r="Q167" s="205"/>
      <c r="R167" s="206">
        <f>SUM(R168:R213)</f>
        <v>0.81190000000000007</v>
      </c>
      <c r="S167" s="205"/>
      <c r="T167" s="207">
        <f>SUM(T168:T213)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82</v>
      </c>
      <c r="AT167" s="209" t="s">
        <v>72</v>
      </c>
      <c r="AU167" s="209" t="s">
        <v>73</v>
      </c>
      <c r="AY167" s="208" t="s">
        <v>214</v>
      </c>
      <c r="BK167" s="210">
        <f>SUM(BK168:BK213)</f>
        <v>0</v>
      </c>
    </row>
    <row r="168" s="2" customFormat="1" ht="16.5" customHeight="1">
      <c r="A168" s="39"/>
      <c r="B168" s="40"/>
      <c r="C168" s="213" t="s">
        <v>346</v>
      </c>
      <c r="D168" s="213" t="s">
        <v>217</v>
      </c>
      <c r="E168" s="214" t="s">
        <v>465</v>
      </c>
      <c r="F168" s="215" t="s">
        <v>466</v>
      </c>
      <c r="G168" s="216" t="s">
        <v>424</v>
      </c>
      <c r="H168" s="217">
        <v>4</v>
      </c>
      <c r="I168" s="218"/>
      <c r="J168" s="219">
        <f>ROUND(I168*H168,2)</f>
        <v>0</v>
      </c>
      <c r="K168" s="215" t="s">
        <v>221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0.0084499999999999992</v>
      </c>
      <c r="R168" s="222">
        <f>Q168*H168</f>
        <v>0.033799999999999997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250</v>
      </c>
      <c r="AT168" s="224" t="s">
        <v>217</v>
      </c>
      <c r="AU168" s="224" t="s">
        <v>80</v>
      </c>
      <c r="AY168" s="18" t="s">
        <v>214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250</v>
      </c>
      <c r="BM168" s="224" t="s">
        <v>3780</v>
      </c>
    </row>
    <row r="169" s="2" customFormat="1">
      <c r="A169" s="39"/>
      <c r="B169" s="40"/>
      <c r="C169" s="41"/>
      <c r="D169" s="226" t="s">
        <v>224</v>
      </c>
      <c r="E169" s="41"/>
      <c r="F169" s="227" t="s">
        <v>468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224</v>
      </c>
      <c r="AU169" s="18" t="s">
        <v>80</v>
      </c>
    </row>
    <row r="170" s="2" customFormat="1">
      <c r="A170" s="39"/>
      <c r="B170" s="40"/>
      <c r="C170" s="41"/>
      <c r="D170" s="231" t="s">
        <v>226</v>
      </c>
      <c r="E170" s="41"/>
      <c r="F170" s="232" t="s">
        <v>469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226</v>
      </c>
      <c r="AU170" s="18" t="s">
        <v>80</v>
      </c>
    </row>
    <row r="171" s="2" customFormat="1" ht="16.5" customHeight="1">
      <c r="A171" s="39"/>
      <c r="B171" s="40"/>
      <c r="C171" s="213" t="s">
        <v>352</v>
      </c>
      <c r="D171" s="213" t="s">
        <v>217</v>
      </c>
      <c r="E171" s="214" t="s">
        <v>3036</v>
      </c>
      <c r="F171" s="215" t="s">
        <v>3037</v>
      </c>
      <c r="G171" s="216" t="s">
        <v>424</v>
      </c>
      <c r="H171" s="217">
        <v>4</v>
      </c>
      <c r="I171" s="218"/>
      <c r="J171" s="219">
        <f>ROUND(I171*H171,2)</f>
        <v>0</v>
      </c>
      <c r="K171" s="215" t="s">
        <v>3716</v>
      </c>
      <c r="L171" s="45"/>
      <c r="M171" s="220" t="s">
        <v>19</v>
      </c>
      <c r="N171" s="221" t="s">
        <v>44</v>
      </c>
      <c r="O171" s="85"/>
      <c r="P171" s="222">
        <f>O171*H171</f>
        <v>0</v>
      </c>
      <c r="Q171" s="222">
        <v>0.0096299999999999997</v>
      </c>
      <c r="R171" s="222">
        <f>Q171*H171</f>
        <v>0.038519999999999999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250</v>
      </c>
      <c r="AT171" s="224" t="s">
        <v>217</v>
      </c>
      <c r="AU171" s="224" t="s">
        <v>80</v>
      </c>
      <c r="AY171" s="18" t="s">
        <v>214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250</v>
      </c>
      <c r="BM171" s="224" t="s">
        <v>3781</v>
      </c>
    </row>
    <row r="172" s="2" customFormat="1">
      <c r="A172" s="39"/>
      <c r="B172" s="40"/>
      <c r="C172" s="41"/>
      <c r="D172" s="226" t="s">
        <v>224</v>
      </c>
      <c r="E172" s="41"/>
      <c r="F172" s="227" t="s">
        <v>3039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224</v>
      </c>
      <c r="AU172" s="18" t="s">
        <v>80</v>
      </c>
    </row>
    <row r="173" s="2" customFormat="1">
      <c r="A173" s="39"/>
      <c r="B173" s="40"/>
      <c r="C173" s="41"/>
      <c r="D173" s="231" t="s">
        <v>226</v>
      </c>
      <c r="E173" s="41"/>
      <c r="F173" s="232" t="s">
        <v>3782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226</v>
      </c>
      <c r="AU173" s="18" t="s">
        <v>80</v>
      </c>
    </row>
    <row r="174" s="2" customFormat="1" ht="16.5" customHeight="1">
      <c r="A174" s="39"/>
      <c r="B174" s="40"/>
      <c r="C174" s="213" t="s">
        <v>358</v>
      </c>
      <c r="D174" s="213" t="s">
        <v>217</v>
      </c>
      <c r="E174" s="214" t="s">
        <v>3041</v>
      </c>
      <c r="F174" s="215" t="s">
        <v>3042</v>
      </c>
      <c r="G174" s="216" t="s">
        <v>424</v>
      </c>
      <c r="H174" s="217">
        <v>4</v>
      </c>
      <c r="I174" s="218"/>
      <c r="J174" s="219">
        <f>ROUND(I174*H174,2)</f>
        <v>0</v>
      </c>
      <c r="K174" s="215" t="s">
        <v>3716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0.011679999999999999</v>
      </c>
      <c r="R174" s="222">
        <f>Q174*H174</f>
        <v>0.046719999999999998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250</v>
      </c>
      <c r="AT174" s="224" t="s">
        <v>217</v>
      </c>
      <c r="AU174" s="224" t="s">
        <v>80</v>
      </c>
      <c r="AY174" s="18" t="s">
        <v>214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250</v>
      </c>
      <c r="BM174" s="224" t="s">
        <v>3783</v>
      </c>
    </row>
    <row r="175" s="2" customFormat="1">
      <c r="A175" s="39"/>
      <c r="B175" s="40"/>
      <c r="C175" s="41"/>
      <c r="D175" s="226" t="s">
        <v>224</v>
      </c>
      <c r="E175" s="41"/>
      <c r="F175" s="227" t="s">
        <v>3044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224</v>
      </c>
      <c r="AU175" s="18" t="s">
        <v>80</v>
      </c>
    </row>
    <row r="176" s="2" customFormat="1">
      <c r="A176" s="39"/>
      <c r="B176" s="40"/>
      <c r="C176" s="41"/>
      <c r="D176" s="231" t="s">
        <v>226</v>
      </c>
      <c r="E176" s="41"/>
      <c r="F176" s="232" t="s">
        <v>3784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226</v>
      </c>
      <c r="AU176" s="18" t="s">
        <v>80</v>
      </c>
    </row>
    <row r="177" s="2" customFormat="1" ht="16.5" customHeight="1">
      <c r="A177" s="39"/>
      <c r="B177" s="40"/>
      <c r="C177" s="213" t="s">
        <v>364</v>
      </c>
      <c r="D177" s="213" t="s">
        <v>217</v>
      </c>
      <c r="E177" s="214" t="s">
        <v>3785</v>
      </c>
      <c r="F177" s="215" t="s">
        <v>3786</v>
      </c>
      <c r="G177" s="216" t="s">
        <v>424</v>
      </c>
      <c r="H177" s="217">
        <v>4</v>
      </c>
      <c r="I177" s="218"/>
      <c r="J177" s="219">
        <f>ROUND(I177*H177,2)</f>
        <v>0</v>
      </c>
      <c r="K177" s="215" t="s">
        <v>3716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0.015270000000000001</v>
      </c>
      <c r="R177" s="222">
        <f>Q177*H177</f>
        <v>0.061080000000000002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250</v>
      </c>
      <c r="AT177" s="224" t="s">
        <v>217</v>
      </c>
      <c r="AU177" s="224" t="s">
        <v>80</v>
      </c>
      <c r="AY177" s="18" t="s">
        <v>214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250</v>
      </c>
      <c r="BM177" s="224" t="s">
        <v>3787</v>
      </c>
    </row>
    <row r="178" s="2" customFormat="1">
      <c r="A178" s="39"/>
      <c r="B178" s="40"/>
      <c r="C178" s="41"/>
      <c r="D178" s="226" t="s">
        <v>224</v>
      </c>
      <c r="E178" s="41"/>
      <c r="F178" s="227" t="s">
        <v>3788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224</v>
      </c>
      <c r="AU178" s="18" t="s">
        <v>80</v>
      </c>
    </row>
    <row r="179" s="2" customFormat="1">
      <c r="A179" s="39"/>
      <c r="B179" s="40"/>
      <c r="C179" s="41"/>
      <c r="D179" s="231" t="s">
        <v>226</v>
      </c>
      <c r="E179" s="41"/>
      <c r="F179" s="232" t="s">
        <v>3789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226</v>
      </c>
      <c r="AU179" s="18" t="s">
        <v>80</v>
      </c>
    </row>
    <row r="180" s="2" customFormat="1" ht="16.5" customHeight="1">
      <c r="A180" s="39"/>
      <c r="B180" s="40"/>
      <c r="C180" s="213" t="s">
        <v>368</v>
      </c>
      <c r="D180" s="213" t="s">
        <v>217</v>
      </c>
      <c r="E180" s="214" t="s">
        <v>3046</v>
      </c>
      <c r="F180" s="215" t="s">
        <v>3047</v>
      </c>
      <c r="G180" s="216" t="s">
        <v>424</v>
      </c>
      <c r="H180" s="217">
        <v>8</v>
      </c>
      <c r="I180" s="218"/>
      <c r="J180" s="219">
        <f>ROUND(I180*H180,2)</f>
        <v>0</v>
      </c>
      <c r="K180" s="215" t="s">
        <v>221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0.01951</v>
      </c>
      <c r="R180" s="222">
        <f>Q180*H180</f>
        <v>0.15608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250</v>
      </c>
      <c r="AT180" s="224" t="s">
        <v>217</v>
      </c>
      <c r="AU180" s="224" t="s">
        <v>80</v>
      </c>
      <c r="AY180" s="18" t="s">
        <v>214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250</v>
      </c>
      <c r="BM180" s="224" t="s">
        <v>3790</v>
      </c>
    </row>
    <row r="181" s="2" customFormat="1">
      <c r="A181" s="39"/>
      <c r="B181" s="40"/>
      <c r="C181" s="41"/>
      <c r="D181" s="226" t="s">
        <v>224</v>
      </c>
      <c r="E181" s="41"/>
      <c r="F181" s="227" t="s">
        <v>3049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224</v>
      </c>
      <c r="AU181" s="18" t="s">
        <v>80</v>
      </c>
    </row>
    <row r="182" s="2" customFormat="1">
      <c r="A182" s="39"/>
      <c r="B182" s="40"/>
      <c r="C182" s="41"/>
      <c r="D182" s="231" t="s">
        <v>226</v>
      </c>
      <c r="E182" s="41"/>
      <c r="F182" s="232" t="s">
        <v>3050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226</v>
      </c>
      <c r="AU182" s="18" t="s">
        <v>80</v>
      </c>
    </row>
    <row r="183" s="2" customFormat="1" ht="16.5" customHeight="1">
      <c r="A183" s="39"/>
      <c r="B183" s="40"/>
      <c r="C183" s="213" t="s">
        <v>372</v>
      </c>
      <c r="D183" s="213" t="s">
        <v>217</v>
      </c>
      <c r="E183" s="214" t="s">
        <v>471</v>
      </c>
      <c r="F183" s="215" t="s">
        <v>472</v>
      </c>
      <c r="G183" s="216" t="s">
        <v>424</v>
      </c>
      <c r="H183" s="217">
        <v>8</v>
      </c>
      <c r="I183" s="218"/>
      <c r="J183" s="219">
        <f>ROUND(I183*H183,2)</f>
        <v>0</v>
      </c>
      <c r="K183" s="215" t="s">
        <v>221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0.020930000000000001</v>
      </c>
      <c r="R183" s="222">
        <f>Q183*H183</f>
        <v>0.16744000000000001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222</v>
      </c>
      <c r="AT183" s="224" t="s">
        <v>217</v>
      </c>
      <c r="AU183" s="224" t="s">
        <v>80</v>
      </c>
      <c r="AY183" s="18" t="s">
        <v>214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222</v>
      </c>
      <c r="BM183" s="224" t="s">
        <v>3791</v>
      </c>
    </row>
    <row r="184" s="2" customFormat="1">
      <c r="A184" s="39"/>
      <c r="B184" s="40"/>
      <c r="C184" s="41"/>
      <c r="D184" s="226" t="s">
        <v>224</v>
      </c>
      <c r="E184" s="41"/>
      <c r="F184" s="227" t="s">
        <v>474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224</v>
      </c>
      <c r="AU184" s="18" t="s">
        <v>80</v>
      </c>
    </row>
    <row r="185" s="2" customFormat="1">
      <c r="A185" s="39"/>
      <c r="B185" s="40"/>
      <c r="C185" s="41"/>
      <c r="D185" s="231" t="s">
        <v>226</v>
      </c>
      <c r="E185" s="41"/>
      <c r="F185" s="232" t="s">
        <v>475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226</v>
      </c>
      <c r="AU185" s="18" t="s">
        <v>80</v>
      </c>
    </row>
    <row r="186" s="2" customFormat="1" ht="16.5" customHeight="1">
      <c r="A186" s="39"/>
      <c r="B186" s="40"/>
      <c r="C186" s="213" t="s">
        <v>376</v>
      </c>
      <c r="D186" s="213" t="s">
        <v>217</v>
      </c>
      <c r="E186" s="214" t="s">
        <v>3792</v>
      </c>
      <c r="F186" s="215" t="s">
        <v>3793</v>
      </c>
      <c r="G186" s="216" t="s">
        <v>424</v>
      </c>
      <c r="H186" s="217">
        <v>2</v>
      </c>
      <c r="I186" s="218"/>
      <c r="J186" s="219">
        <f>ROUND(I186*H186,2)</f>
        <v>0</v>
      </c>
      <c r="K186" s="215" t="s">
        <v>221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0.01149</v>
      </c>
      <c r="R186" s="222">
        <f>Q186*H186</f>
        <v>0.02298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250</v>
      </c>
      <c r="AT186" s="224" t="s">
        <v>217</v>
      </c>
      <c r="AU186" s="224" t="s">
        <v>80</v>
      </c>
      <c r="AY186" s="18" t="s">
        <v>214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250</v>
      </c>
      <c r="BM186" s="224" t="s">
        <v>3794</v>
      </c>
    </row>
    <row r="187" s="2" customFormat="1">
      <c r="A187" s="39"/>
      <c r="B187" s="40"/>
      <c r="C187" s="41"/>
      <c r="D187" s="226" t="s">
        <v>224</v>
      </c>
      <c r="E187" s="41"/>
      <c r="F187" s="227" t="s">
        <v>3795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224</v>
      </c>
      <c r="AU187" s="18" t="s">
        <v>80</v>
      </c>
    </row>
    <row r="188" s="2" customFormat="1">
      <c r="A188" s="39"/>
      <c r="B188" s="40"/>
      <c r="C188" s="41"/>
      <c r="D188" s="231" t="s">
        <v>226</v>
      </c>
      <c r="E188" s="41"/>
      <c r="F188" s="232" t="s">
        <v>3796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226</v>
      </c>
      <c r="AU188" s="18" t="s">
        <v>80</v>
      </c>
    </row>
    <row r="189" s="2" customFormat="1" ht="16.5" customHeight="1">
      <c r="A189" s="39"/>
      <c r="B189" s="40"/>
      <c r="C189" s="213" t="s">
        <v>257</v>
      </c>
      <c r="D189" s="213" t="s">
        <v>217</v>
      </c>
      <c r="E189" s="214" t="s">
        <v>3797</v>
      </c>
      <c r="F189" s="215" t="s">
        <v>3798</v>
      </c>
      <c r="G189" s="216" t="s">
        <v>424</v>
      </c>
      <c r="H189" s="217">
        <v>2</v>
      </c>
      <c r="I189" s="218"/>
      <c r="J189" s="219">
        <f>ROUND(I189*H189,2)</f>
        <v>0</v>
      </c>
      <c r="K189" s="215" t="s">
        <v>221</v>
      </c>
      <c r="L189" s="45"/>
      <c r="M189" s="220" t="s">
        <v>19</v>
      </c>
      <c r="N189" s="221" t="s">
        <v>44</v>
      </c>
      <c r="O189" s="85"/>
      <c r="P189" s="222">
        <f>O189*H189</f>
        <v>0</v>
      </c>
      <c r="Q189" s="222">
        <v>0.01362</v>
      </c>
      <c r="R189" s="222">
        <f>Q189*H189</f>
        <v>0.02724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250</v>
      </c>
      <c r="AT189" s="224" t="s">
        <v>217</v>
      </c>
      <c r="AU189" s="224" t="s">
        <v>80</v>
      </c>
      <c r="AY189" s="18" t="s">
        <v>214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80</v>
      </c>
      <c r="BK189" s="225">
        <f>ROUND(I189*H189,2)</f>
        <v>0</v>
      </c>
      <c r="BL189" s="18" t="s">
        <v>250</v>
      </c>
      <c r="BM189" s="224" t="s">
        <v>3799</v>
      </c>
    </row>
    <row r="190" s="2" customFormat="1">
      <c r="A190" s="39"/>
      <c r="B190" s="40"/>
      <c r="C190" s="41"/>
      <c r="D190" s="226" t="s">
        <v>224</v>
      </c>
      <c r="E190" s="41"/>
      <c r="F190" s="227" t="s">
        <v>3800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224</v>
      </c>
      <c r="AU190" s="18" t="s">
        <v>80</v>
      </c>
    </row>
    <row r="191" s="2" customFormat="1">
      <c r="A191" s="39"/>
      <c r="B191" s="40"/>
      <c r="C191" s="41"/>
      <c r="D191" s="231" t="s">
        <v>226</v>
      </c>
      <c r="E191" s="41"/>
      <c r="F191" s="232" t="s">
        <v>3801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226</v>
      </c>
      <c r="AU191" s="18" t="s">
        <v>80</v>
      </c>
    </row>
    <row r="192" s="2" customFormat="1" ht="16.5" customHeight="1">
      <c r="A192" s="39"/>
      <c r="B192" s="40"/>
      <c r="C192" s="213" t="s">
        <v>389</v>
      </c>
      <c r="D192" s="213" t="s">
        <v>217</v>
      </c>
      <c r="E192" s="214" t="s">
        <v>3802</v>
      </c>
      <c r="F192" s="215" t="s">
        <v>3803</v>
      </c>
      <c r="G192" s="216" t="s">
        <v>424</v>
      </c>
      <c r="H192" s="217">
        <v>2</v>
      </c>
      <c r="I192" s="218"/>
      <c r="J192" s="219">
        <f>ROUND(I192*H192,2)</f>
        <v>0</v>
      </c>
      <c r="K192" s="215" t="s">
        <v>3716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0.01736</v>
      </c>
      <c r="R192" s="222">
        <f>Q192*H192</f>
        <v>0.034720000000000001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250</v>
      </c>
      <c r="AT192" s="224" t="s">
        <v>217</v>
      </c>
      <c r="AU192" s="224" t="s">
        <v>80</v>
      </c>
      <c r="AY192" s="18" t="s">
        <v>214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250</v>
      </c>
      <c r="BM192" s="224" t="s">
        <v>3804</v>
      </c>
    </row>
    <row r="193" s="2" customFormat="1">
      <c r="A193" s="39"/>
      <c r="B193" s="40"/>
      <c r="C193" s="41"/>
      <c r="D193" s="226" t="s">
        <v>224</v>
      </c>
      <c r="E193" s="41"/>
      <c r="F193" s="227" t="s">
        <v>3805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224</v>
      </c>
      <c r="AU193" s="18" t="s">
        <v>80</v>
      </c>
    </row>
    <row r="194" s="2" customFormat="1">
      <c r="A194" s="39"/>
      <c r="B194" s="40"/>
      <c r="C194" s="41"/>
      <c r="D194" s="231" t="s">
        <v>226</v>
      </c>
      <c r="E194" s="41"/>
      <c r="F194" s="232" t="s">
        <v>3806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226</v>
      </c>
      <c r="AU194" s="18" t="s">
        <v>80</v>
      </c>
    </row>
    <row r="195" s="2" customFormat="1" ht="16.5" customHeight="1">
      <c r="A195" s="39"/>
      <c r="B195" s="40"/>
      <c r="C195" s="213" t="s">
        <v>395</v>
      </c>
      <c r="D195" s="213" t="s">
        <v>217</v>
      </c>
      <c r="E195" s="214" t="s">
        <v>3018</v>
      </c>
      <c r="F195" s="215" t="s">
        <v>3019</v>
      </c>
      <c r="G195" s="216" t="s">
        <v>424</v>
      </c>
      <c r="H195" s="217">
        <v>4</v>
      </c>
      <c r="I195" s="218"/>
      <c r="J195" s="219">
        <f>ROUND(I195*H195,2)</f>
        <v>0</v>
      </c>
      <c r="K195" s="215" t="s">
        <v>221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0.022780000000000002</v>
      </c>
      <c r="R195" s="222">
        <f>Q195*H195</f>
        <v>0.091120000000000007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250</v>
      </c>
      <c r="AT195" s="224" t="s">
        <v>217</v>
      </c>
      <c r="AU195" s="224" t="s">
        <v>80</v>
      </c>
      <c r="AY195" s="18" t="s">
        <v>214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250</v>
      </c>
      <c r="BM195" s="224" t="s">
        <v>3807</v>
      </c>
    </row>
    <row r="196" s="2" customFormat="1">
      <c r="A196" s="39"/>
      <c r="B196" s="40"/>
      <c r="C196" s="41"/>
      <c r="D196" s="226" t="s">
        <v>224</v>
      </c>
      <c r="E196" s="41"/>
      <c r="F196" s="227" t="s">
        <v>3021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224</v>
      </c>
      <c r="AU196" s="18" t="s">
        <v>80</v>
      </c>
    </row>
    <row r="197" s="2" customFormat="1">
      <c r="A197" s="39"/>
      <c r="B197" s="40"/>
      <c r="C197" s="41"/>
      <c r="D197" s="231" t="s">
        <v>226</v>
      </c>
      <c r="E197" s="41"/>
      <c r="F197" s="232" t="s">
        <v>3022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226</v>
      </c>
      <c r="AU197" s="18" t="s">
        <v>80</v>
      </c>
    </row>
    <row r="198" s="2" customFormat="1" ht="16.5" customHeight="1">
      <c r="A198" s="39"/>
      <c r="B198" s="40"/>
      <c r="C198" s="213" t="s">
        <v>401</v>
      </c>
      <c r="D198" s="213" t="s">
        <v>217</v>
      </c>
      <c r="E198" s="214" t="s">
        <v>434</v>
      </c>
      <c r="F198" s="215" t="s">
        <v>435</v>
      </c>
      <c r="G198" s="216" t="s">
        <v>424</v>
      </c>
      <c r="H198" s="217">
        <v>4</v>
      </c>
      <c r="I198" s="218"/>
      <c r="J198" s="219">
        <f>ROUND(I198*H198,2)</f>
        <v>0</v>
      </c>
      <c r="K198" s="215" t="s">
        <v>3716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0.033050000000000003</v>
      </c>
      <c r="R198" s="222">
        <f>Q198*H198</f>
        <v>0.13220000000000001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250</v>
      </c>
      <c r="AT198" s="224" t="s">
        <v>217</v>
      </c>
      <c r="AU198" s="224" t="s">
        <v>80</v>
      </c>
      <c r="AY198" s="18" t="s">
        <v>214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250</v>
      </c>
      <c r="BM198" s="224" t="s">
        <v>3808</v>
      </c>
    </row>
    <row r="199" s="2" customFormat="1">
      <c r="A199" s="39"/>
      <c r="B199" s="40"/>
      <c r="C199" s="41"/>
      <c r="D199" s="226" t="s">
        <v>224</v>
      </c>
      <c r="E199" s="41"/>
      <c r="F199" s="227" t="s">
        <v>437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224</v>
      </c>
      <c r="AU199" s="18" t="s">
        <v>80</v>
      </c>
    </row>
    <row r="200" s="2" customFormat="1">
      <c r="A200" s="39"/>
      <c r="B200" s="40"/>
      <c r="C200" s="41"/>
      <c r="D200" s="231" t="s">
        <v>226</v>
      </c>
      <c r="E200" s="41"/>
      <c r="F200" s="232" t="s">
        <v>3809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226</v>
      </c>
      <c r="AU200" s="18" t="s">
        <v>80</v>
      </c>
    </row>
    <row r="201" s="2" customFormat="1" ht="21.75" customHeight="1">
      <c r="A201" s="39"/>
      <c r="B201" s="40"/>
      <c r="C201" s="213" t="s">
        <v>407</v>
      </c>
      <c r="D201" s="213" t="s">
        <v>217</v>
      </c>
      <c r="E201" s="214" t="s">
        <v>3810</v>
      </c>
      <c r="F201" s="215" t="s">
        <v>3811</v>
      </c>
      <c r="G201" s="216" t="s">
        <v>523</v>
      </c>
      <c r="H201" s="217">
        <v>4</v>
      </c>
      <c r="I201" s="218"/>
      <c r="J201" s="219">
        <f>ROUND(I201*H201,2)</f>
        <v>0</v>
      </c>
      <c r="K201" s="215" t="s">
        <v>19</v>
      </c>
      <c r="L201" s="45"/>
      <c r="M201" s="220" t="s">
        <v>19</v>
      </c>
      <c r="N201" s="221" t="s">
        <v>44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250</v>
      </c>
      <c r="AT201" s="224" t="s">
        <v>217</v>
      </c>
      <c r="AU201" s="224" t="s">
        <v>80</v>
      </c>
      <c r="AY201" s="18" t="s">
        <v>214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80</v>
      </c>
      <c r="BK201" s="225">
        <f>ROUND(I201*H201,2)</f>
        <v>0</v>
      </c>
      <c r="BL201" s="18" t="s">
        <v>250</v>
      </c>
      <c r="BM201" s="224" t="s">
        <v>3812</v>
      </c>
    </row>
    <row r="202" s="2" customFormat="1">
      <c r="A202" s="39"/>
      <c r="B202" s="40"/>
      <c r="C202" s="41"/>
      <c r="D202" s="226" t="s">
        <v>224</v>
      </c>
      <c r="E202" s="41"/>
      <c r="F202" s="227" t="s">
        <v>3813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224</v>
      </c>
      <c r="AU202" s="18" t="s">
        <v>80</v>
      </c>
    </row>
    <row r="203" s="2" customFormat="1" ht="21.75" customHeight="1">
      <c r="A203" s="39"/>
      <c r="B203" s="40"/>
      <c r="C203" s="213" t="s">
        <v>413</v>
      </c>
      <c r="D203" s="213" t="s">
        <v>217</v>
      </c>
      <c r="E203" s="214" t="s">
        <v>3814</v>
      </c>
      <c r="F203" s="215" t="s">
        <v>3811</v>
      </c>
      <c r="G203" s="216" t="s">
        <v>523</v>
      </c>
      <c r="H203" s="217">
        <v>4</v>
      </c>
      <c r="I203" s="218"/>
      <c r="J203" s="219">
        <f>ROUND(I203*H203,2)</f>
        <v>0</v>
      </c>
      <c r="K203" s="215" t="s">
        <v>19</v>
      </c>
      <c r="L203" s="45"/>
      <c r="M203" s="220" t="s">
        <v>19</v>
      </c>
      <c r="N203" s="221" t="s">
        <v>44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250</v>
      </c>
      <c r="AT203" s="224" t="s">
        <v>217</v>
      </c>
      <c r="AU203" s="224" t="s">
        <v>80</v>
      </c>
      <c r="AY203" s="18" t="s">
        <v>214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80</v>
      </c>
      <c r="BK203" s="225">
        <f>ROUND(I203*H203,2)</f>
        <v>0</v>
      </c>
      <c r="BL203" s="18" t="s">
        <v>250</v>
      </c>
      <c r="BM203" s="224" t="s">
        <v>984</v>
      </c>
    </row>
    <row r="204" s="2" customFormat="1">
      <c r="A204" s="39"/>
      <c r="B204" s="40"/>
      <c r="C204" s="41"/>
      <c r="D204" s="226" t="s">
        <v>224</v>
      </c>
      <c r="E204" s="41"/>
      <c r="F204" s="227" t="s">
        <v>3815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224</v>
      </c>
      <c r="AU204" s="18" t="s">
        <v>80</v>
      </c>
    </row>
    <row r="205" s="2" customFormat="1" ht="21.75" customHeight="1">
      <c r="A205" s="39"/>
      <c r="B205" s="40"/>
      <c r="C205" s="213" t="s">
        <v>421</v>
      </c>
      <c r="D205" s="213" t="s">
        <v>217</v>
      </c>
      <c r="E205" s="214" t="s">
        <v>3816</v>
      </c>
      <c r="F205" s="215" t="s">
        <v>3811</v>
      </c>
      <c r="G205" s="216" t="s">
        <v>523</v>
      </c>
      <c r="H205" s="217">
        <v>2</v>
      </c>
      <c r="I205" s="218"/>
      <c r="J205" s="219">
        <f>ROUND(I205*H205,2)</f>
        <v>0</v>
      </c>
      <c r="K205" s="215" t="s">
        <v>19</v>
      </c>
      <c r="L205" s="45"/>
      <c r="M205" s="220" t="s">
        <v>19</v>
      </c>
      <c r="N205" s="221" t="s">
        <v>44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250</v>
      </c>
      <c r="AT205" s="224" t="s">
        <v>217</v>
      </c>
      <c r="AU205" s="224" t="s">
        <v>80</v>
      </c>
      <c r="AY205" s="18" t="s">
        <v>214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80</v>
      </c>
      <c r="BK205" s="225">
        <f>ROUND(I205*H205,2)</f>
        <v>0</v>
      </c>
      <c r="BL205" s="18" t="s">
        <v>250</v>
      </c>
      <c r="BM205" s="224" t="s">
        <v>3817</v>
      </c>
    </row>
    <row r="206" s="2" customFormat="1">
      <c r="A206" s="39"/>
      <c r="B206" s="40"/>
      <c r="C206" s="41"/>
      <c r="D206" s="226" t="s">
        <v>224</v>
      </c>
      <c r="E206" s="41"/>
      <c r="F206" s="227" t="s">
        <v>3818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224</v>
      </c>
      <c r="AU206" s="18" t="s">
        <v>80</v>
      </c>
    </row>
    <row r="207" s="2" customFormat="1" ht="21.75" customHeight="1">
      <c r="A207" s="39"/>
      <c r="B207" s="40"/>
      <c r="C207" s="213" t="s">
        <v>428</v>
      </c>
      <c r="D207" s="213" t="s">
        <v>217</v>
      </c>
      <c r="E207" s="214" t="s">
        <v>3819</v>
      </c>
      <c r="F207" s="215" t="s">
        <v>3820</v>
      </c>
      <c r="G207" s="216" t="s">
        <v>523</v>
      </c>
      <c r="H207" s="217">
        <v>2</v>
      </c>
      <c r="I207" s="218"/>
      <c r="J207" s="219">
        <f>ROUND(I207*H207,2)</f>
        <v>0</v>
      </c>
      <c r="K207" s="215" t="s">
        <v>19</v>
      </c>
      <c r="L207" s="45"/>
      <c r="M207" s="220" t="s">
        <v>19</v>
      </c>
      <c r="N207" s="221" t="s">
        <v>44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250</v>
      </c>
      <c r="AT207" s="224" t="s">
        <v>217</v>
      </c>
      <c r="AU207" s="224" t="s">
        <v>80</v>
      </c>
      <c r="AY207" s="18" t="s">
        <v>214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80</v>
      </c>
      <c r="BK207" s="225">
        <f>ROUND(I207*H207,2)</f>
        <v>0</v>
      </c>
      <c r="BL207" s="18" t="s">
        <v>250</v>
      </c>
      <c r="BM207" s="224" t="s">
        <v>992</v>
      </c>
    </row>
    <row r="208" s="2" customFormat="1">
      <c r="A208" s="39"/>
      <c r="B208" s="40"/>
      <c r="C208" s="41"/>
      <c r="D208" s="226" t="s">
        <v>224</v>
      </c>
      <c r="E208" s="41"/>
      <c r="F208" s="227" t="s">
        <v>3821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224</v>
      </c>
      <c r="AU208" s="18" t="s">
        <v>80</v>
      </c>
    </row>
    <row r="209" s="2" customFormat="1" ht="21.75" customHeight="1">
      <c r="A209" s="39"/>
      <c r="B209" s="40"/>
      <c r="C209" s="213" t="s">
        <v>433</v>
      </c>
      <c r="D209" s="213" t="s">
        <v>217</v>
      </c>
      <c r="E209" s="214" t="s">
        <v>3822</v>
      </c>
      <c r="F209" s="215" t="s">
        <v>3823</v>
      </c>
      <c r="G209" s="216" t="s">
        <v>523</v>
      </c>
      <c r="H209" s="217">
        <v>2</v>
      </c>
      <c r="I209" s="218"/>
      <c r="J209" s="219">
        <f>ROUND(I209*H209,2)</f>
        <v>0</v>
      </c>
      <c r="K209" s="215" t="s">
        <v>19</v>
      </c>
      <c r="L209" s="45"/>
      <c r="M209" s="220" t="s">
        <v>19</v>
      </c>
      <c r="N209" s="221" t="s">
        <v>44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250</v>
      </c>
      <c r="AT209" s="224" t="s">
        <v>217</v>
      </c>
      <c r="AU209" s="224" t="s">
        <v>80</v>
      </c>
      <c r="AY209" s="18" t="s">
        <v>214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80</v>
      </c>
      <c r="BK209" s="225">
        <f>ROUND(I209*H209,2)</f>
        <v>0</v>
      </c>
      <c r="BL209" s="18" t="s">
        <v>250</v>
      </c>
      <c r="BM209" s="224" t="s">
        <v>1000</v>
      </c>
    </row>
    <row r="210" s="2" customFormat="1">
      <c r="A210" s="39"/>
      <c r="B210" s="40"/>
      <c r="C210" s="41"/>
      <c r="D210" s="226" t="s">
        <v>224</v>
      </c>
      <c r="E210" s="41"/>
      <c r="F210" s="227" t="s">
        <v>3824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224</v>
      </c>
      <c r="AU210" s="18" t="s">
        <v>80</v>
      </c>
    </row>
    <row r="211" s="2" customFormat="1" ht="16.5" customHeight="1">
      <c r="A211" s="39"/>
      <c r="B211" s="40"/>
      <c r="C211" s="213" t="s">
        <v>439</v>
      </c>
      <c r="D211" s="213" t="s">
        <v>217</v>
      </c>
      <c r="E211" s="214" t="s">
        <v>494</v>
      </c>
      <c r="F211" s="215" t="s">
        <v>495</v>
      </c>
      <c r="G211" s="216" t="s">
        <v>232</v>
      </c>
      <c r="H211" s="217">
        <v>0.64400000000000002</v>
      </c>
      <c r="I211" s="218"/>
      <c r="J211" s="219">
        <f>ROUND(I211*H211,2)</f>
        <v>0</v>
      </c>
      <c r="K211" s="215" t="s">
        <v>3716</v>
      </c>
      <c r="L211" s="45"/>
      <c r="M211" s="220" t="s">
        <v>19</v>
      </c>
      <c r="N211" s="221" t="s">
        <v>44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250</v>
      </c>
      <c r="AT211" s="224" t="s">
        <v>217</v>
      </c>
      <c r="AU211" s="224" t="s">
        <v>80</v>
      </c>
      <c r="AY211" s="18" t="s">
        <v>214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80</v>
      </c>
      <c r="BK211" s="225">
        <f>ROUND(I211*H211,2)</f>
        <v>0</v>
      </c>
      <c r="BL211" s="18" t="s">
        <v>250</v>
      </c>
      <c r="BM211" s="224" t="s">
        <v>3825</v>
      </c>
    </row>
    <row r="212" s="2" customFormat="1">
      <c r="A212" s="39"/>
      <c r="B212" s="40"/>
      <c r="C212" s="41"/>
      <c r="D212" s="226" t="s">
        <v>224</v>
      </c>
      <c r="E212" s="41"/>
      <c r="F212" s="227" t="s">
        <v>497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224</v>
      </c>
      <c r="AU212" s="18" t="s">
        <v>80</v>
      </c>
    </row>
    <row r="213" s="2" customFormat="1">
      <c r="A213" s="39"/>
      <c r="B213" s="40"/>
      <c r="C213" s="41"/>
      <c r="D213" s="231" t="s">
        <v>226</v>
      </c>
      <c r="E213" s="41"/>
      <c r="F213" s="232" t="s">
        <v>3826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226</v>
      </c>
      <c r="AU213" s="18" t="s">
        <v>80</v>
      </c>
    </row>
    <row r="214" s="12" customFormat="1" ht="25.92" customHeight="1">
      <c r="A214" s="12"/>
      <c r="B214" s="197"/>
      <c r="C214" s="198"/>
      <c r="D214" s="199" t="s">
        <v>72</v>
      </c>
      <c r="E214" s="200" t="s">
        <v>561</v>
      </c>
      <c r="F214" s="200" t="s">
        <v>3827</v>
      </c>
      <c r="G214" s="198"/>
      <c r="H214" s="198"/>
      <c r="I214" s="201"/>
      <c r="J214" s="202">
        <f>BK214</f>
        <v>0</v>
      </c>
      <c r="K214" s="198"/>
      <c r="L214" s="203"/>
      <c r="M214" s="204"/>
      <c r="N214" s="205"/>
      <c r="O214" s="205"/>
      <c r="P214" s="206">
        <f>SUM(P215:P226)</f>
        <v>0</v>
      </c>
      <c r="Q214" s="205"/>
      <c r="R214" s="206">
        <f>SUM(R215:R226)</f>
        <v>0.039559999999999998</v>
      </c>
      <c r="S214" s="205"/>
      <c r="T214" s="207">
        <f>SUM(T215:T226)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8" t="s">
        <v>82</v>
      </c>
      <c r="AT214" s="209" t="s">
        <v>72</v>
      </c>
      <c r="AU214" s="209" t="s">
        <v>73</v>
      </c>
      <c r="AY214" s="208" t="s">
        <v>214</v>
      </c>
      <c r="BK214" s="210">
        <f>SUM(BK215:BK226)</f>
        <v>0</v>
      </c>
    </row>
    <row r="215" s="2" customFormat="1" ht="16.5" customHeight="1">
      <c r="A215" s="39"/>
      <c r="B215" s="40"/>
      <c r="C215" s="213" t="s">
        <v>443</v>
      </c>
      <c r="D215" s="213" t="s">
        <v>217</v>
      </c>
      <c r="E215" s="214" t="s">
        <v>3828</v>
      </c>
      <c r="F215" s="215" t="s">
        <v>3829</v>
      </c>
      <c r="G215" s="216" t="s">
        <v>220</v>
      </c>
      <c r="H215" s="217">
        <v>280</v>
      </c>
      <c r="I215" s="218"/>
      <c r="J215" s="219">
        <f>ROUND(I215*H215,2)</f>
        <v>0</v>
      </c>
      <c r="K215" s="215" t="s">
        <v>3716</v>
      </c>
      <c r="L215" s="45"/>
      <c r="M215" s="220" t="s">
        <v>19</v>
      </c>
      <c r="N215" s="221" t="s">
        <v>44</v>
      </c>
      <c r="O215" s="85"/>
      <c r="P215" s="222">
        <f>O215*H215</f>
        <v>0</v>
      </c>
      <c r="Q215" s="222">
        <v>5.0000000000000002E-05</v>
      </c>
      <c r="R215" s="222">
        <f>Q215*H215</f>
        <v>0.014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250</v>
      </c>
      <c r="AT215" s="224" t="s">
        <v>217</v>
      </c>
      <c r="AU215" s="224" t="s">
        <v>80</v>
      </c>
      <c r="AY215" s="18" t="s">
        <v>214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80</v>
      </c>
      <c r="BK215" s="225">
        <f>ROUND(I215*H215,2)</f>
        <v>0</v>
      </c>
      <c r="BL215" s="18" t="s">
        <v>250</v>
      </c>
      <c r="BM215" s="224" t="s">
        <v>3830</v>
      </c>
    </row>
    <row r="216" s="2" customFormat="1">
      <c r="A216" s="39"/>
      <c r="B216" s="40"/>
      <c r="C216" s="41"/>
      <c r="D216" s="226" t="s">
        <v>224</v>
      </c>
      <c r="E216" s="41"/>
      <c r="F216" s="227" t="s">
        <v>3831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224</v>
      </c>
      <c r="AU216" s="18" t="s">
        <v>80</v>
      </c>
    </row>
    <row r="217" s="2" customFormat="1">
      <c r="A217" s="39"/>
      <c r="B217" s="40"/>
      <c r="C217" s="41"/>
      <c r="D217" s="231" t="s">
        <v>226</v>
      </c>
      <c r="E217" s="41"/>
      <c r="F217" s="232" t="s">
        <v>3832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226</v>
      </c>
      <c r="AU217" s="18" t="s">
        <v>80</v>
      </c>
    </row>
    <row r="218" s="13" customFormat="1">
      <c r="A218" s="13"/>
      <c r="B218" s="233"/>
      <c r="C218" s="234"/>
      <c r="D218" s="226" t="s">
        <v>242</v>
      </c>
      <c r="E218" s="234"/>
      <c r="F218" s="235" t="s">
        <v>3833</v>
      </c>
      <c r="G218" s="234"/>
      <c r="H218" s="236">
        <v>280</v>
      </c>
      <c r="I218" s="237"/>
      <c r="J218" s="234"/>
      <c r="K218" s="234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242</v>
      </c>
      <c r="AU218" s="242" t="s">
        <v>80</v>
      </c>
      <c r="AV218" s="13" t="s">
        <v>82</v>
      </c>
      <c r="AW218" s="13" t="s">
        <v>4</v>
      </c>
      <c r="AX218" s="13" t="s">
        <v>80</v>
      </c>
      <c r="AY218" s="242" t="s">
        <v>214</v>
      </c>
    </row>
    <row r="219" s="2" customFormat="1" ht="16.5" customHeight="1">
      <c r="A219" s="39"/>
      <c r="B219" s="40"/>
      <c r="C219" s="213" t="s">
        <v>449</v>
      </c>
      <c r="D219" s="213" t="s">
        <v>217</v>
      </c>
      <c r="E219" s="214" t="s">
        <v>3834</v>
      </c>
      <c r="F219" s="215" t="s">
        <v>3835</v>
      </c>
      <c r="G219" s="216" t="s">
        <v>220</v>
      </c>
      <c r="H219" s="217">
        <v>360</v>
      </c>
      <c r="I219" s="218"/>
      <c r="J219" s="219">
        <f>ROUND(I219*H219,2)</f>
        <v>0</v>
      </c>
      <c r="K219" s="215" t="s">
        <v>3716</v>
      </c>
      <c r="L219" s="45"/>
      <c r="M219" s="220" t="s">
        <v>19</v>
      </c>
      <c r="N219" s="221" t="s">
        <v>44</v>
      </c>
      <c r="O219" s="85"/>
      <c r="P219" s="222">
        <f>O219*H219</f>
        <v>0</v>
      </c>
      <c r="Q219" s="222">
        <v>6.9999999999999994E-05</v>
      </c>
      <c r="R219" s="222">
        <f>Q219*H219</f>
        <v>0.025199999999999997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250</v>
      </c>
      <c r="AT219" s="224" t="s">
        <v>217</v>
      </c>
      <c r="AU219" s="224" t="s">
        <v>80</v>
      </c>
      <c r="AY219" s="18" t="s">
        <v>214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80</v>
      </c>
      <c r="BK219" s="225">
        <f>ROUND(I219*H219,2)</f>
        <v>0</v>
      </c>
      <c r="BL219" s="18" t="s">
        <v>250</v>
      </c>
      <c r="BM219" s="224" t="s">
        <v>3836</v>
      </c>
    </row>
    <row r="220" s="2" customFormat="1">
      <c r="A220" s="39"/>
      <c r="B220" s="40"/>
      <c r="C220" s="41"/>
      <c r="D220" s="226" t="s">
        <v>224</v>
      </c>
      <c r="E220" s="41"/>
      <c r="F220" s="227" t="s">
        <v>3837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224</v>
      </c>
      <c r="AU220" s="18" t="s">
        <v>80</v>
      </c>
    </row>
    <row r="221" s="2" customFormat="1">
      <c r="A221" s="39"/>
      <c r="B221" s="40"/>
      <c r="C221" s="41"/>
      <c r="D221" s="231" t="s">
        <v>226</v>
      </c>
      <c r="E221" s="41"/>
      <c r="F221" s="232" t="s">
        <v>3838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226</v>
      </c>
      <c r="AU221" s="18" t="s">
        <v>80</v>
      </c>
    </row>
    <row r="222" s="13" customFormat="1">
      <c r="A222" s="13"/>
      <c r="B222" s="233"/>
      <c r="C222" s="234"/>
      <c r="D222" s="226" t="s">
        <v>242</v>
      </c>
      <c r="E222" s="234"/>
      <c r="F222" s="235" t="s">
        <v>3839</v>
      </c>
      <c r="G222" s="234"/>
      <c r="H222" s="236">
        <v>360</v>
      </c>
      <c r="I222" s="237"/>
      <c r="J222" s="234"/>
      <c r="K222" s="234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242</v>
      </c>
      <c r="AU222" s="242" t="s">
        <v>80</v>
      </c>
      <c r="AV222" s="13" t="s">
        <v>82</v>
      </c>
      <c r="AW222" s="13" t="s">
        <v>4</v>
      </c>
      <c r="AX222" s="13" t="s">
        <v>80</v>
      </c>
      <c r="AY222" s="242" t="s">
        <v>214</v>
      </c>
    </row>
    <row r="223" s="2" customFormat="1" ht="16.5" customHeight="1">
      <c r="A223" s="39"/>
      <c r="B223" s="40"/>
      <c r="C223" s="213" t="s">
        <v>455</v>
      </c>
      <c r="D223" s="213" t="s">
        <v>217</v>
      </c>
      <c r="E223" s="214" t="s">
        <v>3840</v>
      </c>
      <c r="F223" s="215" t="s">
        <v>3841</v>
      </c>
      <c r="G223" s="216" t="s">
        <v>220</v>
      </c>
      <c r="H223" s="217">
        <v>4</v>
      </c>
      <c r="I223" s="218"/>
      <c r="J223" s="219">
        <f>ROUND(I223*H223,2)</f>
        <v>0</v>
      </c>
      <c r="K223" s="215" t="s">
        <v>3716</v>
      </c>
      <c r="L223" s="45"/>
      <c r="M223" s="220" t="s">
        <v>19</v>
      </c>
      <c r="N223" s="221" t="s">
        <v>44</v>
      </c>
      <c r="O223" s="85"/>
      <c r="P223" s="222">
        <f>O223*H223</f>
        <v>0</v>
      </c>
      <c r="Q223" s="222">
        <v>9.0000000000000006E-05</v>
      </c>
      <c r="R223" s="222">
        <f>Q223*H223</f>
        <v>0.00036000000000000002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250</v>
      </c>
      <c r="AT223" s="224" t="s">
        <v>217</v>
      </c>
      <c r="AU223" s="224" t="s">
        <v>80</v>
      </c>
      <c r="AY223" s="18" t="s">
        <v>214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80</v>
      </c>
      <c r="BK223" s="225">
        <f>ROUND(I223*H223,2)</f>
        <v>0</v>
      </c>
      <c r="BL223" s="18" t="s">
        <v>250</v>
      </c>
      <c r="BM223" s="224" t="s">
        <v>3842</v>
      </c>
    </row>
    <row r="224" s="2" customFormat="1">
      <c r="A224" s="39"/>
      <c r="B224" s="40"/>
      <c r="C224" s="41"/>
      <c r="D224" s="226" t="s">
        <v>224</v>
      </c>
      <c r="E224" s="41"/>
      <c r="F224" s="227" t="s">
        <v>3843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224</v>
      </c>
      <c r="AU224" s="18" t="s">
        <v>80</v>
      </c>
    </row>
    <row r="225" s="2" customFormat="1">
      <c r="A225" s="39"/>
      <c r="B225" s="40"/>
      <c r="C225" s="41"/>
      <c r="D225" s="231" t="s">
        <v>226</v>
      </c>
      <c r="E225" s="41"/>
      <c r="F225" s="232" t="s">
        <v>3844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226</v>
      </c>
      <c r="AU225" s="18" t="s">
        <v>80</v>
      </c>
    </row>
    <row r="226" s="13" customFormat="1">
      <c r="A226" s="13"/>
      <c r="B226" s="233"/>
      <c r="C226" s="234"/>
      <c r="D226" s="226" t="s">
        <v>242</v>
      </c>
      <c r="E226" s="234"/>
      <c r="F226" s="235" t="s">
        <v>3845</v>
      </c>
      <c r="G226" s="234"/>
      <c r="H226" s="236">
        <v>4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242</v>
      </c>
      <c r="AU226" s="242" t="s">
        <v>80</v>
      </c>
      <c r="AV226" s="13" t="s">
        <v>82</v>
      </c>
      <c r="AW226" s="13" t="s">
        <v>4</v>
      </c>
      <c r="AX226" s="13" t="s">
        <v>80</v>
      </c>
      <c r="AY226" s="242" t="s">
        <v>214</v>
      </c>
    </row>
    <row r="227" s="12" customFormat="1" ht="25.92" customHeight="1">
      <c r="A227" s="12"/>
      <c r="B227" s="197"/>
      <c r="C227" s="198"/>
      <c r="D227" s="199" t="s">
        <v>72</v>
      </c>
      <c r="E227" s="200" t="s">
        <v>244</v>
      </c>
      <c r="F227" s="200" t="s">
        <v>245</v>
      </c>
      <c r="G227" s="198"/>
      <c r="H227" s="198"/>
      <c r="I227" s="201"/>
      <c r="J227" s="202">
        <f>BK227</f>
        <v>0</v>
      </c>
      <c r="K227" s="198"/>
      <c r="L227" s="203"/>
      <c r="M227" s="204"/>
      <c r="N227" s="205"/>
      <c r="O227" s="205"/>
      <c r="P227" s="206">
        <f>P228+P232</f>
        <v>0</v>
      </c>
      <c r="Q227" s="205"/>
      <c r="R227" s="206">
        <f>R228+R232</f>
        <v>0.01250016</v>
      </c>
      <c r="S227" s="205"/>
      <c r="T227" s="207">
        <f>T228+T232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8" t="s">
        <v>82</v>
      </c>
      <c r="AT227" s="209" t="s">
        <v>72</v>
      </c>
      <c r="AU227" s="209" t="s">
        <v>73</v>
      </c>
      <c r="AY227" s="208" t="s">
        <v>214</v>
      </c>
      <c r="BK227" s="210">
        <f>BK228+BK232</f>
        <v>0</v>
      </c>
    </row>
    <row r="228" s="12" customFormat="1" ht="22.8" customHeight="1">
      <c r="A228" s="12"/>
      <c r="B228" s="197"/>
      <c r="C228" s="198"/>
      <c r="D228" s="199" t="s">
        <v>72</v>
      </c>
      <c r="E228" s="211" t="s">
        <v>344</v>
      </c>
      <c r="F228" s="211" t="s">
        <v>345</v>
      </c>
      <c r="G228" s="198"/>
      <c r="H228" s="198"/>
      <c r="I228" s="201"/>
      <c r="J228" s="212">
        <f>BK228</f>
        <v>0</v>
      </c>
      <c r="K228" s="198"/>
      <c r="L228" s="203"/>
      <c r="M228" s="204"/>
      <c r="N228" s="205"/>
      <c r="O228" s="205"/>
      <c r="P228" s="206">
        <f>SUM(P229:P231)</f>
        <v>0</v>
      </c>
      <c r="Q228" s="205"/>
      <c r="R228" s="206">
        <f>SUM(R229:R231)</f>
        <v>0.0024399999999999999</v>
      </c>
      <c r="S228" s="205"/>
      <c r="T228" s="207">
        <f>SUM(T229:T231)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8" t="s">
        <v>82</v>
      </c>
      <c r="AT228" s="209" t="s">
        <v>72</v>
      </c>
      <c r="AU228" s="209" t="s">
        <v>80</v>
      </c>
      <c r="AY228" s="208" t="s">
        <v>214</v>
      </c>
      <c r="BK228" s="210">
        <f>SUM(BK229:BK231)</f>
        <v>0</v>
      </c>
    </row>
    <row r="229" s="2" customFormat="1" ht="21.75" customHeight="1">
      <c r="A229" s="39"/>
      <c r="B229" s="40"/>
      <c r="C229" s="213" t="s">
        <v>459</v>
      </c>
      <c r="D229" s="213" t="s">
        <v>217</v>
      </c>
      <c r="E229" s="214" t="s">
        <v>3846</v>
      </c>
      <c r="F229" s="215" t="s">
        <v>3847</v>
      </c>
      <c r="G229" s="216" t="s">
        <v>277</v>
      </c>
      <c r="H229" s="217">
        <v>2</v>
      </c>
      <c r="I229" s="218"/>
      <c r="J229" s="219">
        <f>ROUND(I229*H229,2)</f>
        <v>0</v>
      </c>
      <c r="K229" s="215" t="s">
        <v>3716</v>
      </c>
      <c r="L229" s="45"/>
      <c r="M229" s="220" t="s">
        <v>19</v>
      </c>
      <c r="N229" s="221" t="s">
        <v>44</v>
      </c>
      <c r="O229" s="85"/>
      <c r="P229" s="222">
        <f>O229*H229</f>
        <v>0</v>
      </c>
      <c r="Q229" s="222">
        <v>0.00122</v>
      </c>
      <c r="R229" s="222">
        <f>Q229*H229</f>
        <v>0.0024399999999999999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250</v>
      </c>
      <c r="AT229" s="224" t="s">
        <v>217</v>
      </c>
      <c r="AU229" s="224" t="s">
        <v>82</v>
      </c>
      <c r="AY229" s="18" t="s">
        <v>214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80</v>
      </c>
      <c r="BK229" s="225">
        <f>ROUND(I229*H229,2)</f>
        <v>0</v>
      </c>
      <c r="BL229" s="18" t="s">
        <v>250</v>
      </c>
      <c r="BM229" s="224" t="s">
        <v>3848</v>
      </c>
    </row>
    <row r="230" s="2" customFormat="1">
      <c r="A230" s="39"/>
      <c r="B230" s="40"/>
      <c r="C230" s="41"/>
      <c r="D230" s="226" t="s">
        <v>224</v>
      </c>
      <c r="E230" s="41"/>
      <c r="F230" s="227" t="s">
        <v>3849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224</v>
      </c>
      <c r="AU230" s="18" t="s">
        <v>82</v>
      </c>
    </row>
    <row r="231" s="2" customFormat="1">
      <c r="A231" s="39"/>
      <c r="B231" s="40"/>
      <c r="C231" s="41"/>
      <c r="D231" s="231" t="s">
        <v>226</v>
      </c>
      <c r="E231" s="41"/>
      <c r="F231" s="232" t="s">
        <v>3850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226</v>
      </c>
      <c r="AU231" s="18" t="s">
        <v>82</v>
      </c>
    </row>
    <row r="232" s="12" customFormat="1" ht="22.8" customHeight="1">
      <c r="A232" s="12"/>
      <c r="B232" s="197"/>
      <c r="C232" s="198"/>
      <c r="D232" s="199" t="s">
        <v>72</v>
      </c>
      <c r="E232" s="211" t="s">
        <v>499</v>
      </c>
      <c r="F232" s="211" t="s">
        <v>500</v>
      </c>
      <c r="G232" s="198"/>
      <c r="H232" s="198"/>
      <c r="I232" s="201"/>
      <c r="J232" s="212">
        <f>BK232</f>
        <v>0</v>
      </c>
      <c r="K232" s="198"/>
      <c r="L232" s="203"/>
      <c r="M232" s="204"/>
      <c r="N232" s="205"/>
      <c r="O232" s="205"/>
      <c r="P232" s="206">
        <f>SUM(P233:P251)</f>
        <v>0</v>
      </c>
      <c r="Q232" s="205"/>
      <c r="R232" s="206">
        <f>SUM(R233:R251)</f>
        <v>0.01006016</v>
      </c>
      <c r="S232" s="205"/>
      <c r="T232" s="207">
        <f>SUM(T233:T251)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8" t="s">
        <v>82</v>
      </c>
      <c r="AT232" s="209" t="s">
        <v>72</v>
      </c>
      <c r="AU232" s="209" t="s">
        <v>80</v>
      </c>
      <c r="AY232" s="208" t="s">
        <v>214</v>
      </c>
      <c r="BK232" s="210">
        <f>SUM(BK233:BK251)</f>
        <v>0</v>
      </c>
    </row>
    <row r="233" s="2" customFormat="1" ht="16.5" customHeight="1">
      <c r="A233" s="39"/>
      <c r="B233" s="40"/>
      <c r="C233" s="213" t="s">
        <v>464</v>
      </c>
      <c r="D233" s="213" t="s">
        <v>217</v>
      </c>
      <c r="E233" s="214" t="s">
        <v>502</v>
      </c>
      <c r="F233" s="215" t="s">
        <v>3851</v>
      </c>
      <c r="G233" s="216" t="s">
        <v>277</v>
      </c>
      <c r="H233" s="217">
        <v>134</v>
      </c>
      <c r="I233" s="218"/>
      <c r="J233" s="219">
        <f>ROUND(I233*H233,2)</f>
        <v>0</v>
      </c>
      <c r="K233" s="215" t="s">
        <v>3716</v>
      </c>
      <c r="L233" s="45"/>
      <c r="M233" s="220" t="s">
        <v>19</v>
      </c>
      <c r="N233" s="221" t="s">
        <v>44</v>
      </c>
      <c r="O233" s="85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250</v>
      </c>
      <c r="AT233" s="224" t="s">
        <v>217</v>
      </c>
      <c r="AU233" s="224" t="s">
        <v>82</v>
      </c>
      <c r="AY233" s="18" t="s">
        <v>214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80</v>
      </c>
      <c r="BK233" s="225">
        <f>ROUND(I233*H233,2)</f>
        <v>0</v>
      </c>
      <c r="BL233" s="18" t="s">
        <v>250</v>
      </c>
      <c r="BM233" s="224" t="s">
        <v>3852</v>
      </c>
    </row>
    <row r="234" s="2" customFormat="1">
      <c r="A234" s="39"/>
      <c r="B234" s="40"/>
      <c r="C234" s="41"/>
      <c r="D234" s="226" t="s">
        <v>224</v>
      </c>
      <c r="E234" s="41"/>
      <c r="F234" s="227" t="s">
        <v>3853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224</v>
      </c>
      <c r="AU234" s="18" t="s">
        <v>82</v>
      </c>
    </row>
    <row r="235" s="2" customFormat="1">
      <c r="A235" s="39"/>
      <c r="B235" s="40"/>
      <c r="C235" s="41"/>
      <c r="D235" s="231" t="s">
        <v>226</v>
      </c>
      <c r="E235" s="41"/>
      <c r="F235" s="232" t="s">
        <v>3854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226</v>
      </c>
      <c r="AU235" s="18" t="s">
        <v>82</v>
      </c>
    </row>
    <row r="236" s="2" customFormat="1">
      <c r="A236" s="39"/>
      <c r="B236" s="40"/>
      <c r="C236" s="41"/>
      <c r="D236" s="226" t="s">
        <v>507</v>
      </c>
      <c r="E236" s="41"/>
      <c r="F236" s="253" t="s">
        <v>508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507</v>
      </c>
      <c r="AU236" s="18" t="s">
        <v>82</v>
      </c>
    </row>
    <row r="237" s="2" customFormat="1" ht="16.5" customHeight="1">
      <c r="A237" s="39"/>
      <c r="B237" s="40"/>
      <c r="C237" s="243" t="s">
        <v>470</v>
      </c>
      <c r="D237" s="243" t="s">
        <v>254</v>
      </c>
      <c r="E237" s="244" t="s">
        <v>3855</v>
      </c>
      <c r="F237" s="245" t="s">
        <v>516</v>
      </c>
      <c r="G237" s="246" t="s">
        <v>220</v>
      </c>
      <c r="H237" s="247">
        <v>85.224000000000004</v>
      </c>
      <c r="I237" s="248"/>
      <c r="J237" s="249">
        <f>ROUND(I237*H237,2)</f>
        <v>0</v>
      </c>
      <c r="K237" s="245" t="s">
        <v>1489</v>
      </c>
      <c r="L237" s="250"/>
      <c r="M237" s="251" t="s">
        <v>19</v>
      </c>
      <c r="N237" s="252" t="s">
        <v>44</v>
      </c>
      <c r="O237" s="85"/>
      <c r="P237" s="222">
        <f>O237*H237</f>
        <v>0</v>
      </c>
      <c r="Q237" s="222">
        <v>9.0000000000000006E-05</v>
      </c>
      <c r="R237" s="222">
        <f>Q237*H237</f>
        <v>0.0076701600000000005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257</v>
      </c>
      <c r="AT237" s="224" t="s">
        <v>254</v>
      </c>
      <c r="AU237" s="224" t="s">
        <v>82</v>
      </c>
      <c r="AY237" s="18" t="s">
        <v>214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80</v>
      </c>
      <c r="BK237" s="225">
        <f>ROUND(I237*H237,2)</f>
        <v>0</v>
      </c>
      <c r="BL237" s="18" t="s">
        <v>250</v>
      </c>
      <c r="BM237" s="224" t="s">
        <v>3856</v>
      </c>
    </row>
    <row r="238" s="2" customFormat="1">
      <c r="A238" s="39"/>
      <c r="B238" s="40"/>
      <c r="C238" s="41"/>
      <c r="D238" s="226" t="s">
        <v>224</v>
      </c>
      <c r="E238" s="41"/>
      <c r="F238" s="227" t="s">
        <v>516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224</v>
      </c>
      <c r="AU238" s="18" t="s">
        <v>82</v>
      </c>
    </row>
    <row r="239" s="13" customFormat="1">
      <c r="A239" s="13"/>
      <c r="B239" s="233"/>
      <c r="C239" s="234"/>
      <c r="D239" s="226" t="s">
        <v>242</v>
      </c>
      <c r="E239" s="254" t="s">
        <v>19</v>
      </c>
      <c r="F239" s="235" t="s">
        <v>3857</v>
      </c>
      <c r="G239" s="234"/>
      <c r="H239" s="236">
        <v>80.400000000000006</v>
      </c>
      <c r="I239" s="237"/>
      <c r="J239" s="234"/>
      <c r="K239" s="234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242</v>
      </c>
      <c r="AU239" s="242" t="s">
        <v>82</v>
      </c>
      <c r="AV239" s="13" t="s">
        <v>82</v>
      </c>
      <c r="AW239" s="13" t="s">
        <v>35</v>
      </c>
      <c r="AX239" s="13" t="s">
        <v>80</v>
      </c>
      <c r="AY239" s="242" t="s">
        <v>214</v>
      </c>
    </row>
    <row r="240" s="13" customFormat="1">
      <c r="A240" s="13"/>
      <c r="B240" s="233"/>
      <c r="C240" s="234"/>
      <c r="D240" s="226" t="s">
        <v>242</v>
      </c>
      <c r="E240" s="234"/>
      <c r="F240" s="235" t="s">
        <v>3858</v>
      </c>
      <c r="G240" s="234"/>
      <c r="H240" s="236">
        <v>85.224000000000004</v>
      </c>
      <c r="I240" s="237"/>
      <c r="J240" s="234"/>
      <c r="K240" s="234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242</v>
      </c>
      <c r="AU240" s="242" t="s">
        <v>82</v>
      </c>
      <c r="AV240" s="13" t="s">
        <v>82</v>
      </c>
      <c r="AW240" s="13" t="s">
        <v>4</v>
      </c>
      <c r="AX240" s="13" t="s">
        <v>80</v>
      </c>
      <c r="AY240" s="242" t="s">
        <v>214</v>
      </c>
    </row>
    <row r="241" s="2" customFormat="1" ht="16.5" customHeight="1">
      <c r="A241" s="39"/>
      <c r="B241" s="40"/>
      <c r="C241" s="213" t="s">
        <v>476</v>
      </c>
      <c r="D241" s="213" t="s">
        <v>217</v>
      </c>
      <c r="E241" s="214" t="s">
        <v>511</v>
      </c>
      <c r="F241" s="215" t="s">
        <v>512</v>
      </c>
      <c r="G241" s="216" t="s">
        <v>277</v>
      </c>
      <c r="H241" s="217">
        <v>2</v>
      </c>
      <c r="I241" s="218"/>
      <c r="J241" s="219">
        <f>ROUND(I241*H241,2)</f>
        <v>0</v>
      </c>
      <c r="K241" s="215" t="s">
        <v>19</v>
      </c>
      <c r="L241" s="45"/>
      <c r="M241" s="220" t="s">
        <v>19</v>
      </c>
      <c r="N241" s="221" t="s">
        <v>44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250</v>
      </c>
      <c r="AT241" s="224" t="s">
        <v>217</v>
      </c>
      <c r="AU241" s="224" t="s">
        <v>82</v>
      </c>
      <c r="AY241" s="18" t="s">
        <v>214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80</v>
      </c>
      <c r="BK241" s="225">
        <f>ROUND(I241*H241,2)</f>
        <v>0</v>
      </c>
      <c r="BL241" s="18" t="s">
        <v>250</v>
      </c>
      <c r="BM241" s="224" t="s">
        <v>3859</v>
      </c>
    </row>
    <row r="242" s="2" customFormat="1">
      <c r="A242" s="39"/>
      <c r="B242" s="40"/>
      <c r="C242" s="41"/>
      <c r="D242" s="226" t="s">
        <v>224</v>
      </c>
      <c r="E242" s="41"/>
      <c r="F242" s="227" t="s">
        <v>512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224</v>
      </c>
      <c r="AU242" s="18" t="s">
        <v>82</v>
      </c>
    </row>
    <row r="243" s="2" customFormat="1">
      <c r="A243" s="39"/>
      <c r="B243" s="40"/>
      <c r="C243" s="41"/>
      <c r="D243" s="226" t="s">
        <v>507</v>
      </c>
      <c r="E243" s="41"/>
      <c r="F243" s="253" t="s">
        <v>3860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507</v>
      </c>
      <c r="AU243" s="18" t="s">
        <v>82</v>
      </c>
    </row>
    <row r="244" s="2" customFormat="1" ht="16.5" customHeight="1">
      <c r="A244" s="39"/>
      <c r="B244" s="40"/>
      <c r="C244" s="243" t="s">
        <v>482</v>
      </c>
      <c r="D244" s="243" t="s">
        <v>254</v>
      </c>
      <c r="E244" s="244" t="s">
        <v>521</v>
      </c>
      <c r="F244" s="245" t="s">
        <v>522</v>
      </c>
      <c r="G244" s="246" t="s">
        <v>523</v>
      </c>
      <c r="H244" s="247">
        <v>2</v>
      </c>
      <c r="I244" s="248"/>
      <c r="J244" s="249">
        <f>ROUND(I244*H244,2)</f>
        <v>0</v>
      </c>
      <c r="K244" s="245" t="s">
        <v>19</v>
      </c>
      <c r="L244" s="250"/>
      <c r="M244" s="251" t="s">
        <v>19</v>
      </c>
      <c r="N244" s="252" t="s">
        <v>44</v>
      </c>
      <c r="O244" s="85"/>
      <c r="P244" s="222">
        <f>O244*H244</f>
        <v>0</v>
      </c>
      <c r="Q244" s="222">
        <v>0.00050000000000000001</v>
      </c>
      <c r="R244" s="222">
        <f>Q244*H244</f>
        <v>0.001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257</v>
      </c>
      <c r="AT244" s="224" t="s">
        <v>254</v>
      </c>
      <c r="AU244" s="224" t="s">
        <v>82</v>
      </c>
      <c r="AY244" s="18" t="s">
        <v>214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80</v>
      </c>
      <c r="BK244" s="225">
        <f>ROUND(I244*H244,2)</f>
        <v>0</v>
      </c>
      <c r="BL244" s="18" t="s">
        <v>250</v>
      </c>
      <c r="BM244" s="224" t="s">
        <v>3861</v>
      </c>
    </row>
    <row r="245" s="2" customFormat="1">
      <c r="A245" s="39"/>
      <c r="B245" s="40"/>
      <c r="C245" s="41"/>
      <c r="D245" s="226" t="s">
        <v>224</v>
      </c>
      <c r="E245" s="41"/>
      <c r="F245" s="227" t="s">
        <v>522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224</v>
      </c>
      <c r="AU245" s="18" t="s">
        <v>82</v>
      </c>
    </row>
    <row r="246" s="2" customFormat="1">
      <c r="A246" s="39"/>
      <c r="B246" s="40"/>
      <c r="C246" s="41"/>
      <c r="D246" s="226" t="s">
        <v>507</v>
      </c>
      <c r="E246" s="41"/>
      <c r="F246" s="253" t="s">
        <v>3862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507</v>
      </c>
      <c r="AU246" s="18" t="s">
        <v>82</v>
      </c>
    </row>
    <row r="247" s="2" customFormat="1" ht="24.15" customHeight="1">
      <c r="A247" s="39"/>
      <c r="B247" s="40"/>
      <c r="C247" s="243" t="s">
        <v>488</v>
      </c>
      <c r="D247" s="243" t="s">
        <v>254</v>
      </c>
      <c r="E247" s="244" t="s">
        <v>3863</v>
      </c>
      <c r="F247" s="245" t="s">
        <v>3864</v>
      </c>
      <c r="G247" s="246" t="s">
        <v>3865</v>
      </c>
      <c r="H247" s="247">
        <v>1</v>
      </c>
      <c r="I247" s="248"/>
      <c r="J247" s="249">
        <f>ROUND(I247*H247,2)</f>
        <v>0</v>
      </c>
      <c r="K247" s="245" t="s">
        <v>3716</v>
      </c>
      <c r="L247" s="250"/>
      <c r="M247" s="251" t="s">
        <v>19</v>
      </c>
      <c r="N247" s="252" t="s">
        <v>44</v>
      </c>
      <c r="O247" s="85"/>
      <c r="P247" s="222">
        <f>O247*H247</f>
        <v>0</v>
      </c>
      <c r="Q247" s="222">
        <v>0.00139</v>
      </c>
      <c r="R247" s="222">
        <f>Q247*H247</f>
        <v>0.00139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257</v>
      </c>
      <c r="AT247" s="224" t="s">
        <v>254</v>
      </c>
      <c r="AU247" s="224" t="s">
        <v>82</v>
      </c>
      <c r="AY247" s="18" t="s">
        <v>214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80</v>
      </c>
      <c r="BK247" s="225">
        <f>ROUND(I247*H247,2)</f>
        <v>0</v>
      </c>
      <c r="BL247" s="18" t="s">
        <v>250</v>
      </c>
      <c r="BM247" s="224" t="s">
        <v>3866</v>
      </c>
    </row>
    <row r="248" s="2" customFormat="1">
      <c r="A248" s="39"/>
      <c r="B248" s="40"/>
      <c r="C248" s="41"/>
      <c r="D248" s="226" t="s">
        <v>224</v>
      </c>
      <c r="E248" s="41"/>
      <c r="F248" s="227" t="s">
        <v>3864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224</v>
      </c>
      <c r="AU248" s="18" t="s">
        <v>82</v>
      </c>
    </row>
    <row r="249" s="2" customFormat="1" ht="16.5" customHeight="1">
      <c r="A249" s="39"/>
      <c r="B249" s="40"/>
      <c r="C249" s="213" t="s">
        <v>493</v>
      </c>
      <c r="D249" s="213" t="s">
        <v>217</v>
      </c>
      <c r="E249" s="214" t="s">
        <v>532</v>
      </c>
      <c r="F249" s="215" t="s">
        <v>533</v>
      </c>
      <c r="G249" s="216" t="s">
        <v>232</v>
      </c>
      <c r="H249" s="217">
        <v>0.01</v>
      </c>
      <c r="I249" s="218"/>
      <c r="J249" s="219">
        <f>ROUND(I249*H249,2)</f>
        <v>0</v>
      </c>
      <c r="K249" s="215" t="s">
        <v>3716</v>
      </c>
      <c r="L249" s="45"/>
      <c r="M249" s="220" t="s">
        <v>19</v>
      </c>
      <c r="N249" s="221" t="s">
        <v>44</v>
      </c>
      <c r="O249" s="85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250</v>
      </c>
      <c r="AT249" s="224" t="s">
        <v>217</v>
      </c>
      <c r="AU249" s="224" t="s">
        <v>82</v>
      </c>
      <c r="AY249" s="18" t="s">
        <v>214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80</v>
      </c>
      <c r="BK249" s="225">
        <f>ROUND(I249*H249,2)</f>
        <v>0</v>
      </c>
      <c r="BL249" s="18" t="s">
        <v>250</v>
      </c>
      <c r="BM249" s="224" t="s">
        <v>3867</v>
      </c>
    </row>
    <row r="250" s="2" customFormat="1">
      <c r="A250" s="39"/>
      <c r="B250" s="40"/>
      <c r="C250" s="41"/>
      <c r="D250" s="226" t="s">
        <v>224</v>
      </c>
      <c r="E250" s="41"/>
      <c r="F250" s="227" t="s">
        <v>535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224</v>
      </c>
      <c r="AU250" s="18" t="s">
        <v>82</v>
      </c>
    </row>
    <row r="251" s="2" customFormat="1">
      <c r="A251" s="39"/>
      <c r="B251" s="40"/>
      <c r="C251" s="41"/>
      <c r="D251" s="231" t="s">
        <v>226</v>
      </c>
      <c r="E251" s="41"/>
      <c r="F251" s="232" t="s">
        <v>3868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226</v>
      </c>
      <c r="AU251" s="18" t="s">
        <v>82</v>
      </c>
    </row>
    <row r="252" s="12" customFormat="1" ht="25.92" customHeight="1">
      <c r="A252" s="12"/>
      <c r="B252" s="197"/>
      <c r="C252" s="198"/>
      <c r="D252" s="199" t="s">
        <v>72</v>
      </c>
      <c r="E252" s="200" t="s">
        <v>254</v>
      </c>
      <c r="F252" s="200" t="s">
        <v>591</v>
      </c>
      <c r="G252" s="198"/>
      <c r="H252" s="198"/>
      <c r="I252" s="201"/>
      <c r="J252" s="202">
        <f>BK252</f>
        <v>0</v>
      </c>
      <c r="K252" s="198"/>
      <c r="L252" s="203"/>
      <c r="M252" s="204"/>
      <c r="N252" s="205"/>
      <c r="O252" s="205"/>
      <c r="P252" s="206">
        <f>P253+P259+P557</f>
        <v>0</v>
      </c>
      <c r="Q252" s="205"/>
      <c r="R252" s="206">
        <f>R253+R259+R557</f>
        <v>22.948825750000008</v>
      </c>
      <c r="S252" s="205"/>
      <c r="T252" s="207">
        <f>T253+T259+T557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8" t="s">
        <v>236</v>
      </c>
      <c r="AT252" s="209" t="s">
        <v>72</v>
      </c>
      <c r="AU252" s="209" t="s">
        <v>73</v>
      </c>
      <c r="AY252" s="208" t="s">
        <v>214</v>
      </c>
      <c r="BK252" s="210">
        <f>BK253+BK259+BK557</f>
        <v>0</v>
      </c>
    </row>
    <row r="253" s="12" customFormat="1" ht="22.8" customHeight="1">
      <c r="A253" s="12"/>
      <c r="B253" s="197"/>
      <c r="C253" s="198"/>
      <c r="D253" s="199" t="s">
        <v>72</v>
      </c>
      <c r="E253" s="211" t="s">
        <v>3869</v>
      </c>
      <c r="F253" s="211" t="s">
        <v>3870</v>
      </c>
      <c r="G253" s="198"/>
      <c r="H253" s="198"/>
      <c r="I253" s="201"/>
      <c r="J253" s="212">
        <f>BK253</f>
        <v>0</v>
      </c>
      <c r="K253" s="198"/>
      <c r="L253" s="203"/>
      <c r="M253" s="204"/>
      <c r="N253" s="205"/>
      <c r="O253" s="205"/>
      <c r="P253" s="206">
        <f>SUM(P254:P258)</f>
        <v>0</v>
      </c>
      <c r="Q253" s="205"/>
      <c r="R253" s="206">
        <f>SUM(R254:R258)</f>
        <v>0.22500000000000001</v>
      </c>
      <c r="S253" s="205"/>
      <c r="T253" s="207">
        <f>SUM(T254:T258)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8" t="s">
        <v>236</v>
      </c>
      <c r="AT253" s="209" t="s">
        <v>72</v>
      </c>
      <c r="AU253" s="209" t="s">
        <v>80</v>
      </c>
      <c r="AY253" s="208" t="s">
        <v>214</v>
      </c>
      <c r="BK253" s="210">
        <f>SUM(BK254:BK258)</f>
        <v>0</v>
      </c>
    </row>
    <row r="254" s="2" customFormat="1" ht="16.5" customHeight="1">
      <c r="A254" s="39"/>
      <c r="B254" s="40"/>
      <c r="C254" s="213" t="s">
        <v>501</v>
      </c>
      <c r="D254" s="213" t="s">
        <v>217</v>
      </c>
      <c r="E254" s="214" t="s">
        <v>1524</v>
      </c>
      <c r="F254" s="215" t="s">
        <v>1525</v>
      </c>
      <c r="G254" s="216" t="s">
        <v>220</v>
      </c>
      <c r="H254" s="217">
        <v>450</v>
      </c>
      <c r="I254" s="218"/>
      <c r="J254" s="219">
        <f>ROUND(I254*H254,2)</f>
        <v>0</v>
      </c>
      <c r="K254" s="215" t="s">
        <v>3716</v>
      </c>
      <c r="L254" s="45"/>
      <c r="M254" s="220" t="s">
        <v>19</v>
      </c>
      <c r="N254" s="221" t="s">
        <v>44</v>
      </c>
      <c r="O254" s="85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334</v>
      </c>
      <c r="AT254" s="224" t="s">
        <v>217</v>
      </c>
      <c r="AU254" s="224" t="s">
        <v>82</v>
      </c>
      <c r="AY254" s="18" t="s">
        <v>214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80</v>
      </c>
      <c r="BK254" s="225">
        <f>ROUND(I254*H254,2)</f>
        <v>0</v>
      </c>
      <c r="BL254" s="18" t="s">
        <v>334</v>
      </c>
      <c r="BM254" s="224" t="s">
        <v>3871</v>
      </c>
    </row>
    <row r="255" s="2" customFormat="1">
      <c r="A255" s="39"/>
      <c r="B255" s="40"/>
      <c r="C255" s="41"/>
      <c r="D255" s="226" t="s">
        <v>224</v>
      </c>
      <c r="E255" s="41"/>
      <c r="F255" s="227" t="s">
        <v>1525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224</v>
      </c>
      <c r="AU255" s="18" t="s">
        <v>82</v>
      </c>
    </row>
    <row r="256" s="2" customFormat="1">
      <c r="A256" s="39"/>
      <c r="B256" s="40"/>
      <c r="C256" s="41"/>
      <c r="D256" s="231" t="s">
        <v>226</v>
      </c>
      <c r="E256" s="41"/>
      <c r="F256" s="232" t="s">
        <v>3872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226</v>
      </c>
      <c r="AU256" s="18" t="s">
        <v>82</v>
      </c>
    </row>
    <row r="257" s="2" customFormat="1" ht="16.5" customHeight="1">
      <c r="A257" s="39"/>
      <c r="B257" s="40"/>
      <c r="C257" s="243" t="s">
        <v>510</v>
      </c>
      <c r="D257" s="243" t="s">
        <v>254</v>
      </c>
      <c r="E257" s="244" t="s">
        <v>3873</v>
      </c>
      <c r="F257" s="245" t="s">
        <v>3874</v>
      </c>
      <c r="G257" s="246" t="s">
        <v>220</v>
      </c>
      <c r="H257" s="247">
        <v>450</v>
      </c>
      <c r="I257" s="248"/>
      <c r="J257" s="249">
        <f>ROUND(I257*H257,2)</f>
        <v>0</v>
      </c>
      <c r="K257" s="245" t="s">
        <v>19</v>
      </c>
      <c r="L257" s="250"/>
      <c r="M257" s="251" t="s">
        <v>19</v>
      </c>
      <c r="N257" s="252" t="s">
        <v>44</v>
      </c>
      <c r="O257" s="85"/>
      <c r="P257" s="222">
        <f>O257*H257</f>
        <v>0</v>
      </c>
      <c r="Q257" s="222">
        <v>0.00050000000000000001</v>
      </c>
      <c r="R257" s="222">
        <f>Q257*H257</f>
        <v>0.22500000000000001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686</v>
      </c>
      <c r="AT257" s="224" t="s">
        <v>254</v>
      </c>
      <c r="AU257" s="224" t="s">
        <v>82</v>
      </c>
      <c r="AY257" s="18" t="s">
        <v>214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80</v>
      </c>
      <c r="BK257" s="225">
        <f>ROUND(I257*H257,2)</f>
        <v>0</v>
      </c>
      <c r="BL257" s="18" t="s">
        <v>686</v>
      </c>
      <c r="BM257" s="224" t="s">
        <v>3875</v>
      </c>
    </row>
    <row r="258" s="2" customFormat="1">
      <c r="A258" s="39"/>
      <c r="B258" s="40"/>
      <c r="C258" s="41"/>
      <c r="D258" s="226" t="s">
        <v>224</v>
      </c>
      <c r="E258" s="41"/>
      <c r="F258" s="227" t="s">
        <v>3874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224</v>
      </c>
      <c r="AU258" s="18" t="s">
        <v>82</v>
      </c>
    </row>
    <row r="259" s="12" customFormat="1" ht="22.8" customHeight="1">
      <c r="A259" s="12"/>
      <c r="B259" s="197"/>
      <c r="C259" s="198"/>
      <c r="D259" s="199" t="s">
        <v>72</v>
      </c>
      <c r="E259" s="211" t="s">
        <v>592</v>
      </c>
      <c r="F259" s="211" t="s">
        <v>593</v>
      </c>
      <c r="G259" s="198"/>
      <c r="H259" s="198"/>
      <c r="I259" s="201"/>
      <c r="J259" s="212">
        <f>BK259</f>
        <v>0</v>
      </c>
      <c r="K259" s="198"/>
      <c r="L259" s="203"/>
      <c r="M259" s="204"/>
      <c r="N259" s="205"/>
      <c r="O259" s="205"/>
      <c r="P259" s="206">
        <f>SUM(P260:P556)</f>
        <v>0</v>
      </c>
      <c r="Q259" s="205"/>
      <c r="R259" s="206">
        <f>SUM(R260:R556)</f>
        <v>22.716125750000007</v>
      </c>
      <c r="S259" s="205"/>
      <c r="T259" s="207">
        <f>SUM(T260:T556)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8" t="s">
        <v>236</v>
      </c>
      <c r="AT259" s="209" t="s">
        <v>72</v>
      </c>
      <c r="AU259" s="209" t="s">
        <v>80</v>
      </c>
      <c r="AY259" s="208" t="s">
        <v>214</v>
      </c>
      <c r="BK259" s="210">
        <f>SUM(BK260:BK556)</f>
        <v>0</v>
      </c>
    </row>
    <row r="260" s="2" customFormat="1" ht="16.5" customHeight="1">
      <c r="A260" s="39"/>
      <c r="B260" s="40"/>
      <c r="C260" s="213" t="s">
        <v>514</v>
      </c>
      <c r="D260" s="213" t="s">
        <v>217</v>
      </c>
      <c r="E260" s="214" t="s">
        <v>3876</v>
      </c>
      <c r="F260" s="215" t="s">
        <v>3877</v>
      </c>
      <c r="G260" s="216" t="s">
        <v>277</v>
      </c>
      <c r="H260" s="217">
        <v>67</v>
      </c>
      <c r="I260" s="218"/>
      <c r="J260" s="219">
        <f>ROUND(I260*H260,2)</f>
        <v>0</v>
      </c>
      <c r="K260" s="215" t="s">
        <v>3716</v>
      </c>
      <c r="L260" s="45"/>
      <c r="M260" s="220" t="s">
        <v>19</v>
      </c>
      <c r="N260" s="221" t="s">
        <v>44</v>
      </c>
      <c r="O260" s="85"/>
      <c r="P260" s="222">
        <f>O260*H260</f>
        <v>0</v>
      </c>
      <c r="Q260" s="222">
        <v>0.00027999999999999998</v>
      </c>
      <c r="R260" s="222">
        <f>Q260*H260</f>
        <v>0.018759999999999999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334</v>
      </c>
      <c r="AT260" s="224" t="s">
        <v>217</v>
      </c>
      <c r="AU260" s="224" t="s">
        <v>82</v>
      </c>
      <c r="AY260" s="18" t="s">
        <v>214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80</v>
      </c>
      <c r="BK260" s="225">
        <f>ROUND(I260*H260,2)</f>
        <v>0</v>
      </c>
      <c r="BL260" s="18" t="s">
        <v>334</v>
      </c>
      <c r="BM260" s="224" t="s">
        <v>3878</v>
      </c>
    </row>
    <row r="261" s="2" customFormat="1">
      <c r="A261" s="39"/>
      <c r="B261" s="40"/>
      <c r="C261" s="41"/>
      <c r="D261" s="226" t="s">
        <v>224</v>
      </c>
      <c r="E261" s="41"/>
      <c r="F261" s="227" t="s">
        <v>3879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224</v>
      </c>
      <c r="AU261" s="18" t="s">
        <v>82</v>
      </c>
    </row>
    <row r="262" s="2" customFormat="1">
      <c r="A262" s="39"/>
      <c r="B262" s="40"/>
      <c r="C262" s="41"/>
      <c r="D262" s="231" t="s">
        <v>226</v>
      </c>
      <c r="E262" s="41"/>
      <c r="F262" s="232" t="s">
        <v>3880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226</v>
      </c>
      <c r="AU262" s="18" t="s">
        <v>82</v>
      </c>
    </row>
    <row r="263" s="2" customFormat="1">
      <c r="A263" s="39"/>
      <c r="B263" s="40"/>
      <c r="C263" s="41"/>
      <c r="D263" s="226" t="s">
        <v>507</v>
      </c>
      <c r="E263" s="41"/>
      <c r="F263" s="253" t="s">
        <v>3881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507</v>
      </c>
      <c r="AU263" s="18" t="s">
        <v>82</v>
      </c>
    </row>
    <row r="264" s="2" customFormat="1" ht="16.5" customHeight="1">
      <c r="A264" s="39"/>
      <c r="B264" s="40"/>
      <c r="C264" s="213" t="s">
        <v>520</v>
      </c>
      <c r="D264" s="213" t="s">
        <v>217</v>
      </c>
      <c r="E264" s="214" t="s">
        <v>3882</v>
      </c>
      <c r="F264" s="215" t="s">
        <v>3883</v>
      </c>
      <c r="G264" s="216" t="s">
        <v>277</v>
      </c>
      <c r="H264" s="217">
        <v>67</v>
      </c>
      <c r="I264" s="218"/>
      <c r="J264" s="219">
        <f>ROUND(I264*H264,2)</f>
        <v>0</v>
      </c>
      <c r="K264" s="215" t="s">
        <v>3716</v>
      </c>
      <c r="L264" s="45"/>
      <c r="M264" s="220" t="s">
        <v>19</v>
      </c>
      <c r="N264" s="221" t="s">
        <v>44</v>
      </c>
      <c r="O264" s="85"/>
      <c r="P264" s="222">
        <f>O264*H264</f>
        <v>0</v>
      </c>
      <c r="Q264" s="222">
        <v>0.00029999999999999997</v>
      </c>
      <c r="R264" s="222">
        <f>Q264*H264</f>
        <v>0.0201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334</v>
      </c>
      <c r="AT264" s="224" t="s">
        <v>217</v>
      </c>
      <c r="AU264" s="224" t="s">
        <v>82</v>
      </c>
      <c r="AY264" s="18" t="s">
        <v>214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80</v>
      </c>
      <c r="BK264" s="225">
        <f>ROUND(I264*H264,2)</f>
        <v>0</v>
      </c>
      <c r="BL264" s="18" t="s">
        <v>334</v>
      </c>
      <c r="BM264" s="224" t="s">
        <v>3884</v>
      </c>
    </row>
    <row r="265" s="2" customFormat="1">
      <c r="A265" s="39"/>
      <c r="B265" s="40"/>
      <c r="C265" s="41"/>
      <c r="D265" s="226" t="s">
        <v>224</v>
      </c>
      <c r="E265" s="41"/>
      <c r="F265" s="227" t="s">
        <v>3885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224</v>
      </c>
      <c r="AU265" s="18" t="s">
        <v>82</v>
      </c>
    </row>
    <row r="266" s="2" customFormat="1">
      <c r="A266" s="39"/>
      <c r="B266" s="40"/>
      <c r="C266" s="41"/>
      <c r="D266" s="231" t="s">
        <v>226</v>
      </c>
      <c r="E266" s="41"/>
      <c r="F266" s="232" t="s">
        <v>3886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226</v>
      </c>
      <c r="AU266" s="18" t="s">
        <v>82</v>
      </c>
    </row>
    <row r="267" s="2" customFormat="1">
      <c r="A267" s="39"/>
      <c r="B267" s="40"/>
      <c r="C267" s="41"/>
      <c r="D267" s="226" t="s">
        <v>507</v>
      </c>
      <c r="E267" s="41"/>
      <c r="F267" s="253" t="s">
        <v>3881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507</v>
      </c>
      <c r="AU267" s="18" t="s">
        <v>82</v>
      </c>
    </row>
    <row r="268" s="2" customFormat="1" ht="16.5" customHeight="1">
      <c r="A268" s="39"/>
      <c r="B268" s="40"/>
      <c r="C268" s="213" t="s">
        <v>526</v>
      </c>
      <c r="D268" s="213" t="s">
        <v>217</v>
      </c>
      <c r="E268" s="214" t="s">
        <v>3887</v>
      </c>
      <c r="F268" s="215" t="s">
        <v>3888</v>
      </c>
      <c r="G268" s="216" t="s">
        <v>277</v>
      </c>
      <c r="H268" s="217">
        <v>34</v>
      </c>
      <c r="I268" s="218"/>
      <c r="J268" s="219">
        <f>ROUND(I268*H268,2)</f>
        <v>0</v>
      </c>
      <c r="K268" s="215" t="s">
        <v>3716</v>
      </c>
      <c r="L268" s="45"/>
      <c r="M268" s="220" t="s">
        <v>19</v>
      </c>
      <c r="N268" s="221" t="s">
        <v>44</v>
      </c>
      <c r="O268" s="85"/>
      <c r="P268" s="222">
        <f>O268*H268</f>
        <v>0</v>
      </c>
      <c r="Q268" s="222">
        <v>0.00029999999999999997</v>
      </c>
      <c r="R268" s="222">
        <f>Q268*H268</f>
        <v>0.010199999999999999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334</v>
      </c>
      <c r="AT268" s="224" t="s">
        <v>217</v>
      </c>
      <c r="AU268" s="224" t="s">
        <v>82</v>
      </c>
      <c r="AY268" s="18" t="s">
        <v>214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80</v>
      </c>
      <c r="BK268" s="225">
        <f>ROUND(I268*H268,2)</f>
        <v>0</v>
      </c>
      <c r="BL268" s="18" t="s">
        <v>334</v>
      </c>
      <c r="BM268" s="224" t="s">
        <v>3889</v>
      </c>
    </row>
    <row r="269" s="2" customFormat="1">
      <c r="A269" s="39"/>
      <c r="B269" s="40"/>
      <c r="C269" s="41"/>
      <c r="D269" s="226" t="s">
        <v>224</v>
      </c>
      <c r="E269" s="41"/>
      <c r="F269" s="227" t="s">
        <v>3890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224</v>
      </c>
      <c r="AU269" s="18" t="s">
        <v>82</v>
      </c>
    </row>
    <row r="270" s="2" customFormat="1">
      <c r="A270" s="39"/>
      <c r="B270" s="40"/>
      <c r="C270" s="41"/>
      <c r="D270" s="231" t="s">
        <v>226</v>
      </c>
      <c r="E270" s="41"/>
      <c r="F270" s="232" t="s">
        <v>3891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226</v>
      </c>
      <c r="AU270" s="18" t="s">
        <v>82</v>
      </c>
    </row>
    <row r="271" s="2" customFormat="1">
      <c r="A271" s="39"/>
      <c r="B271" s="40"/>
      <c r="C271" s="41"/>
      <c r="D271" s="226" t="s">
        <v>507</v>
      </c>
      <c r="E271" s="41"/>
      <c r="F271" s="253" t="s">
        <v>3881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507</v>
      </c>
      <c r="AU271" s="18" t="s">
        <v>82</v>
      </c>
    </row>
    <row r="272" s="2" customFormat="1" ht="16.5" customHeight="1">
      <c r="A272" s="39"/>
      <c r="B272" s="40"/>
      <c r="C272" s="213" t="s">
        <v>531</v>
      </c>
      <c r="D272" s="213" t="s">
        <v>217</v>
      </c>
      <c r="E272" s="214" t="s">
        <v>653</v>
      </c>
      <c r="F272" s="215" t="s">
        <v>654</v>
      </c>
      <c r="G272" s="216" t="s">
        <v>277</v>
      </c>
      <c r="H272" s="217">
        <v>50</v>
      </c>
      <c r="I272" s="218"/>
      <c r="J272" s="219">
        <f>ROUND(I272*H272,2)</f>
        <v>0</v>
      </c>
      <c r="K272" s="215" t="s">
        <v>3716</v>
      </c>
      <c r="L272" s="45"/>
      <c r="M272" s="220" t="s">
        <v>19</v>
      </c>
      <c r="N272" s="221" t="s">
        <v>44</v>
      </c>
      <c r="O272" s="85"/>
      <c r="P272" s="222">
        <f>O272*H272</f>
        <v>0</v>
      </c>
      <c r="Q272" s="222">
        <v>0.00031</v>
      </c>
      <c r="R272" s="222">
        <f>Q272*H272</f>
        <v>0.0155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334</v>
      </c>
      <c r="AT272" s="224" t="s">
        <v>217</v>
      </c>
      <c r="AU272" s="224" t="s">
        <v>82</v>
      </c>
      <c r="AY272" s="18" t="s">
        <v>214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80</v>
      </c>
      <c r="BK272" s="225">
        <f>ROUND(I272*H272,2)</f>
        <v>0</v>
      </c>
      <c r="BL272" s="18" t="s">
        <v>334</v>
      </c>
      <c r="BM272" s="224" t="s">
        <v>3892</v>
      </c>
    </row>
    <row r="273" s="2" customFormat="1">
      <c r="A273" s="39"/>
      <c r="B273" s="40"/>
      <c r="C273" s="41"/>
      <c r="D273" s="226" t="s">
        <v>224</v>
      </c>
      <c r="E273" s="41"/>
      <c r="F273" s="227" t="s">
        <v>656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224</v>
      </c>
      <c r="AU273" s="18" t="s">
        <v>82</v>
      </c>
    </row>
    <row r="274" s="2" customFormat="1">
      <c r="A274" s="39"/>
      <c r="B274" s="40"/>
      <c r="C274" s="41"/>
      <c r="D274" s="231" t="s">
        <v>226</v>
      </c>
      <c r="E274" s="41"/>
      <c r="F274" s="232" t="s">
        <v>3893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226</v>
      </c>
      <c r="AU274" s="18" t="s">
        <v>82</v>
      </c>
    </row>
    <row r="275" s="2" customFormat="1">
      <c r="A275" s="39"/>
      <c r="B275" s="40"/>
      <c r="C275" s="41"/>
      <c r="D275" s="226" t="s">
        <v>507</v>
      </c>
      <c r="E275" s="41"/>
      <c r="F275" s="253" t="s">
        <v>3881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507</v>
      </c>
      <c r="AU275" s="18" t="s">
        <v>82</v>
      </c>
    </row>
    <row r="276" s="2" customFormat="1" ht="16.5" customHeight="1">
      <c r="A276" s="39"/>
      <c r="B276" s="40"/>
      <c r="C276" s="213" t="s">
        <v>539</v>
      </c>
      <c r="D276" s="213" t="s">
        <v>217</v>
      </c>
      <c r="E276" s="214" t="s">
        <v>3894</v>
      </c>
      <c r="F276" s="215" t="s">
        <v>3895</v>
      </c>
      <c r="G276" s="216" t="s">
        <v>277</v>
      </c>
      <c r="H276" s="217">
        <v>17</v>
      </c>
      <c r="I276" s="218"/>
      <c r="J276" s="219">
        <f>ROUND(I276*H276,2)</f>
        <v>0</v>
      </c>
      <c r="K276" s="215" t="s">
        <v>3716</v>
      </c>
      <c r="L276" s="45"/>
      <c r="M276" s="220" t="s">
        <v>19</v>
      </c>
      <c r="N276" s="221" t="s">
        <v>44</v>
      </c>
      <c r="O276" s="85"/>
      <c r="P276" s="222">
        <f>O276*H276</f>
        <v>0</v>
      </c>
      <c r="Q276" s="222">
        <v>0.00054000000000000001</v>
      </c>
      <c r="R276" s="222">
        <f>Q276*H276</f>
        <v>0.0091800000000000007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334</v>
      </c>
      <c r="AT276" s="224" t="s">
        <v>217</v>
      </c>
      <c r="AU276" s="224" t="s">
        <v>82</v>
      </c>
      <c r="AY276" s="18" t="s">
        <v>214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80</v>
      </c>
      <c r="BK276" s="225">
        <f>ROUND(I276*H276,2)</f>
        <v>0</v>
      </c>
      <c r="BL276" s="18" t="s">
        <v>334</v>
      </c>
      <c r="BM276" s="224" t="s">
        <v>3896</v>
      </c>
    </row>
    <row r="277" s="2" customFormat="1">
      <c r="A277" s="39"/>
      <c r="B277" s="40"/>
      <c r="C277" s="41"/>
      <c r="D277" s="226" t="s">
        <v>224</v>
      </c>
      <c r="E277" s="41"/>
      <c r="F277" s="227" t="s">
        <v>3897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224</v>
      </c>
      <c r="AU277" s="18" t="s">
        <v>82</v>
      </c>
    </row>
    <row r="278" s="2" customFormat="1">
      <c r="A278" s="39"/>
      <c r="B278" s="40"/>
      <c r="C278" s="41"/>
      <c r="D278" s="231" t="s">
        <v>226</v>
      </c>
      <c r="E278" s="41"/>
      <c r="F278" s="232" t="s">
        <v>3898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226</v>
      </c>
      <c r="AU278" s="18" t="s">
        <v>82</v>
      </c>
    </row>
    <row r="279" s="2" customFormat="1">
      <c r="A279" s="39"/>
      <c r="B279" s="40"/>
      <c r="C279" s="41"/>
      <c r="D279" s="226" t="s">
        <v>507</v>
      </c>
      <c r="E279" s="41"/>
      <c r="F279" s="253" t="s">
        <v>3881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507</v>
      </c>
      <c r="AU279" s="18" t="s">
        <v>82</v>
      </c>
    </row>
    <row r="280" s="2" customFormat="1" ht="16.5" customHeight="1">
      <c r="A280" s="39"/>
      <c r="B280" s="40"/>
      <c r="C280" s="213" t="s">
        <v>544</v>
      </c>
      <c r="D280" s="213" t="s">
        <v>217</v>
      </c>
      <c r="E280" s="214" t="s">
        <v>659</v>
      </c>
      <c r="F280" s="215" t="s">
        <v>660</v>
      </c>
      <c r="G280" s="216" t="s">
        <v>277</v>
      </c>
      <c r="H280" s="217">
        <v>34</v>
      </c>
      <c r="I280" s="218"/>
      <c r="J280" s="219">
        <f>ROUND(I280*H280,2)</f>
        <v>0</v>
      </c>
      <c r="K280" s="215" t="s">
        <v>3716</v>
      </c>
      <c r="L280" s="45"/>
      <c r="M280" s="220" t="s">
        <v>19</v>
      </c>
      <c r="N280" s="221" t="s">
        <v>44</v>
      </c>
      <c r="O280" s="85"/>
      <c r="P280" s="222">
        <f>O280*H280</f>
        <v>0</v>
      </c>
      <c r="Q280" s="222">
        <v>0.00038000000000000002</v>
      </c>
      <c r="R280" s="222">
        <f>Q280*H280</f>
        <v>0.012920000000000001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334</v>
      </c>
      <c r="AT280" s="224" t="s">
        <v>217</v>
      </c>
      <c r="AU280" s="224" t="s">
        <v>82</v>
      </c>
      <c r="AY280" s="18" t="s">
        <v>214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80</v>
      </c>
      <c r="BK280" s="225">
        <f>ROUND(I280*H280,2)</f>
        <v>0</v>
      </c>
      <c r="BL280" s="18" t="s">
        <v>334</v>
      </c>
      <c r="BM280" s="224" t="s">
        <v>3899</v>
      </c>
    </row>
    <row r="281" s="2" customFormat="1">
      <c r="A281" s="39"/>
      <c r="B281" s="40"/>
      <c r="C281" s="41"/>
      <c r="D281" s="226" t="s">
        <v>224</v>
      </c>
      <c r="E281" s="41"/>
      <c r="F281" s="227" t="s">
        <v>662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224</v>
      </c>
      <c r="AU281" s="18" t="s">
        <v>82</v>
      </c>
    </row>
    <row r="282" s="2" customFormat="1">
      <c r="A282" s="39"/>
      <c r="B282" s="40"/>
      <c r="C282" s="41"/>
      <c r="D282" s="231" t="s">
        <v>226</v>
      </c>
      <c r="E282" s="41"/>
      <c r="F282" s="232" t="s">
        <v>3900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226</v>
      </c>
      <c r="AU282" s="18" t="s">
        <v>82</v>
      </c>
    </row>
    <row r="283" s="2" customFormat="1">
      <c r="A283" s="39"/>
      <c r="B283" s="40"/>
      <c r="C283" s="41"/>
      <c r="D283" s="226" t="s">
        <v>507</v>
      </c>
      <c r="E283" s="41"/>
      <c r="F283" s="253" t="s">
        <v>3881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507</v>
      </c>
      <c r="AU283" s="18" t="s">
        <v>82</v>
      </c>
    </row>
    <row r="284" s="2" customFormat="1" ht="16.5" customHeight="1">
      <c r="A284" s="39"/>
      <c r="B284" s="40"/>
      <c r="C284" s="213" t="s">
        <v>548</v>
      </c>
      <c r="D284" s="213" t="s">
        <v>217</v>
      </c>
      <c r="E284" s="214" t="s">
        <v>695</v>
      </c>
      <c r="F284" s="215" t="s">
        <v>696</v>
      </c>
      <c r="G284" s="216" t="s">
        <v>220</v>
      </c>
      <c r="H284" s="217">
        <v>176</v>
      </c>
      <c r="I284" s="218"/>
      <c r="J284" s="219">
        <f>ROUND(I284*H284,2)</f>
        <v>0</v>
      </c>
      <c r="K284" s="215" t="s">
        <v>3716</v>
      </c>
      <c r="L284" s="45"/>
      <c r="M284" s="220" t="s">
        <v>19</v>
      </c>
      <c r="N284" s="221" t="s">
        <v>44</v>
      </c>
      <c r="O284" s="85"/>
      <c r="P284" s="222">
        <f>O284*H284</f>
        <v>0</v>
      </c>
      <c r="Q284" s="222">
        <v>2.0000000000000002E-05</v>
      </c>
      <c r="R284" s="222">
        <f>Q284*H284</f>
        <v>0.0035200000000000001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334</v>
      </c>
      <c r="AT284" s="224" t="s">
        <v>217</v>
      </c>
      <c r="AU284" s="224" t="s">
        <v>82</v>
      </c>
      <c r="AY284" s="18" t="s">
        <v>214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80</v>
      </c>
      <c r="BK284" s="225">
        <f>ROUND(I284*H284,2)</f>
        <v>0</v>
      </c>
      <c r="BL284" s="18" t="s">
        <v>334</v>
      </c>
      <c r="BM284" s="224" t="s">
        <v>3901</v>
      </c>
    </row>
    <row r="285" s="2" customFormat="1">
      <c r="A285" s="39"/>
      <c r="B285" s="40"/>
      <c r="C285" s="41"/>
      <c r="D285" s="226" t="s">
        <v>224</v>
      </c>
      <c r="E285" s="41"/>
      <c r="F285" s="227" t="s">
        <v>698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224</v>
      </c>
      <c r="AU285" s="18" t="s">
        <v>82</v>
      </c>
    </row>
    <row r="286" s="2" customFormat="1">
      <c r="A286" s="39"/>
      <c r="B286" s="40"/>
      <c r="C286" s="41"/>
      <c r="D286" s="231" t="s">
        <v>226</v>
      </c>
      <c r="E286" s="41"/>
      <c r="F286" s="232" t="s">
        <v>3902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226</v>
      </c>
      <c r="AU286" s="18" t="s">
        <v>82</v>
      </c>
    </row>
    <row r="287" s="2" customFormat="1" ht="16.5" customHeight="1">
      <c r="A287" s="39"/>
      <c r="B287" s="40"/>
      <c r="C287" s="243" t="s">
        <v>555</v>
      </c>
      <c r="D287" s="243" t="s">
        <v>254</v>
      </c>
      <c r="E287" s="244" t="s">
        <v>3903</v>
      </c>
      <c r="F287" s="245" t="s">
        <v>3904</v>
      </c>
      <c r="G287" s="246" t="s">
        <v>220</v>
      </c>
      <c r="H287" s="247">
        <v>75.599999999999994</v>
      </c>
      <c r="I287" s="248"/>
      <c r="J287" s="249">
        <f>ROUND(I287*H287,2)</f>
        <v>0</v>
      </c>
      <c r="K287" s="245" t="s">
        <v>19</v>
      </c>
      <c r="L287" s="250"/>
      <c r="M287" s="251" t="s">
        <v>19</v>
      </c>
      <c r="N287" s="252" t="s">
        <v>44</v>
      </c>
      <c r="O287" s="85"/>
      <c r="P287" s="222">
        <f>O287*H287</f>
        <v>0</v>
      </c>
      <c r="Q287" s="222">
        <v>0.0077000000000000002</v>
      </c>
      <c r="R287" s="222">
        <f>Q287*H287</f>
        <v>0.58211999999999997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686</v>
      </c>
      <c r="AT287" s="224" t="s">
        <v>254</v>
      </c>
      <c r="AU287" s="224" t="s">
        <v>82</v>
      </c>
      <c r="AY287" s="18" t="s">
        <v>214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80</v>
      </c>
      <c r="BK287" s="225">
        <f>ROUND(I287*H287,2)</f>
        <v>0</v>
      </c>
      <c r="BL287" s="18" t="s">
        <v>686</v>
      </c>
      <c r="BM287" s="224" t="s">
        <v>3905</v>
      </c>
    </row>
    <row r="288" s="2" customFormat="1">
      <c r="A288" s="39"/>
      <c r="B288" s="40"/>
      <c r="C288" s="41"/>
      <c r="D288" s="226" t="s">
        <v>224</v>
      </c>
      <c r="E288" s="41"/>
      <c r="F288" s="227" t="s">
        <v>3906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224</v>
      </c>
      <c r="AU288" s="18" t="s">
        <v>82</v>
      </c>
    </row>
    <row r="289" s="13" customFormat="1">
      <c r="A289" s="13"/>
      <c r="B289" s="233"/>
      <c r="C289" s="234"/>
      <c r="D289" s="226" t="s">
        <v>242</v>
      </c>
      <c r="E289" s="234"/>
      <c r="F289" s="235" t="s">
        <v>3907</v>
      </c>
      <c r="G289" s="234"/>
      <c r="H289" s="236">
        <v>75.599999999999994</v>
      </c>
      <c r="I289" s="237"/>
      <c r="J289" s="234"/>
      <c r="K289" s="234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242</v>
      </c>
      <c r="AU289" s="242" t="s">
        <v>82</v>
      </c>
      <c r="AV289" s="13" t="s">
        <v>82</v>
      </c>
      <c r="AW289" s="13" t="s">
        <v>4</v>
      </c>
      <c r="AX289" s="13" t="s">
        <v>80</v>
      </c>
      <c r="AY289" s="242" t="s">
        <v>214</v>
      </c>
    </row>
    <row r="290" s="2" customFormat="1" ht="16.5" customHeight="1">
      <c r="A290" s="39"/>
      <c r="B290" s="40"/>
      <c r="C290" s="243" t="s">
        <v>563</v>
      </c>
      <c r="D290" s="243" t="s">
        <v>254</v>
      </c>
      <c r="E290" s="244" t="s">
        <v>3908</v>
      </c>
      <c r="F290" s="245" t="s">
        <v>3909</v>
      </c>
      <c r="G290" s="246" t="s">
        <v>220</v>
      </c>
      <c r="H290" s="247">
        <v>109.2</v>
      </c>
      <c r="I290" s="248"/>
      <c r="J290" s="249">
        <f>ROUND(I290*H290,2)</f>
        <v>0</v>
      </c>
      <c r="K290" s="245" t="s">
        <v>221</v>
      </c>
      <c r="L290" s="250"/>
      <c r="M290" s="251" t="s">
        <v>19</v>
      </c>
      <c r="N290" s="252" t="s">
        <v>44</v>
      </c>
      <c r="O290" s="85"/>
      <c r="P290" s="222">
        <f>O290*H290</f>
        <v>0</v>
      </c>
      <c r="Q290" s="222">
        <v>0.0059500000000000004</v>
      </c>
      <c r="R290" s="222">
        <f>Q290*H290</f>
        <v>0.6497400000000001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686</v>
      </c>
      <c r="AT290" s="224" t="s">
        <v>254</v>
      </c>
      <c r="AU290" s="224" t="s">
        <v>82</v>
      </c>
      <c r="AY290" s="18" t="s">
        <v>214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80</v>
      </c>
      <c r="BK290" s="225">
        <f>ROUND(I290*H290,2)</f>
        <v>0</v>
      </c>
      <c r="BL290" s="18" t="s">
        <v>686</v>
      </c>
      <c r="BM290" s="224" t="s">
        <v>3910</v>
      </c>
    </row>
    <row r="291" s="2" customFormat="1">
      <c r="A291" s="39"/>
      <c r="B291" s="40"/>
      <c r="C291" s="41"/>
      <c r="D291" s="226" t="s">
        <v>224</v>
      </c>
      <c r="E291" s="41"/>
      <c r="F291" s="227" t="s">
        <v>3909</v>
      </c>
      <c r="G291" s="41"/>
      <c r="H291" s="41"/>
      <c r="I291" s="228"/>
      <c r="J291" s="41"/>
      <c r="K291" s="41"/>
      <c r="L291" s="45"/>
      <c r="M291" s="229"/>
      <c r="N291" s="230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224</v>
      </c>
      <c r="AU291" s="18" t="s">
        <v>82</v>
      </c>
    </row>
    <row r="292" s="13" customFormat="1">
      <c r="A292" s="13"/>
      <c r="B292" s="233"/>
      <c r="C292" s="234"/>
      <c r="D292" s="226" t="s">
        <v>242</v>
      </c>
      <c r="E292" s="234"/>
      <c r="F292" s="235" t="s">
        <v>3911</v>
      </c>
      <c r="G292" s="234"/>
      <c r="H292" s="236">
        <v>109.2</v>
      </c>
      <c r="I292" s="237"/>
      <c r="J292" s="234"/>
      <c r="K292" s="234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242</v>
      </c>
      <c r="AU292" s="242" t="s">
        <v>82</v>
      </c>
      <c r="AV292" s="13" t="s">
        <v>82</v>
      </c>
      <c r="AW292" s="13" t="s">
        <v>4</v>
      </c>
      <c r="AX292" s="13" t="s">
        <v>80</v>
      </c>
      <c r="AY292" s="242" t="s">
        <v>214</v>
      </c>
    </row>
    <row r="293" s="2" customFormat="1" ht="16.5" customHeight="1">
      <c r="A293" s="39"/>
      <c r="B293" s="40"/>
      <c r="C293" s="213" t="s">
        <v>569</v>
      </c>
      <c r="D293" s="213" t="s">
        <v>217</v>
      </c>
      <c r="E293" s="214" t="s">
        <v>3912</v>
      </c>
      <c r="F293" s="215" t="s">
        <v>3913</v>
      </c>
      <c r="G293" s="216" t="s">
        <v>220</v>
      </c>
      <c r="H293" s="217">
        <v>132</v>
      </c>
      <c r="I293" s="218"/>
      <c r="J293" s="219">
        <f>ROUND(I293*H293,2)</f>
        <v>0</v>
      </c>
      <c r="K293" s="215" t="s">
        <v>19</v>
      </c>
      <c r="L293" s="45"/>
      <c r="M293" s="220" t="s">
        <v>19</v>
      </c>
      <c r="N293" s="221" t="s">
        <v>44</v>
      </c>
      <c r="O293" s="85"/>
      <c r="P293" s="222">
        <f>O293*H293</f>
        <v>0</v>
      </c>
      <c r="Q293" s="222">
        <v>5.0000000000000002E-05</v>
      </c>
      <c r="R293" s="222">
        <f>Q293*H293</f>
        <v>0.0066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334</v>
      </c>
      <c r="AT293" s="224" t="s">
        <v>217</v>
      </c>
      <c r="AU293" s="224" t="s">
        <v>82</v>
      </c>
      <c r="AY293" s="18" t="s">
        <v>214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80</v>
      </c>
      <c r="BK293" s="225">
        <f>ROUND(I293*H293,2)</f>
        <v>0</v>
      </c>
      <c r="BL293" s="18" t="s">
        <v>334</v>
      </c>
      <c r="BM293" s="224" t="s">
        <v>3914</v>
      </c>
    </row>
    <row r="294" s="2" customFormat="1">
      <c r="A294" s="39"/>
      <c r="B294" s="40"/>
      <c r="C294" s="41"/>
      <c r="D294" s="226" t="s">
        <v>224</v>
      </c>
      <c r="E294" s="41"/>
      <c r="F294" s="227" t="s">
        <v>3915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224</v>
      </c>
      <c r="AU294" s="18" t="s">
        <v>82</v>
      </c>
    </row>
    <row r="295" s="2" customFormat="1" ht="16.5" customHeight="1">
      <c r="A295" s="39"/>
      <c r="B295" s="40"/>
      <c r="C295" s="243" t="s">
        <v>334</v>
      </c>
      <c r="D295" s="243" t="s">
        <v>254</v>
      </c>
      <c r="E295" s="244" t="s">
        <v>3916</v>
      </c>
      <c r="F295" s="245" t="s">
        <v>3917</v>
      </c>
      <c r="G295" s="246" t="s">
        <v>220</v>
      </c>
      <c r="H295" s="247">
        <v>138.59999999999999</v>
      </c>
      <c r="I295" s="248"/>
      <c r="J295" s="249">
        <f>ROUND(I295*H295,2)</f>
        <v>0</v>
      </c>
      <c r="K295" s="245" t="s">
        <v>19</v>
      </c>
      <c r="L295" s="250"/>
      <c r="M295" s="251" t="s">
        <v>19</v>
      </c>
      <c r="N295" s="252" t="s">
        <v>44</v>
      </c>
      <c r="O295" s="85"/>
      <c r="P295" s="222">
        <f>O295*H295</f>
        <v>0</v>
      </c>
      <c r="Q295" s="222">
        <v>0.017950000000000001</v>
      </c>
      <c r="R295" s="222">
        <f>Q295*H295</f>
        <v>2.48787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686</v>
      </c>
      <c r="AT295" s="224" t="s">
        <v>254</v>
      </c>
      <c r="AU295" s="224" t="s">
        <v>82</v>
      </c>
      <c r="AY295" s="18" t="s">
        <v>214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80</v>
      </c>
      <c r="BK295" s="225">
        <f>ROUND(I295*H295,2)</f>
        <v>0</v>
      </c>
      <c r="BL295" s="18" t="s">
        <v>686</v>
      </c>
      <c r="BM295" s="224" t="s">
        <v>3918</v>
      </c>
    </row>
    <row r="296" s="2" customFormat="1">
      <c r="A296" s="39"/>
      <c r="B296" s="40"/>
      <c r="C296" s="41"/>
      <c r="D296" s="226" t="s">
        <v>224</v>
      </c>
      <c r="E296" s="41"/>
      <c r="F296" s="227" t="s">
        <v>3919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224</v>
      </c>
      <c r="AU296" s="18" t="s">
        <v>82</v>
      </c>
    </row>
    <row r="297" s="13" customFormat="1">
      <c r="A297" s="13"/>
      <c r="B297" s="233"/>
      <c r="C297" s="234"/>
      <c r="D297" s="226" t="s">
        <v>242</v>
      </c>
      <c r="E297" s="234"/>
      <c r="F297" s="235" t="s">
        <v>3920</v>
      </c>
      <c r="G297" s="234"/>
      <c r="H297" s="236">
        <v>138.59999999999999</v>
      </c>
      <c r="I297" s="237"/>
      <c r="J297" s="234"/>
      <c r="K297" s="234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242</v>
      </c>
      <c r="AU297" s="242" t="s">
        <v>82</v>
      </c>
      <c r="AV297" s="13" t="s">
        <v>82</v>
      </c>
      <c r="AW297" s="13" t="s">
        <v>4</v>
      </c>
      <c r="AX297" s="13" t="s">
        <v>80</v>
      </c>
      <c r="AY297" s="242" t="s">
        <v>214</v>
      </c>
    </row>
    <row r="298" s="2" customFormat="1" ht="16.5" customHeight="1">
      <c r="A298" s="39"/>
      <c r="B298" s="40"/>
      <c r="C298" s="213" t="s">
        <v>579</v>
      </c>
      <c r="D298" s="213" t="s">
        <v>217</v>
      </c>
      <c r="E298" s="214" t="s">
        <v>3921</v>
      </c>
      <c r="F298" s="215" t="s">
        <v>3922</v>
      </c>
      <c r="G298" s="216" t="s">
        <v>220</v>
      </c>
      <c r="H298" s="217">
        <v>400</v>
      </c>
      <c r="I298" s="218"/>
      <c r="J298" s="219">
        <f>ROUND(I298*H298,2)</f>
        <v>0</v>
      </c>
      <c r="K298" s="215" t="s">
        <v>3716</v>
      </c>
      <c r="L298" s="45"/>
      <c r="M298" s="220" t="s">
        <v>19</v>
      </c>
      <c r="N298" s="221" t="s">
        <v>44</v>
      </c>
      <c r="O298" s="85"/>
      <c r="P298" s="222">
        <f>O298*H298</f>
        <v>0</v>
      </c>
      <c r="Q298" s="222">
        <v>6.0000000000000002E-05</v>
      </c>
      <c r="R298" s="222">
        <f>Q298*H298</f>
        <v>0.024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334</v>
      </c>
      <c r="AT298" s="224" t="s">
        <v>217</v>
      </c>
      <c r="AU298" s="224" t="s">
        <v>82</v>
      </c>
      <c r="AY298" s="18" t="s">
        <v>214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80</v>
      </c>
      <c r="BK298" s="225">
        <f>ROUND(I298*H298,2)</f>
        <v>0</v>
      </c>
      <c r="BL298" s="18" t="s">
        <v>334</v>
      </c>
      <c r="BM298" s="224" t="s">
        <v>3923</v>
      </c>
    </row>
    <row r="299" s="2" customFormat="1">
      <c r="A299" s="39"/>
      <c r="B299" s="40"/>
      <c r="C299" s="41"/>
      <c r="D299" s="226" t="s">
        <v>224</v>
      </c>
      <c r="E299" s="41"/>
      <c r="F299" s="227" t="s">
        <v>3924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224</v>
      </c>
      <c r="AU299" s="18" t="s">
        <v>82</v>
      </c>
    </row>
    <row r="300" s="2" customFormat="1">
      <c r="A300" s="39"/>
      <c r="B300" s="40"/>
      <c r="C300" s="41"/>
      <c r="D300" s="231" t="s">
        <v>226</v>
      </c>
      <c r="E300" s="41"/>
      <c r="F300" s="232" t="s">
        <v>3925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226</v>
      </c>
      <c r="AU300" s="18" t="s">
        <v>82</v>
      </c>
    </row>
    <row r="301" s="2" customFormat="1" ht="16.5" customHeight="1">
      <c r="A301" s="39"/>
      <c r="B301" s="40"/>
      <c r="C301" s="243" t="s">
        <v>582</v>
      </c>
      <c r="D301" s="243" t="s">
        <v>254</v>
      </c>
      <c r="E301" s="244" t="s">
        <v>3926</v>
      </c>
      <c r="F301" s="245" t="s">
        <v>3927</v>
      </c>
      <c r="G301" s="246" t="s">
        <v>220</v>
      </c>
      <c r="H301" s="247">
        <v>252</v>
      </c>
      <c r="I301" s="248"/>
      <c r="J301" s="249">
        <f>ROUND(I301*H301,2)</f>
        <v>0</v>
      </c>
      <c r="K301" s="245" t="s">
        <v>19</v>
      </c>
      <c r="L301" s="250"/>
      <c r="M301" s="251" t="s">
        <v>19</v>
      </c>
      <c r="N301" s="252" t="s">
        <v>44</v>
      </c>
      <c r="O301" s="85"/>
      <c r="P301" s="222">
        <f>O301*H301</f>
        <v>0</v>
      </c>
      <c r="Q301" s="222">
        <v>0.021999999999999999</v>
      </c>
      <c r="R301" s="222">
        <f>Q301*H301</f>
        <v>5.5439999999999996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686</v>
      </c>
      <c r="AT301" s="224" t="s">
        <v>254</v>
      </c>
      <c r="AU301" s="224" t="s">
        <v>82</v>
      </c>
      <c r="AY301" s="18" t="s">
        <v>214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80</v>
      </c>
      <c r="BK301" s="225">
        <f>ROUND(I301*H301,2)</f>
        <v>0</v>
      </c>
      <c r="BL301" s="18" t="s">
        <v>686</v>
      </c>
      <c r="BM301" s="224" t="s">
        <v>3928</v>
      </c>
    </row>
    <row r="302" s="2" customFormat="1">
      <c r="A302" s="39"/>
      <c r="B302" s="40"/>
      <c r="C302" s="41"/>
      <c r="D302" s="226" t="s">
        <v>224</v>
      </c>
      <c r="E302" s="41"/>
      <c r="F302" s="227" t="s">
        <v>3929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224</v>
      </c>
      <c r="AU302" s="18" t="s">
        <v>82</v>
      </c>
    </row>
    <row r="303" s="13" customFormat="1">
      <c r="A303" s="13"/>
      <c r="B303" s="233"/>
      <c r="C303" s="234"/>
      <c r="D303" s="226" t="s">
        <v>242</v>
      </c>
      <c r="E303" s="234"/>
      <c r="F303" s="235" t="s">
        <v>3930</v>
      </c>
      <c r="G303" s="234"/>
      <c r="H303" s="236">
        <v>252</v>
      </c>
      <c r="I303" s="237"/>
      <c r="J303" s="234"/>
      <c r="K303" s="234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242</v>
      </c>
      <c r="AU303" s="242" t="s">
        <v>82</v>
      </c>
      <c r="AV303" s="13" t="s">
        <v>82</v>
      </c>
      <c r="AW303" s="13" t="s">
        <v>4</v>
      </c>
      <c r="AX303" s="13" t="s">
        <v>80</v>
      </c>
      <c r="AY303" s="242" t="s">
        <v>214</v>
      </c>
    </row>
    <row r="304" s="2" customFormat="1" ht="16.5" customHeight="1">
      <c r="A304" s="39"/>
      <c r="B304" s="40"/>
      <c r="C304" s="243" t="s">
        <v>588</v>
      </c>
      <c r="D304" s="243" t="s">
        <v>254</v>
      </c>
      <c r="E304" s="244" t="s">
        <v>3931</v>
      </c>
      <c r="F304" s="245" t="s">
        <v>3932</v>
      </c>
      <c r="G304" s="246" t="s">
        <v>220</v>
      </c>
      <c r="H304" s="247">
        <v>168</v>
      </c>
      <c r="I304" s="248"/>
      <c r="J304" s="249">
        <f>ROUND(I304*H304,2)</f>
        <v>0</v>
      </c>
      <c r="K304" s="245" t="s">
        <v>3716</v>
      </c>
      <c r="L304" s="250"/>
      <c r="M304" s="251" t="s">
        <v>19</v>
      </c>
      <c r="N304" s="252" t="s">
        <v>44</v>
      </c>
      <c r="O304" s="85"/>
      <c r="P304" s="222">
        <f>O304*H304</f>
        <v>0</v>
      </c>
      <c r="Q304" s="222">
        <v>0.01822</v>
      </c>
      <c r="R304" s="222">
        <f>Q304*H304</f>
        <v>3.0609600000000001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686</v>
      </c>
      <c r="AT304" s="224" t="s">
        <v>254</v>
      </c>
      <c r="AU304" s="224" t="s">
        <v>82</v>
      </c>
      <c r="AY304" s="18" t="s">
        <v>214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80</v>
      </c>
      <c r="BK304" s="225">
        <f>ROUND(I304*H304,2)</f>
        <v>0</v>
      </c>
      <c r="BL304" s="18" t="s">
        <v>686</v>
      </c>
      <c r="BM304" s="224" t="s">
        <v>3933</v>
      </c>
    </row>
    <row r="305" s="2" customFormat="1">
      <c r="A305" s="39"/>
      <c r="B305" s="40"/>
      <c r="C305" s="41"/>
      <c r="D305" s="226" t="s">
        <v>224</v>
      </c>
      <c r="E305" s="41"/>
      <c r="F305" s="227" t="s">
        <v>3932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224</v>
      </c>
      <c r="AU305" s="18" t="s">
        <v>82</v>
      </c>
    </row>
    <row r="306" s="13" customFormat="1">
      <c r="A306" s="13"/>
      <c r="B306" s="233"/>
      <c r="C306" s="234"/>
      <c r="D306" s="226" t="s">
        <v>242</v>
      </c>
      <c r="E306" s="234"/>
      <c r="F306" s="235" t="s">
        <v>3934</v>
      </c>
      <c r="G306" s="234"/>
      <c r="H306" s="236">
        <v>168</v>
      </c>
      <c r="I306" s="237"/>
      <c r="J306" s="234"/>
      <c r="K306" s="234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242</v>
      </c>
      <c r="AU306" s="242" t="s">
        <v>82</v>
      </c>
      <c r="AV306" s="13" t="s">
        <v>82</v>
      </c>
      <c r="AW306" s="13" t="s">
        <v>4</v>
      </c>
      <c r="AX306" s="13" t="s">
        <v>80</v>
      </c>
      <c r="AY306" s="242" t="s">
        <v>214</v>
      </c>
    </row>
    <row r="307" s="2" customFormat="1" ht="16.5" customHeight="1">
      <c r="A307" s="39"/>
      <c r="B307" s="40"/>
      <c r="C307" s="213" t="s">
        <v>594</v>
      </c>
      <c r="D307" s="213" t="s">
        <v>217</v>
      </c>
      <c r="E307" s="214" t="s">
        <v>743</v>
      </c>
      <c r="F307" s="215" t="s">
        <v>744</v>
      </c>
      <c r="G307" s="216" t="s">
        <v>220</v>
      </c>
      <c r="H307" s="217">
        <v>128.20500000000001</v>
      </c>
      <c r="I307" s="218"/>
      <c r="J307" s="219">
        <f>ROUND(I307*H307,2)</f>
        <v>0</v>
      </c>
      <c r="K307" s="215" t="s">
        <v>3716</v>
      </c>
      <c r="L307" s="45"/>
      <c r="M307" s="220" t="s">
        <v>19</v>
      </c>
      <c r="N307" s="221" t="s">
        <v>44</v>
      </c>
      <c r="O307" s="85"/>
      <c r="P307" s="222">
        <f>O307*H307</f>
        <v>0</v>
      </c>
      <c r="Q307" s="222">
        <v>0.00014999999999999999</v>
      </c>
      <c r="R307" s="222">
        <f>Q307*H307</f>
        <v>0.019230750000000001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334</v>
      </c>
      <c r="AT307" s="224" t="s">
        <v>217</v>
      </c>
      <c r="AU307" s="224" t="s">
        <v>82</v>
      </c>
      <c r="AY307" s="18" t="s">
        <v>214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80</v>
      </c>
      <c r="BK307" s="225">
        <f>ROUND(I307*H307,2)</f>
        <v>0</v>
      </c>
      <c r="BL307" s="18" t="s">
        <v>334</v>
      </c>
      <c r="BM307" s="224" t="s">
        <v>3935</v>
      </c>
    </row>
    <row r="308" s="2" customFormat="1">
      <c r="A308" s="39"/>
      <c r="B308" s="40"/>
      <c r="C308" s="41"/>
      <c r="D308" s="226" t="s">
        <v>224</v>
      </c>
      <c r="E308" s="41"/>
      <c r="F308" s="227" t="s">
        <v>746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224</v>
      </c>
      <c r="AU308" s="18" t="s">
        <v>82</v>
      </c>
    </row>
    <row r="309" s="2" customFormat="1">
      <c r="A309" s="39"/>
      <c r="B309" s="40"/>
      <c r="C309" s="41"/>
      <c r="D309" s="231" t="s">
        <v>226</v>
      </c>
      <c r="E309" s="41"/>
      <c r="F309" s="232" t="s">
        <v>3936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226</v>
      </c>
      <c r="AU309" s="18" t="s">
        <v>82</v>
      </c>
    </row>
    <row r="310" s="13" customFormat="1">
      <c r="A310" s="13"/>
      <c r="B310" s="233"/>
      <c r="C310" s="234"/>
      <c r="D310" s="226" t="s">
        <v>242</v>
      </c>
      <c r="E310" s="234"/>
      <c r="F310" s="235" t="s">
        <v>3937</v>
      </c>
      <c r="G310" s="234"/>
      <c r="H310" s="236">
        <v>128.20500000000001</v>
      </c>
      <c r="I310" s="237"/>
      <c r="J310" s="234"/>
      <c r="K310" s="234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242</v>
      </c>
      <c r="AU310" s="242" t="s">
        <v>82</v>
      </c>
      <c r="AV310" s="13" t="s">
        <v>82</v>
      </c>
      <c r="AW310" s="13" t="s">
        <v>4</v>
      </c>
      <c r="AX310" s="13" t="s">
        <v>80</v>
      </c>
      <c r="AY310" s="242" t="s">
        <v>214</v>
      </c>
    </row>
    <row r="311" s="2" customFormat="1" ht="16.5" customHeight="1">
      <c r="A311" s="39"/>
      <c r="B311" s="40"/>
      <c r="C311" s="243" t="s">
        <v>600</v>
      </c>
      <c r="D311" s="243" t="s">
        <v>254</v>
      </c>
      <c r="E311" s="244" t="s">
        <v>3938</v>
      </c>
      <c r="F311" s="245" t="s">
        <v>3939</v>
      </c>
      <c r="G311" s="246" t="s">
        <v>220</v>
      </c>
      <c r="H311" s="247">
        <v>120</v>
      </c>
      <c r="I311" s="248"/>
      <c r="J311" s="249">
        <f>ROUND(I311*H311,2)</f>
        <v>0</v>
      </c>
      <c r="K311" s="245" t="s">
        <v>19</v>
      </c>
      <c r="L311" s="250"/>
      <c r="M311" s="251" t="s">
        <v>19</v>
      </c>
      <c r="N311" s="252" t="s">
        <v>44</v>
      </c>
      <c r="O311" s="85"/>
      <c r="P311" s="222">
        <f>O311*H311</f>
        <v>0</v>
      </c>
      <c r="Q311" s="222">
        <v>0.040300000000000002</v>
      </c>
      <c r="R311" s="222">
        <f>Q311*H311</f>
        <v>4.8360000000000003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686</v>
      </c>
      <c r="AT311" s="224" t="s">
        <v>254</v>
      </c>
      <c r="AU311" s="224" t="s">
        <v>82</v>
      </c>
      <c r="AY311" s="18" t="s">
        <v>214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80</v>
      </c>
      <c r="BK311" s="225">
        <f>ROUND(I311*H311,2)</f>
        <v>0</v>
      </c>
      <c r="BL311" s="18" t="s">
        <v>686</v>
      </c>
      <c r="BM311" s="224" t="s">
        <v>3940</v>
      </c>
    </row>
    <row r="312" s="2" customFormat="1">
      <c r="A312" s="39"/>
      <c r="B312" s="40"/>
      <c r="C312" s="41"/>
      <c r="D312" s="226" t="s">
        <v>224</v>
      </c>
      <c r="E312" s="41"/>
      <c r="F312" s="227" t="s">
        <v>3939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224</v>
      </c>
      <c r="AU312" s="18" t="s">
        <v>82</v>
      </c>
    </row>
    <row r="313" s="2" customFormat="1" ht="16.5" customHeight="1">
      <c r="A313" s="39"/>
      <c r="B313" s="40"/>
      <c r="C313" s="243" t="s">
        <v>606</v>
      </c>
      <c r="D313" s="243" t="s">
        <v>254</v>
      </c>
      <c r="E313" s="244" t="s">
        <v>3941</v>
      </c>
      <c r="F313" s="245" t="s">
        <v>3942</v>
      </c>
      <c r="G313" s="246" t="s">
        <v>220</v>
      </c>
      <c r="H313" s="247">
        <v>2.1000000000000001</v>
      </c>
      <c r="I313" s="248"/>
      <c r="J313" s="249">
        <f>ROUND(I313*H313,2)</f>
        <v>0</v>
      </c>
      <c r="K313" s="245" t="s">
        <v>221</v>
      </c>
      <c r="L313" s="250"/>
      <c r="M313" s="251" t="s">
        <v>19</v>
      </c>
      <c r="N313" s="252" t="s">
        <v>44</v>
      </c>
      <c r="O313" s="85"/>
      <c r="P313" s="222">
        <f>O313*H313</f>
        <v>0</v>
      </c>
      <c r="Q313" s="222">
        <v>0.033050000000000003</v>
      </c>
      <c r="R313" s="222">
        <f>Q313*H313</f>
        <v>0.069405000000000008</v>
      </c>
      <c r="S313" s="222">
        <v>0</v>
      </c>
      <c r="T313" s="223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4" t="s">
        <v>686</v>
      </c>
      <c r="AT313" s="224" t="s">
        <v>254</v>
      </c>
      <c r="AU313" s="224" t="s">
        <v>82</v>
      </c>
      <c r="AY313" s="18" t="s">
        <v>214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8" t="s">
        <v>80</v>
      </c>
      <c r="BK313" s="225">
        <f>ROUND(I313*H313,2)</f>
        <v>0</v>
      </c>
      <c r="BL313" s="18" t="s">
        <v>686</v>
      </c>
      <c r="BM313" s="224" t="s">
        <v>3943</v>
      </c>
    </row>
    <row r="314" s="2" customFormat="1">
      <c r="A314" s="39"/>
      <c r="B314" s="40"/>
      <c r="C314" s="41"/>
      <c r="D314" s="226" t="s">
        <v>224</v>
      </c>
      <c r="E314" s="41"/>
      <c r="F314" s="227" t="s">
        <v>3942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224</v>
      </c>
      <c r="AU314" s="18" t="s">
        <v>82</v>
      </c>
    </row>
    <row r="315" s="2" customFormat="1" ht="16.5" customHeight="1">
      <c r="A315" s="39"/>
      <c r="B315" s="40"/>
      <c r="C315" s="213" t="s">
        <v>612</v>
      </c>
      <c r="D315" s="213" t="s">
        <v>217</v>
      </c>
      <c r="E315" s="214" t="s">
        <v>727</v>
      </c>
      <c r="F315" s="215" t="s">
        <v>728</v>
      </c>
      <c r="G315" s="216" t="s">
        <v>220</v>
      </c>
      <c r="H315" s="217">
        <v>20</v>
      </c>
      <c r="I315" s="218"/>
      <c r="J315" s="219">
        <f>ROUND(I315*H315,2)</f>
        <v>0</v>
      </c>
      <c r="K315" s="215" t="s">
        <v>3716</v>
      </c>
      <c r="L315" s="45"/>
      <c r="M315" s="220" t="s">
        <v>19</v>
      </c>
      <c r="N315" s="221" t="s">
        <v>44</v>
      </c>
      <c r="O315" s="85"/>
      <c r="P315" s="222">
        <f>O315*H315</f>
        <v>0</v>
      </c>
      <c r="Q315" s="222">
        <v>4.0000000000000003E-05</v>
      </c>
      <c r="R315" s="222">
        <f>Q315*H315</f>
        <v>0.00080000000000000004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334</v>
      </c>
      <c r="AT315" s="224" t="s">
        <v>217</v>
      </c>
      <c r="AU315" s="224" t="s">
        <v>82</v>
      </c>
      <c r="AY315" s="18" t="s">
        <v>214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80</v>
      </c>
      <c r="BK315" s="225">
        <f>ROUND(I315*H315,2)</f>
        <v>0</v>
      </c>
      <c r="BL315" s="18" t="s">
        <v>334</v>
      </c>
      <c r="BM315" s="224" t="s">
        <v>3944</v>
      </c>
    </row>
    <row r="316" s="2" customFormat="1">
      <c r="A316" s="39"/>
      <c r="B316" s="40"/>
      <c r="C316" s="41"/>
      <c r="D316" s="226" t="s">
        <v>224</v>
      </c>
      <c r="E316" s="41"/>
      <c r="F316" s="227" t="s">
        <v>730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224</v>
      </c>
      <c r="AU316" s="18" t="s">
        <v>82</v>
      </c>
    </row>
    <row r="317" s="2" customFormat="1">
      <c r="A317" s="39"/>
      <c r="B317" s="40"/>
      <c r="C317" s="41"/>
      <c r="D317" s="231" t="s">
        <v>226</v>
      </c>
      <c r="E317" s="41"/>
      <c r="F317" s="232" t="s">
        <v>3945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226</v>
      </c>
      <c r="AU317" s="18" t="s">
        <v>82</v>
      </c>
    </row>
    <row r="318" s="2" customFormat="1" ht="16.5" customHeight="1">
      <c r="A318" s="39"/>
      <c r="B318" s="40"/>
      <c r="C318" s="243" t="s">
        <v>616</v>
      </c>
      <c r="D318" s="243" t="s">
        <v>254</v>
      </c>
      <c r="E318" s="244" t="s">
        <v>3946</v>
      </c>
      <c r="F318" s="245" t="s">
        <v>3947</v>
      </c>
      <c r="G318" s="246" t="s">
        <v>220</v>
      </c>
      <c r="H318" s="247">
        <v>21</v>
      </c>
      <c r="I318" s="248"/>
      <c r="J318" s="249">
        <f>ROUND(I318*H318,2)</f>
        <v>0</v>
      </c>
      <c r="K318" s="245" t="s">
        <v>3716</v>
      </c>
      <c r="L318" s="250"/>
      <c r="M318" s="251" t="s">
        <v>19</v>
      </c>
      <c r="N318" s="252" t="s">
        <v>44</v>
      </c>
      <c r="O318" s="85"/>
      <c r="P318" s="222">
        <f>O318*H318</f>
        <v>0</v>
      </c>
      <c r="Q318" s="222">
        <v>0.01085</v>
      </c>
      <c r="R318" s="222">
        <f>Q318*H318</f>
        <v>0.22785</v>
      </c>
      <c r="S318" s="222">
        <v>0</v>
      </c>
      <c r="T318" s="223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4" t="s">
        <v>686</v>
      </c>
      <c r="AT318" s="224" t="s">
        <v>254</v>
      </c>
      <c r="AU318" s="224" t="s">
        <v>82</v>
      </c>
      <c r="AY318" s="18" t="s">
        <v>214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80</v>
      </c>
      <c r="BK318" s="225">
        <f>ROUND(I318*H318,2)</f>
        <v>0</v>
      </c>
      <c r="BL318" s="18" t="s">
        <v>686</v>
      </c>
      <c r="BM318" s="224" t="s">
        <v>3948</v>
      </c>
    </row>
    <row r="319" s="2" customFormat="1">
      <c r="A319" s="39"/>
      <c r="B319" s="40"/>
      <c r="C319" s="41"/>
      <c r="D319" s="226" t="s">
        <v>224</v>
      </c>
      <c r="E319" s="41"/>
      <c r="F319" s="227" t="s">
        <v>3947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224</v>
      </c>
      <c r="AU319" s="18" t="s">
        <v>82</v>
      </c>
    </row>
    <row r="320" s="13" customFormat="1">
      <c r="A320" s="13"/>
      <c r="B320" s="233"/>
      <c r="C320" s="234"/>
      <c r="D320" s="226" t="s">
        <v>242</v>
      </c>
      <c r="E320" s="234"/>
      <c r="F320" s="235" t="s">
        <v>3949</v>
      </c>
      <c r="G320" s="234"/>
      <c r="H320" s="236">
        <v>21</v>
      </c>
      <c r="I320" s="237"/>
      <c r="J320" s="234"/>
      <c r="K320" s="234"/>
      <c r="L320" s="238"/>
      <c r="M320" s="239"/>
      <c r="N320" s="240"/>
      <c r="O320" s="240"/>
      <c r="P320" s="240"/>
      <c r="Q320" s="240"/>
      <c r="R320" s="240"/>
      <c r="S320" s="240"/>
      <c r="T320" s="24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2" t="s">
        <v>242</v>
      </c>
      <c r="AU320" s="242" t="s">
        <v>82</v>
      </c>
      <c r="AV320" s="13" t="s">
        <v>82</v>
      </c>
      <c r="AW320" s="13" t="s">
        <v>4</v>
      </c>
      <c r="AX320" s="13" t="s">
        <v>80</v>
      </c>
      <c r="AY320" s="242" t="s">
        <v>214</v>
      </c>
    </row>
    <row r="321" s="2" customFormat="1" ht="16.5" customHeight="1">
      <c r="A321" s="39"/>
      <c r="B321" s="40"/>
      <c r="C321" s="213" t="s">
        <v>622</v>
      </c>
      <c r="D321" s="213" t="s">
        <v>217</v>
      </c>
      <c r="E321" s="214" t="s">
        <v>710</v>
      </c>
      <c r="F321" s="215" t="s">
        <v>711</v>
      </c>
      <c r="G321" s="216" t="s">
        <v>220</v>
      </c>
      <c r="H321" s="217">
        <v>16</v>
      </c>
      <c r="I321" s="218"/>
      <c r="J321" s="219">
        <f>ROUND(I321*H321,2)</f>
        <v>0</v>
      </c>
      <c r="K321" s="215" t="s">
        <v>3716</v>
      </c>
      <c r="L321" s="45"/>
      <c r="M321" s="220" t="s">
        <v>19</v>
      </c>
      <c r="N321" s="221" t="s">
        <v>44</v>
      </c>
      <c r="O321" s="85"/>
      <c r="P321" s="222">
        <f>O321*H321</f>
        <v>0</v>
      </c>
      <c r="Q321" s="222">
        <v>3.0000000000000001E-05</v>
      </c>
      <c r="R321" s="222">
        <f>Q321*H321</f>
        <v>0.00048000000000000001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334</v>
      </c>
      <c r="AT321" s="224" t="s">
        <v>217</v>
      </c>
      <c r="AU321" s="224" t="s">
        <v>82</v>
      </c>
      <c r="AY321" s="18" t="s">
        <v>214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80</v>
      </c>
      <c r="BK321" s="225">
        <f>ROUND(I321*H321,2)</f>
        <v>0</v>
      </c>
      <c r="BL321" s="18" t="s">
        <v>334</v>
      </c>
      <c r="BM321" s="224" t="s">
        <v>3950</v>
      </c>
    </row>
    <row r="322" s="2" customFormat="1">
      <c r="A322" s="39"/>
      <c r="B322" s="40"/>
      <c r="C322" s="41"/>
      <c r="D322" s="226" t="s">
        <v>224</v>
      </c>
      <c r="E322" s="41"/>
      <c r="F322" s="227" t="s">
        <v>713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224</v>
      </c>
      <c r="AU322" s="18" t="s">
        <v>82</v>
      </c>
    </row>
    <row r="323" s="2" customFormat="1">
      <c r="A323" s="39"/>
      <c r="B323" s="40"/>
      <c r="C323" s="41"/>
      <c r="D323" s="231" t="s">
        <v>226</v>
      </c>
      <c r="E323" s="41"/>
      <c r="F323" s="232" t="s">
        <v>3951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226</v>
      </c>
      <c r="AU323" s="18" t="s">
        <v>82</v>
      </c>
    </row>
    <row r="324" s="2" customFormat="1" ht="16.5" customHeight="1">
      <c r="A324" s="39"/>
      <c r="B324" s="40"/>
      <c r="C324" s="243" t="s">
        <v>628</v>
      </c>
      <c r="D324" s="243" t="s">
        <v>254</v>
      </c>
      <c r="E324" s="244" t="s">
        <v>3952</v>
      </c>
      <c r="F324" s="245" t="s">
        <v>3953</v>
      </c>
      <c r="G324" s="246" t="s">
        <v>220</v>
      </c>
      <c r="H324" s="247">
        <v>16.800000000000001</v>
      </c>
      <c r="I324" s="248"/>
      <c r="J324" s="249">
        <f>ROUND(I324*H324,2)</f>
        <v>0</v>
      </c>
      <c r="K324" s="245" t="s">
        <v>3716</v>
      </c>
      <c r="L324" s="250"/>
      <c r="M324" s="251" t="s">
        <v>19</v>
      </c>
      <c r="N324" s="252" t="s">
        <v>44</v>
      </c>
      <c r="O324" s="85"/>
      <c r="P324" s="222">
        <f>O324*H324</f>
        <v>0</v>
      </c>
      <c r="Q324" s="222">
        <v>0.0079000000000000008</v>
      </c>
      <c r="R324" s="222">
        <f>Q324*H324</f>
        <v>0.13272000000000003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686</v>
      </c>
      <c r="AT324" s="224" t="s">
        <v>254</v>
      </c>
      <c r="AU324" s="224" t="s">
        <v>82</v>
      </c>
      <c r="AY324" s="18" t="s">
        <v>214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80</v>
      </c>
      <c r="BK324" s="225">
        <f>ROUND(I324*H324,2)</f>
        <v>0</v>
      </c>
      <c r="BL324" s="18" t="s">
        <v>686</v>
      </c>
      <c r="BM324" s="224" t="s">
        <v>3954</v>
      </c>
    </row>
    <row r="325" s="2" customFormat="1">
      <c r="A325" s="39"/>
      <c r="B325" s="40"/>
      <c r="C325" s="41"/>
      <c r="D325" s="226" t="s">
        <v>224</v>
      </c>
      <c r="E325" s="41"/>
      <c r="F325" s="227" t="s">
        <v>3953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224</v>
      </c>
      <c r="AU325" s="18" t="s">
        <v>82</v>
      </c>
    </row>
    <row r="326" s="13" customFormat="1">
      <c r="A326" s="13"/>
      <c r="B326" s="233"/>
      <c r="C326" s="234"/>
      <c r="D326" s="226" t="s">
        <v>242</v>
      </c>
      <c r="E326" s="234"/>
      <c r="F326" s="235" t="s">
        <v>3955</v>
      </c>
      <c r="G326" s="234"/>
      <c r="H326" s="236">
        <v>16.800000000000001</v>
      </c>
      <c r="I326" s="237"/>
      <c r="J326" s="234"/>
      <c r="K326" s="234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242</v>
      </c>
      <c r="AU326" s="242" t="s">
        <v>82</v>
      </c>
      <c r="AV326" s="13" t="s">
        <v>82</v>
      </c>
      <c r="AW326" s="13" t="s">
        <v>4</v>
      </c>
      <c r="AX326" s="13" t="s">
        <v>80</v>
      </c>
      <c r="AY326" s="242" t="s">
        <v>214</v>
      </c>
    </row>
    <row r="327" s="2" customFormat="1" ht="16.5" customHeight="1">
      <c r="A327" s="39"/>
      <c r="B327" s="40"/>
      <c r="C327" s="213" t="s">
        <v>634</v>
      </c>
      <c r="D327" s="213" t="s">
        <v>217</v>
      </c>
      <c r="E327" s="214" t="s">
        <v>3956</v>
      </c>
      <c r="F327" s="215" t="s">
        <v>3957</v>
      </c>
      <c r="G327" s="216" t="s">
        <v>220</v>
      </c>
      <c r="H327" s="217">
        <v>20</v>
      </c>
      <c r="I327" s="218"/>
      <c r="J327" s="219">
        <f>ROUND(I327*H327,2)</f>
        <v>0</v>
      </c>
      <c r="K327" s="215" t="s">
        <v>3716</v>
      </c>
      <c r="L327" s="45"/>
      <c r="M327" s="220" t="s">
        <v>19</v>
      </c>
      <c r="N327" s="221" t="s">
        <v>44</v>
      </c>
      <c r="O327" s="85"/>
      <c r="P327" s="222">
        <f>O327*H327</f>
        <v>0</v>
      </c>
      <c r="Q327" s="222">
        <v>1.0000000000000001E-05</v>
      </c>
      <c r="R327" s="222">
        <f>Q327*H327</f>
        <v>0.00020000000000000001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334</v>
      </c>
      <c r="AT327" s="224" t="s">
        <v>217</v>
      </c>
      <c r="AU327" s="224" t="s">
        <v>82</v>
      </c>
      <c r="AY327" s="18" t="s">
        <v>214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80</v>
      </c>
      <c r="BK327" s="225">
        <f>ROUND(I327*H327,2)</f>
        <v>0</v>
      </c>
      <c r="BL327" s="18" t="s">
        <v>334</v>
      </c>
      <c r="BM327" s="224" t="s">
        <v>3958</v>
      </c>
    </row>
    <row r="328" s="2" customFormat="1">
      <c r="A328" s="39"/>
      <c r="B328" s="40"/>
      <c r="C328" s="41"/>
      <c r="D328" s="226" t="s">
        <v>224</v>
      </c>
      <c r="E328" s="41"/>
      <c r="F328" s="227" t="s">
        <v>3959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224</v>
      </c>
      <c r="AU328" s="18" t="s">
        <v>82</v>
      </c>
    </row>
    <row r="329" s="2" customFormat="1">
      <c r="A329" s="39"/>
      <c r="B329" s="40"/>
      <c r="C329" s="41"/>
      <c r="D329" s="231" t="s">
        <v>226</v>
      </c>
      <c r="E329" s="41"/>
      <c r="F329" s="232" t="s">
        <v>3960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226</v>
      </c>
      <c r="AU329" s="18" t="s">
        <v>82</v>
      </c>
    </row>
    <row r="330" s="2" customFormat="1" ht="16.5" customHeight="1">
      <c r="A330" s="39"/>
      <c r="B330" s="40"/>
      <c r="C330" s="243" t="s">
        <v>640</v>
      </c>
      <c r="D330" s="243" t="s">
        <v>254</v>
      </c>
      <c r="E330" s="244" t="s">
        <v>3961</v>
      </c>
      <c r="F330" s="245" t="s">
        <v>3962</v>
      </c>
      <c r="G330" s="246" t="s">
        <v>220</v>
      </c>
      <c r="H330" s="247">
        <v>21</v>
      </c>
      <c r="I330" s="248"/>
      <c r="J330" s="249">
        <f>ROUND(I330*H330,2)</f>
        <v>0</v>
      </c>
      <c r="K330" s="245" t="s">
        <v>3716</v>
      </c>
      <c r="L330" s="250"/>
      <c r="M330" s="251" t="s">
        <v>19</v>
      </c>
      <c r="N330" s="252" t="s">
        <v>44</v>
      </c>
      <c r="O330" s="85"/>
      <c r="P330" s="222">
        <f>O330*H330</f>
        <v>0</v>
      </c>
      <c r="Q330" s="222">
        <v>0.0031700000000000001</v>
      </c>
      <c r="R330" s="222">
        <f>Q330*H330</f>
        <v>0.066570000000000004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686</v>
      </c>
      <c r="AT330" s="224" t="s">
        <v>254</v>
      </c>
      <c r="AU330" s="224" t="s">
        <v>82</v>
      </c>
      <c r="AY330" s="18" t="s">
        <v>214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80</v>
      </c>
      <c r="BK330" s="225">
        <f>ROUND(I330*H330,2)</f>
        <v>0</v>
      </c>
      <c r="BL330" s="18" t="s">
        <v>686</v>
      </c>
      <c r="BM330" s="224" t="s">
        <v>3963</v>
      </c>
    </row>
    <row r="331" s="2" customFormat="1">
      <c r="A331" s="39"/>
      <c r="B331" s="40"/>
      <c r="C331" s="41"/>
      <c r="D331" s="226" t="s">
        <v>224</v>
      </c>
      <c r="E331" s="41"/>
      <c r="F331" s="227" t="s">
        <v>3962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224</v>
      </c>
      <c r="AU331" s="18" t="s">
        <v>82</v>
      </c>
    </row>
    <row r="332" s="13" customFormat="1">
      <c r="A332" s="13"/>
      <c r="B332" s="233"/>
      <c r="C332" s="234"/>
      <c r="D332" s="226" t="s">
        <v>242</v>
      </c>
      <c r="E332" s="234"/>
      <c r="F332" s="235" t="s">
        <v>3949</v>
      </c>
      <c r="G332" s="234"/>
      <c r="H332" s="236">
        <v>21</v>
      </c>
      <c r="I332" s="237"/>
      <c r="J332" s="234"/>
      <c r="K332" s="234"/>
      <c r="L332" s="238"/>
      <c r="M332" s="239"/>
      <c r="N332" s="240"/>
      <c r="O332" s="240"/>
      <c r="P332" s="240"/>
      <c r="Q332" s="240"/>
      <c r="R332" s="240"/>
      <c r="S332" s="240"/>
      <c r="T332" s="24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2" t="s">
        <v>242</v>
      </c>
      <c r="AU332" s="242" t="s">
        <v>82</v>
      </c>
      <c r="AV332" s="13" t="s">
        <v>82</v>
      </c>
      <c r="AW332" s="13" t="s">
        <v>4</v>
      </c>
      <c r="AX332" s="13" t="s">
        <v>80</v>
      </c>
      <c r="AY332" s="242" t="s">
        <v>214</v>
      </c>
    </row>
    <row r="333" s="2" customFormat="1" ht="16.5" customHeight="1">
      <c r="A333" s="39"/>
      <c r="B333" s="40"/>
      <c r="C333" s="213" t="s">
        <v>646</v>
      </c>
      <c r="D333" s="213" t="s">
        <v>217</v>
      </c>
      <c r="E333" s="214" t="s">
        <v>3964</v>
      </c>
      <c r="F333" s="215" t="s">
        <v>3965</v>
      </c>
      <c r="G333" s="216" t="s">
        <v>277</v>
      </c>
      <c r="H333" s="217">
        <v>4</v>
      </c>
      <c r="I333" s="218"/>
      <c r="J333" s="219">
        <f>ROUND(I333*H333,2)</f>
        <v>0</v>
      </c>
      <c r="K333" s="215" t="s">
        <v>3716</v>
      </c>
      <c r="L333" s="45"/>
      <c r="M333" s="220" t="s">
        <v>19</v>
      </c>
      <c r="N333" s="221" t="s">
        <v>44</v>
      </c>
      <c r="O333" s="85"/>
      <c r="P333" s="222">
        <f>O333*H333</f>
        <v>0</v>
      </c>
      <c r="Q333" s="222">
        <v>3.0000000000000001E-05</v>
      </c>
      <c r="R333" s="222">
        <f>Q333*H333</f>
        <v>0.00012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334</v>
      </c>
      <c r="AT333" s="224" t="s">
        <v>217</v>
      </c>
      <c r="AU333" s="224" t="s">
        <v>82</v>
      </c>
      <c r="AY333" s="18" t="s">
        <v>214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80</v>
      </c>
      <c r="BK333" s="225">
        <f>ROUND(I333*H333,2)</f>
        <v>0</v>
      </c>
      <c r="BL333" s="18" t="s">
        <v>334</v>
      </c>
      <c r="BM333" s="224" t="s">
        <v>3966</v>
      </c>
    </row>
    <row r="334" s="2" customFormat="1">
      <c r="A334" s="39"/>
      <c r="B334" s="40"/>
      <c r="C334" s="41"/>
      <c r="D334" s="226" t="s">
        <v>224</v>
      </c>
      <c r="E334" s="41"/>
      <c r="F334" s="227" t="s">
        <v>3967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224</v>
      </c>
      <c r="AU334" s="18" t="s">
        <v>82</v>
      </c>
    </row>
    <row r="335" s="2" customFormat="1">
      <c r="A335" s="39"/>
      <c r="B335" s="40"/>
      <c r="C335" s="41"/>
      <c r="D335" s="231" t="s">
        <v>226</v>
      </c>
      <c r="E335" s="41"/>
      <c r="F335" s="232" t="s">
        <v>3968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226</v>
      </c>
      <c r="AU335" s="18" t="s">
        <v>82</v>
      </c>
    </row>
    <row r="336" s="2" customFormat="1" ht="16.5" customHeight="1">
      <c r="A336" s="39"/>
      <c r="B336" s="40"/>
      <c r="C336" s="213" t="s">
        <v>652</v>
      </c>
      <c r="D336" s="213" t="s">
        <v>217</v>
      </c>
      <c r="E336" s="214" t="s">
        <v>3969</v>
      </c>
      <c r="F336" s="215" t="s">
        <v>3970</v>
      </c>
      <c r="G336" s="216" t="s">
        <v>523</v>
      </c>
      <c r="H336" s="217">
        <v>4</v>
      </c>
      <c r="I336" s="218"/>
      <c r="J336" s="219">
        <f>ROUND(I336*H336,2)</f>
        <v>0</v>
      </c>
      <c r="K336" s="215" t="s">
        <v>19</v>
      </c>
      <c r="L336" s="45"/>
      <c r="M336" s="220" t="s">
        <v>19</v>
      </c>
      <c r="N336" s="221" t="s">
        <v>44</v>
      </c>
      <c r="O336" s="85"/>
      <c r="P336" s="222">
        <f>O336*H336</f>
        <v>0</v>
      </c>
      <c r="Q336" s="222">
        <v>0</v>
      </c>
      <c r="R336" s="222">
        <f>Q336*H336</f>
        <v>0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250</v>
      </c>
      <c r="AT336" s="224" t="s">
        <v>217</v>
      </c>
      <c r="AU336" s="224" t="s">
        <v>82</v>
      </c>
      <c r="AY336" s="18" t="s">
        <v>214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80</v>
      </c>
      <c r="BK336" s="225">
        <f>ROUND(I336*H336,2)</f>
        <v>0</v>
      </c>
      <c r="BL336" s="18" t="s">
        <v>250</v>
      </c>
      <c r="BM336" s="224" t="s">
        <v>1121</v>
      </c>
    </row>
    <row r="337" s="2" customFormat="1">
      <c r="A337" s="39"/>
      <c r="B337" s="40"/>
      <c r="C337" s="41"/>
      <c r="D337" s="226" t="s">
        <v>224</v>
      </c>
      <c r="E337" s="41"/>
      <c r="F337" s="227" t="s">
        <v>3971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224</v>
      </c>
      <c r="AU337" s="18" t="s">
        <v>82</v>
      </c>
    </row>
    <row r="338" s="2" customFormat="1" ht="16.5" customHeight="1">
      <c r="A338" s="39"/>
      <c r="B338" s="40"/>
      <c r="C338" s="213" t="s">
        <v>658</v>
      </c>
      <c r="D338" s="213" t="s">
        <v>217</v>
      </c>
      <c r="E338" s="214" t="s">
        <v>3972</v>
      </c>
      <c r="F338" s="215" t="s">
        <v>3973</v>
      </c>
      <c r="G338" s="216" t="s">
        <v>277</v>
      </c>
      <c r="H338" s="217">
        <v>2</v>
      </c>
      <c r="I338" s="218"/>
      <c r="J338" s="219">
        <f>ROUND(I338*H338,2)</f>
        <v>0</v>
      </c>
      <c r="K338" s="215" t="s">
        <v>3716</v>
      </c>
      <c r="L338" s="45"/>
      <c r="M338" s="220" t="s">
        <v>19</v>
      </c>
      <c r="N338" s="221" t="s">
        <v>44</v>
      </c>
      <c r="O338" s="85"/>
      <c r="P338" s="222">
        <f>O338*H338</f>
        <v>0</v>
      </c>
      <c r="Q338" s="222">
        <v>0.00012</v>
      </c>
      <c r="R338" s="222">
        <f>Q338*H338</f>
        <v>0.00024000000000000001</v>
      </c>
      <c r="S338" s="222">
        <v>0</v>
      </c>
      <c r="T338" s="223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334</v>
      </c>
      <c r="AT338" s="224" t="s">
        <v>217</v>
      </c>
      <c r="AU338" s="224" t="s">
        <v>82</v>
      </c>
      <c r="AY338" s="18" t="s">
        <v>214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80</v>
      </c>
      <c r="BK338" s="225">
        <f>ROUND(I338*H338,2)</f>
        <v>0</v>
      </c>
      <c r="BL338" s="18" t="s">
        <v>334</v>
      </c>
      <c r="BM338" s="224" t="s">
        <v>3974</v>
      </c>
    </row>
    <row r="339" s="2" customFormat="1">
      <c r="A339" s="39"/>
      <c r="B339" s="40"/>
      <c r="C339" s="41"/>
      <c r="D339" s="226" t="s">
        <v>224</v>
      </c>
      <c r="E339" s="41"/>
      <c r="F339" s="227" t="s">
        <v>3975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224</v>
      </c>
      <c r="AU339" s="18" t="s">
        <v>82</v>
      </c>
    </row>
    <row r="340" s="2" customFormat="1">
      <c r="A340" s="39"/>
      <c r="B340" s="40"/>
      <c r="C340" s="41"/>
      <c r="D340" s="231" t="s">
        <v>226</v>
      </c>
      <c r="E340" s="41"/>
      <c r="F340" s="232" t="s">
        <v>3976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226</v>
      </c>
      <c r="AU340" s="18" t="s">
        <v>82</v>
      </c>
    </row>
    <row r="341" s="2" customFormat="1" ht="16.5" customHeight="1">
      <c r="A341" s="39"/>
      <c r="B341" s="40"/>
      <c r="C341" s="213" t="s">
        <v>664</v>
      </c>
      <c r="D341" s="213" t="s">
        <v>217</v>
      </c>
      <c r="E341" s="214" t="s">
        <v>3977</v>
      </c>
      <c r="F341" s="215" t="s">
        <v>3978</v>
      </c>
      <c r="G341" s="216" t="s">
        <v>523</v>
      </c>
      <c r="H341" s="217">
        <v>2</v>
      </c>
      <c r="I341" s="218"/>
      <c r="J341" s="219">
        <f>ROUND(I341*H341,2)</f>
        <v>0</v>
      </c>
      <c r="K341" s="215" t="s">
        <v>19</v>
      </c>
      <c r="L341" s="45"/>
      <c r="M341" s="220" t="s">
        <v>19</v>
      </c>
      <c r="N341" s="221" t="s">
        <v>44</v>
      </c>
      <c r="O341" s="85"/>
      <c r="P341" s="222">
        <f>O341*H341</f>
        <v>0</v>
      </c>
      <c r="Q341" s="222">
        <v>0</v>
      </c>
      <c r="R341" s="222">
        <f>Q341*H341</f>
        <v>0</v>
      </c>
      <c r="S341" s="222">
        <v>0</v>
      </c>
      <c r="T341" s="223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4" t="s">
        <v>250</v>
      </c>
      <c r="AT341" s="224" t="s">
        <v>217</v>
      </c>
      <c r="AU341" s="224" t="s">
        <v>82</v>
      </c>
      <c r="AY341" s="18" t="s">
        <v>214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8" t="s">
        <v>80</v>
      </c>
      <c r="BK341" s="225">
        <f>ROUND(I341*H341,2)</f>
        <v>0</v>
      </c>
      <c r="BL341" s="18" t="s">
        <v>250</v>
      </c>
      <c r="BM341" s="224" t="s">
        <v>1098</v>
      </c>
    </row>
    <row r="342" s="2" customFormat="1">
      <c r="A342" s="39"/>
      <c r="B342" s="40"/>
      <c r="C342" s="41"/>
      <c r="D342" s="226" t="s">
        <v>224</v>
      </c>
      <c r="E342" s="41"/>
      <c r="F342" s="227" t="s">
        <v>3979</v>
      </c>
      <c r="G342" s="41"/>
      <c r="H342" s="41"/>
      <c r="I342" s="228"/>
      <c r="J342" s="41"/>
      <c r="K342" s="41"/>
      <c r="L342" s="45"/>
      <c r="M342" s="229"/>
      <c r="N342" s="230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224</v>
      </c>
      <c r="AU342" s="18" t="s">
        <v>82</v>
      </c>
    </row>
    <row r="343" s="2" customFormat="1" ht="16.5" customHeight="1">
      <c r="A343" s="39"/>
      <c r="B343" s="40"/>
      <c r="C343" s="213" t="s">
        <v>670</v>
      </c>
      <c r="D343" s="213" t="s">
        <v>217</v>
      </c>
      <c r="E343" s="214" t="s">
        <v>3980</v>
      </c>
      <c r="F343" s="215" t="s">
        <v>3981</v>
      </c>
      <c r="G343" s="216" t="s">
        <v>277</v>
      </c>
      <c r="H343" s="217">
        <v>4</v>
      </c>
      <c r="I343" s="218"/>
      <c r="J343" s="219">
        <f>ROUND(I343*H343,2)</f>
        <v>0</v>
      </c>
      <c r="K343" s="215" t="s">
        <v>3716</v>
      </c>
      <c r="L343" s="45"/>
      <c r="M343" s="220" t="s">
        <v>19</v>
      </c>
      <c r="N343" s="221" t="s">
        <v>44</v>
      </c>
      <c r="O343" s="85"/>
      <c r="P343" s="222">
        <f>O343*H343</f>
        <v>0</v>
      </c>
      <c r="Q343" s="222">
        <v>6.9999999999999994E-05</v>
      </c>
      <c r="R343" s="222">
        <f>Q343*H343</f>
        <v>0.00027999999999999998</v>
      </c>
      <c r="S343" s="222">
        <v>0</v>
      </c>
      <c r="T343" s="22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4" t="s">
        <v>334</v>
      </c>
      <c r="AT343" s="224" t="s">
        <v>217</v>
      </c>
      <c r="AU343" s="224" t="s">
        <v>82</v>
      </c>
      <c r="AY343" s="18" t="s">
        <v>214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80</v>
      </c>
      <c r="BK343" s="225">
        <f>ROUND(I343*H343,2)</f>
        <v>0</v>
      </c>
      <c r="BL343" s="18" t="s">
        <v>334</v>
      </c>
      <c r="BM343" s="224" t="s">
        <v>3982</v>
      </c>
    </row>
    <row r="344" s="2" customFormat="1">
      <c r="A344" s="39"/>
      <c r="B344" s="40"/>
      <c r="C344" s="41"/>
      <c r="D344" s="226" t="s">
        <v>224</v>
      </c>
      <c r="E344" s="41"/>
      <c r="F344" s="227" t="s">
        <v>3983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224</v>
      </c>
      <c r="AU344" s="18" t="s">
        <v>82</v>
      </c>
    </row>
    <row r="345" s="2" customFormat="1">
      <c r="A345" s="39"/>
      <c r="B345" s="40"/>
      <c r="C345" s="41"/>
      <c r="D345" s="231" t="s">
        <v>226</v>
      </c>
      <c r="E345" s="41"/>
      <c r="F345" s="232" t="s">
        <v>3984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226</v>
      </c>
      <c r="AU345" s="18" t="s">
        <v>82</v>
      </c>
    </row>
    <row r="346" s="2" customFormat="1" ht="16.5" customHeight="1">
      <c r="A346" s="39"/>
      <c r="B346" s="40"/>
      <c r="C346" s="243" t="s">
        <v>677</v>
      </c>
      <c r="D346" s="243" t="s">
        <v>254</v>
      </c>
      <c r="E346" s="244" t="s">
        <v>3985</v>
      </c>
      <c r="F346" s="245" t="s">
        <v>3986</v>
      </c>
      <c r="G346" s="246" t="s">
        <v>277</v>
      </c>
      <c r="H346" s="247">
        <v>4</v>
      </c>
      <c r="I346" s="248"/>
      <c r="J346" s="249">
        <f>ROUND(I346*H346,2)</f>
        <v>0</v>
      </c>
      <c r="K346" s="245" t="s">
        <v>3716</v>
      </c>
      <c r="L346" s="250"/>
      <c r="M346" s="251" t="s">
        <v>19</v>
      </c>
      <c r="N346" s="252" t="s">
        <v>44</v>
      </c>
      <c r="O346" s="85"/>
      <c r="P346" s="222">
        <f>O346*H346</f>
        <v>0</v>
      </c>
      <c r="Q346" s="222">
        <v>0.00023000000000000001</v>
      </c>
      <c r="R346" s="222">
        <f>Q346*H346</f>
        <v>0.00092000000000000003</v>
      </c>
      <c r="S346" s="222">
        <v>0</v>
      </c>
      <c r="T346" s="223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4" t="s">
        <v>604</v>
      </c>
      <c r="AT346" s="224" t="s">
        <v>254</v>
      </c>
      <c r="AU346" s="224" t="s">
        <v>82</v>
      </c>
      <c r="AY346" s="18" t="s">
        <v>214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80</v>
      </c>
      <c r="BK346" s="225">
        <f>ROUND(I346*H346,2)</f>
        <v>0</v>
      </c>
      <c r="BL346" s="18" t="s">
        <v>334</v>
      </c>
      <c r="BM346" s="224" t="s">
        <v>3987</v>
      </c>
    </row>
    <row r="347" s="2" customFormat="1">
      <c r="A347" s="39"/>
      <c r="B347" s="40"/>
      <c r="C347" s="41"/>
      <c r="D347" s="226" t="s">
        <v>224</v>
      </c>
      <c r="E347" s="41"/>
      <c r="F347" s="227" t="s">
        <v>3986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224</v>
      </c>
      <c r="AU347" s="18" t="s">
        <v>82</v>
      </c>
    </row>
    <row r="348" s="2" customFormat="1" ht="16.5" customHeight="1">
      <c r="A348" s="39"/>
      <c r="B348" s="40"/>
      <c r="C348" s="213" t="s">
        <v>683</v>
      </c>
      <c r="D348" s="213" t="s">
        <v>217</v>
      </c>
      <c r="E348" s="214" t="s">
        <v>866</v>
      </c>
      <c r="F348" s="215" t="s">
        <v>867</v>
      </c>
      <c r="G348" s="216" t="s">
        <v>277</v>
      </c>
      <c r="H348" s="217">
        <v>8</v>
      </c>
      <c r="I348" s="218"/>
      <c r="J348" s="219">
        <f>ROUND(I348*H348,2)</f>
        <v>0</v>
      </c>
      <c r="K348" s="215" t="s">
        <v>3716</v>
      </c>
      <c r="L348" s="45"/>
      <c r="M348" s="220" t="s">
        <v>19</v>
      </c>
      <c r="N348" s="221" t="s">
        <v>44</v>
      </c>
      <c r="O348" s="85"/>
      <c r="P348" s="222">
        <f>O348*H348</f>
        <v>0</v>
      </c>
      <c r="Q348" s="222">
        <v>0.00014999999999999999</v>
      </c>
      <c r="R348" s="222">
        <f>Q348*H348</f>
        <v>0.0011999999999999999</v>
      </c>
      <c r="S348" s="222">
        <v>0</v>
      </c>
      <c r="T348" s="22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334</v>
      </c>
      <c r="AT348" s="224" t="s">
        <v>217</v>
      </c>
      <c r="AU348" s="224" t="s">
        <v>82</v>
      </c>
      <c r="AY348" s="18" t="s">
        <v>214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80</v>
      </c>
      <c r="BK348" s="225">
        <f>ROUND(I348*H348,2)</f>
        <v>0</v>
      </c>
      <c r="BL348" s="18" t="s">
        <v>334</v>
      </c>
      <c r="BM348" s="224" t="s">
        <v>3988</v>
      </c>
    </row>
    <row r="349" s="2" customFormat="1">
      <c r="A349" s="39"/>
      <c r="B349" s="40"/>
      <c r="C349" s="41"/>
      <c r="D349" s="226" t="s">
        <v>224</v>
      </c>
      <c r="E349" s="41"/>
      <c r="F349" s="227" t="s">
        <v>869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224</v>
      </c>
      <c r="AU349" s="18" t="s">
        <v>82</v>
      </c>
    </row>
    <row r="350" s="2" customFormat="1">
      <c r="A350" s="39"/>
      <c r="B350" s="40"/>
      <c r="C350" s="41"/>
      <c r="D350" s="231" t="s">
        <v>226</v>
      </c>
      <c r="E350" s="41"/>
      <c r="F350" s="232" t="s">
        <v>3989</v>
      </c>
      <c r="G350" s="41"/>
      <c r="H350" s="41"/>
      <c r="I350" s="228"/>
      <c r="J350" s="41"/>
      <c r="K350" s="41"/>
      <c r="L350" s="45"/>
      <c r="M350" s="229"/>
      <c r="N350" s="230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226</v>
      </c>
      <c r="AU350" s="18" t="s">
        <v>82</v>
      </c>
    </row>
    <row r="351" s="2" customFormat="1" ht="16.5" customHeight="1">
      <c r="A351" s="39"/>
      <c r="B351" s="40"/>
      <c r="C351" s="243" t="s">
        <v>690</v>
      </c>
      <c r="D351" s="243" t="s">
        <v>254</v>
      </c>
      <c r="E351" s="244" t="s">
        <v>3990</v>
      </c>
      <c r="F351" s="245" t="s">
        <v>3991</v>
      </c>
      <c r="G351" s="246" t="s">
        <v>277</v>
      </c>
      <c r="H351" s="247">
        <v>4</v>
      </c>
      <c r="I351" s="248"/>
      <c r="J351" s="249">
        <f>ROUND(I351*H351,2)</f>
        <v>0</v>
      </c>
      <c r="K351" s="245" t="s">
        <v>19</v>
      </c>
      <c r="L351" s="250"/>
      <c r="M351" s="251" t="s">
        <v>19</v>
      </c>
      <c r="N351" s="252" t="s">
        <v>44</v>
      </c>
      <c r="O351" s="85"/>
      <c r="P351" s="222">
        <f>O351*H351</f>
        <v>0</v>
      </c>
      <c r="Q351" s="222">
        <v>0.014370000000000001</v>
      </c>
      <c r="R351" s="222">
        <f>Q351*H351</f>
        <v>0.057480000000000003</v>
      </c>
      <c r="S351" s="222">
        <v>0</v>
      </c>
      <c r="T351" s="22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4" t="s">
        <v>686</v>
      </c>
      <c r="AT351" s="224" t="s">
        <v>254</v>
      </c>
      <c r="AU351" s="224" t="s">
        <v>82</v>
      </c>
      <c r="AY351" s="18" t="s">
        <v>214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8" t="s">
        <v>80</v>
      </c>
      <c r="BK351" s="225">
        <f>ROUND(I351*H351,2)</f>
        <v>0</v>
      </c>
      <c r="BL351" s="18" t="s">
        <v>686</v>
      </c>
      <c r="BM351" s="224" t="s">
        <v>3992</v>
      </c>
    </row>
    <row r="352" s="2" customFormat="1">
      <c r="A352" s="39"/>
      <c r="B352" s="40"/>
      <c r="C352" s="41"/>
      <c r="D352" s="226" t="s">
        <v>224</v>
      </c>
      <c r="E352" s="41"/>
      <c r="F352" s="227" t="s">
        <v>3993</v>
      </c>
      <c r="G352" s="41"/>
      <c r="H352" s="41"/>
      <c r="I352" s="228"/>
      <c r="J352" s="41"/>
      <c r="K352" s="41"/>
      <c r="L352" s="45"/>
      <c r="M352" s="229"/>
      <c r="N352" s="230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224</v>
      </c>
      <c r="AU352" s="18" t="s">
        <v>82</v>
      </c>
    </row>
    <row r="353" s="2" customFormat="1" ht="16.5" customHeight="1">
      <c r="A353" s="39"/>
      <c r="B353" s="40"/>
      <c r="C353" s="243" t="s">
        <v>694</v>
      </c>
      <c r="D353" s="243" t="s">
        <v>254</v>
      </c>
      <c r="E353" s="244" t="s">
        <v>3994</v>
      </c>
      <c r="F353" s="245" t="s">
        <v>3995</v>
      </c>
      <c r="G353" s="246" t="s">
        <v>277</v>
      </c>
      <c r="H353" s="247">
        <v>4</v>
      </c>
      <c r="I353" s="248"/>
      <c r="J353" s="249">
        <f>ROUND(I353*H353,2)</f>
        <v>0</v>
      </c>
      <c r="K353" s="245" t="s">
        <v>3716</v>
      </c>
      <c r="L353" s="250"/>
      <c r="M353" s="251" t="s">
        <v>19</v>
      </c>
      <c r="N353" s="252" t="s">
        <v>44</v>
      </c>
      <c r="O353" s="85"/>
      <c r="P353" s="222">
        <f>O353*H353</f>
        <v>0</v>
      </c>
      <c r="Q353" s="222">
        <v>0.00089999999999999998</v>
      </c>
      <c r="R353" s="222">
        <f>Q353*H353</f>
        <v>0.0035999999999999999</v>
      </c>
      <c r="S353" s="222">
        <v>0</v>
      </c>
      <c r="T353" s="223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4" t="s">
        <v>686</v>
      </c>
      <c r="AT353" s="224" t="s">
        <v>254</v>
      </c>
      <c r="AU353" s="224" t="s">
        <v>82</v>
      </c>
      <c r="AY353" s="18" t="s">
        <v>214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8" t="s">
        <v>80</v>
      </c>
      <c r="BK353" s="225">
        <f>ROUND(I353*H353,2)</f>
        <v>0</v>
      </c>
      <c r="BL353" s="18" t="s">
        <v>686</v>
      </c>
      <c r="BM353" s="224" t="s">
        <v>3996</v>
      </c>
    </row>
    <row r="354" s="2" customFormat="1">
      <c r="A354" s="39"/>
      <c r="B354" s="40"/>
      <c r="C354" s="41"/>
      <c r="D354" s="226" t="s">
        <v>224</v>
      </c>
      <c r="E354" s="41"/>
      <c r="F354" s="227" t="s">
        <v>3995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224</v>
      </c>
      <c r="AU354" s="18" t="s">
        <v>82</v>
      </c>
    </row>
    <row r="355" s="2" customFormat="1" ht="16.5" customHeight="1">
      <c r="A355" s="39"/>
      <c r="B355" s="40"/>
      <c r="C355" s="213" t="s">
        <v>700</v>
      </c>
      <c r="D355" s="213" t="s">
        <v>217</v>
      </c>
      <c r="E355" s="214" t="s">
        <v>888</v>
      </c>
      <c r="F355" s="215" t="s">
        <v>889</v>
      </c>
      <c r="G355" s="216" t="s">
        <v>277</v>
      </c>
      <c r="H355" s="217">
        <v>6</v>
      </c>
      <c r="I355" s="218"/>
      <c r="J355" s="219">
        <f>ROUND(I355*H355,2)</f>
        <v>0</v>
      </c>
      <c r="K355" s="215" t="s">
        <v>3716</v>
      </c>
      <c r="L355" s="45"/>
      <c r="M355" s="220" t="s">
        <v>19</v>
      </c>
      <c r="N355" s="221" t="s">
        <v>44</v>
      </c>
      <c r="O355" s="85"/>
      <c r="P355" s="222">
        <f>O355*H355</f>
        <v>0</v>
      </c>
      <c r="Q355" s="222">
        <v>0.00020000000000000001</v>
      </c>
      <c r="R355" s="222">
        <f>Q355*H355</f>
        <v>0.0012000000000000001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334</v>
      </c>
      <c r="AT355" s="224" t="s">
        <v>217</v>
      </c>
      <c r="AU355" s="224" t="s">
        <v>82</v>
      </c>
      <c r="AY355" s="18" t="s">
        <v>214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80</v>
      </c>
      <c r="BK355" s="225">
        <f>ROUND(I355*H355,2)</f>
        <v>0</v>
      </c>
      <c r="BL355" s="18" t="s">
        <v>334</v>
      </c>
      <c r="BM355" s="224" t="s">
        <v>3997</v>
      </c>
    </row>
    <row r="356" s="2" customFormat="1">
      <c r="A356" s="39"/>
      <c r="B356" s="40"/>
      <c r="C356" s="41"/>
      <c r="D356" s="226" t="s">
        <v>224</v>
      </c>
      <c r="E356" s="41"/>
      <c r="F356" s="227" t="s">
        <v>891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224</v>
      </c>
      <c r="AU356" s="18" t="s">
        <v>82</v>
      </c>
    </row>
    <row r="357" s="2" customFormat="1">
      <c r="A357" s="39"/>
      <c r="B357" s="40"/>
      <c r="C357" s="41"/>
      <c r="D357" s="231" t="s">
        <v>226</v>
      </c>
      <c r="E357" s="41"/>
      <c r="F357" s="232" t="s">
        <v>3998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226</v>
      </c>
      <c r="AU357" s="18" t="s">
        <v>82</v>
      </c>
    </row>
    <row r="358" s="2" customFormat="1" ht="16.5" customHeight="1">
      <c r="A358" s="39"/>
      <c r="B358" s="40"/>
      <c r="C358" s="243" t="s">
        <v>705</v>
      </c>
      <c r="D358" s="243" t="s">
        <v>254</v>
      </c>
      <c r="E358" s="244" t="s">
        <v>3999</v>
      </c>
      <c r="F358" s="245" t="s">
        <v>4000</v>
      </c>
      <c r="G358" s="246" t="s">
        <v>277</v>
      </c>
      <c r="H358" s="247">
        <v>4</v>
      </c>
      <c r="I358" s="248"/>
      <c r="J358" s="249">
        <f>ROUND(I358*H358,2)</f>
        <v>0</v>
      </c>
      <c r="K358" s="245" t="s">
        <v>3716</v>
      </c>
      <c r="L358" s="250"/>
      <c r="M358" s="251" t="s">
        <v>19</v>
      </c>
      <c r="N358" s="252" t="s">
        <v>44</v>
      </c>
      <c r="O358" s="85"/>
      <c r="P358" s="222">
        <f>O358*H358</f>
        <v>0</v>
      </c>
      <c r="Q358" s="222">
        <v>0.00122</v>
      </c>
      <c r="R358" s="222">
        <f>Q358*H358</f>
        <v>0.0048799999999999998</v>
      </c>
      <c r="S358" s="222">
        <v>0</v>
      </c>
      <c r="T358" s="22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604</v>
      </c>
      <c r="AT358" s="224" t="s">
        <v>254</v>
      </c>
      <c r="AU358" s="224" t="s">
        <v>82</v>
      </c>
      <c r="AY358" s="18" t="s">
        <v>214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80</v>
      </c>
      <c r="BK358" s="225">
        <f>ROUND(I358*H358,2)</f>
        <v>0</v>
      </c>
      <c r="BL358" s="18" t="s">
        <v>334</v>
      </c>
      <c r="BM358" s="224" t="s">
        <v>4001</v>
      </c>
    </row>
    <row r="359" s="2" customFormat="1">
      <c r="A359" s="39"/>
      <c r="B359" s="40"/>
      <c r="C359" s="41"/>
      <c r="D359" s="226" t="s">
        <v>224</v>
      </c>
      <c r="E359" s="41"/>
      <c r="F359" s="227" t="s">
        <v>4000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224</v>
      </c>
      <c r="AU359" s="18" t="s">
        <v>82</v>
      </c>
    </row>
    <row r="360" s="2" customFormat="1" ht="16.5" customHeight="1">
      <c r="A360" s="39"/>
      <c r="B360" s="40"/>
      <c r="C360" s="213" t="s">
        <v>709</v>
      </c>
      <c r="D360" s="213" t="s">
        <v>217</v>
      </c>
      <c r="E360" s="214" t="s">
        <v>4002</v>
      </c>
      <c r="F360" s="215" t="s">
        <v>4003</v>
      </c>
      <c r="G360" s="216" t="s">
        <v>523</v>
      </c>
      <c r="H360" s="217">
        <v>2</v>
      </c>
      <c r="I360" s="218"/>
      <c r="J360" s="219">
        <f>ROUND(I360*H360,2)</f>
        <v>0</v>
      </c>
      <c r="K360" s="215" t="s">
        <v>19</v>
      </c>
      <c r="L360" s="45"/>
      <c r="M360" s="220" t="s">
        <v>19</v>
      </c>
      <c r="N360" s="221" t="s">
        <v>44</v>
      </c>
      <c r="O360" s="85"/>
      <c r="P360" s="222">
        <f>O360*H360</f>
        <v>0</v>
      </c>
      <c r="Q360" s="222">
        <v>0</v>
      </c>
      <c r="R360" s="222">
        <f>Q360*H360</f>
        <v>0</v>
      </c>
      <c r="S360" s="222">
        <v>0</v>
      </c>
      <c r="T360" s="223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4" t="s">
        <v>250</v>
      </c>
      <c r="AT360" s="224" t="s">
        <v>217</v>
      </c>
      <c r="AU360" s="224" t="s">
        <v>82</v>
      </c>
      <c r="AY360" s="18" t="s">
        <v>214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8" t="s">
        <v>80</v>
      </c>
      <c r="BK360" s="225">
        <f>ROUND(I360*H360,2)</f>
        <v>0</v>
      </c>
      <c r="BL360" s="18" t="s">
        <v>250</v>
      </c>
      <c r="BM360" s="224" t="s">
        <v>1090</v>
      </c>
    </row>
    <row r="361" s="2" customFormat="1">
      <c r="A361" s="39"/>
      <c r="B361" s="40"/>
      <c r="C361" s="41"/>
      <c r="D361" s="226" t="s">
        <v>224</v>
      </c>
      <c r="E361" s="41"/>
      <c r="F361" s="227" t="s">
        <v>4004</v>
      </c>
      <c r="G361" s="41"/>
      <c r="H361" s="41"/>
      <c r="I361" s="228"/>
      <c r="J361" s="41"/>
      <c r="K361" s="41"/>
      <c r="L361" s="45"/>
      <c r="M361" s="229"/>
      <c r="N361" s="230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224</v>
      </c>
      <c r="AU361" s="18" t="s">
        <v>82</v>
      </c>
    </row>
    <row r="362" s="2" customFormat="1" ht="16.5" customHeight="1">
      <c r="A362" s="39"/>
      <c r="B362" s="40"/>
      <c r="C362" s="213" t="s">
        <v>715</v>
      </c>
      <c r="D362" s="213" t="s">
        <v>217</v>
      </c>
      <c r="E362" s="214" t="s">
        <v>925</v>
      </c>
      <c r="F362" s="215" t="s">
        <v>926</v>
      </c>
      <c r="G362" s="216" t="s">
        <v>277</v>
      </c>
      <c r="H362" s="217">
        <v>2</v>
      </c>
      <c r="I362" s="218"/>
      <c r="J362" s="219">
        <f>ROUND(I362*H362,2)</f>
        <v>0</v>
      </c>
      <c r="K362" s="215" t="s">
        <v>3716</v>
      </c>
      <c r="L362" s="45"/>
      <c r="M362" s="220" t="s">
        <v>19</v>
      </c>
      <c r="N362" s="221" t="s">
        <v>44</v>
      </c>
      <c r="O362" s="85"/>
      <c r="P362" s="222">
        <f>O362*H362</f>
        <v>0</v>
      </c>
      <c r="Q362" s="222">
        <v>0.00021000000000000001</v>
      </c>
      <c r="R362" s="222">
        <f>Q362*H362</f>
        <v>0.00042000000000000002</v>
      </c>
      <c r="S362" s="222">
        <v>0</v>
      </c>
      <c r="T362" s="22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4" t="s">
        <v>334</v>
      </c>
      <c r="AT362" s="224" t="s">
        <v>217</v>
      </c>
      <c r="AU362" s="224" t="s">
        <v>82</v>
      </c>
      <c r="AY362" s="18" t="s">
        <v>214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80</v>
      </c>
      <c r="BK362" s="225">
        <f>ROUND(I362*H362,2)</f>
        <v>0</v>
      </c>
      <c r="BL362" s="18" t="s">
        <v>334</v>
      </c>
      <c r="BM362" s="224" t="s">
        <v>4005</v>
      </c>
    </row>
    <row r="363" s="2" customFormat="1">
      <c r="A363" s="39"/>
      <c r="B363" s="40"/>
      <c r="C363" s="41"/>
      <c r="D363" s="226" t="s">
        <v>224</v>
      </c>
      <c r="E363" s="41"/>
      <c r="F363" s="227" t="s">
        <v>928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224</v>
      </c>
      <c r="AU363" s="18" t="s">
        <v>82</v>
      </c>
    </row>
    <row r="364" s="2" customFormat="1">
      <c r="A364" s="39"/>
      <c r="B364" s="40"/>
      <c r="C364" s="41"/>
      <c r="D364" s="231" t="s">
        <v>226</v>
      </c>
      <c r="E364" s="41"/>
      <c r="F364" s="232" t="s">
        <v>4006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226</v>
      </c>
      <c r="AU364" s="18" t="s">
        <v>82</v>
      </c>
    </row>
    <row r="365" s="2" customFormat="1" ht="16.5" customHeight="1">
      <c r="A365" s="39"/>
      <c r="B365" s="40"/>
      <c r="C365" s="243" t="s">
        <v>722</v>
      </c>
      <c r="D365" s="243" t="s">
        <v>254</v>
      </c>
      <c r="E365" s="244" t="s">
        <v>4007</v>
      </c>
      <c r="F365" s="245" t="s">
        <v>4008</v>
      </c>
      <c r="G365" s="246" t="s">
        <v>277</v>
      </c>
      <c r="H365" s="247">
        <v>2</v>
      </c>
      <c r="I365" s="248"/>
      <c r="J365" s="249">
        <f>ROUND(I365*H365,2)</f>
        <v>0</v>
      </c>
      <c r="K365" s="245" t="s">
        <v>19</v>
      </c>
      <c r="L365" s="250"/>
      <c r="M365" s="251" t="s">
        <v>19</v>
      </c>
      <c r="N365" s="252" t="s">
        <v>44</v>
      </c>
      <c r="O365" s="85"/>
      <c r="P365" s="222">
        <f>O365*H365</f>
        <v>0</v>
      </c>
      <c r="Q365" s="222">
        <v>0.0024199999999999998</v>
      </c>
      <c r="R365" s="222">
        <f>Q365*H365</f>
        <v>0.0048399999999999997</v>
      </c>
      <c r="S365" s="222">
        <v>0</v>
      </c>
      <c r="T365" s="223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4" t="s">
        <v>604</v>
      </c>
      <c r="AT365" s="224" t="s">
        <v>254</v>
      </c>
      <c r="AU365" s="224" t="s">
        <v>82</v>
      </c>
      <c r="AY365" s="18" t="s">
        <v>214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8" t="s">
        <v>80</v>
      </c>
      <c r="BK365" s="225">
        <f>ROUND(I365*H365,2)</f>
        <v>0</v>
      </c>
      <c r="BL365" s="18" t="s">
        <v>334</v>
      </c>
      <c r="BM365" s="224" t="s">
        <v>4009</v>
      </c>
    </row>
    <row r="366" s="2" customFormat="1">
      <c r="A366" s="39"/>
      <c r="B366" s="40"/>
      <c r="C366" s="41"/>
      <c r="D366" s="226" t="s">
        <v>224</v>
      </c>
      <c r="E366" s="41"/>
      <c r="F366" s="227" t="s">
        <v>4008</v>
      </c>
      <c r="G366" s="41"/>
      <c r="H366" s="41"/>
      <c r="I366" s="228"/>
      <c r="J366" s="41"/>
      <c r="K366" s="41"/>
      <c r="L366" s="45"/>
      <c r="M366" s="229"/>
      <c r="N366" s="230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224</v>
      </c>
      <c r="AU366" s="18" t="s">
        <v>82</v>
      </c>
    </row>
    <row r="367" s="2" customFormat="1" ht="16.5" customHeight="1">
      <c r="A367" s="39"/>
      <c r="B367" s="40"/>
      <c r="C367" s="213" t="s">
        <v>726</v>
      </c>
      <c r="D367" s="213" t="s">
        <v>217</v>
      </c>
      <c r="E367" s="214" t="s">
        <v>4010</v>
      </c>
      <c r="F367" s="215" t="s">
        <v>4011</v>
      </c>
      <c r="G367" s="216" t="s">
        <v>277</v>
      </c>
      <c r="H367" s="217">
        <v>20</v>
      </c>
      <c r="I367" s="218"/>
      <c r="J367" s="219">
        <f>ROUND(I367*H367,2)</f>
        <v>0</v>
      </c>
      <c r="K367" s="215" t="s">
        <v>3716</v>
      </c>
      <c r="L367" s="45"/>
      <c r="M367" s="220" t="s">
        <v>19</v>
      </c>
      <c r="N367" s="221" t="s">
        <v>44</v>
      </c>
      <c r="O367" s="85"/>
      <c r="P367" s="222">
        <f>O367*H367</f>
        <v>0</v>
      </c>
      <c r="Q367" s="222">
        <v>0.00029999999999999997</v>
      </c>
      <c r="R367" s="222">
        <f>Q367*H367</f>
        <v>0.0059999999999999993</v>
      </c>
      <c r="S367" s="222">
        <v>0</v>
      </c>
      <c r="T367" s="223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4" t="s">
        <v>334</v>
      </c>
      <c r="AT367" s="224" t="s">
        <v>217</v>
      </c>
      <c r="AU367" s="224" t="s">
        <v>82</v>
      </c>
      <c r="AY367" s="18" t="s">
        <v>214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8" t="s">
        <v>80</v>
      </c>
      <c r="BK367" s="225">
        <f>ROUND(I367*H367,2)</f>
        <v>0</v>
      </c>
      <c r="BL367" s="18" t="s">
        <v>334</v>
      </c>
      <c r="BM367" s="224" t="s">
        <v>4012</v>
      </c>
    </row>
    <row r="368" s="2" customFormat="1">
      <c r="A368" s="39"/>
      <c r="B368" s="40"/>
      <c r="C368" s="41"/>
      <c r="D368" s="226" t="s">
        <v>224</v>
      </c>
      <c r="E368" s="41"/>
      <c r="F368" s="227" t="s">
        <v>4013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224</v>
      </c>
      <c r="AU368" s="18" t="s">
        <v>82</v>
      </c>
    </row>
    <row r="369" s="2" customFormat="1">
      <c r="A369" s="39"/>
      <c r="B369" s="40"/>
      <c r="C369" s="41"/>
      <c r="D369" s="231" t="s">
        <v>226</v>
      </c>
      <c r="E369" s="41"/>
      <c r="F369" s="232" t="s">
        <v>4014</v>
      </c>
      <c r="G369" s="41"/>
      <c r="H369" s="41"/>
      <c r="I369" s="228"/>
      <c r="J369" s="41"/>
      <c r="K369" s="41"/>
      <c r="L369" s="45"/>
      <c r="M369" s="229"/>
      <c r="N369" s="230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226</v>
      </c>
      <c r="AU369" s="18" t="s">
        <v>82</v>
      </c>
    </row>
    <row r="370" s="2" customFormat="1" ht="16.5" customHeight="1">
      <c r="A370" s="39"/>
      <c r="B370" s="40"/>
      <c r="C370" s="243" t="s">
        <v>732</v>
      </c>
      <c r="D370" s="243" t="s">
        <v>254</v>
      </c>
      <c r="E370" s="244" t="s">
        <v>4015</v>
      </c>
      <c r="F370" s="245" t="s">
        <v>4016</v>
      </c>
      <c r="G370" s="246" t="s">
        <v>277</v>
      </c>
      <c r="H370" s="247">
        <v>6</v>
      </c>
      <c r="I370" s="248"/>
      <c r="J370" s="249">
        <f>ROUND(I370*H370,2)</f>
        <v>0</v>
      </c>
      <c r="K370" s="245" t="s">
        <v>19</v>
      </c>
      <c r="L370" s="250"/>
      <c r="M370" s="251" t="s">
        <v>19</v>
      </c>
      <c r="N370" s="252" t="s">
        <v>44</v>
      </c>
      <c r="O370" s="85"/>
      <c r="P370" s="222">
        <f>O370*H370</f>
        <v>0</v>
      </c>
      <c r="Q370" s="222">
        <v>0.031850000000000003</v>
      </c>
      <c r="R370" s="222">
        <f>Q370*H370</f>
        <v>0.19110000000000002</v>
      </c>
      <c r="S370" s="222">
        <v>0</v>
      </c>
      <c r="T370" s="223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4" t="s">
        <v>686</v>
      </c>
      <c r="AT370" s="224" t="s">
        <v>254</v>
      </c>
      <c r="AU370" s="224" t="s">
        <v>82</v>
      </c>
      <c r="AY370" s="18" t="s">
        <v>214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8" t="s">
        <v>80</v>
      </c>
      <c r="BK370" s="225">
        <f>ROUND(I370*H370,2)</f>
        <v>0</v>
      </c>
      <c r="BL370" s="18" t="s">
        <v>686</v>
      </c>
      <c r="BM370" s="224" t="s">
        <v>4017</v>
      </c>
    </row>
    <row r="371" s="2" customFormat="1">
      <c r="A371" s="39"/>
      <c r="B371" s="40"/>
      <c r="C371" s="41"/>
      <c r="D371" s="226" t="s">
        <v>224</v>
      </c>
      <c r="E371" s="41"/>
      <c r="F371" s="227" t="s">
        <v>4016</v>
      </c>
      <c r="G371" s="41"/>
      <c r="H371" s="41"/>
      <c r="I371" s="228"/>
      <c r="J371" s="41"/>
      <c r="K371" s="41"/>
      <c r="L371" s="45"/>
      <c r="M371" s="229"/>
      <c r="N371" s="230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224</v>
      </c>
      <c r="AU371" s="18" t="s">
        <v>82</v>
      </c>
    </row>
    <row r="372" s="2" customFormat="1" ht="16.5" customHeight="1">
      <c r="A372" s="39"/>
      <c r="B372" s="40"/>
      <c r="C372" s="243" t="s">
        <v>738</v>
      </c>
      <c r="D372" s="243" t="s">
        <v>254</v>
      </c>
      <c r="E372" s="244" t="s">
        <v>4018</v>
      </c>
      <c r="F372" s="245" t="s">
        <v>4019</v>
      </c>
      <c r="G372" s="246" t="s">
        <v>277</v>
      </c>
      <c r="H372" s="247">
        <v>6</v>
      </c>
      <c r="I372" s="248"/>
      <c r="J372" s="249">
        <f>ROUND(I372*H372,2)</f>
        <v>0</v>
      </c>
      <c r="K372" s="245" t="s">
        <v>19</v>
      </c>
      <c r="L372" s="250"/>
      <c r="M372" s="251" t="s">
        <v>19</v>
      </c>
      <c r="N372" s="252" t="s">
        <v>44</v>
      </c>
      <c r="O372" s="85"/>
      <c r="P372" s="222">
        <f>O372*H372</f>
        <v>0</v>
      </c>
      <c r="Q372" s="222">
        <v>0.00362</v>
      </c>
      <c r="R372" s="222">
        <f>Q372*H372</f>
        <v>0.02172</v>
      </c>
      <c r="S372" s="222">
        <v>0</v>
      </c>
      <c r="T372" s="223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4" t="s">
        <v>686</v>
      </c>
      <c r="AT372" s="224" t="s">
        <v>254</v>
      </c>
      <c r="AU372" s="224" t="s">
        <v>82</v>
      </c>
      <c r="AY372" s="18" t="s">
        <v>214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8" t="s">
        <v>80</v>
      </c>
      <c r="BK372" s="225">
        <f>ROUND(I372*H372,2)</f>
        <v>0</v>
      </c>
      <c r="BL372" s="18" t="s">
        <v>686</v>
      </c>
      <c r="BM372" s="224" t="s">
        <v>4020</v>
      </c>
    </row>
    <row r="373" s="2" customFormat="1">
      <c r="A373" s="39"/>
      <c r="B373" s="40"/>
      <c r="C373" s="41"/>
      <c r="D373" s="226" t="s">
        <v>224</v>
      </c>
      <c r="E373" s="41"/>
      <c r="F373" s="227" t="s">
        <v>4019</v>
      </c>
      <c r="G373" s="41"/>
      <c r="H373" s="41"/>
      <c r="I373" s="228"/>
      <c r="J373" s="41"/>
      <c r="K373" s="41"/>
      <c r="L373" s="45"/>
      <c r="M373" s="229"/>
      <c r="N373" s="230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224</v>
      </c>
      <c r="AU373" s="18" t="s">
        <v>82</v>
      </c>
    </row>
    <row r="374" s="2" customFormat="1" ht="16.5" customHeight="1">
      <c r="A374" s="39"/>
      <c r="B374" s="40"/>
      <c r="C374" s="243" t="s">
        <v>742</v>
      </c>
      <c r="D374" s="243" t="s">
        <v>254</v>
      </c>
      <c r="E374" s="244" t="s">
        <v>4021</v>
      </c>
      <c r="F374" s="245" t="s">
        <v>4022</v>
      </c>
      <c r="G374" s="246" t="s">
        <v>277</v>
      </c>
      <c r="H374" s="247">
        <v>2</v>
      </c>
      <c r="I374" s="248"/>
      <c r="J374" s="249">
        <f>ROUND(I374*H374,2)</f>
        <v>0</v>
      </c>
      <c r="K374" s="245" t="s">
        <v>19</v>
      </c>
      <c r="L374" s="250"/>
      <c r="M374" s="251" t="s">
        <v>19</v>
      </c>
      <c r="N374" s="252" t="s">
        <v>44</v>
      </c>
      <c r="O374" s="85"/>
      <c r="P374" s="222">
        <f>O374*H374</f>
        <v>0</v>
      </c>
      <c r="Q374" s="222">
        <v>0.00362</v>
      </c>
      <c r="R374" s="222">
        <f>Q374*H374</f>
        <v>0.0072399999999999999</v>
      </c>
      <c r="S374" s="222">
        <v>0</v>
      </c>
      <c r="T374" s="223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4" t="s">
        <v>686</v>
      </c>
      <c r="AT374" s="224" t="s">
        <v>254</v>
      </c>
      <c r="AU374" s="224" t="s">
        <v>82</v>
      </c>
      <c r="AY374" s="18" t="s">
        <v>214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8" t="s">
        <v>80</v>
      </c>
      <c r="BK374" s="225">
        <f>ROUND(I374*H374,2)</f>
        <v>0</v>
      </c>
      <c r="BL374" s="18" t="s">
        <v>686</v>
      </c>
      <c r="BM374" s="224" t="s">
        <v>4023</v>
      </c>
    </row>
    <row r="375" s="2" customFormat="1">
      <c r="A375" s="39"/>
      <c r="B375" s="40"/>
      <c r="C375" s="41"/>
      <c r="D375" s="226" t="s">
        <v>224</v>
      </c>
      <c r="E375" s="41"/>
      <c r="F375" s="227" t="s">
        <v>4022</v>
      </c>
      <c r="G375" s="41"/>
      <c r="H375" s="41"/>
      <c r="I375" s="228"/>
      <c r="J375" s="41"/>
      <c r="K375" s="41"/>
      <c r="L375" s="45"/>
      <c r="M375" s="229"/>
      <c r="N375" s="230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224</v>
      </c>
      <c r="AU375" s="18" t="s">
        <v>82</v>
      </c>
    </row>
    <row r="376" s="2" customFormat="1" ht="16.5" customHeight="1">
      <c r="A376" s="39"/>
      <c r="B376" s="40"/>
      <c r="C376" s="213" t="s">
        <v>748</v>
      </c>
      <c r="D376" s="213" t="s">
        <v>217</v>
      </c>
      <c r="E376" s="214" t="s">
        <v>4024</v>
      </c>
      <c r="F376" s="215" t="s">
        <v>4025</v>
      </c>
      <c r="G376" s="216" t="s">
        <v>523</v>
      </c>
      <c r="H376" s="217">
        <v>2</v>
      </c>
      <c r="I376" s="218"/>
      <c r="J376" s="219">
        <f>ROUND(I376*H376,2)</f>
        <v>0</v>
      </c>
      <c r="K376" s="215" t="s">
        <v>19</v>
      </c>
      <c r="L376" s="45"/>
      <c r="M376" s="220" t="s">
        <v>19</v>
      </c>
      <c r="N376" s="221" t="s">
        <v>44</v>
      </c>
      <c r="O376" s="85"/>
      <c r="P376" s="222">
        <f>O376*H376</f>
        <v>0</v>
      </c>
      <c r="Q376" s="222">
        <v>0</v>
      </c>
      <c r="R376" s="222">
        <f>Q376*H376</f>
        <v>0</v>
      </c>
      <c r="S376" s="222">
        <v>0</v>
      </c>
      <c r="T376" s="223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4" t="s">
        <v>222</v>
      </c>
      <c r="AT376" s="224" t="s">
        <v>217</v>
      </c>
      <c r="AU376" s="224" t="s">
        <v>82</v>
      </c>
      <c r="AY376" s="18" t="s">
        <v>214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8" t="s">
        <v>80</v>
      </c>
      <c r="BK376" s="225">
        <f>ROUND(I376*H376,2)</f>
        <v>0</v>
      </c>
      <c r="BL376" s="18" t="s">
        <v>222</v>
      </c>
      <c r="BM376" s="224" t="s">
        <v>4026</v>
      </c>
    </row>
    <row r="377" s="2" customFormat="1">
      <c r="A377" s="39"/>
      <c r="B377" s="40"/>
      <c r="C377" s="41"/>
      <c r="D377" s="226" t="s">
        <v>224</v>
      </c>
      <c r="E377" s="41"/>
      <c r="F377" s="227" t="s">
        <v>4027</v>
      </c>
      <c r="G377" s="41"/>
      <c r="H377" s="41"/>
      <c r="I377" s="228"/>
      <c r="J377" s="41"/>
      <c r="K377" s="41"/>
      <c r="L377" s="45"/>
      <c r="M377" s="229"/>
      <c r="N377" s="230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224</v>
      </c>
      <c r="AU377" s="18" t="s">
        <v>82</v>
      </c>
    </row>
    <row r="378" s="2" customFormat="1" ht="16.5" customHeight="1">
      <c r="A378" s="39"/>
      <c r="B378" s="40"/>
      <c r="C378" s="213" t="s">
        <v>754</v>
      </c>
      <c r="D378" s="213" t="s">
        <v>217</v>
      </c>
      <c r="E378" s="214" t="s">
        <v>4028</v>
      </c>
      <c r="F378" s="215" t="s">
        <v>4029</v>
      </c>
      <c r="G378" s="216" t="s">
        <v>523</v>
      </c>
      <c r="H378" s="217">
        <v>2</v>
      </c>
      <c r="I378" s="218"/>
      <c r="J378" s="219">
        <f>ROUND(I378*H378,2)</f>
        <v>0</v>
      </c>
      <c r="K378" s="215" t="s">
        <v>19</v>
      </c>
      <c r="L378" s="45"/>
      <c r="M378" s="220" t="s">
        <v>19</v>
      </c>
      <c r="N378" s="221" t="s">
        <v>44</v>
      </c>
      <c r="O378" s="85"/>
      <c r="P378" s="222">
        <f>O378*H378</f>
        <v>0</v>
      </c>
      <c r="Q378" s="222">
        <v>0</v>
      </c>
      <c r="R378" s="222">
        <f>Q378*H378</f>
        <v>0</v>
      </c>
      <c r="S378" s="222">
        <v>0</v>
      </c>
      <c r="T378" s="223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4" t="s">
        <v>222</v>
      </c>
      <c r="AT378" s="224" t="s">
        <v>217</v>
      </c>
      <c r="AU378" s="224" t="s">
        <v>82</v>
      </c>
      <c r="AY378" s="18" t="s">
        <v>214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8" t="s">
        <v>80</v>
      </c>
      <c r="BK378" s="225">
        <f>ROUND(I378*H378,2)</f>
        <v>0</v>
      </c>
      <c r="BL378" s="18" t="s">
        <v>222</v>
      </c>
      <c r="BM378" s="224" t="s">
        <v>4030</v>
      </c>
    </row>
    <row r="379" s="2" customFormat="1">
      <c r="A379" s="39"/>
      <c r="B379" s="40"/>
      <c r="C379" s="41"/>
      <c r="D379" s="226" t="s">
        <v>224</v>
      </c>
      <c r="E379" s="41"/>
      <c r="F379" s="227" t="s">
        <v>4031</v>
      </c>
      <c r="G379" s="41"/>
      <c r="H379" s="41"/>
      <c r="I379" s="228"/>
      <c r="J379" s="41"/>
      <c r="K379" s="41"/>
      <c r="L379" s="45"/>
      <c r="M379" s="229"/>
      <c r="N379" s="230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224</v>
      </c>
      <c r="AU379" s="18" t="s">
        <v>82</v>
      </c>
    </row>
    <row r="380" s="2" customFormat="1" ht="16.5" customHeight="1">
      <c r="A380" s="39"/>
      <c r="B380" s="40"/>
      <c r="C380" s="213" t="s">
        <v>758</v>
      </c>
      <c r="D380" s="213" t="s">
        <v>217</v>
      </c>
      <c r="E380" s="214" t="s">
        <v>4032</v>
      </c>
      <c r="F380" s="215" t="s">
        <v>4033</v>
      </c>
      <c r="G380" s="216" t="s">
        <v>277</v>
      </c>
      <c r="H380" s="217">
        <v>2</v>
      </c>
      <c r="I380" s="218"/>
      <c r="J380" s="219">
        <f>ROUND(I380*H380,2)</f>
        <v>0</v>
      </c>
      <c r="K380" s="215" t="s">
        <v>19</v>
      </c>
      <c r="L380" s="45"/>
      <c r="M380" s="220" t="s">
        <v>19</v>
      </c>
      <c r="N380" s="221" t="s">
        <v>44</v>
      </c>
      <c r="O380" s="85"/>
      <c r="P380" s="222">
        <f>O380*H380</f>
        <v>0</v>
      </c>
      <c r="Q380" s="222">
        <v>0.002</v>
      </c>
      <c r="R380" s="222">
        <f>Q380*H380</f>
        <v>0.0040000000000000001</v>
      </c>
      <c r="S380" s="222">
        <v>0</v>
      </c>
      <c r="T380" s="223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4" t="s">
        <v>1576</v>
      </c>
      <c r="AT380" s="224" t="s">
        <v>217</v>
      </c>
      <c r="AU380" s="224" t="s">
        <v>82</v>
      </c>
      <c r="AY380" s="18" t="s">
        <v>214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8" t="s">
        <v>80</v>
      </c>
      <c r="BK380" s="225">
        <f>ROUND(I380*H380,2)</f>
        <v>0</v>
      </c>
      <c r="BL380" s="18" t="s">
        <v>1576</v>
      </c>
      <c r="BM380" s="224" t="s">
        <v>4034</v>
      </c>
    </row>
    <row r="381" s="2" customFormat="1">
      <c r="A381" s="39"/>
      <c r="B381" s="40"/>
      <c r="C381" s="41"/>
      <c r="D381" s="226" t="s">
        <v>224</v>
      </c>
      <c r="E381" s="41"/>
      <c r="F381" s="227" t="s">
        <v>4035</v>
      </c>
      <c r="G381" s="41"/>
      <c r="H381" s="41"/>
      <c r="I381" s="228"/>
      <c r="J381" s="41"/>
      <c r="K381" s="41"/>
      <c r="L381" s="45"/>
      <c r="M381" s="229"/>
      <c r="N381" s="230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224</v>
      </c>
      <c r="AU381" s="18" t="s">
        <v>82</v>
      </c>
    </row>
    <row r="382" s="2" customFormat="1" ht="16.5" customHeight="1">
      <c r="A382" s="39"/>
      <c r="B382" s="40"/>
      <c r="C382" s="213" t="s">
        <v>762</v>
      </c>
      <c r="D382" s="213" t="s">
        <v>217</v>
      </c>
      <c r="E382" s="214" t="s">
        <v>4036</v>
      </c>
      <c r="F382" s="215" t="s">
        <v>4037</v>
      </c>
      <c r="G382" s="216" t="s">
        <v>277</v>
      </c>
      <c r="H382" s="217">
        <v>48</v>
      </c>
      <c r="I382" s="218"/>
      <c r="J382" s="219">
        <f>ROUND(I382*H382,2)</f>
        <v>0</v>
      </c>
      <c r="K382" s="215" t="s">
        <v>3716</v>
      </c>
      <c r="L382" s="45"/>
      <c r="M382" s="220" t="s">
        <v>19</v>
      </c>
      <c r="N382" s="221" t="s">
        <v>44</v>
      </c>
      <c r="O382" s="85"/>
      <c r="P382" s="222">
        <f>O382*H382</f>
        <v>0</v>
      </c>
      <c r="Q382" s="222">
        <v>0.00035</v>
      </c>
      <c r="R382" s="222">
        <f>Q382*H382</f>
        <v>0.016799999999999999</v>
      </c>
      <c r="S382" s="222">
        <v>0</v>
      </c>
      <c r="T382" s="223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4" t="s">
        <v>334</v>
      </c>
      <c r="AT382" s="224" t="s">
        <v>217</v>
      </c>
      <c r="AU382" s="224" t="s">
        <v>82</v>
      </c>
      <c r="AY382" s="18" t="s">
        <v>214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8" t="s">
        <v>80</v>
      </c>
      <c r="BK382" s="225">
        <f>ROUND(I382*H382,2)</f>
        <v>0</v>
      </c>
      <c r="BL382" s="18" t="s">
        <v>334</v>
      </c>
      <c r="BM382" s="224" t="s">
        <v>4038</v>
      </c>
    </row>
    <row r="383" s="2" customFormat="1">
      <c r="A383" s="39"/>
      <c r="B383" s="40"/>
      <c r="C383" s="41"/>
      <c r="D383" s="226" t="s">
        <v>224</v>
      </c>
      <c r="E383" s="41"/>
      <c r="F383" s="227" t="s">
        <v>4039</v>
      </c>
      <c r="G383" s="41"/>
      <c r="H383" s="41"/>
      <c r="I383" s="228"/>
      <c r="J383" s="41"/>
      <c r="K383" s="41"/>
      <c r="L383" s="45"/>
      <c r="M383" s="229"/>
      <c r="N383" s="230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224</v>
      </c>
      <c r="AU383" s="18" t="s">
        <v>82</v>
      </c>
    </row>
    <row r="384" s="2" customFormat="1">
      <c r="A384" s="39"/>
      <c r="B384" s="40"/>
      <c r="C384" s="41"/>
      <c r="D384" s="231" t="s">
        <v>226</v>
      </c>
      <c r="E384" s="41"/>
      <c r="F384" s="232" t="s">
        <v>4040</v>
      </c>
      <c r="G384" s="41"/>
      <c r="H384" s="41"/>
      <c r="I384" s="228"/>
      <c r="J384" s="41"/>
      <c r="K384" s="41"/>
      <c r="L384" s="45"/>
      <c r="M384" s="229"/>
      <c r="N384" s="230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226</v>
      </c>
      <c r="AU384" s="18" t="s">
        <v>82</v>
      </c>
    </row>
    <row r="385" s="2" customFormat="1" ht="16.5" customHeight="1">
      <c r="A385" s="39"/>
      <c r="B385" s="40"/>
      <c r="C385" s="243" t="s">
        <v>768</v>
      </c>
      <c r="D385" s="243" t="s">
        <v>254</v>
      </c>
      <c r="E385" s="244" t="s">
        <v>4041</v>
      </c>
      <c r="F385" s="245" t="s">
        <v>4042</v>
      </c>
      <c r="G385" s="246" t="s">
        <v>277</v>
      </c>
      <c r="H385" s="247">
        <v>18</v>
      </c>
      <c r="I385" s="248"/>
      <c r="J385" s="249">
        <f>ROUND(I385*H385,2)</f>
        <v>0</v>
      </c>
      <c r="K385" s="245" t="s">
        <v>19</v>
      </c>
      <c r="L385" s="250"/>
      <c r="M385" s="251" t="s">
        <v>19</v>
      </c>
      <c r="N385" s="252" t="s">
        <v>44</v>
      </c>
      <c r="O385" s="85"/>
      <c r="P385" s="222">
        <f>O385*H385</f>
        <v>0</v>
      </c>
      <c r="Q385" s="222">
        <v>0.040910000000000002</v>
      </c>
      <c r="R385" s="222">
        <f>Q385*H385</f>
        <v>0.73638000000000003</v>
      </c>
      <c r="S385" s="222">
        <v>0</v>
      </c>
      <c r="T385" s="22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686</v>
      </c>
      <c r="AT385" s="224" t="s">
        <v>254</v>
      </c>
      <c r="AU385" s="224" t="s">
        <v>82</v>
      </c>
      <c r="AY385" s="18" t="s">
        <v>214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80</v>
      </c>
      <c r="BK385" s="225">
        <f>ROUND(I385*H385,2)</f>
        <v>0</v>
      </c>
      <c r="BL385" s="18" t="s">
        <v>686</v>
      </c>
      <c r="BM385" s="224" t="s">
        <v>4043</v>
      </c>
    </row>
    <row r="386" s="2" customFormat="1">
      <c r="A386" s="39"/>
      <c r="B386" s="40"/>
      <c r="C386" s="41"/>
      <c r="D386" s="226" t="s">
        <v>224</v>
      </c>
      <c r="E386" s="41"/>
      <c r="F386" s="227" t="s">
        <v>4044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224</v>
      </c>
      <c r="AU386" s="18" t="s">
        <v>82</v>
      </c>
    </row>
    <row r="387" s="2" customFormat="1" ht="16.5" customHeight="1">
      <c r="A387" s="39"/>
      <c r="B387" s="40"/>
      <c r="C387" s="243" t="s">
        <v>772</v>
      </c>
      <c r="D387" s="243" t="s">
        <v>254</v>
      </c>
      <c r="E387" s="244" t="s">
        <v>4045</v>
      </c>
      <c r="F387" s="245" t="s">
        <v>4046</v>
      </c>
      <c r="G387" s="246" t="s">
        <v>277</v>
      </c>
      <c r="H387" s="247">
        <v>4</v>
      </c>
      <c r="I387" s="248"/>
      <c r="J387" s="249">
        <f>ROUND(I387*H387,2)</f>
        <v>0</v>
      </c>
      <c r="K387" s="245" t="s">
        <v>19</v>
      </c>
      <c r="L387" s="250"/>
      <c r="M387" s="251" t="s">
        <v>19</v>
      </c>
      <c r="N387" s="252" t="s">
        <v>44</v>
      </c>
      <c r="O387" s="85"/>
      <c r="P387" s="222">
        <f>O387*H387</f>
        <v>0</v>
      </c>
      <c r="Q387" s="222">
        <v>0.041980000000000003</v>
      </c>
      <c r="R387" s="222">
        <f>Q387*H387</f>
        <v>0.16792000000000001</v>
      </c>
      <c r="S387" s="222">
        <v>0</v>
      </c>
      <c r="T387" s="223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4" t="s">
        <v>686</v>
      </c>
      <c r="AT387" s="224" t="s">
        <v>254</v>
      </c>
      <c r="AU387" s="224" t="s">
        <v>82</v>
      </c>
      <c r="AY387" s="18" t="s">
        <v>214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8" t="s">
        <v>80</v>
      </c>
      <c r="BK387" s="225">
        <f>ROUND(I387*H387,2)</f>
        <v>0</v>
      </c>
      <c r="BL387" s="18" t="s">
        <v>686</v>
      </c>
      <c r="BM387" s="224" t="s">
        <v>4047</v>
      </c>
    </row>
    <row r="388" s="2" customFormat="1">
      <c r="A388" s="39"/>
      <c r="B388" s="40"/>
      <c r="C388" s="41"/>
      <c r="D388" s="226" t="s">
        <v>224</v>
      </c>
      <c r="E388" s="41"/>
      <c r="F388" s="227" t="s">
        <v>4046</v>
      </c>
      <c r="G388" s="41"/>
      <c r="H388" s="41"/>
      <c r="I388" s="228"/>
      <c r="J388" s="41"/>
      <c r="K388" s="41"/>
      <c r="L388" s="45"/>
      <c r="M388" s="229"/>
      <c r="N388" s="230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224</v>
      </c>
      <c r="AU388" s="18" t="s">
        <v>82</v>
      </c>
    </row>
    <row r="389" s="2" customFormat="1" ht="16.5" customHeight="1">
      <c r="A389" s="39"/>
      <c r="B389" s="40"/>
      <c r="C389" s="243" t="s">
        <v>776</v>
      </c>
      <c r="D389" s="243" t="s">
        <v>254</v>
      </c>
      <c r="E389" s="244" t="s">
        <v>4048</v>
      </c>
      <c r="F389" s="245" t="s">
        <v>4049</v>
      </c>
      <c r="G389" s="246" t="s">
        <v>277</v>
      </c>
      <c r="H389" s="247">
        <v>14</v>
      </c>
      <c r="I389" s="248"/>
      <c r="J389" s="249">
        <f>ROUND(I389*H389,2)</f>
        <v>0</v>
      </c>
      <c r="K389" s="245" t="s">
        <v>3716</v>
      </c>
      <c r="L389" s="250"/>
      <c r="M389" s="251" t="s">
        <v>19</v>
      </c>
      <c r="N389" s="252" t="s">
        <v>44</v>
      </c>
      <c r="O389" s="85"/>
      <c r="P389" s="222">
        <f>O389*H389</f>
        <v>0</v>
      </c>
      <c r="Q389" s="222">
        <v>0.0058199999999999997</v>
      </c>
      <c r="R389" s="222">
        <f>Q389*H389</f>
        <v>0.081479999999999997</v>
      </c>
      <c r="S389" s="222">
        <v>0</v>
      </c>
      <c r="T389" s="223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4" t="s">
        <v>686</v>
      </c>
      <c r="AT389" s="224" t="s">
        <v>254</v>
      </c>
      <c r="AU389" s="224" t="s">
        <v>82</v>
      </c>
      <c r="AY389" s="18" t="s">
        <v>214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8" t="s">
        <v>80</v>
      </c>
      <c r="BK389" s="225">
        <f>ROUND(I389*H389,2)</f>
        <v>0</v>
      </c>
      <c r="BL389" s="18" t="s">
        <v>686</v>
      </c>
      <c r="BM389" s="224" t="s">
        <v>4050</v>
      </c>
    </row>
    <row r="390" s="2" customFormat="1">
      <c r="A390" s="39"/>
      <c r="B390" s="40"/>
      <c r="C390" s="41"/>
      <c r="D390" s="226" t="s">
        <v>224</v>
      </c>
      <c r="E390" s="41"/>
      <c r="F390" s="227" t="s">
        <v>4049</v>
      </c>
      <c r="G390" s="41"/>
      <c r="H390" s="41"/>
      <c r="I390" s="228"/>
      <c r="J390" s="41"/>
      <c r="K390" s="41"/>
      <c r="L390" s="45"/>
      <c r="M390" s="229"/>
      <c r="N390" s="230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224</v>
      </c>
      <c r="AU390" s="18" t="s">
        <v>82</v>
      </c>
    </row>
    <row r="391" s="2" customFormat="1" ht="16.5" customHeight="1">
      <c r="A391" s="39"/>
      <c r="B391" s="40"/>
      <c r="C391" s="243" t="s">
        <v>780</v>
      </c>
      <c r="D391" s="243" t="s">
        <v>254</v>
      </c>
      <c r="E391" s="244" t="s">
        <v>4051</v>
      </c>
      <c r="F391" s="245" t="s">
        <v>4052</v>
      </c>
      <c r="G391" s="246" t="s">
        <v>277</v>
      </c>
      <c r="H391" s="247">
        <v>8</v>
      </c>
      <c r="I391" s="248"/>
      <c r="J391" s="249">
        <f>ROUND(I391*H391,2)</f>
        <v>0</v>
      </c>
      <c r="K391" s="245" t="s">
        <v>19</v>
      </c>
      <c r="L391" s="250"/>
      <c r="M391" s="251" t="s">
        <v>19</v>
      </c>
      <c r="N391" s="252" t="s">
        <v>44</v>
      </c>
      <c r="O391" s="85"/>
      <c r="P391" s="222">
        <f>O391*H391</f>
        <v>0</v>
      </c>
      <c r="Q391" s="222">
        <v>0.0058199999999999997</v>
      </c>
      <c r="R391" s="222">
        <f>Q391*H391</f>
        <v>0.046559999999999997</v>
      </c>
      <c r="S391" s="222">
        <v>0</v>
      </c>
      <c r="T391" s="223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4" t="s">
        <v>686</v>
      </c>
      <c r="AT391" s="224" t="s">
        <v>254</v>
      </c>
      <c r="AU391" s="224" t="s">
        <v>82</v>
      </c>
      <c r="AY391" s="18" t="s">
        <v>214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8" t="s">
        <v>80</v>
      </c>
      <c r="BK391" s="225">
        <f>ROUND(I391*H391,2)</f>
        <v>0</v>
      </c>
      <c r="BL391" s="18" t="s">
        <v>686</v>
      </c>
      <c r="BM391" s="224" t="s">
        <v>4053</v>
      </c>
    </row>
    <row r="392" s="2" customFormat="1">
      <c r="A392" s="39"/>
      <c r="B392" s="40"/>
      <c r="C392" s="41"/>
      <c r="D392" s="226" t="s">
        <v>224</v>
      </c>
      <c r="E392" s="41"/>
      <c r="F392" s="227" t="s">
        <v>4052</v>
      </c>
      <c r="G392" s="41"/>
      <c r="H392" s="41"/>
      <c r="I392" s="228"/>
      <c r="J392" s="41"/>
      <c r="K392" s="41"/>
      <c r="L392" s="45"/>
      <c r="M392" s="229"/>
      <c r="N392" s="230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224</v>
      </c>
      <c r="AU392" s="18" t="s">
        <v>82</v>
      </c>
    </row>
    <row r="393" s="2" customFormat="1" ht="16.5" customHeight="1">
      <c r="A393" s="39"/>
      <c r="B393" s="40"/>
      <c r="C393" s="213" t="s">
        <v>784</v>
      </c>
      <c r="D393" s="213" t="s">
        <v>217</v>
      </c>
      <c r="E393" s="214" t="s">
        <v>3283</v>
      </c>
      <c r="F393" s="215" t="s">
        <v>4054</v>
      </c>
      <c r="G393" s="216" t="s">
        <v>523</v>
      </c>
      <c r="H393" s="217">
        <v>2</v>
      </c>
      <c r="I393" s="218"/>
      <c r="J393" s="219">
        <f>ROUND(I393*H393,2)</f>
        <v>0</v>
      </c>
      <c r="K393" s="215" t="s">
        <v>19</v>
      </c>
      <c r="L393" s="45"/>
      <c r="M393" s="220" t="s">
        <v>19</v>
      </c>
      <c r="N393" s="221" t="s">
        <v>44</v>
      </c>
      <c r="O393" s="85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4" t="s">
        <v>222</v>
      </c>
      <c r="AT393" s="224" t="s">
        <v>217</v>
      </c>
      <c r="AU393" s="224" t="s">
        <v>82</v>
      </c>
      <c r="AY393" s="18" t="s">
        <v>214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8" t="s">
        <v>80</v>
      </c>
      <c r="BK393" s="225">
        <f>ROUND(I393*H393,2)</f>
        <v>0</v>
      </c>
      <c r="BL393" s="18" t="s">
        <v>222</v>
      </c>
      <c r="BM393" s="224" t="s">
        <v>4055</v>
      </c>
    </row>
    <row r="394" s="2" customFormat="1">
      <c r="A394" s="39"/>
      <c r="B394" s="40"/>
      <c r="C394" s="41"/>
      <c r="D394" s="226" t="s">
        <v>224</v>
      </c>
      <c r="E394" s="41"/>
      <c r="F394" s="227" t="s">
        <v>4054</v>
      </c>
      <c r="G394" s="41"/>
      <c r="H394" s="41"/>
      <c r="I394" s="228"/>
      <c r="J394" s="41"/>
      <c r="K394" s="41"/>
      <c r="L394" s="45"/>
      <c r="M394" s="229"/>
      <c r="N394" s="230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224</v>
      </c>
      <c r="AU394" s="18" t="s">
        <v>82</v>
      </c>
    </row>
    <row r="395" s="2" customFormat="1" ht="16.5" customHeight="1">
      <c r="A395" s="39"/>
      <c r="B395" s="40"/>
      <c r="C395" s="213" t="s">
        <v>790</v>
      </c>
      <c r="D395" s="213" t="s">
        <v>217</v>
      </c>
      <c r="E395" s="214" t="s">
        <v>4056</v>
      </c>
      <c r="F395" s="215" t="s">
        <v>4057</v>
      </c>
      <c r="G395" s="216" t="s">
        <v>277</v>
      </c>
      <c r="H395" s="217">
        <v>2</v>
      </c>
      <c r="I395" s="218"/>
      <c r="J395" s="219">
        <f>ROUND(I395*H395,2)</f>
        <v>0</v>
      </c>
      <c r="K395" s="215" t="s">
        <v>19</v>
      </c>
      <c r="L395" s="45"/>
      <c r="M395" s="220" t="s">
        <v>19</v>
      </c>
      <c r="N395" s="221" t="s">
        <v>44</v>
      </c>
      <c r="O395" s="85"/>
      <c r="P395" s="222">
        <f>O395*H395</f>
        <v>0</v>
      </c>
      <c r="Q395" s="222">
        <v>0.0025400000000000002</v>
      </c>
      <c r="R395" s="222">
        <f>Q395*H395</f>
        <v>0.0050800000000000003</v>
      </c>
      <c r="S395" s="222">
        <v>0</v>
      </c>
      <c r="T395" s="223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4" t="s">
        <v>1576</v>
      </c>
      <c r="AT395" s="224" t="s">
        <v>217</v>
      </c>
      <c r="AU395" s="224" t="s">
        <v>82</v>
      </c>
      <c r="AY395" s="18" t="s">
        <v>214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8" t="s">
        <v>80</v>
      </c>
      <c r="BK395" s="225">
        <f>ROUND(I395*H395,2)</f>
        <v>0</v>
      </c>
      <c r="BL395" s="18" t="s">
        <v>1576</v>
      </c>
      <c r="BM395" s="224" t="s">
        <v>4058</v>
      </c>
    </row>
    <row r="396" s="2" customFormat="1">
      <c r="A396" s="39"/>
      <c r="B396" s="40"/>
      <c r="C396" s="41"/>
      <c r="D396" s="226" t="s">
        <v>224</v>
      </c>
      <c r="E396" s="41"/>
      <c r="F396" s="227" t="s">
        <v>4059</v>
      </c>
      <c r="G396" s="41"/>
      <c r="H396" s="41"/>
      <c r="I396" s="228"/>
      <c r="J396" s="41"/>
      <c r="K396" s="41"/>
      <c r="L396" s="45"/>
      <c r="M396" s="229"/>
      <c r="N396" s="230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224</v>
      </c>
      <c r="AU396" s="18" t="s">
        <v>82</v>
      </c>
    </row>
    <row r="397" s="2" customFormat="1" ht="16.5" customHeight="1">
      <c r="A397" s="39"/>
      <c r="B397" s="40"/>
      <c r="C397" s="213" t="s">
        <v>797</v>
      </c>
      <c r="D397" s="213" t="s">
        <v>217</v>
      </c>
      <c r="E397" s="214" t="s">
        <v>4060</v>
      </c>
      <c r="F397" s="215" t="s">
        <v>4061</v>
      </c>
      <c r="G397" s="216" t="s">
        <v>277</v>
      </c>
      <c r="H397" s="217">
        <v>18</v>
      </c>
      <c r="I397" s="218"/>
      <c r="J397" s="219">
        <f>ROUND(I397*H397,2)</f>
        <v>0</v>
      </c>
      <c r="K397" s="215" t="s">
        <v>3716</v>
      </c>
      <c r="L397" s="45"/>
      <c r="M397" s="220" t="s">
        <v>19</v>
      </c>
      <c r="N397" s="221" t="s">
        <v>44</v>
      </c>
      <c r="O397" s="85"/>
      <c r="P397" s="222">
        <f>O397*H397</f>
        <v>0</v>
      </c>
      <c r="Q397" s="222">
        <v>0.00085999999999999998</v>
      </c>
      <c r="R397" s="222">
        <f>Q397*H397</f>
        <v>0.015479999999999999</v>
      </c>
      <c r="S397" s="222">
        <v>0</v>
      </c>
      <c r="T397" s="223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4" t="s">
        <v>334</v>
      </c>
      <c r="AT397" s="224" t="s">
        <v>217</v>
      </c>
      <c r="AU397" s="224" t="s">
        <v>82</v>
      </c>
      <c r="AY397" s="18" t="s">
        <v>214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8" t="s">
        <v>80</v>
      </c>
      <c r="BK397" s="225">
        <f>ROUND(I397*H397,2)</f>
        <v>0</v>
      </c>
      <c r="BL397" s="18" t="s">
        <v>334</v>
      </c>
      <c r="BM397" s="224" t="s">
        <v>4062</v>
      </c>
    </row>
    <row r="398" s="2" customFormat="1">
      <c r="A398" s="39"/>
      <c r="B398" s="40"/>
      <c r="C398" s="41"/>
      <c r="D398" s="226" t="s">
        <v>224</v>
      </c>
      <c r="E398" s="41"/>
      <c r="F398" s="227" t="s">
        <v>4063</v>
      </c>
      <c r="G398" s="41"/>
      <c r="H398" s="41"/>
      <c r="I398" s="228"/>
      <c r="J398" s="41"/>
      <c r="K398" s="41"/>
      <c r="L398" s="45"/>
      <c r="M398" s="229"/>
      <c r="N398" s="230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224</v>
      </c>
      <c r="AU398" s="18" t="s">
        <v>82</v>
      </c>
    </row>
    <row r="399" s="2" customFormat="1">
      <c r="A399" s="39"/>
      <c r="B399" s="40"/>
      <c r="C399" s="41"/>
      <c r="D399" s="231" t="s">
        <v>226</v>
      </c>
      <c r="E399" s="41"/>
      <c r="F399" s="232" t="s">
        <v>4064</v>
      </c>
      <c r="G399" s="41"/>
      <c r="H399" s="41"/>
      <c r="I399" s="228"/>
      <c r="J399" s="41"/>
      <c r="K399" s="41"/>
      <c r="L399" s="45"/>
      <c r="M399" s="229"/>
      <c r="N399" s="230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226</v>
      </c>
      <c r="AU399" s="18" t="s">
        <v>82</v>
      </c>
    </row>
    <row r="400" s="2" customFormat="1" ht="16.5" customHeight="1">
      <c r="A400" s="39"/>
      <c r="B400" s="40"/>
      <c r="C400" s="243" t="s">
        <v>801</v>
      </c>
      <c r="D400" s="243" t="s">
        <v>254</v>
      </c>
      <c r="E400" s="244" t="s">
        <v>4065</v>
      </c>
      <c r="F400" s="245" t="s">
        <v>4066</v>
      </c>
      <c r="G400" s="246" t="s">
        <v>277</v>
      </c>
      <c r="H400" s="247">
        <v>8</v>
      </c>
      <c r="I400" s="248"/>
      <c r="J400" s="249">
        <f>ROUND(I400*H400,2)</f>
        <v>0</v>
      </c>
      <c r="K400" s="245" t="s">
        <v>19</v>
      </c>
      <c r="L400" s="250"/>
      <c r="M400" s="251" t="s">
        <v>19</v>
      </c>
      <c r="N400" s="252" t="s">
        <v>44</v>
      </c>
      <c r="O400" s="85"/>
      <c r="P400" s="222">
        <f>O400*H400</f>
        <v>0</v>
      </c>
      <c r="Q400" s="222">
        <v>0.062549999999999994</v>
      </c>
      <c r="R400" s="222">
        <f>Q400*H400</f>
        <v>0.50039999999999996</v>
      </c>
      <c r="S400" s="222">
        <v>0</v>
      </c>
      <c r="T400" s="223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4" t="s">
        <v>686</v>
      </c>
      <c r="AT400" s="224" t="s">
        <v>254</v>
      </c>
      <c r="AU400" s="224" t="s">
        <v>82</v>
      </c>
      <c r="AY400" s="18" t="s">
        <v>214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8" t="s">
        <v>80</v>
      </c>
      <c r="BK400" s="225">
        <f>ROUND(I400*H400,2)</f>
        <v>0</v>
      </c>
      <c r="BL400" s="18" t="s">
        <v>686</v>
      </c>
      <c r="BM400" s="224" t="s">
        <v>4067</v>
      </c>
    </row>
    <row r="401" s="2" customFormat="1">
      <c r="A401" s="39"/>
      <c r="B401" s="40"/>
      <c r="C401" s="41"/>
      <c r="D401" s="226" t="s">
        <v>224</v>
      </c>
      <c r="E401" s="41"/>
      <c r="F401" s="227" t="s">
        <v>4068</v>
      </c>
      <c r="G401" s="41"/>
      <c r="H401" s="41"/>
      <c r="I401" s="228"/>
      <c r="J401" s="41"/>
      <c r="K401" s="41"/>
      <c r="L401" s="45"/>
      <c r="M401" s="229"/>
      <c r="N401" s="230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224</v>
      </c>
      <c r="AU401" s="18" t="s">
        <v>82</v>
      </c>
    </row>
    <row r="402" s="2" customFormat="1" ht="16.5" customHeight="1">
      <c r="A402" s="39"/>
      <c r="B402" s="40"/>
      <c r="C402" s="243" t="s">
        <v>807</v>
      </c>
      <c r="D402" s="243" t="s">
        <v>254</v>
      </c>
      <c r="E402" s="244" t="s">
        <v>4069</v>
      </c>
      <c r="F402" s="245" t="s">
        <v>4070</v>
      </c>
      <c r="G402" s="246" t="s">
        <v>277</v>
      </c>
      <c r="H402" s="247">
        <v>4</v>
      </c>
      <c r="I402" s="248"/>
      <c r="J402" s="249">
        <f>ROUND(I402*H402,2)</f>
        <v>0</v>
      </c>
      <c r="K402" s="245" t="s">
        <v>3716</v>
      </c>
      <c r="L402" s="250"/>
      <c r="M402" s="251" t="s">
        <v>19</v>
      </c>
      <c r="N402" s="252" t="s">
        <v>44</v>
      </c>
      <c r="O402" s="85"/>
      <c r="P402" s="222">
        <f>O402*H402</f>
        <v>0</v>
      </c>
      <c r="Q402" s="222">
        <v>0.015800000000000002</v>
      </c>
      <c r="R402" s="222">
        <f>Q402*H402</f>
        <v>0.063200000000000006</v>
      </c>
      <c r="S402" s="222">
        <v>0</v>
      </c>
      <c r="T402" s="22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4" t="s">
        <v>686</v>
      </c>
      <c r="AT402" s="224" t="s">
        <v>254</v>
      </c>
      <c r="AU402" s="224" t="s">
        <v>82</v>
      </c>
      <c r="AY402" s="18" t="s">
        <v>214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8" t="s">
        <v>80</v>
      </c>
      <c r="BK402" s="225">
        <f>ROUND(I402*H402,2)</f>
        <v>0</v>
      </c>
      <c r="BL402" s="18" t="s">
        <v>686</v>
      </c>
      <c r="BM402" s="224" t="s">
        <v>4071</v>
      </c>
    </row>
    <row r="403" s="2" customFormat="1">
      <c r="A403" s="39"/>
      <c r="B403" s="40"/>
      <c r="C403" s="41"/>
      <c r="D403" s="226" t="s">
        <v>224</v>
      </c>
      <c r="E403" s="41"/>
      <c r="F403" s="227" t="s">
        <v>4070</v>
      </c>
      <c r="G403" s="41"/>
      <c r="H403" s="41"/>
      <c r="I403" s="228"/>
      <c r="J403" s="41"/>
      <c r="K403" s="41"/>
      <c r="L403" s="45"/>
      <c r="M403" s="229"/>
      <c r="N403" s="230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224</v>
      </c>
      <c r="AU403" s="18" t="s">
        <v>82</v>
      </c>
    </row>
    <row r="404" s="2" customFormat="1" ht="16.5" customHeight="1">
      <c r="A404" s="39"/>
      <c r="B404" s="40"/>
      <c r="C404" s="213" t="s">
        <v>813</v>
      </c>
      <c r="D404" s="213" t="s">
        <v>217</v>
      </c>
      <c r="E404" s="214" t="s">
        <v>4072</v>
      </c>
      <c r="F404" s="215" t="s">
        <v>4073</v>
      </c>
      <c r="G404" s="216" t="s">
        <v>523</v>
      </c>
      <c r="H404" s="217">
        <v>2</v>
      </c>
      <c r="I404" s="218"/>
      <c r="J404" s="219">
        <f>ROUND(I404*H404,2)</f>
        <v>0</v>
      </c>
      <c r="K404" s="215" t="s">
        <v>19</v>
      </c>
      <c r="L404" s="45"/>
      <c r="M404" s="220" t="s">
        <v>19</v>
      </c>
      <c r="N404" s="221" t="s">
        <v>44</v>
      </c>
      <c r="O404" s="85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4" t="s">
        <v>334</v>
      </c>
      <c r="AT404" s="224" t="s">
        <v>217</v>
      </c>
      <c r="AU404" s="224" t="s">
        <v>82</v>
      </c>
      <c r="AY404" s="18" t="s">
        <v>214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8" t="s">
        <v>80</v>
      </c>
      <c r="BK404" s="225">
        <f>ROUND(I404*H404,2)</f>
        <v>0</v>
      </c>
      <c r="BL404" s="18" t="s">
        <v>334</v>
      </c>
      <c r="BM404" s="224" t="s">
        <v>4074</v>
      </c>
    </row>
    <row r="405" s="2" customFormat="1">
      <c r="A405" s="39"/>
      <c r="B405" s="40"/>
      <c r="C405" s="41"/>
      <c r="D405" s="226" t="s">
        <v>224</v>
      </c>
      <c r="E405" s="41"/>
      <c r="F405" s="227" t="s">
        <v>4073</v>
      </c>
      <c r="G405" s="41"/>
      <c r="H405" s="41"/>
      <c r="I405" s="228"/>
      <c r="J405" s="41"/>
      <c r="K405" s="41"/>
      <c r="L405" s="45"/>
      <c r="M405" s="229"/>
      <c r="N405" s="230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224</v>
      </c>
      <c r="AU405" s="18" t="s">
        <v>82</v>
      </c>
    </row>
    <row r="406" s="2" customFormat="1" ht="16.5" customHeight="1">
      <c r="A406" s="39"/>
      <c r="B406" s="40"/>
      <c r="C406" s="213" t="s">
        <v>817</v>
      </c>
      <c r="D406" s="213" t="s">
        <v>217</v>
      </c>
      <c r="E406" s="214" t="s">
        <v>4075</v>
      </c>
      <c r="F406" s="215" t="s">
        <v>4076</v>
      </c>
      <c r="G406" s="216" t="s">
        <v>523</v>
      </c>
      <c r="H406" s="217">
        <v>2</v>
      </c>
      <c r="I406" s="218"/>
      <c r="J406" s="219">
        <f>ROUND(I406*H406,2)</f>
        <v>0</v>
      </c>
      <c r="K406" s="215" t="s">
        <v>19</v>
      </c>
      <c r="L406" s="45"/>
      <c r="M406" s="220" t="s">
        <v>19</v>
      </c>
      <c r="N406" s="221" t="s">
        <v>44</v>
      </c>
      <c r="O406" s="85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4" t="s">
        <v>686</v>
      </c>
      <c r="AT406" s="224" t="s">
        <v>217</v>
      </c>
      <c r="AU406" s="224" t="s">
        <v>82</v>
      </c>
      <c r="AY406" s="18" t="s">
        <v>214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8" t="s">
        <v>80</v>
      </c>
      <c r="BK406" s="225">
        <f>ROUND(I406*H406,2)</f>
        <v>0</v>
      </c>
      <c r="BL406" s="18" t="s">
        <v>686</v>
      </c>
      <c r="BM406" s="224" t="s">
        <v>4077</v>
      </c>
    </row>
    <row r="407" s="2" customFormat="1">
      <c r="A407" s="39"/>
      <c r="B407" s="40"/>
      <c r="C407" s="41"/>
      <c r="D407" s="226" t="s">
        <v>224</v>
      </c>
      <c r="E407" s="41"/>
      <c r="F407" s="227" t="s">
        <v>4076</v>
      </c>
      <c r="G407" s="41"/>
      <c r="H407" s="41"/>
      <c r="I407" s="228"/>
      <c r="J407" s="41"/>
      <c r="K407" s="41"/>
      <c r="L407" s="45"/>
      <c r="M407" s="229"/>
      <c r="N407" s="230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224</v>
      </c>
      <c r="AU407" s="18" t="s">
        <v>82</v>
      </c>
    </row>
    <row r="408" s="2" customFormat="1" ht="16.5" customHeight="1">
      <c r="A408" s="39"/>
      <c r="B408" s="40"/>
      <c r="C408" s="213" t="s">
        <v>821</v>
      </c>
      <c r="D408" s="213" t="s">
        <v>217</v>
      </c>
      <c r="E408" s="214" t="s">
        <v>4078</v>
      </c>
      <c r="F408" s="215" t="s">
        <v>4079</v>
      </c>
      <c r="G408" s="216" t="s">
        <v>277</v>
      </c>
      <c r="H408" s="217">
        <v>2</v>
      </c>
      <c r="I408" s="218"/>
      <c r="J408" s="219">
        <f>ROUND(I408*H408,2)</f>
        <v>0</v>
      </c>
      <c r="K408" s="215" t="s">
        <v>19</v>
      </c>
      <c r="L408" s="45"/>
      <c r="M408" s="220" t="s">
        <v>19</v>
      </c>
      <c r="N408" s="221" t="s">
        <v>44</v>
      </c>
      <c r="O408" s="85"/>
      <c r="P408" s="222">
        <f>O408*H408</f>
        <v>0</v>
      </c>
      <c r="Q408" s="222">
        <v>0.0050000000000000001</v>
      </c>
      <c r="R408" s="222">
        <f>Q408*H408</f>
        <v>0.01</v>
      </c>
      <c r="S408" s="222">
        <v>0</v>
      </c>
      <c r="T408" s="223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4" t="s">
        <v>686</v>
      </c>
      <c r="AT408" s="224" t="s">
        <v>217</v>
      </c>
      <c r="AU408" s="224" t="s">
        <v>82</v>
      </c>
      <c r="AY408" s="18" t="s">
        <v>214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8" t="s">
        <v>80</v>
      </c>
      <c r="BK408" s="225">
        <f>ROUND(I408*H408,2)</f>
        <v>0</v>
      </c>
      <c r="BL408" s="18" t="s">
        <v>686</v>
      </c>
      <c r="BM408" s="224" t="s">
        <v>4080</v>
      </c>
    </row>
    <row r="409" s="2" customFormat="1">
      <c r="A409" s="39"/>
      <c r="B409" s="40"/>
      <c r="C409" s="41"/>
      <c r="D409" s="226" t="s">
        <v>224</v>
      </c>
      <c r="E409" s="41"/>
      <c r="F409" s="227" t="s">
        <v>4081</v>
      </c>
      <c r="G409" s="41"/>
      <c r="H409" s="41"/>
      <c r="I409" s="228"/>
      <c r="J409" s="41"/>
      <c r="K409" s="41"/>
      <c r="L409" s="45"/>
      <c r="M409" s="229"/>
      <c r="N409" s="230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224</v>
      </c>
      <c r="AU409" s="18" t="s">
        <v>82</v>
      </c>
    </row>
    <row r="410" s="2" customFormat="1" ht="16.5" customHeight="1">
      <c r="A410" s="39"/>
      <c r="B410" s="40"/>
      <c r="C410" s="213" t="s">
        <v>825</v>
      </c>
      <c r="D410" s="213" t="s">
        <v>217</v>
      </c>
      <c r="E410" s="214" t="s">
        <v>4082</v>
      </c>
      <c r="F410" s="215" t="s">
        <v>4083</v>
      </c>
      <c r="G410" s="216" t="s">
        <v>277</v>
      </c>
      <c r="H410" s="217">
        <v>8</v>
      </c>
      <c r="I410" s="218"/>
      <c r="J410" s="219">
        <f>ROUND(I410*H410,2)</f>
        <v>0</v>
      </c>
      <c r="K410" s="215" t="s">
        <v>221</v>
      </c>
      <c r="L410" s="45"/>
      <c r="M410" s="220" t="s">
        <v>19</v>
      </c>
      <c r="N410" s="221" t="s">
        <v>44</v>
      </c>
      <c r="O410" s="85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4" t="s">
        <v>334</v>
      </c>
      <c r="AT410" s="224" t="s">
        <v>217</v>
      </c>
      <c r="AU410" s="224" t="s">
        <v>82</v>
      </c>
      <c r="AY410" s="18" t="s">
        <v>214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8" t="s">
        <v>80</v>
      </c>
      <c r="BK410" s="225">
        <f>ROUND(I410*H410,2)</f>
        <v>0</v>
      </c>
      <c r="BL410" s="18" t="s">
        <v>334</v>
      </c>
      <c r="BM410" s="224" t="s">
        <v>1213</v>
      </c>
    </row>
    <row r="411" s="2" customFormat="1">
      <c r="A411" s="39"/>
      <c r="B411" s="40"/>
      <c r="C411" s="41"/>
      <c r="D411" s="226" t="s">
        <v>224</v>
      </c>
      <c r="E411" s="41"/>
      <c r="F411" s="227" t="s">
        <v>4083</v>
      </c>
      <c r="G411" s="41"/>
      <c r="H411" s="41"/>
      <c r="I411" s="228"/>
      <c r="J411" s="41"/>
      <c r="K411" s="41"/>
      <c r="L411" s="45"/>
      <c r="M411" s="229"/>
      <c r="N411" s="230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224</v>
      </c>
      <c r="AU411" s="18" t="s">
        <v>82</v>
      </c>
    </row>
    <row r="412" s="2" customFormat="1">
      <c r="A412" s="39"/>
      <c r="B412" s="40"/>
      <c r="C412" s="41"/>
      <c r="D412" s="231" t="s">
        <v>226</v>
      </c>
      <c r="E412" s="41"/>
      <c r="F412" s="232" t="s">
        <v>4084</v>
      </c>
      <c r="G412" s="41"/>
      <c r="H412" s="41"/>
      <c r="I412" s="228"/>
      <c r="J412" s="41"/>
      <c r="K412" s="41"/>
      <c r="L412" s="45"/>
      <c r="M412" s="229"/>
      <c r="N412" s="230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226</v>
      </c>
      <c r="AU412" s="18" t="s">
        <v>82</v>
      </c>
    </row>
    <row r="413" s="2" customFormat="1" ht="16.5" customHeight="1">
      <c r="A413" s="39"/>
      <c r="B413" s="40"/>
      <c r="C413" s="213" t="s">
        <v>831</v>
      </c>
      <c r="D413" s="213" t="s">
        <v>217</v>
      </c>
      <c r="E413" s="214" t="s">
        <v>4085</v>
      </c>
      <c r="F413" s="215" t="s">
        <v>4086</v>
      </c>
      <c r="G413" s="216" t="s">
        <v>277</v>
      </c>
      <c r="H413" s="217">
        <v>8</v>
      </c>
      <c r="I413" s="218"/>
      <c r="J413" s="219">
        <f>ROUND(I413*H413,2)</f>
        <v>0</v>
      </c>
      <c r="K413" s="215" t="s">
        <v>221</v>
      </c>
      <c r="L413" s="45"/>
      <c r="M413" s="220" t="s">
        <v>19</v>
      </c>
      <c r="N413" s="221" t="s">
        <v>44</v>
      </c>
      <c r="O413" s="85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4" t="s">
        <v>334</v>
      </c>
      <c r="AT413" s="224" t="s">
        <v>217</v>
      </c>
      <c r="AU413" s="224" t="s">
        <v>82</v>
      </c>
      <c r="AY413" s="18" t="s">
        <v>214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8" t="s">
        <v>80</v>
      </c>
      <c r="BK413" s="225">
        <f>ROUND(I413*H413,2)</f>
        <v>0</v>
      </c>
      <c r="BL413" s="18" t="s">
        <v>334</v>
      </c>
      <c r="BM413" s="224" t="s">
        <v>1221</v>
      </c>
    </row>
    <row r="414" s="2" customFormat="1">
      <c r="A414" s="39"/>
      <c r="B414" s="40"/>
      <c r="C414" s="41"/>
      <c r="D414" s="226" t="s">
        <v>224</v>
      </c>
      <c r="E414" s="41"/>
      <c r="F414" s="227" t="s">
        <v>4086</v>
      </c>
      <c r="G414" s="41"/>
      <c r="H414" s="41"/>
      <c r="I414" s="228"/>
      <c r="J414" s="41"/>
      <c r="K414" s="41"/>
      <c r="L414" s="45"/>
      <c r="M414" s="229"/>
      <c r="N414" s="230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224</v>
      </c>
      <c r="AU414" s="18" t="s">
        <v>82</v>
      </c>
    </row>
    <row r="415" s="2" customFormat="1">
      <c r="A415" s="39"/>
      <c r="B415" s="40"/>
      <c r="C415" s="41"/>
      <c r="D415" s="231" t="s">
        <v>226</v>
      </c>
      <c r="E415" s="41"/>
      <c r="F415" s="232" t="s">
        <v>4087</v>
      </c>
      <c r="G415" s="41"/>
      <c r="H415" s="41"/>
      <c r="I415" s="228"/>
      <c r="J415" s="41"/>
      <c r="K415" s="41"/>
      <c r="L415" s="45"/>
      <c r="M415" s="229"/>
      <c r="N415" s="230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226</v>
      </c>
      <c r="AU415" s="18" t="s">
        <v>82</v>
      </c>
    </row>
    <row r="416" s="2" customFormat="1" ht="16.5" customHeight="1">
      <c r="A416" s="39"/>
      <c r="B416" s="40"/>
      <c r="C416" s="213" t="s">
        <v>835</v>
      </c>
      <c r="D416" s="213" t="s">
        <v>217</v>
      </c>
      <c r="E416" s="214" t="s">
        <v>4088</v>
      </c>
      <c r="F416" s="215" t="s">
        <v>4089</v>
      </c>
      <c r="G416" s="216" t="s">
        <v>277</v>
      </c>
      <c r="H416" s="217">
        <v>4</v>
      </c>
      <c r="I416" s="218"/>
      <c r="J416" s="219">
        <f>ROUND(I416*H416,2)</f>
        <v>0</v>
      </c>
      <c r="K416" s="215" t="s">
        <v>3716</v>
      </c>
      <c r="L416" s="45"/>
      <c r="M416" s="220" t="s">
        <v>19</v>
      </c>
      <c r="N416" s="221" t="s">
        <v>44</v>
      </c>
      <c r="O416" s="85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4" t="s">
        <v>334</v>
      </c>
      <c r="AT416" s="224" t="s">
        <v>217</v>
      </c>
      <c r="AU416" s="224" t="s">
        <v>82</v>
      </c>
      <c r="AY416" s="18" t="s">
        <v>214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8" t="s">
        <v>80</v>
      </c>
      <c r="BK416" s="225">
        <f>ROUND(I416*H416,2)</f>
        <v>0</v>
      </c>
      <c r="BL416" s="18" t="s">
        <v>334</v>
      </c>
      <c r="BM416" s="224" t="s">
        <v>4090</v>
      </c>
    </row>
    <row r="417" s="2" customFormat="1">
      <c r="A417" s="39"/>
      <c r="B417" s="40"/>
      <c r="C417" s="41"/>
      <c r="D417" s="226" t="s">
        <v>224</v>
      </c>
      <c r="E417" s="41"/>
      <c r="F417" s="227" t="s">
        <v>4089</v>
      </c>
      <c r="G417" s="41"/>
      <c r="H417" s="41"/>
      <c r="I417" s="228"/>
      <c r="J417" s="41"/>
      <c r="K417" s="41"/>
      <c r="L417" s="45"/>
      <c r="M417" s="229"/>
      <c r="N417" s="230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224</v>
      </c>
      <c r="AU417" s="18" t="s">
        <v>82</v>
      </c>
    </row>
    <row r="418" s="2" customFormat="1">
      <c r="A418" s="39"/>
      <c r="B418" s="40"/>
      <c r="C418" s="41"/>
      <c r="D418" s="231" t="s">
        <v>226</v>
      </c>
      <c r="E418" s="41"/>
      <c r="F418" s="232" t="s">
        <v>4091</v>
      </c>
      <c r="G418" s="41"/>
      <c r="H418" s="41"/>
      <c r="I418" s="228"/>
      <c r="J418" s="41"/>
      <c r="K418" s="41"/>
      <c r="L418" s="45"/>
      <c r="M418" s="229"/>
      <c r="N418" s="230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226</v>
      </c>
      <c r="AU418" s="18" t="s">
        <v>82</v>
      </c>
    </row>
    <row r="419" s="2" customFormat="1" ht="16.5" customHeight="1">
      <c r="A419" s="39"/>
      <c r="B419" s="40"/>
      <c r="C419" s="213" t="s">
        <v>839</v>
      </c>
      <c r="D419" s="213" t="s">
        <v>217</v>
      </c>
      <c r="E419" s="214" t="s">
        <v>4092</v>
      </c>
      <c r="F419" s="215" t="s">
        <v>4093</v>
      </c>
      <c r="G419" s="216" t="s">
        <v>277</v>
      </c>
      <c r="H419" s="217">
        <v>4</v>
      </c>
      <c r="I419" s="218"/>
      <c r="J419" s="219">
        <f>ROUND(I419*H419,2)</f>
        <v>0</v>
      </c>
      <c r="K419" s="215" t="s">
        <v>3716</v>
      </c>
      <c r="L419" s="45"/>
      <c r="M419" s="220" t="s">
        <v>19</v>
      </c>
      <c r="N419" s="221" t="s">
        <v>44</v>
      </c>
      <c r="O419" s="85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24" t="s">
        <v>334</v>
      </c>
      <c r="AT419" s="224" t="s">
        <v>217</v>
      </c>
      <c r="AU419" s="224" t="s">
        <v>82</v>
      </c>
      <c r="AY419" s="18" t="s">
        <v>214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8" t="s">
        <v>80</v>
      </c>
      <c r="BK419" s="225">
        <f>ROUND(I419*H419,2)</f>
        <v>0</v>
      </c>
      <c r="BL419" s="18" t="s">
        <v>334</v>
      </c>
      <c r="BM419" s="224" t="s">
        <v>4094</v>
      </c>
    </row>
    <row r="420" s="2" customFormat="1">
      <c r="A420" s="39"/>
      <c r="B420" s="40"/>
      <c r="C420" s="41"/>
      <c r="D420" s="226" t="s">
        <v>224</v>
      </c>
      <c r="E420" s="41"/>
      <c r="F420" s="227" t="s">
        <v>4093</v>
      </c>
      <c r="G420" s="41"/>
      <c r="H420" s="41"/>
      <c r="I420" s="228"/>
      <c r="J420" s="41"/>
      <c r="K420" s="41"/>
      <c r="L420" s="45"/>
      <c r="M420" s="229"/>
      <c r="N420" s="230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224</v>
      </c>
      <c r="AU420" s="18" t="s">
        <v>82</v>
      </c>
    </row>
    <row r="421" s="2" customFormat="1">
      <c r="A421" s="39"/>
      <c r="B421" s="40"/>
      <c r="C421" s="41"/>
      <c r="D421" s="231" t="s">
        <v>226</v>
      </c>
      <c r="E421" s="41"/>
      <c r="F421" s="232" t="s">
        <v>4095</v>
      </c>
      <c r="G421" s="41"/>
      <c r="H421" s="41"/>
      <c r="I421" s="228"/>
      <c r="J421" s="41"/>
      <c r="K421" s="41"/>
      <c r="L421" s="45"/>
      <c r="M421" s="229"/>
      <c r="N421" s="230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226</v>
      </c>
      <c r="AU421" s="18" t="s">
        <v>82</v>
      </c>
    </row>
    <row r="422" s="2" customFormat="1" ht="16.5" customHeight="1">
      <c r="A422" s="39"/>
      <c r="B422" s="40"/>
      <c r="C422" s="213" t="s">
        <v>843</v>
      </c>
      <c r="D422" s="213" t="s">
        <v>217</v>
      </c>
      <c r="E422" s="214" t="s">
        <v>4096</v>
      </c>
      <c r="F422" s="215" t="s">
        <v>4097</v>
      </c>
      <c r="G422" s="216" t="s">
        <v>277</v>
      </c>
      <c r="H422" s="217">
        <v>4</v>
      </c>
      <c r="I422" s="218"/>
      <c r="J422" s="219">
        <f>ROUND(I422*H422,2)</f>
        <v>0</v>
      </c>
      <c r="K422" s="215" t="s">
        <v>221</v>
      </c>
      <c r="L422" s="45"/>
      <c r="M422" s="220" t="s">
        <v>19</v>
      </c>
      <c r="N422" s="221" t="s">
        <v>44</v>
      </c>
      <c r="O422" s="85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4" t="s">
        <v>334</v>
      </c>
      <c r="AT422" s="224" t="s">
        <v>217</v>
      </c>
      <c r="AU422" s="224" t="s">
        <v>82</v>
      </c>
      <c r="AY422" s="18" t="s">
        <v>214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8" t="s">
        <v>80</v>
      </c>
      <c r="BK422" s="225">
        <f>ROUND(I422*H422,2)</f>
        <v>0</v>
      </c>
      <c r="BL422" s="18" t="s">
        <v>334</v>
      </c>
      <c r="BM422" s="224" t="s">
        <v>4098</v>
      </c>
    </row>
    <row r="423" s="2" customFormat="1">
      <c r="A423" s="39"/>
      <c r="B423" s="40"/>
      <c r="C423" s="41"/>
      <c r="D423" s="226" t="s">
        <v>224</v>
      </c>
      <c r="E423" s="41"/>
      <c r="F423" s="227" t="s">
        <v>4097</v>
      </c>
      <c r="G423" s="41"/>
      <c r="H423" s="41"/>
      <c r="I423" s="228"/>
      <c r="J423" s="41"/>
      <c r="K423" s="41"/>
      <c r="L423" s="45"/>
      <c r="M423" s="229"/>
      <c r="N423" s="230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224</v>
      </c>
      <c r="AU423" s="18" t="s">
        <v>82</v>
      </c>
    </row>
    <row r="424" s="2" customFormat="1">
      <c r="A424" s="39"/>
      <c r="B424" s="40"/>
      <c r="C424" s="41"/>
      <c r="D424" s="231" t="s">
        <v>226</v>
      </c>
      <c r="E424" s="41"/>
      <c r="F424" s="232" t="s">
        <v>4099</v>
      </c>
      <c r="G424" s="41"/>
      <c r="H424" s="41"/>
      <c r="I424" s="228"/>
      <c r="J424" s="41"/>
      <c r="K424" s="41"/>
      <c r="L424" s="45"/>
      <c r="M424" s="229"/>
      <c r="N424" s="230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226</v>
      </c>
      <c r="AU424" s="18" t="s">
        <v>82</v>
      </c>
    </row>
    <row r="425" s="2" customFormat="1" ht="16.5" customHeight="1">
      <c r="A425" s="39"/>
      <c r="B425" s="40"/>
      <c r="C425" s="213" t="s">
        <v>847</v>
      </c>
      <c r="D425" s="213" t="s">
        <v>217</v>
      </c>
      <c r="E425" s="214" t="s">
        <v>4100</v>
      </c>
      <c r="F425" s="215" t="s">
        <v>4101</v>
      </c>
      <c r="G425" s="216" t="s">
        <v>277</v>
      </c>
      <c r="H425" s="217">
        <v>4</v>
      </c>
      <c r="I425" s="218"/>
      <c r="J425" s="219">
        <f>ROUND(I425*H425,2)</f>
        <v>0</v>
      </c>
      <c r="K425" s="215" t="s">
        <v>3716</v>
      </c>
      <c r="L425" s="45"/>
      <c r="M425" s="220" t="s">
        <v>19</v>
      </c>
      <c r="N425" s="221" t="s">
        <v>44</v>
      </c>
      <c r="O425" s="85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4" t="s">
        <v>334</v>
      </c>
      <c r="AT425" s="224" t="s">
        <v>217</v>
      </c>
      <c r="AU425" s="224" t="s">
        <v>82</v>
      </c>
      <c r="AY425" s="18" t="s">
        <v>214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8" t="s">
        <v>80</v>
      </c>
      <c r="BK425" s="225">
        <f>ROUND(I425*H425,2)</f>
        <v>0</v>
      </c>
      <c r="BL425" s="18" t="s">
        <v>334</v>
      </c>
      <c r="BM425" s="224" t="s">
        <v>4102</v>
      </c>
    </row>
    <row r="426" s="2" customFormat="1">
      <c r="A426" s="39"/>
      <c r="B426" s="40"/>
      <c r="C426" s="41"/>
      <c r="D426" s="226" t="s">
        <v>224</v>
      </c>
      <c r="E426" s="41"/>
      <c r="F426" s="227" t="s">
        <v>4101</v>
      </c>
      <c r="G426" s="41"/>
      <c r="H426" s="41"/>
      <c r="I426" s="228"/>
      <c r="J426" s="41"/>
      <c r="K426" s="41"/>
      <c r="L426" s="45"/>
      <c r="M426" s="229"/>
      <c r="N426" s="230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224</v>
      </c>
      <c r="AU426" s="18" t="s">
        <v>82</v>
      </c>
    </row>
    <row r="427" s="2" customFormat="1">
      <c r="A427" s="39"/>
      <c r="B427" s="40"/>
      <c r="C427" s="41"/>
      <c r="D427" s="231" t="s">
        <v>226</v>
      </c>
      <c r="E427" s="41"/>
      <c r="F427" s="232" t="s">
        <v>4103</v>
      </c>
      <c r="G427" s="41"/>
      <c r="H427" s="41"/>
      <c r="I427" s="228"/>
      <c r="J427" s="41"/>
      <c r="K427" s="41"/>
      <c r="L427" s="45"/>
      <c r="M427" s="229"/>
      <c r="N427" s="230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226</v>
      </c>
      <c r="AU427" s="18" t="s">
        <v>82</v>
      </c>
    </row>
    <row r="428" s="2" customFormat="1" ht="16.5" customHeight="1">
      <c r="A428" s="39"/>
      <c r="B428" s="40"/>
      <c r="C428" s="213" t="s">
        <v>851</v>
      </c>
      <c r="D428" s="213" t="s">
        <v>217</v>
      </c>
      <c r="E428" s="214" t="s">
        <v>4104</v>
      </c>
      <c r="F428" s="215" t="s">
        <v>4105</v>
      </c>
      <c r="G428" s="216" t="s">
        <v>321</v>
      </c>
      <c r="H428" s="217">
        <v>86</v>
      </c>
      <c r="I428" s="218"/>
      <c r="J428" s="219">
        <f>ROUND(I428*H428,2)</f>
        <v>0</v>
      </c>
      <c r="K428" s="215" t="s">
        <v>3716</v>
      </c>
      <c r="L428" s="45"/>
      <c r="M428" s="220" t="s">
        <v>19</v>
      </c>
      <c r="N428" s="221" t="s">
        <v>44</v>
      </c>
      <c r="O428" s="85"/>
      <c r="P428" s="222">
        <f>O428*H428</f>
        <v>0</v>
      </c>
      <c r="Q428" s="222">
        <v>0.00079000000000000001</v>
      </c>
      <c r="R428" s="222">
        <f>Q428*H428</f>
        <v>0.06794</v>
      </c>
      <c r="S428" s="222">
        <v>0</v>
      </c>
      <c r="T428" s="223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4" t="s">
        <v>334</v>
      </c>
      <c r="AT428" s="224" t="s">
        <v>217</v>
      </c>
      <c r="AU428" s="224" t="s">
        <v>82</v>
      </c>
      <c r="AY428" s="18" t="s">
        <v>214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8" t="s">
        <v>80</v>
      </c>
      <c r="BK428" s="225">
        <f>ROUND(I428*H428,2)</f>
        <v>0</v>
      </c>
      <c r="BL428" s="18" t="s">
        <v>334</v>
      </c>
      <c r="BM428" s="224" t="s">
        <v>4106</v>
      </c>
    </row>
    <row r="429" s="2" customFormat="1">
      <c r="A429" s="39"/>
      <c r="B429" s="40"/>
      <c r="C429" s="41"/>
      <c r="D429" s="226" t="s">
        <v>224</v>
      </c>
      <c r="E429" s="41"/>
      <c r="F429" s="227" t="s">
        <v>4107</v>
      </c>
      <c r="G429" s="41"/>
      <c r="H429" s="41"/>
      <c r="I429" s="228"/>
      <c r="J429" s="41"/>
      <c r="K429" s="41"/>
      <c r="L429" s="45"/>
      <c r="M429" s="229"/>
      <c r="N429" s="230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224</v>
      </c>
      <c r="AU429" s="18" t="s">
        <v>82</v>
      </c>
    </row>
    <row r="430" s="2" customFormat="1">
      <c r="A430" s="39"/>
      <c r="B430" s="40"/>
      <c r="C430" s="41"/>
      <c r="D430" s="231" t="s">
        <v>226</v>
      </c>
      <c r="E430" s="41"/>
      <c r="F430" s="232" t="s">
        <v>4108</v>
      </c>
      <c r="G430" s="41"/>
      <c r="H430" s="41"/>
      <c r="I430" s="228"/>
      <c r="J430" s="41"/>
      <c r="K430" s="41"/>
      <c r="L430" s="45"/>
      <c r="M430" s="229"/>
      <c r="N430" s="230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226</v>
      </c>
      <c r="AU430" s="18" t="s">
        <v>82</v>
      </c>
    </row>
    <row r="431" s="13" customFormat="1">
      <c r="A431" s="13"/>
      <c r="B431" s="233"/>
      <c r="C431" s="234"/>
      <c r="D431" s="226" t="s">
        <v>242</v>
      </c>
      <c r="E431" s="234"/>
      <c r="F431" s="235" t="s">
        <v>4109</v>
      </c>
      <c r="G431" s="234"/>
      <c r="H431" s="236">
        <v>86</v>
      </c>
      <c r="I431" s="237"/>
      <c r="J431" s="234"/>
      <c r="K431" s="234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242</v>
      </c>
      <c r="AU431" s="242" t="s">
        <v>82</v>
      </c>
      <c r="AV431" s="13" t="s">
        <v>82</v>
      </c>
      <c r="AW431" s="13" t="s">
        <v>4</v>
      </c>
      <c r="AX431" s="13" t="s">
        <v>80</v>
      </c>
      <c r="AY431" s="242" t="s">
        <v>214</v>
      </c>
    </row>
    <row r="432" s="2" customFormat="1" ht="24.15" customHeight="1">
      <c r="A432" s="39"/>
      <c r="B432" s="40"/>
      <c r="C432" s="243" t="s">
        <v>855</v>
      </c>
      <c r="D432" s="243" t="s">
        <v>254</v>
      </c>
      <c r="E432" s="244" t="s">
        <v>4110</v>
      </c>
      <c r="F432" s="245" t="s">
        <v>4111</v>
      </c>
      <c r="G432" s="246" t="s">
        <v>1275</v>
      </c>
      <c r="H432" s="247">
        <v>24</v>
      </c>
      <c r="I432" s="248"/>
      <c r="J432" s="249">
        <f>ROUND(I432*H432,2)</f>
        <v>0</v>
      </c>
      <c r="K432" s="245" t="s">
        <v>19</v>
      </c>
      <c r="L432" s="250"/>
      <c r="M432" s="251" t="s">
        <v>19</v>
      </c>
      <c r="N432" s="252" t="s">
        <v>44</v>
      </c>
      <c r="O432" s="85"/>
      <c r="P432" s="222">
        <f>O432*H432</f>
        <v>0</v>
      </c>
      <c r="Q432" s="222">
        <v>0.0025000000000000001</v>
      </c>
      <c r="R432" s="222">
        <f>Q432*H432</f>
        <v>0.059999999999999998</v>
      </c>
      <c r="S432" s="222">
        <v>0</v>
      </c>
      <c r="T432" s="223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4" t="s">
        <v>604</v>
      </c>
      <c r="AT432" s="224" t="s">
        <v>254</v>
      </c>
      <c r="AU432" s="224" t="s">
        <v>82</v>
      </c>
      <c r="AY432" s="18" t="s">
        <v>214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8" t="s">
        <v>80</v>
      </c>
      <c r="BK432" s="225">
        <f>ROUND(I432*H432,2)</f>
        <v>0</v>
      </c>
      <c r="BL432" s="18" t="s">
        <v>334</v>
      </c>
      <c r="BM432" s="224" t="s">
        <v>4112</v>
      </c>
    </row>
    <row r="433" s="2" customFormat="1">
      <c r="A433" s="39"/>
      <c r="B433" s="40"/>
      <c r="C433" s="41"/>
      <c r="D433" s="226" t="s">
        <v>224</v>
      </c>
      <c r="E433" s="41"/>
      <c r="F433" s="227" t="s">
        <v>4113</v>
      </c>
      <c r="G433" s="41"/>
      <c r="H433" s="41"/>
      <c r="I433" s="228"/>
      <c r="J433" s="41"/>
      <c r="K433" s="41"/>
      <c r="L433" s="45"/>
      <c r="M433" s="229"/>
      <c r="N433" s="230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224</v>
      </c>
      <c r="AU433" s="18" t="s">
        <v>82</v>
      </c>
    </row>
    <row r="434" s="2" customFormat="1" ht="24.15" customHeight="1">
      <c r="A434" s="39"/>
      <c r="B434" s="40"/>
      <c r="C434" s="243" t="s">
        <v>861</v>
      </c>
      <c r="D434" s="243" t="s">
        <v>254</v>
      </c>
      <c r="E434" s="244" t="s">
        <v>4114</v>
      </c>
      <c r="F434" s="245" t="s">
        <v>4115</v>
      </c>
      <c r="G434" s="246" t="s">
        <v>1275</v>
      </c>
      <c r="H434" s="247">
        <v>36</v>
      </c>
      <c r="I434" s="248"/>
      <c r="J434" s="249">
        <f>ROUND(I434*H434,2)</f>
        <v>0</v>
      </c>
      <c r="K434" s="245" t="s">
        <v>19</v>
      </c>
      <c r="L434" s="250"/>
      <c r="M434" s="251" t="s">
        <v>19</v>
      </c>
      <c r="N434" s="252" t="s">
        <v>44</v>
      </c>
      <c r="O434" s="85"/>
      <c r="P434" s="222">
        <f>O434*H434</f>
        <v>0</v>
      </c>
      <c r="Q434" s="222">
        <v>0.00513</v>
      </c>
      <c r="R434" s="222">
        <f>Q434*H434</f>
        <v>0.18468000000000001</v>
      </c>
      <c r="S434" s="222">
        <v>0</v>
      </c>
      <c r="T434" s="22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4" t="s">
        <v>686</v>
      </c>
      <c r="AT434" s="224" t="s">
        <v>254</v>
      </c>
      <c r="AU434" s="224" t="s">
        <v>82</v>
      </c>
      <c r="AY434" s="18" t="s">
        <v>214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8" t="s">
        <v>80</v>
      </c>
      <c r="BK434" s="225">
        <f>ROUND(I434*H434,2)</f>
        <v>0</v>
      </c>
      <c r="BL434" s="18" t="s">
        <v>686</v>
      </c>
      <c r="BM434" s="224" t="s">
        <v>4116</v>
      </c>
    </row>
    <row r="435" s="2" customFormat="1">
      <c r="A435" s="39"/>
      <c r="B435" s="40"/>
      <c r="C435" s="41"/>
      <c r="D435" s="226" t="s">
        <v>224</v>
      </c>
      <c r="E435" s="41"/>
      <c r="F435" s="227" t="s">
        <v>4115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224</v>
      </c>
      <c r="AU435" s="18" t="s">
        <v>82</v>
      </c>
    </row>
    <row r="436" s="2" customFormat="1" ht="24.15" customHeight="1">
      <c r="A436" s="39"/>
      <c r="B436" s="40"/>
      <c r="C436" s="243" t="s">
        <v>865</v>
      </c>
      <c r="D436" s="243" t="s">
        <v>254</v>
      </c>
      <c r="E436" s="244" t="s">
        <v>4117</v>
      </c>
      <c r="F436" s="245" t="s">
        <v>4118</v>
      </c>
      <c r="G436" s="246" t="s">
        <v>1275</v>
      </c>
      <c r="H436" s="247">
        <v>64</v>
      </c>
      <c r="I436" s="248"/>
      <c r="J436" s="249">
        <f>ROUND(I436*H436,2)</f>
        <v>0</v>
      </c>
      <c r="K436" s="245" t="s">
        <v>19</v>
      </c>
      <c r="L436" s="250"/>
      <c r="M436" s="251" t="s">
        <v>19</v>
      </c>
      <c r="N436" s="252" t="s">
        <v>44</v>
      </c>
      <c r="O436" s="85"/>
      <c r="P436" s="222">
        <f>O436*H436</f>
        <v>0</v>
      </c>
      <c r="Q436" s="222">
        <v>0.0042199999999999998</v>
      </c>
      <c r="R436" s="222">
        <f>Q436*H436</f>
        <v>0.27007999999999999</v>
      </c>
      <c r="S436" s="222">
        <v>0</v>
      </c>
      <c r="T436" s="223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4" t="s">
        <v>686</v>
      </c>
      <c r="AT436" s="224" t="s">
        <v>254</v>
      </c>
      <c r="AU436" s="224" t="s">
        <v>82</v>
      </c>
      <c r="AY436" s="18" t="s">
        <v>214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8" t="s">
        <v>80</v>
      </c>
      <c r="BK436" s="225">
        <f>ROUND(I436*H436,2)</f>
        <v>0</v>
      </c>
      <c r="BL436" s="18" t="s">
        <v>686</v>
      </c>
      <c r="BM436" s="224" t="s">
        <v>4119</v>
      </c>
    </row>
    <row r="437" s="2" customFormat="1">
      <c r="A437" s="39"/>
      <c r="B437" s="40"/>
      <c r="C437" s="41"/>
      <c r="D437" s="226" t="s">
        <v>224</v>
      </c>
      <c r="E437" s="41"/>
      <c r="F437" s="227" t="s">
        <v>4118</v>
      </c>
      <c r="G437" s="41"/>
      <c r="H437" s="41"/>
      <c r="I437" s="228"/>
      <c r="J437" s="41"/>
      <c r="K437" s="41"/>
      <c r="L437" s="45"/>
      <c r="M437" s="229"/>
      <c r="N437" s="230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224</v>
      </c>
      <c r="AU437" s="18" t="s">
        <v>82</v>
      </c>
    </row>
    <row r="438" s="2" customFormat="1" ht="24.15" customHeight="1">
      <c r="A438" s="39"/>
      <c r="B438" s="40"/>
      <c r="C438" s="243" t="s">
        <v>871</v>
      </c>
      <c r="D438" s="243" t="s">
        <v>254</v>
      </c>
      <c r="E438" s="244" t="s">
        <v>4120</v>
      </c>
      <c r="F438" s="245" t="s">
        <v>4121</v>
      </c>
      <c r="G438" s="246" t="s">
        <v>1275</v>
      </c>
      <c r="H438" s="247">
        <v>10</v>
      </c>
      <c r="I438" s="248"/>
      <c r="J438" s="249">
        <f>ROUND(I438*H438,2)</f>
        <v>0</v>
      </c>
      <c r="K438" s="245" t="s">
        <v>19</v>
      </c>
      <c r="L438" s="250"/>
      <c r="M438" s="251" t="s">
        <v>19</v>
      </c>
      <c r="N438" s="252" t="s">
        <v>44</v>
      </c>
      <c r="O438" s="85"/>
      <c r="P438" s="222">
        <f>O438*H438</f>
        <v>0</v>
      </c>
      <c r="Q438" s="222">
        <v>0.00155</v>
      </c>
      <c r="R438" s="222">
        <f>Q438*H438</f>
        <v>0.0155</v>
      </c>
      <c r="S438" s="222">
        <v>0</v>
      </c>
      <c r="T438" s="223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4" t="s">
        <v>686</v>
      </c>
      <c r="AT438" s="224" t="s">
        <v>254</v>
      </c>
      <c r="AU438" s="224" t="s">
        <v>82</v>
      </c>
      <c r="AY438" s="18" t="s">
        <v>214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8" t="s">
        <v>80</v>
      </c>
      <c r="BK438" s="225">
        <f>ROUND(I438*H438,2)</f>
        <v>0</v>
      </c>
      <c r="BL438" s="18" t="s">
        <v>686</v>
      </c>
      <c r="BM438" s="224" t="s">
        <v>4122</v>
      </c>
    </row>
    <row r="439" s="2" customFormat="1">
      <c r="A439" s="39"/>
      <c r="B439" s="40"/>
      <c r="C439" s="41"/>
      <c r="D439" s="226" t="s">
        <v>224</v>
      </c>
      <c r="E439" s="41"/>
      <c r="F439" s="227" t="s">
        <v>4121</v>
      </c>
      <c r="G439" s="41"/>
      <c r="H439" s="41"/>
      <c r="I439" s="228"/>
      <c r="J439" s="41"/>
      <c r="K439" s="41"/>
      <c r="L439" s="45"/>
      <c r="M439" s="229"/>
      <c r="N439" s="230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224</v>
      </c>
      <c r="AU439" s="18" t="s">
        <v>82</v>
      </c>
    </row>
    <row r="440" s="2" customFormat="1" ht="16.5" customHeight="1">
      <c r="A440" s="39"/>
      <c r="B440" s="40"/>
      <c r="C440" s="243" t="s">
        <v>875</v>
      </c>
      <c r="D440" s="243" t="s">
        <v>254</v>
      </c>
      <c r="E440" s="244" t="s">
        <v>4123</v>
      </c>
      <c r="F440" s="245" t="s">
        <v>4124</v>
      </c>
      <c r="G440" s="246" t="s">
        <v>277</v>
      </c>
      <c r="H440" s="247">
        <v>2</v>
      </c>
      <c r="I440" s="248"/>
      <c r="J440" s="249">
        <f>ROUND(I440*H440,2)</f>
        <v>0</v>
      </c>
      <c r="K440" s="245" t="s">
        <v>19</v>
      </c>
      <c r="L440" s="250"/>
      <c r="M440" s="251" t="s">
        <v>19</v>
      </c>
      <c r="N440" s="252" t="s">
        <v>44</v>
      </c>
      <c r="O440" s="85"/>
      <c r="P440" s="222">
        <f>O440*H440</f>
        <v>0</v>
      </c>
      <c r="Q440" s="222">
        <v>0.00108</v>
      </c>
      <c r="R440" s="222">
        <f>Q440*H440</f>
        <v>0.00216</v>
      </c>
      <c r="S440" s="222">
        <v>0</v>
      </c>
      <c r="T440" s="223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4" t="s">
        <v>686</v>
      </c>
      <c r="AT440" s="224" t="s">
        <v>254</v>
      </c>
      <c r="AU440" s="224" t="s">
        <v>82</v>
      </c>
      <c r="AY440" s="18" t="s">
        <v>214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8" t="s">
        <v>80</v>
      </c>
      <c r="BK440" s="225">
        <f>ROUND(I440*H440,2)</f>
        <v>0</v>
      </c>
      <c r="BL440" s="18" t="s">
        <v>686</v>
      </c>
      <c r="BM440" s="224" t="s">
        <v>4125</v>
      </c>
    </row>
    <row r="441" s="2" customFormat="1">
      <c r="A441" s="39"/>
      <c r="B441" s="40"/>
      <c r="C441" s="41"/>
      <c r="D441" s="226" t="s">
        <v>224</v>
      </c>
      <c r="E441" s="41"/>
      <c r="F441" s="227" t="s">
        <v>4124</v>
      </c>
      <c r="G441" s="41"/>
      <c r="H441" s="41"/>
      <c r="I441" s="228"/>
      <c r="J441" s="41"/>
      <c r="K441" s="41"/>
      <c r="L441" s="45"/>
      <c r="M441" s="229"/>
      <c r="N441" s="230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224</v>
      </c>
      <c r="AU441" s="18" t="s">
        <v>82</v>
      </c>
    </row>
    <row r="442" s="2" customFormat="1" ht="16.5" customHeight="1">
      <c r="A442" s="39"/>
      <c r="B442" s="40"/>
      <c r="C442" s="243" t="s">
        <v>879</v>
      </c>
      <c r="D442" s="243" t="s">
        <v>254</v>
      </c>
      <c r="E442" s="244" t="s">
        <v>4126</v>
      </c>
      <c r="F442" s="245" t="s">
        <v>4127</v>
      </c>
      <c r="G442" s="246" t="s">
        <v>277</v>
      </c>
      <c r="H442" s="247">
        <v>6</v>
      </c>
      <c r="I442" s="248"/>
      <c r="J442" s="249">
        <f>ROUND(I442*H442,2)</f>
        <v>0</v>
      </c>
      <c r="K442" s="245" t="s">
        <v>19</v>
      </c>
      <c r="L442" s="250"/>
      <c r="M442" s="251" t="s">
        <v>19</v>
      </c>
      <c r="N442" s="252" t="s">
        <v>44</v>
      </c>
      <c r="O442" s="85"/>
      <c r="P442" s="222">
        <f>O442*H442</f>
        <v>0</v>
      </c>
      <c r="Q442" s="222">
        <v>0.00085999999999999998</v>
      </c>
      <c r="R442" s="222">
        <f>Q442*H442</f>
        <v>0.0051599999999999997</v>
      </c>
      <c r="S442" s="222">
        <v>0</v>
      </c>
      <c r="T442" s="223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4" t="s">
        <v>686</v>
      </c>
      <c r="AT442" s="224" t="s">
        <v>254</v>
      </c>
      <c r="AU442" s="224" t="s">
        <v>82</v>
      </c>
      <c r="AY442" s="18" t="s">
        <v>214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8" t="s">
        <v>80</v>
      </c>
      <c r="BK442" s="225">
        <f>ROUND(I442*H442,2)</f>
        <v>0</v>
      </c>
      <c r="BL442" s="18" t="s">
        <v>686</v>
      </c>
      <c r="BM442" s="224" t="s">
        <v>4128</v>
      </c>
    </row>
    <row r="443" s="2" customFormat="1">
      <c r="A443" s="39"/>
      <c r="B443" s="40"/>
      <c r="C443" s="41"/>
      <c r="D443" s="226" t="s">
        <v>224</v>
      </c>
      <c r="E443" s="41"/>
      <c r="F443" s="227" t="s">
        <v>4127</v>
      </c>
      <c r="G443" s="41"/>
      <c r="H443" s="41"/>
      <c r="I443" s="228"/>
      <c r="J443" s="41"/>
      <c r="K443" s="41"/>
      <c r="L443" s="45"/>
      <c r="M443" s="229"/>
      <c r="N443" s="230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224</v>
      </c>
      <c r="AU443" s="18" t="s">
        <v>82</v>
      </c>
    </row>
    <row r="444" s="2" customFormat="1" ht="16.5" customHeight="1">
      <c r="A444" s="39"/>
      <c r="B444" s="40"/>
      <c r="C444" s="243" t="s">
        <v>883</v>
      </c>
      <c r="D444" s="243" t="s">
        <v>254</v>
      </c>
      <c r="E444" s="244" t="s">
        <v>4129</v>
      </c>
      <c r="F444" s="245" t="s">
        <v>4130</v>
      </c>
      <c r="G444" s="246" t="s">
        <v>277</v>
      </c>
      <c r="H444" s="247">
        <v>4</v>
      </c>
      <c r="I444" s="248"/>
      <c r="J444" s="249">
        <f>ROUND(I444*H444,2)</f>
        <v>0</v>
      </c>
      <c r="K444" s="245" t="s">
        <v>19</v>
      </c>
      <c r="L444" s="250"/>
      <c r="M444" s="251" t="s">
        <v>19</v>
      </c>
      <c r="N444" s="252" t="s">
        <v>44</v>
      </c>
      <c r="O444" s="85"/>
      <c r="P444" s="222">
        <f>O444*H444</f>
        <v>0</v>
      </c>
      <c r="Q444" s="222">
        <v>0.00048000000000000001</v>
      </c>
      <c r="R444" s="222">
        <f>Q444*H444</f>
        <v>0.0019200000000000001</v>
      </c>
      <c r="S444" s="222">
        <v>0</v>
      </c>
      <c r="T444" s="223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4" t="s">
        <v>686</v>
      </c>
      <c r="AT444" s="224" t="s">
        <v>254</v>
      </c>
      <c r="AU444" s="224" t="s">
        <v>82</v>
      </c>
      <c r="AY444" s="18" t="s">
        <v>214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8" t="s">
        <v>80</v>
      </c>
      <c r="BK444" s="225">
        <f>ROUND(I444*H444,2)</f>
        <v>0</v>
      </c>
      <c r="BL444" s="18" t="s">
        <v>686</v>
      </c>
      <c r="BM444" s="224" t="s">
        <v>4131</v>
      </c>
    </row>
    <row r="445" s="2" customFormat="1">
      <c r="A445" s="39"/>
      <c r="B445" s="40"/>
      <c r="C445" s="41"/>
      <c r="D445" s="226" t="s">
        <v>224</v>
      </c>
      <c r="E445" s="41"/>
      <c r="F445" s="227" t="s">
        <v>4130</v>
      </c>
      <c r="G445" s="41"/>
      <c r="H445" s="41"/>
      <c r="I445" s="228"/>
      <c r="J445" s="41"/>
      <c r="K445" s="41"/>
      <c r="L445" s="45"/>
      <c r="M445" s="229"/>
      <c r="N445" s="230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224</v>
      </c>
      <c r="AU445" s="18" t="s">
        <v>82</v>
      </c>
    </row>
    <row r="446" s="2" customFormat="1" ht="24.15" customHeight="1">
      <c r="A446" s="39"/>
      <c r="B446" s="40"/>
      <c r="C446" s="243" t="s">
        <v>887</v>
      </c>
      <c r="D446" s="243" t="s">
        <v>254</v>
      </c>
      <c r="E446" s="244" t="s">
        <v>4132</v>
      </c>
      <c r="F446" s="245" t="s">
        <v>4133</v>
      </c>
      <c r="G446" s="246" t="s">
        <v>277</v>
      </c>
      <c r="H446" s="247">
        <v>6</v>
      </c>
      <c r="I446" s="248"/>
      <c r="J446" s="249">
        <f>ROUND(I446*H446,2)</f>
        <v>0</v>
      </c>
      <c r="K446" s="245" t="s">
        <v>19</v>
      </c>
      <c r="L446" s="250"/>
      <c r="M446" s="251" t="s">
        <v>19</v>
      </c>
      <c r="N446" s="252" t="s">
        <v>44</v>
      </c>
      <c r="O446" s="85"/>
      <c r="P446" s="222">
        <f>O446*H446</f>
        <v>0</v>
      </c>
      <c r="Q446" s="222">
        <v>0.00042000000000000002</v>
      </c>
      <c r="R446" s="222">
        <f>Q446*H446</f>
        <v>0.0025200000000000001</v>
      </c>
      <c r="S446" s="222">
        <v>0</v>
      </c>
      <c r="T446" s="223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4" t="s">
        <v>686</v>
      </c>
      <c r="AT446" s="224" t="s">
        <v>254</v>
      </c>
      <c r="AU446" s="224" t="s">
        <v>82</v>
      </c>
      <c r="AY446" s="18" t="s">
        <v>214</v>
      </c>
      <c r="BE446" s="225">
        <f>IF(N446="základní",J446,0)</f>
        <v>0</v>
      </c>
      <c r="BF446" s="225">
        <f>IF(N446="snížená",J446,0)</f>
        <v>0</v>
      </c>
      <c r="BG446" s="225">
        <f>IF(N446="zákl. přenesená",J446,0)</f>
        <v>0</v>
      </c>
      <c r="BH446" s="225">
        <f>IF(N446="sníž. přenesená",J446,0)</f>
        <v>0</v>
      </c>
      <c r="BI446" s="225">
        <f>IF(N446="nulová",J446,0)</f>
        <v>0</v>
      </c>
      <c r="BJ446" s="18" t="s">
        <v>80</v>
      </c>
      <c r="BK446" s="225">
        <f>ROUND(I446*H446,2)</f>
        <v>0</v>
      </c>
      <c r="BL446" s="18" t="s">
        <v>686</v>
      </c>
      <c r="BM446" s="224" t="s">
        <v>4134</v>
      </c>
    </row>
    <row r="447" s="2" customFormat="1">
      <c r="A447" s="39"/>
      <c r="B447" s="40"/>
      <c r="C447" s="41"/>
      <c r="D447" s="226" t="s">
        <v>224</v>
      </c>
      <c r="E447" s="41"/>
      <c r="F447" s="227" t="s">
        <v>4133</v>
      </c>
      <c r="G447" s="41"/>
      <c r="H447" s="41"/>
      <c r="I447" s="228"/>
      <c r="J447" s="41"/>
      <c r="K447" s="41"/>
      <c r="L447" s="45"/>
      <c r="M447" s="229"/>
      <c r="N447" s="230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224</v>
      </c>
      <c r="AU447" s="18" t="s">
        <v>82</v>
      </c>
    </row>
    <row r="448" s="2" customFormat="1" ht="24.15" customHeight="1">
      <c r="A448" s="39"/>
      <c r="B448" s="40"/>
      <c r="C448" s="243" t="s">
        <v>893</v>
      </c>
      <c r="D448" s="243" t="s">
        <v>254</v>
      </c>
      <c r="E448" s="244" t="s">
        <v>4135</v>
      </c>
      <c r="F448" s="245" t="s">
        <v>4136</v>
      </c>
      <c r="G448" s="246" t="s">
        <v>277</v>
      </c>
      <c r="H448" s="247">
        <v>8</v>
      </c>
      <c r="I448" s="248"/>
      <c r="J448" s="249">
        <f>ROUND(I448*H448,2)</f>
        <v>0</v>
      </c>
      <c r="K448" s="245" t="s">
        <v>19</v>
      </c>
      <c r="L448" s="250"/>
      <c r="M448" s="251" t="s">
        <v>19</v>
      </c>
      <c r="N448" s="252" t="s">
        <v>44</v>
      </c>
      <c r="O448" s="85"/>
      <c r="P448" s="222">
        <f>O448*H448</f>
        <v>0</v>
      </c>
      <c r="Q448" s="222">
        <v>0.00031</v>
      </c>
      <c r="R448" s="222">
        <f>Q448*H448</f>
        <v>0.00248</v>
      </c>
      <c r="S448" s="222">
        <v>0</v>
      </c>
      <c r="T448" s="223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4" t="s">
        <v>686</v>
      </c>
      <c r="AT448" s="224" t="s">
        <v>254</v>
      </c>
      <c r="AU448" s="224" t="s">
        <v>82</v>
      </c>
      <c r="AY448" s="18" t="s">
        <v>214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18" t="s">
        <v>80</v>
      </c>
      <c r="BK448" s="225">
        <f>ROUND(I448*H448,2)</f>
        <v>0</v>
      </c>
      <c r="BL448" s="18" t="s">
        <v>686</v>
      </c>
      <c r="BM448" s="224" t="s">
        <v>4137</v>
      </c>
    </row>
    <row r="449" s="2" customFormat="1">
      <c r="A449" s="39"/>
      <c r="B449" s="40"/>
      <c r="C449" s="41"/>
      <c r="D449" s="226" t="s">
        <v>224</v>
      </c>
      <c r="E449" s="41"/>
      <c r="F449" s="227" t="s">
        <v>4138</v>
      </c>
      <c r="G449" s="41"/>
      <c r="H449" s="41"/>
      <c r="I449" s="228"/>
      <c r="J449" s="41"/>
      <c r="K449" s="41"/>
      <c r="L449" s="45"/>
      <c r="M449" s="229"/>
      <c r="N449" s="230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224</v>
      </c>
      <c r="AU449" s="18" t="s">
        <v>82</v>
      </c>
    </row>
    <row r="450" s="2" customFormat="1" ht="24.15" customHeight="1">
      <c r="A450" s="39"/>
      <c r="B450" s="40"/>
      <c r="C450" s="243" t="s">
        <v>897</v>
      </c>
      <c r="D450" s="243" t="s">
        <v>254</v>
      </c>
      <c r="E450" s="244" t="s">
        <v>4139</v>
      </c>
      <c r="F450" s="245" t="s">
        <v>4140</v>
      </c>
      <c r="G450" s="246" t="s">
        <v>277</v>
      </c>
      <c r="H450" s="247">
        <v>8</v>
      </c>
      <c r="I450" s="248"/>
      <c r="J450" s="249">
        <f>ROUND(I450*H450,2)</f>
        <v>0</v>
      </c>
      <c r="K450" s="245" t="s">
        <v>19</v>
      </c>
      <c r="L450" s="250"/>
      <c r="M450" s="251" t="s">
        <v>19</v>
      </c>
      <c r="N450" s="252" t="s">
        <v>44</v>
      </c>
      <c r="O450" s="85"/>
      <c r="P450" s="222">
        <f>O450*H450</f>
        <v>0</v>
      </c>
      <c r="Q450" s="222">
        <v>0.00027999999999999998</v>
      </c>
      <c r="R450" s="222">
        <f>Q450*H450</f>
        <v>0.0022399999999999998</v>
      </c>
      <c r="S450" s="222">
        <v>0</v>
      </c>
      <c r="T450" s="223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4" t="s">
        <v>686</v>
      </c>
      <c r="AT450" s="224" t="s">
        <v>254</v>
      </c>
      <c r="AU450" s="224" t="s">
        <v>82</v>
      </c>
      <c r="AY450" s="18" t="s">
        <v>214</v>
      </c>
      <c r="BE450" s="225">
        <f>IF(N450="základní",J450,0)</f>
        <v>0</v>
      </c>
      <c r="BF450" s="225">
        <f>IF(N450="snížená",J450,0)</f>
        <v>0</v>
      </c>
      <c r="BG450" s="225">
        <f>IF(N450="zákl. přenesená",J450,0)</f>
        <v>0</v>
      </c>
      <c r="BH450" s="225">
        <f>IF(N450="sníž. přenesená",J450,0)</f>
        <v>0</v>
      </c>
      <c r="BI450" s="225">
        <f>IF(N450="nulová",J450,0)</f>
        <v>0</v>
      </c>
      <c r="BJ450" s="18" t="s">
        <v>80</v>
      </c>
      <c r="BK450" s="225">
        <f>ROUND(I450*H450,2)</f>
        <v>0</v>
      </c>
      <c r="BL450" s="18" t="s">
        <v>686</v>
      </c>
      <c r="BM450" s="224" t="s">
        <v>4141</v>
      </c>
    </row>
    <row r="451" s="2" customFormat="1">
      <c r="A451" s="39"/>
      <c r="B451" s="40"/>
      <c r="C451" s="41"/>
      <c r="D451" s="226" t="s">
        <v>224</v>
      </c>
      <c r="E451" s="41"/>
      <c r="F451" s="227" t="s">
        <v>4142</v>
      </c>
      <c r="G451" s="41"/>
      <c r="H451" s="41"/>
      <c r="I451" s="228"/>
      <c r="J451" s="41"/>
      <c r="K451" s="41"/>
      <c r="L451" s="45"/>
      <c r="M451" s="229"/>
      <c r="N451" s="230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224</v>
      </c>
      <c r="AU451" s="18" t="s">
        <v>82</v>
      </c>
    </row>
    <row r="452" s="2" customFormat="1" ht="24.15" customHeight="1">
      <c r="A452" s="39"/>
      <c r="B452" s="40"/>
      <c r="C452" s="243" t="s">
        <v>686</v>
      </c>
      <c r="D452" s="243" t="s">
        <v>254</v>
      </c>
      <c r="E452" s="244" t="s">
        <v>4143</v>
      </c>
      <c r="F452" s="245" t="s">
        <v>4144</v>
      </c>
      <c r="G452" s="246" t="s">
        <v>277</v>
      </c>
      <c r="H452" s="247">
        <v>4</v>
      </c>
      <c r="I452" s="248"/>
      <c r="J452" s="249">
        <f>ROUND(I452*H452,2)</f>
        <v>0</v>
      </c>
      <c r="K452" s="245" t="s">
        <v>19</v>
      </c>
      <c r="L452" s="250"/>
      <c r="M452" s="251" t="s">
        <v>19</v>
      </c>
      <c r="N452" s="252" t="s">
        <v>44</v>
      </c>
      <c r="O452" s="85"/>
      <c r="P452" s="222">
        <f>O452*H452</f>
        <v>0</v>
      </c>
      <c r="Q452" s="222">
        <v>0.00022000000000000001</v>
      </c>
      <c r="R452" s="222">
        <f>Q452*H452</f>
        <v>0.00088000000000000003</v>
      </c>
      <c r="S452" s="222">
        <v>0</v>
      </c>
      <c r="T452" s="223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4" t="s">
        <v>686</v>
      </c>
      <c r="AT452" s="224" t="s">
        <v>254</v>
      </c>
      <c r="AU452" s="224" t="s">
        <v>82</v>
      </c>
      <c r="AY452" s="18" t="s">
        <v>214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18" t="s">
        <v>80</v>
      </c>
      <c r="BK452" s="225">
        <f>ROUND(I452*H452,2)</f>
        <v>0</v>
      </c>
      <c r="BL452" s="18" t="s">
        <v>686</v>
      </c>
      <c r="BM452" s="224" t="s">
        <v>4145</v>
      </c>
    </row>
    <row r="453" s="2" customFormat="1">
      <c r="A453" s="39"/>
      <c r="B453" s="40"/>
      <c r="C453" s="41"/>
      <c r="D453" s="226" t="s">
        <v>224</v>
      </c>
      <c r="E453" s="41"/>
      <c r="F453" s="227" t="s">
        <v>4144</v>
      </c>
      <c r="G453" s="41"/>
      <c r="H453" s="41"/>
      <c r="I453" s="228"/>
      <c r="J453" s="41"/>
      <c r="K453" s="41"/>
      <c r="L453" s="45"/>
      <c r="M453" s="229"/>
      <c r="N453" s="230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224</v>
      </c>
      <c r="AU453" s="18" t="s">
        <v>82</v>
      </c>
    </row>
    <row r="454" s="2" customFormat="1" ht="16.5" customHeight="1">
      <c r="A454" s="39"/>
      <c r="B454" s="40"/>
      <c r="C454" s="213" t="s">
        <v>904</v>
      </c>
      <c r="D454" s="213" t="s">
        <v>217</v>
      </c>
      <c r="E454" s="214" t="s">
        <v>4146</v>
      </c>
      <c r="F454" s="215" t="s">
        <v>4147</v>
      </c>
      <c r="G454" s="216" t="s">
        <v>603</v>
      </c>
      <c r="H454" s="217">
        <v>22</v>
      </c>
      <c r="I454" s="218"/>
      <c r="J454" s="219">
        <f>ROUND(I454*H454,2)</f>
        <v>0</v>
      </c>
      <c r="K454" s="215" t="s">
        <v>19</v>
      </c>
      <c r="L454" s="45"/>
      <c r="M454" s="220" t="s">
        <v>19</v>
      </c>
      <c r="N454" s="221" t="s">
        <v>44</v>
      </c>
      <c r="O454" s="85"/>
      <c r="P454" s="222">
        <f>O454*H454</f>
        <v>0</v>
      </c>
      <c r="Q454" s="222">
        <v>0.013899999999999999</v>
      </c>
      <c r="R454" s="222">
        <f>Q454*H454</f>
        <v>0.30579999999999996</v>
      </c>
      <c r="S454" s="222">
        <v>0</v>
      </c>
      <c r="T454" s="223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4" t="s">
        <v>222</v>
      </c>
      <c r="AT454" s="224" t="s">
        <v>217</v>
      </c>
      <c r="AU454" s="224" t="s">
        <v>82</v>
      </c>
      <c r="AY454" s="18" t="s">
        <v>214</v>
      </c>
      <c r="BE454" s="225">
        <f>IF(N454="základní",J454,0)</f>
        <v>0</v>
      </c>
      <c r="BF454" s="225">
        <f>IF(N454="snížená",J454,0)</f>
        <v>0</v>
      </c>
      <c r="BG454" s="225">
        <f>IF(N454="zákl. přenesená",J454,0)</f>
        <v>0</v>
      </c>
      <c r="BH454" s="225">
        <f>IF(N454="sníž. přenesená",J454,0)</f>
        <v>0</v>
      </c>
      <c r="BI454" s="225">
        <f>IF(N454="nulová",J454,0)</f>
        <v>0</v>
      </c>
      <c r="BJ454" s="18" t="s">
        <v>80</v>
      </c>
      <c r="BK454" s="225">
        <f>ROUND(I454*H454,2)</f>
        <v>0</v>
      </c>
      <c r="BL454" s="18" t="s">
        <v>222</v>
      </c>
      <c r="BM454" s="224" t="s">
        <v>4148</v>
      </c>
    </row>
    <row r="455" s="2" customFormat="1">
      <c r="A455" s="39"/>
      <c r="B455" s="40"/>
      <c r="C455" s="41"/>
      <c r="D455" s="226" t="s">
        <v>224</v>
      </c>
      <c r="E455" s="41"/>
      <c r="F455" s="227" t="s">
        <v>4149</v>
      </c>
      <c r="G455" s="41"/>
      <c r="H455" s="41"/>
      <c r="I455" s="228"/>
      <c r="J455" s="41"/>
      <c r="K455" s="41"/>
      <c r="L455" s="45"/>
      <c r="M455" s="229"/>
      <c r="N455" s="230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224</v>
      </c>
      <c r="AU455" s="18" t="s">
        <v>82</v>
      </c>
    </row>
    <row r="456" s="2" customFormat="1">
      <c r="A456" s="39"/>
      <c r="B456" s="40"/>
      <c r="C456" s="41"/>
      <c r="D456" s="226" t="s">
        <v>507</v>
      </c>
      <c r="E456" s="41"/>
      <c r="F456" s="253" t="s">
        <v>4150</v>
      </c>
      <c r="G456" s="41"/>
      <c r="H456" s="41"/>
      <c r="I456" s="228"/>
      <c r="J456" s="41"/>
      <c r="K456" s="41"/>
      <c r="L456" s="45"/>
      <c r="M456" s="229"/>
      <c r="N456" s="230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507</v>
      </c>
      <c r="AU456" s="18" t="s">
        <v>82</v>
      </c>
    </row>
    <row r="457" s="2" customFormat="1" ht="16.5" customHeight="1">
      <c r="A457" s="39"/>
      <c r="B457" s="40"/>
      <c r="C457" s="213" t="s">
        <v>908</v>
      </c>
      <c r="D457" s="213" t="s">
        <v>217</v>
      </c>
      <c r="E457" s="214" t="s">
        <v>4151</v>
      </c>
      <c r="F457" s="215" t="s">
        <v>4152</v>
      </c>
      <c r="G457" s="216" t="s">
        <v>603</v>
      </c>
      <c r="H457" s="217">
        <v>36</v>
      </c>
      <c r="I457" s="218"/>
      <c r="J457" s="219">
        <f>ROUND(I457*H457,2)</f>
        <v>0</v>
      </c>
      <c r="K457" s="215" t="s">
        <v>19</v>
      </c>
      <c r="L457" s="45"/>
      <c r="M457" s="220" t="s">
        <v>19</v>
      </c>
      <c r="N457" s="221" t="s">
        <v>44</v>
      </c>
      <c r="O457" s="85"/>
      <c r="P457" s="222">
        <f>O457*H457</f>
        <v>0</v>
      </c>
      <c r="Q457" s="222">
        <v>0</v>
      </c>
      <c r="R457" s="222">
        <f>Q457*H457</f>
        <v>0</v>
      </c>
      <c r="S457" s="222">
        <v>0</v>
      </c>
      <c r="T457" s="223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4" t="s">
        <v>222</v>
      </c>
      <c r="AT457" s="224" t="s">
        <v>217</v>
      </c>
      <c r="AU457" s="224" t="s">
        <v>82</v>
      </c>
      <c r="AY457" s="18" t="s">
        <v>214</v>
      </c>
      <c r="BE457" s="225">
        <f>IF(N457="základní",J457,0)</f>
        <v>0</v>
      </c>
      <c r="BF457" s="225">
        <f>IF(N457="snížená",J457,0)</f>
        <v>0</v>
      </c>
      <c r="BG457" s="225">
        <f>IF(N457="zákl. přenesená",J457,0)</f>
        <v>0</v>
      </c>
      <c r="BH457" s="225">
        <f>IF(N457="sníž. přenesená",J457,0)</f>
        <v>0</v>
      </c>
      <c r="BI457" s="225">
        <f>IF(N457="nulová",J457,0)</f>
        <v>0</v>
      </c>
      <c r="BJ457" s="18" t="s">
        <v>80</v>
      </c>
      <c r="BK457" s="225">
        <f>ROUND(I457*H457,2)</f>
        <v>0</v>
      </c>
      <c r="BL457" s="18" t="s">
        <v>222</v>
      </c>
      <c r="BM457" s="224" t="s">
        <v>4153</v>
      </c>
    </row>
    <row r="458" s="2" customFormat="1">
      <c r="A458" s="39"/>
      <c r="B458" s="40"/>
      <c r="C458" s="41"/>
      <c r="D458" s="226" t="s">
        <v>224</v>
      </c>
      <c r="E458" s="41"/>
      <c r="F458" s="227" t="s">
        <v>4154</v>
      </c>
      <c r="G458" s="41"/>
      <c r="H458" s="41"/>
      <c r="I458" s="228"/>
      <c r="J458" s="41"/>
      <c r="K458" s="41"/>
      <c r="L458" s="45"/>
      <c r="M458" s="229"/>
      <c r="N458" s="230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224</v>
      </c>
      <c r="AU458" s="18" t="s">
        <v>82</v>
      </c>
    </row>
    <row r="459" s="2" customFormat="1">
      <c r="A459" s="39"/>
      <c r="B459" s="40"/>
      <c r="C459" s="41"/>
      <c r="D459" s="226" t="s">
        <v>507</v>
      </c>
      <c r="E459" s="41"/>
      <c r="F459" s="253" t="s">
        <v>4150</v>
      </c>
      <c r="G459" s="41"/>
      <c r="H459" s="41"/>
      <c r="I459" s="228"/>
      <c r="J459" s="41"/>
      <c r="K459" s="41"/>
      <c r="L459" s="45"/>
      <c r="M459" s="229"/>
      <c r="N459" s="230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507</v>
      </c>
      <c r="AU459" s="18" t="s">
        <v>82</v>
      </c>
    </row>
    <row r="460" s="2" customFormat="1" ht="16.5" customHeight="1">
      <c r="A460" s="39"/>
      <c r="B460" s="40"/>
      <c r="C460" s="213" t="s">
        <v>912</v>
      </c>
      <c r="D460" s="213" t="s">
        <v>217</v>
      </c>
      <c r="E460" s="214" t="s">
        <v>4155</v>
      </c>
      <c r="F460" s="215" t="s">
        <v>4156</v>
      </c>
      <c r="G460" s="216" t="s">
        <v>603</v>
      </c>
      <c r="H460" s="217">
        <v>28</v>
      </c>
      <c r="I460" s="218"/>
      <c r="J460" s="219">
        <f>ROUND(I460*H460,2)</f>
        <v>0</v>
      </c>
      <c r="K460" s="215" t="s">
        <v>19</v>
      </c>
      <c r="L460" s="45"/>
      <c r="M460" s="220" t="s">
        <v>19</v>
      </c>
      <c r="N460" s="221" t="s">
        <v>44</v>
      </c>
      <c r="O460" s="85"/>
      <c r="P460" s="222">
        <f>O460*H460</f>
        <v>0</v>
      </c>
      <c r="Q460" s="222">
        <v>0</v>
      </c>
      <c r="R460" s="222">
        <f>Q460*H460</f>
        <v>0</v>
      </c>
      <c r="S460" s="222">
        <v>0</v>
      </c>
      <c r="T460" s="223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4" t="s">
        <v>222</v>
      </c>
      <c r="AT460" s="224" t="s">
        <v>217</v>
      </c>
      <c r="AU460" s="224" t="s">
        <v>82</v>
      </c>
      <c r="AY460" s="18" t="s">
        <v>214</v>
      </c>
      <c r="BE460" s="225">
        <f>IF(N460="základní",J460,0)</f>
        <v>0</v>
      </c>
      <c r="BF460" s="225">
        <f>IF(N460="snížená",J460,0)</f>
        <v>0</v>
      </c>
      <c r="BG460" s="225">
        <f>IF(N460="zákl. přenesená",J460,0)</f>
        <v>0</v>
      </c>
      <c r="BH460" s="225">
        <f>IF(N460="sníž. přenesená",J460,0)</f>
        <v>0</v>
      </c>
      <c r="BI460" s="225">
        <f>IF(N460="nulová",J460,0)</f>
        <v>0</v>
      </c>
      <c r="BJ460" s="18" t="s">
        <v>80</v>
      </c>
      <c r="BK460" s="225">
        <f>ROUND(I460*H460,2)</f>
        <v>0</v>
      </c>
      <c r="BL460" s="18" t="s">
        <v>222</v>
      </c>
      <c r="BM460" s="224" t="s">
        <v>4157</v>
      </c>
    </row>
    <row r="461" s="2" customFormat="1">
      <c r="A461" s="39"/>
      <c r="B461" s="40"/>
      <c r="C461" s="41"/>
      <c r="D461" s="226" t="s">
        <v>224</v>
      </c>
      <c r="E461" s="41"/>
      <c r="F461" s="227" t="s">
        <v>4158</v>
      </c>
      <c r="G461" s="41"/>
      <c r="H461" s="41"/>
      <c r="I461" s="228"/>
      <c r="J461" s="41"/>
      <c r="K461" s="41"/>
      <c r="L461" s="45"/>
      <c r="M461" s="229"/>
      <c r="N461" s="230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224</v>
      </c>
      <c r="AU461" s="18" t="s">
        <v>82</v>
      </c>
    </row>
    <row r="462" s="2" customFormat="1">
      <c r="A462" s="39"/>
      <c r="B462" s="40"/>
      <c r="C462" s="41"/>
      <c r="D462" s="226" t="s">
        <v>507</v>
      </c>
      <c r="E462" s="41"/>
      <c r="F462" s="253" t="s">
        <v>4150</v>
      </c>
      <c r="G462" s="41"/>
      <c r="H462" s="41"/>
      <c r="I462" s="228"/>
      <c r="J462" s="41"/>
      <c r="K462" s="41"/>
      <c r="L462" s="45"/>
      <c r="M462" s="229"/>
      <c r="N462" s="230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507</v>
      </c>
      <c r="AU462" s="18" t="s">
        <v>82</v>
      </c>
    </row>
    <row r="463" s="2" customFormat="1" ht="24.15" customHeight="1">
      <c r="A463" s="39"/>
      <c r="B463" s="40"/>
      <c r="C463" s="243" t="s">
        <v>916</v>
      </c>
      <c r="D463" s="243" t="s">
        <v>254</v>
      </c>
      <c r="E463" s="244" t="s">
        <v>1517</v>
      </c>
      <c r="F463" s="245" t="s">
        <v>1518</v>
      </c>
      <c r="G463" s="246" t="s">
        <v>277</v>
      </c>
      <c r="H463" s="247">
        <v>20</v>
      </c>
      <c r="I463" s="248"/>
      <c r="J463" s="249">
        <f>ROUND(I463*H463,2)</f>
        <v>0</v>
      </c>
      <c r="K463" s="245" t="s">
        <v>19</v>
      </c>
      <c r="L463" s="250"/>
      <c r="M463" s="251" t="s">
        <v>19</v>
      </c>
      <c r="N463" s="252" t="s">
        <v>44</v>
      </c>
      <c r="O463" s="85"/>
      <c r="P463" s="222">
        <f>O463*H463</f>
        <v>0</v>
      </c>
      <c r="Q463" s="222">
        <v>0.0025000000000000001</v>
      </c>
      <c r="R463" s="222">
        <f>Q463*H463</f>
        <v>0.050000000000000003</v>
      </c>
      <c r="S463" s="222">
        <v>0</v>
      </c>
      <c r="T463" s="223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4" t="s">
        <v>604</v>
      </c>
      <c r="AT463" s="224" t="s">
        <v>254</v>
      </c>
      <c r="AU463" s="224" t="s">
        <v>82</v>
      </c>
      <c r="AY463" s="18" t="s">
        <v>214</v>
      </c>
      <c r="BE463" s="225">
        <f>IF(N463="základní",J463,0)</f>
        <v>0</v>
      </c>
      <c r="BF463" s="225">
        <f>IF(N463="snížená",J463,0)</f>
        <v>0</v>
      </c>
      <c r="BG463" s="225">
        <f>IF(N463="zákl. přenesená",J463,0)</f>
        <v>0</v>
      </c>
      <c r="BH463" s="225">
        <f>IF(N463="sníž. přenesená",J463,0)</f>
        <v>0</v>
      </c>
      <c r="BI463" s="225">
        <f>IF(N463="nulová",J463,0)</f>
        <v>0</v>
      </c>
      <c r="BJ463" s="18" t="s">
        <v>80</v>
      </c>
      <c r="BK463" s="225">
        <f>ROUND(I463*H463,2)</f>
        <v>0</v>
      </c>
      <c r="BL463" s="18" t="s">
        <v>334</v>
      </c>
      <c r="BM463" s="224" t="s">
        <v>4159</v>
      </c>
    </row>
    <row r="464" s="2" customFormat="1">
      <c r="A464" s="39"/>
      <c r="B464" s="40"/>
      <c r="C464" s="41"/>
      <c r="D464" s="226" t="s">
        <v>224</v>
      </c>
      <c r="E464" s="41"/>
      <c r="F464" s="227" t="s">
        <v>1518</v>
      </c>
      <c r="G464" s="41"/>
      <c r="H464" s="41"/>
      <c r="I464" s="228"/>
      <c r="J464" s="41"/>
      <c r="K464" s="41"/>
      <c r="L464" s="45"/>
      <c r="M464" s="229"/>
      <c r="N464" s="230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224</v>
      </c>
      <c r="AU464" s="18" t="s">
        <v>82</v>
      </c>
    </row>
    <row r="465" s="2" customFormat="1">
      <c r="A465" s="39"/>
      <c r="B465" s="40"/>
      <c r="C465" s="41"/>
      <c r="D465" s="226" t="s">
        <v>507</v>
      </c>
      <c r="E465" s="41"/>
      <c r="F465" s="253" t="s">
        <v>1520</v>
      </c>
      <c r="G465" s="41"/>
      <c r="H465" s="41"/>
      <c r="I465" s="228"/>
      <c r="J465" s="41"/>
      <c r="K465" s="41"/>
      <c r="L465" s="45"/>
      <c r="M465" s="229"/>
      <c r="N465" s="230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507</v>
      </c>
      <c r="AU465" s="18" t="s">
        <v>82</v>
      </c>
    </row>
    <row r="466" s="2" customFormat="1" ht="16.5" customHeight="1">
      <c r="A466" s="39"/>
      <c r="B466" s="40"/>
      <c r="C466" s="213" t="s">
        <v>920</v>
      </c>
      <c r="D466" s="213" t="s">
        <v>217</v>
      </c>
      <c r="E466" s="214" t="s">
        <v>4160</v>
      </c>
      <c r="F466" s="215" t="s">
        <v>4161</v>
      </c>
      <c r="G466" s="216" t="s">
        <v>603</v>
      </c>
      <c r="H466" s="217">
        <v>2</v>
      </c>
      <c r="I466" s="218"/>
      <c r="J466" s="219">
        <f>ROUND(I466*H466,2)</f>
        <v>0</v>
      </c>
      <c r="K466" s="215" t="s">
        <v>19</v>
      </c>
      <c r="L466" s="45"/>
      <c r="M466" s="220" t="s">
        <v>19</v>
      </c>
      <c r="N466" s="221" t="s">
        <v>44</v>
      </c>
      <c r="O466" s="85"/>
      <c r="P466" s="222">
        <f>O466*H466</f>
        <v>0</v>
      </c>
      <c r="Q466" s="222">
        <v>0</v>
      </c>
      <c r="R466" s="222">
        <f>Q466*H466</f>
        <v>0</v>
      </c>
      <c r="S466" s="222">
        <v>0</v>
      </c>
      <c r="T466" s="223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4" t="s">
        <v>222</v>
      </c>
      <c r="AT466" s="224" t="s">
        <v>217</v>
      </c>
      <c r="AU466" s="224" t="s">
        <v>82</v>
      </c>
      <c r="AY466" s="18" t="s">
        <v>214</v>
      </c>
      <c r="BE466" s="225">
        <f>IF(N466="základní",J466,0)</f>
        <v>0</v>
      </c>
      <c r="BF466" s="225">
        <f>IF(N466="snížená",J466,0)</f>
        <v>0</v>
      </c>
      <c r="BG466" s="225">
        <f>IF(N466="zákl. přenesená",J466,0)</f>
        <v>0</v>
      </c>
      <c r="BH466" s="225">
        <f>IF(N466="sníž. přenesená",J466,0)</f>
        <v>0</v>
      </c>
      <c r="BI466" s="225">
        <f>IF(N466="nulová",J466,0)</f>
        <v>0</v>
      </c>
      <c r="BJ466" s="18" t="s">
        <v>80</v>
      </c>
      <c r="BK466" s="225">
        <f>ROUND(I466*H466,2)</f>
        <v>0</v>
      </c>
      <c r="BL466" s="18" t="s">
        <v>222</v>
      </c>
      <c r="BM466" s="224" t="s">
        <v>4162</v>
      </c>
    </row>
    <row r="467" s="2" customFormat="1">
      <c r="A467" s="39"/>
      <c r="B467" s="40"/>
      <c r="C467" s="41"/>
      <c r="D467" s="226" t="s">
        <v>224</v>
      </c>
      <c r="E467" s="41"/>
      <c r="F467" s="227" t="s">
        <v>4163</v>
      </c>
      <c r="G467" s="41"/>
      <c r="H467" s="41"/>
      <c r="I467" s="228"/>
      <c r="J467" s="41"/>
      <c r="K467" s="41"/>
      <c r="L467" s="45"/>
      <c r="M467" s="229"/>
      <c r="N467" s="230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224</v>
      </c>
      <c r="AU467" s="18" t="s">
        <v>82</v>
      </c>
    </row>
    <row r="468" s="2" customFormat="1">
      <c r="A468" s="39"/>
      <c r="B468" s="40"/>
      <c r="C468" s="41"/>
      <c r="D468" s="226" t="s">
        <v>507</v>
      </c>
      <c r="E468" s="41"/>
      <c r="F468" s="253" t="s">
        <v>4150</v>
      </c>
      <c r="G468" s="41"/>
      <c r="H468" s="41"/>
      <c r="I468" s="228"/>
      <c r="J468" s="41"/>
      <c r="K468" s="41"/>
      <c r="L468" s="45"/>
      <c r="M468" s="229"/>
      <c r="N468" s="230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507</v>
      </c>
      <c r="AU468" s="18" t="s">
        <v>82</v>
      </c>
    </row>
    <row r="469" s="2" customFormat="1" ht="16.5" customHeight="1">
      <c r="A469" s="39"/>
      <c r="B469" s="40"/>
      <c r="C469" s="213" t="s">
        <v>924</v>
      </c>
      <c r="D469" s="213" t="s">
        <v>217</v>
      </c>
      <c r="E469" s="214" t="s">
        <v>4164</v>
      </c>
      <c r="F469" s="215" t="s">
        <v>4165</v>
      </c>
      <c r="G469" s="216" t="s">
        <v>551</v>
      </c>
      <c r="H469" s="217">
        <v>49</v>
      </c>
      <c r="I469" s="218"/>
      <c r="J469" s="219">
        <f>ROUND(I469*H469,2)</f>
        <v>0</v>
      </c>
      <c r="K469" s="215" t="s">
        <v>3716</v>
      </c>
      <c r="L469" s="45"/>
      <c r="M469" s="220" t="s">
        <v>19</v>
      </c>
      <c r="N469" s="221" t="s">
        <v>44</v>
      </c>
      <c r="O469" s="85"/>
      <c r="P469" s="222">
        <f>O469*H469</f>
        <v>0</v>
      </c>
      <c r="Q469" s="222">
        <v>6.0000000000000002E-05</v>
      </c>
      <c r="R469" s="222">
        <f>Q469*H469</f>
        <v>0.0029399999999999999</v>
      </c>
      <c r="S469" s="222">
        <v>0</v>
      </c>
      <c r="T469" s="223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4" t="s">
        <v>334</v>
      </c>
      <c r="AT469" s="224" t="s">
        <v>217</v>
      </c>
      <c r="AU469" s="224" t="s">
        <v>82</v>
      </c>
      <c r="AY469" s="18" t="s">
        <v>214</v>
      </c>
      <c r="BE469" s="225">
        <f>IF(N469="základní",J469,0)</f>
        <v>0</v>
      </c>
      <c r="BF469" s="225">
        <f>IF(N469="snížená",J469,0)</f>
        <v>0</v>
      </c>
      <c r="BG469" s="225">
        <f>IF(N469="zákl. přenesená",J469,0)</f>
        <v>0</v>
      </c>
      <c r="BH469" s="225">
        <f>IF(N469="sníž. přenesená",J469,0)</f>
        <v>0</v>
      </c>
      <c r="BI469" s="225">
        <f>IF(N469="nulová",J469,0)</f>
        <v>0</v>
      </c>
      <c r="BJ469" s="18" t="s">
        <v>80</v>
      </c>
      <c r="BK469" s="225">
        <f>ROUND(I469*H469,2)</f>
        <v>0</v>
      </c>
      <c r="BL469" s="18" t="s">
        <v>334</v>
      </c>
      <c r="BM469" s="224" t="s">
        <v>4166</v>
      </c>
    </row>
    <row r="470" s="2" customFormat="1">
      <c r="A470" s="39"/>
      <c r="B470" s="40"/>
      <c r="C470" s="41"/>
      <c r="D470" s="226" t="s">
        <v>224</v>
      </c>
      <c r="E470" s="41"/>
      <c r="F470" s="227" t="s">
        <v>4167</v>
      </c>
      <c r="G470" s="41"/>
      <c r="H470" s="41"/>
      <c r="I470" s="228"/>
      <c r="J470" s="41"/>
      <c r="K470" s="41"/>
      <c r="L470" s="45"/>
      <c r="M470" s="229"/>
      <c r="N470" s="230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224</v>
      </c>
      <c r="AU470" s="18" t="s">
        <v>82</v>
      </c>
    </row>
    <row r="471" s="2" customFormat="1">
      <c r="A471" s="39"/>
      <c r="B471" s="40"/>
      <c r="C471" s="41"/>
      <c r="D471" s="231" t="s">
        <v>226</v>
      </c>
      <c r="E471" s="41"/>
      <c r="F471" s="232" t="s">
        <v>4168</v>
      </c>
      <c r="G471" s="41"/>
      <c r="H471" s="41"/>
      <c r="I471" s="228"/>
      <c r="J471" s="41"/>
      <c r="K471" s="41"/>
      <c r="L471" s="45"/>
      <c r="M471" s="229"/>
      <c r="N471" s="230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226</v>
      </c>
      <c r="AU471" s="18" t="s">
        <v>82</v>
      </c>
    </row>
    <row r="472" s="2" customFormat="1" ht="16.5" customHeight="1">
      <c r="A472" s="39"/>
      <c r="B472" s="40"/>
      <c r="C472" s="243" t="s">
        <v>930</v>
      </c>
      <c r="D472" s="243" t="s">
        <v>254</v>
      </c>
      <c r="E472" s="244" t="s">
        <v>4169</v>
      </c>
      <c r="F472" s="245" t="s">
        <v>4170</v>
      </c>
      <c r="G472" s="246" t="s">
        <v>277</v>
      </c>
      <c r="H472" s="247">
        <v>2</v>
      </c>
      <c r="I472" s="248"/>
      <c r="J472" s="249">
        <f>ROUND(I472*H472,2)</f>
        <v>0</v>
      </c>
      <c r="K472" s="245" t="s">
        <v>19</v>
      </c>
      <c r="L472" s="250"/>
      <c r="M472" s="251" t="s">
        <v>19</v>
      </c>
      <c r="N472" s="252" t="s">
        <v>44</v>
      </c>
      <c r="O472" s="85"/>
      <c r="P472" s="222">
        <f>O472*H472</f>
        <v>0</v>
      </c>
      <c r="Q472" s="222">
        <v>0.0246</v>
      </c>
      <c r="R472" s="222">
        <f>Q472*H472</f>
        <v>0.049200000000000001</v>
      </c>
      <c r="S472" s="222">
        <v>0</v>
      </c>
      <c r="T472" s="223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4" t="s">
        <v>215</v>
      </c>
      <c r="AT472" s="224" t="s">
        <v>254</v>
      </c>
      <c r="AU472" s="224" t="s">
        <v>82</v>
      </c>
      <c r="AY472" s="18" t="s">
        <v>214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8" t="s">
        <v>80</v>
      </c>
      <c r="BK472" s="225">
        <f>ROUND(I472*H472,2)</f>
        <v>0</v>
      </c>
      <c r="BL472" s="18" t="s">
        <v>222</v>
      </c>
      <c r="BM472" s="224" t="s">
        <v>4171</v>
      </c>
    </row>
    <row r="473" s="2" customFormat="1">
      <c r="A473" s="39"/>
      <c r="B473" s="40"/>
      <c r="C473" s="41"/>
      <c r="D473" s="226" t="s">
        <v>224</v>
      </c>
      <c r="E473" s="41"/>
      <c r="F473" s="227" t="s">
        <v>4172</v>
      </c>
      <c r="G473" s="41"/>
      <c r="H473" s="41"/>
      <c r="I473" s="228"/>
      <c r="J473" s="41"/>
      <c r="K473" s="41"/>
      <c r="L473" s="45"/>
      <c r="M473" s="229"/>
      <c r="N473" s="230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224</v>
      </c>
      <c r="AU473" s="18" t="s">
        <v>82</v>
      </c>
    </row>
    <row r="474" s="2" customFormat="1" ht="16.5" customHeight="1">
      <c r="A474" s="39"/>
      <c r="B474" s="40"/>
      <c r="C474" s="213" t="s">
        <v>934</v>
      </c>
      <c r="D474" s="213" t="s">
        <v>217</v>
      </c>
      <c r="E474" s="214" t="s">
        <v>4173</v>
      </c>
      <c r="F474" s="215" t="s">
        <v>4174</v>
      </c>
      <c r="G474" s="216" t="s">
        <v>551</v>
      </c>
      <c r="H474" s="217">
        <v>35</v>
      </c>
      <c r="I474" s="218"/>
      <c r="J474" s="219">
        <f>ROUND(I474*H474,2)</f>
        <v>0</v>
      </c>
      <c r="K474" s="215" t="s">
        <v>3716</v>
      </c>
      <c r="L474" s="45"/>
      <c r="M474" s="220" t="s">
        <v>19</v>
      </c>
      <c r="N474" s="221" t="s">
        <v>44</v>
      </c>
      <c r="O474" s="85"/>
      <c r="P474" s="222">
        <f>O474*H474</f>
        <v>0</v>
      </c>
      <c r="Q474" s="222">
        <v>0</v>
      </c>
      <c r="R474" s="222">
        <f>Q474*H474</f>
        <v>0</v>
      </c>
      <c r="S474" s="222">
        <v>0</v>
      </c>
      <c r="T474" s="223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24" t="s">
        <v>334</v>
      </c>
      <c r="AT474" s="224" t="s">
        <v>217</v>
      </c>
      <c r="AU474" s="224" t="s">
        <v>82</v>
      </c>
      <c r="AY474" s="18" t="s">
        <v>214</v>
      </c>
      <c r="BE474" s="225">
        <f>IF(N474="základní",J474,0)</f>
        <v>0</v>
      </c>
      <c r="BF474" s="225">
        <f>IF(N474="snížená",J474,0)</f>
        <v>0</v>
      </c>
      <c r="BG474" s="225">
        <f>IF(N474="zákl. přenesená",J474,0)</f>
        <v>0</v>
      </c>
      <c r="BH474" s="225">
        <f>IF(N474="sníž. přenesená",J474,0)</f>
        <v>0</v>
      </c>
      <c r="BI474" s="225">
        <f>IF(N474="nulová",J474,0)</f>
        <v>0</v>
      </c>
      <c r="BJ474" s="18" t="s">
        <v>80</v>
      </c>
      <c r="BK474" s="225">
        <f>ROUND(I474*H474,2)</f>
        <v>0</v>
      </c>
      <c r="BL474" s="18" t="s">
        <v>334</v>
      </c>
      <c r="BM474" s="224" t="s">
        <v>4175</v>
      </c>
    </row>
    <row r="475" s="2" customFormat="1">
      <c r="A475" s="39"/>
      <c r="B475" s="40"/>
      <c r="C475" s="41"/>
      <c r="D475" s="226" t="s">
        <v>224</v>
      </c>
      <c r="E475" s="41"/>
      <c r="F475" s="227" t="s">
        <v>4176</v>
      </c>
      <c r="G475" s="41"/>
      <c r="H475" s="41"/>
      <c r="I475" s="228"/>
      <c r="J475" s="41"/>
      <c r="K475" s="41"/>
      <c r="L475" s="45"/>
      <c r="M475" s="229"/>
      <c r="N475" s="230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224</v>
      </c>
      <c r="AU475" s="18" t="s">
        <v>82</v>
      </c>
    </row>
    <row r="476" s="2" customFormat="1">
      <c r="A476" s="39"/>
      <c r="B476" s="40"/>
      <c r="C476" s="41"/>
      <c r="D476" s="231" t="s">
        <v>226</v>
      </c>
      <c r="E476" s="41"/>
      <c r="F476" s="232" t="s">
        <v>4177</v>
      </c>
      <c r="G476" s="41"/>
      <c r="H476" s="41"/>
      <c r="I476" s="228"/>
      <c r="J476" s="41"/>
      <c r="K476" s="41"/>
      <c r="L476" s="45"/>
      <c r="M476" s="229"/>
      <c r="N476" s="230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226</v>
      </c>
      <c r="AU476" s="18" t="s">
        <v>82</v>
      </c>
    </row>
    <row r="477" s="2" customFormat="1" ht="16.5" customHeight="1">
      <c r="A477" s="39"/>
      <c r="B477" s="40"/>
      <c r="C477" s="243" t="s">
        <v>938</v>
      </c>
      <c r="D477" s="243" t="s">
        <v>254</v>
      </c>
      <c r="E477" s="244" t="s">
        <v>4178</v>
      </c>
      <c r="F477" s="245" t="s">
        <v>4170</v>
      </c>
      <c r="G477" s="246" t="s">
        <v>277</v>
      </c>
      <c r="H477" s="247">
        <v>2</v>
      </c>
      <c r="I477" s="248"/>
      <c r="J477" s="249">
        <f>ROUND(I477*H477,2)</f>
        <v>0</v>
      </c>
      <c r="K477" s="245" t="s">
        <v>19</v>
      </c>
      <c r="L477" s="250"/>
      <c r="M477" s="251" t="s">
        <v>19</v>
      </c>
      <c r="N477" s="252" t="s">
        <v>44</v>
      </c>
      <c r="O477" s="85"/>
      <c r="P477" s="222">
        <f>O477*H477</f>
        <v>0</v>
      </c>
      <c r="Q477" s="222">
        <v>0.0177</v>
      </c>
      <c r="R477" s="222">
        <f>Q477*H477</f>
        <v>0.035400000000000001</v>
      </c>
      <c r="S477" s="222">
        <v>0</v>
      </c>
      <c r="T477" s="223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4" t="s">
        <v>215</v>
      </c>
      <c r="AT477" s="224" t="s">
        <v>254</v>
      </c>
      <c r="AU477" s="224" t="s">
        <v>82</v>
      </c>
      <c r="AY477" s="18" t="s">
        <v>214</v>
      </c>
      <c r="BE477" s="225">
        <f>IF(N477="základní",J477,0)</f>
        <v>0</v>
      </c>
      <c r="BF477" s="225">
        <f>IF(N477="snížená",J477,0)</f>
        <v>0</v>
      </c>
      <c r="BG477" s="225">
        <f>IF(N477="zákl. přenesená",J477,0)</f>
        <v>0</v>
      </c>
      <c r="BH477" s="225">
        <f>IF(N477="sníž. přenesená",J477,0)</f>
        <v>0</v>
      </c>
      <c r="BI477" s="225">
        <f>IF(N477="nulová",J477,0)</f>
        <v>0</v>
      </c>
      <c r="BJ477" s="18" t="s">
        <v>80</v>
      </c>
      <c r="BK477" s="225">
        <f>ROUND(I477*H477,2)</f>
        <v>0</v>
      </c>
      <c r="BL477" s="18" t="s">
        <v>222</v>
      </c>
      <c r="BM477" s="224" t="s">
        <v>4179</v>
      </c>
    </row>
    <row r="478" s="2" customFormat="1">
      <c r="A478" s="39"/>
      <c r="B478" s="40"/>
      <c r="C478" s="41"/>
      <c r="D478" s="226" t="s">
        <v>224</v>
      </c>
      <c r="E478" s="41"/>
      <c r="F478" s="227" t="s">
        <v>4180</v>
      </c>
      <c r="G478" s="41"/>
      <c r="H478" s="41"/>
      <c r="I478" s="228"/>
      <c r="J478" s="41"/>
      <c r="K478" s="41"/>
      <c r="L478" s="45"/>
      <c r="M478" s="229"/>
      <c r="N478" s="230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224</v>
      </c>
      <c r="AU478" s="18" t="s">
        <v>82</v>
      </c>
    </row>
    <row r="479" s="2" customFormat="1" ht="16.5" customHeight="1">
      <c r="A479" s="39"/>
      <c r="B479" s="40"/>
      <c r="C479" s="213" t="s">
        <v>942</v>
      </c>
      <c r="D479" s="213" t="s">
        <v>217</v>
      </c>
      <c r="E479" s="214" t="s">
        <v>4181</v>
      </c>
      <c r="F479" s="215" t="s">
        <v>4182</v>
      </c>
      <c r="G479" s="216" t="s">
        <v>551</v>
      </c>
      <c r="H479" s="217">
        <v>154</v>
      </c>
      <c r="I479" s="218"/>
      <c r="J479" s="219">
        <f>ROUND(I479*H479,2)</f>
        <v>0</v>
      </c>
      <c r="K479" s="215" t="s">
        <v>3716</v>
      </c>
      <c r="L479" s="45"/>
      <c r="M479" s="220" t="s">
        <v>19</v>
      </c>
      <c r="N479" s="221" t="s">
        <v>44</v>
      </c>
      <c r="O479" s="85"/>
      <c r="P479" s="222">
        <f>O479*H479</f>
        <v>0</v>
      </c>
      <c r="Q479" s="222">
        <v>0.00013999999999999999</v>
      </c>
      <c r="R479" s="222">
        <f>Q479*H479</f>
        <v>0.021559999999999999</v>
      </c>
      <c r="S479" s="222">
        <v>0</v>
      </c>
      <c r="T479" s="223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4" t="s">
        <v>334</v>
      </c>
      <c r="AT479" s="224" t="s">
        <v>217</v>
      </c>
      <c r="AU479" s="224" t="s">
        <v>82</v>
      </c>
      <c r="AY479" s="18" t="s">
        <v>214</v>
      </c>
      <c r="BE479" s="225">
        <f>IF(N479="základní",J479,0)</f>
        <v>0</v>
      </c>
      <c r="BF479" s="225">
        <f>IF(N479="snížená",J479,0)</f>
        <v>0</v>
      </c>
      <c r="BG479" s="225">
        <f>IF(N479="zákl. přenesená",J479,0)</f>
        <v>0</v>
      </c>
      <c r="BH479" s="225">
        <f>IF(N479="sníž. přenesená",J479,0)</f>
        <v>0</v>
      </c>
      <c r="BI479" s="225">
        <f>IF(N479="nulová",J479,0)</f>
        <v>0</v>
      </c>
      <c r="BJ479" s="18" t="s">
        <v>80</v>
      </c>
      <c r="BK479" s="225">
        <f>ROUND(I479*H479,2)</f>
        <v>0</v>
      </c>
      <c r="BL479" s="18" t="s">
        <v>334</v>
      </c>
      <c r="BM479" s="224" t="s">
        <v>4183</v>
      </c>
    </row>
    <row r="480" s="2" customFormat="1">
      <c r="A480" s="39"/>
      <c r="B480" s="40"/>
      <c r="C480" s="41"/>
      <c r="D480" s="226" t="s">
        <v>224</v>
      </c>
      <c r="E480" s="41"/>
      <c r="F480" s="227" t="s">
        <v>4184</v>
      </c>
      <c r="G480" s="41"/>
      <c r="H480" s="41"/>
      <c r="I480" s="228"/>
      <c r="J480" s="41"/>
      <c r="K480" s="41"/>
      <c r="L480" s="45"/>
      <c r="M480" s="229"/>
      <c r="N480" s="230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224</v>
      </c>
      <c r="AU480" s="18" t="s">
        <v>82</v>
      </c>
    </row>
    <row r="481" s="2" customFormat="1">
      <c r="A481" s="39"/>
      <c r="B481" s="40"/>
      <c r="C481" s="41"/>
      <c r="D481" s="231" t="s">
        <v>226</v>
      </c>
      <c r="E481" s="41"/>
      <c r="F481" s="232" t="s">
        <v>4185</v>
      </c>
      <c r="G481" s="41"/>
      <c r="H481" s="41"/>
      <c r="I481" s="228"/>
      <c r="J481" s="41"/>
      <c r="K481" s="41"/>
      <c r="L481" s="45"/>
      <c r="M481" s="229"/>
      <c r="N481" s="230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226</v>
      </c>
      <c r="AU481" s="18" t="s">
        <v>82</v>
      </c>
    </row>
    <row r="482" s="2" customFormat="1" ht="16.5" customHeight="1">
      <c r="A482" s="39"/>
      <c r="B482" s="40"/>
      <c r="C482" s="243" t="s">
        <v>946</v>
      </c>
      <c r="D482" s="243" t="s">
        <v>254</v>
      </c>
      <c r="E482" s="244" t="s">
        <v>4186</v>
      </c>
      <c r="F482" s="245" t="s">
        <v>4187</v>
      </c>
      <c r="G482" s="246" t="s">
        <v>277</v>
      </c>
      <c r="H482" s="247">
        <v>36</v>
      </c>
      <c r="I482" s="248"/>
      <c r="J482" s="249">
        <f>ROUND(I482*H482,2)</f>
        <v>0</v>
      </c>
      <c r="K482" s="245" t="s">
        <v>3716</v>
      </c>
      <c r="L482" s="250"/>
      <c r="M482" s="251" t="s">
        <v>19</v>
      </c>
      <c r="N482" s="252" t="s">
        <v>44</v>
      </c>
      <c r="O482" s="85"/>
      <c r="P482" s="222">
        <f>O482*H482</f>
        <v>0</v>
      </c>
      <c r="Q482" s="222">
        <v>0.0032000000000000002</v>
      </c>
      <c r="R482" s="222">
        <f>Q482*H482</f>
        <v>0.11520000000000001</v>
      </c>
      <c r="S482" s="222">
        <v>0</v>
      </c>
      <c r="T482" s="223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4" t="s">
        <v>215</v>
      </c>
      <c r="AT482" s="224" t="s">
        <v>254</v>
      </c>
      <c r="AU482" s="224" t="s">
        <v>82</v>
      </c>
      <c r="AY482" s="18" t="s">
        <v>214</v>
      </c>
      <c r="BE482" s="225">
        <f>IF(N482="základní",J482,0)</f>
        <v>0</v>
      </c>
      <c r="BF482" s="225">
        <f>IF(N482="snížená",J482,0)</f>
        <v>0</v>
      </c>
      <c r="BG482" s="225">
        <f>IF(N482="zákl. přenesená",J482,0)</f>
        <v>0</v>
      </c>
      <c r="BH482" s="225">
        <f>IF(N482="sníž. přenesená",J482,0)</f>
        <v>0</v>
      </c>
      <c r="BI482" s="225">
        <f>IF(N482="nulová",J482,0)</f>
        <v>0</v>
      </c>
      <c r="BJ482" s="18" t="s">
        <v>80</v>
      </c>
      <c r="BK482" s="225">
        <f>ROUND(I482*H482,2)</f>
        <v>0</v>
      </c>
      <c r="BL482" s="18" t="s">
        <v>222</v>
      </c>
      <c r="BM482" s="224" t="s">
        <v>4188</v>
      </c>
    </row>
    <row r="483" s="2" customFormat="1">
      <c r="A483" s="39"/>
      <c r="B483" s="40"/>
      <c r="C483" s="41"/>
      <c r="D483" s="226" t="s">
        <v>224</v>
      </c>
      <c r="E483" s="41"/>
      <c r="F483" s="227" t="s">
        <v>4187</v>
      </c>
      <c r="G483" s="41"/>
      <c r="H483" s="41"/>
      <c r="I483" s="228"/>
      <c r="J483" s="41"/>
      <c r="K483" s="41"/>
      <c r="L483" s="45"/>
      <c r="M483" s="229"/>
      <c r="N483" s="230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224</v>
      </c>
      <c r="AU483" s="18" t="s">
        <v>82</v>
      </c>
    </row>
    <row r="484" s="2" customFormat="1" ht="16.5" customHeight="1">
      <c r="A484" s="39"/>
      <c r="B484" s="40"/>
      <c r="C484" s="243" t="s">
        <v>950</v>
      </c>
      <c r="D484" s="243" t="s">
        <v>254</v>
      </c>
      <c r="E484" s="244" t="s">
        <v>4189</v>
      </c>
      <c r="F484" s="245" t="s">
        <v>4190</v>
      </c>
      <c r="G484" s="246" t="s">
        <v>277</v>
      </c>
      <c r="H484" s="247">
        <v>4</v>
      </c>
      <c r="I484" s="248"/>
      <c r="J484" s="249">
        <f>ROUND(I484*H484,2)</f>
        <v>0</v>
      </c>
      <c r="K484" s="245" t="s">
        <v>3716</v>
      </c>
      <c r="L484" s="250"/>
      <c r="M484" s="251" t="s">
        <v>19</v>
      </c>
      <c r="N484" s="252" t="s">
        <v>44</v>
      </c>
      <c r="O484" s="85"/>
      <c r="P484" s="222">
        <f>O484*H484</f>
        <v>0</v>
      </c>
      <c r="Q484" s="222">
        <v>0.0023</v>
      </c>
      <c r="R484" s="222">
        <f>Q484*H484</f>
        <v>0.0091999999999999998</v>
      </c>
      <c r="S484" s="222">
        <v>0</v>
      </c>
      <c r="T484" s="223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4" t="s">
        <v>215</v>
      </c>
      <c r="AT484" s="224" t="s">
        <v>254</v>
      </c>
      <c r="AU484" s="224" t="s">
        <v>82</v>
      </c>
      <c r="AY484" s="18" t="s">
        <v>214</v>
      </c>
      <c r="BE484" s="225">
        <f>IF(N484="základní",J484,0)</f>
        <v>0</v>
      </c>
      <c r="BF484" s="225">
        <f>IF(N484="snížená",J484,0)</f>
        <v>0</v>
      </c>
      <c r="BG484" s="225">
        <f>IF(N484="zákl. přenesená",J484,0)</f>
        <v>0</v>
      </c>
      <c r="BH484" s="225">
        <f>IF(N484="sníž. přenesená",J484,0)</f>
        <v>0</v>
      </c>
      <c r="BI484" s="225">
        <f>IF(N484="nulová",J484,0)</f>
        <v>0</v>
      </c>
      <c r="BJ484" s="18" t="s">
        <v>80</v>
      </c>
      <c r="BK484" s="225">
        <f>ROUND(I484*H484,2)</f>
        <v>0</v>
      </c>
      <c r="BL484" s="18" t="s">
        <v>222</v>
      </c>
      <c r="BM484" s="224" t="s">
        <v>4191</v>
      </c>
    </row>
    <row r="485" s="2" customFormat="1">
      <c r="A485" s="39"/>
      <c r="B485" s="40"/>
      <c r="C485" s="41"/>
      <c r="D485" s="226" t="s">
        <v>224</v>
      </c>
      <c r="E485" s="41"/>
      <c r="F485" s="227" t="s">
        <v>4190</v>
      </c>
      <c r="G485" s="41"/>
      <c r="H485" s="41"/>
      <c r="I485" s="228"/>
      <c r="J485" s="41"/>
      <c r="K485" s="41"/>
      <c r="L485" s="45"/>
      <c r="M485" s="229"/>
      <c r="N485" s="230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224</v>
      </c>
      <c r="AU485" s="18" t="s">
        <v>82</v>
      </c>
    </row>
    <row r="486" s="2" customFormat="1" ht="16.5" customHeight="1">
      <c r="A486" s="39"/>
      <c r="B486" s="40"/>
      <c r="C486" s="243" t="s">
        <v>954</v>
      </c>
      <c r="D486" s="243" t="s">
        <v>254</v>
      </c>
      <c r="E486" s="244" t="s">
        <v>4192</v>
      </c>
      <c r="F486" s="245" t="s">
        <v>4193</v>
      </c>
      <c r="G486" s="246" t="s">
        <v>277</v>
      </c>
      <c r="H486" s="247">
        <v>20</v>
      </c>
      <c r="I486" s="248"/>
      <c r="J486" s="249">
        <f>ROUND(I486*H486,2)</f>
        <v>0</v>
      </c>
      <c r="K486" s="245" t="s">
        <v>19</v>
      </c>
      <c r="L486" s="250"/>
      <c r="M486" s="251" t="s">
        <v>19</v>
      </c>
      <c r="N486" s="252" t="s">
        <v>44</v>
      </c>
      <c r="O486" s="85"/>
      <c r="P486" s="222">
        <f>O486*H486</f>
        <v>0</v>
      </c>
      <c r="Q486" s="222">
        <v>0.0015</v>
      </c>
      <c r="R486" s="222">
        <f>Q486*H486</f>
        <v>0.029999999999999999</v>
      </c>
      <c r="S486" s="222">
        <v>0</v>
      </c>
      <c r="T486" s="223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4" t="s">
        <v>215</v>
      </c>
      <c r="AT486" s="224" t="s">
        <v>254</v>
      </c>
      <c r="AU486" s="224" t="s">
        <v>82</v>
      </c>
      <c r="AY486" s="18" t="s">
        <v>214</v>
      </c>
      <c r="BE486" s="225">
        <f>IF(N486="základní",J486,0)</f>
        <v>0</v>
      </c>
      <c r="BF486" s="225">
        <f>IF(N486="snížená",J486,0)</f>
        <v>0</v>
      </c>
      <c r="BG486" s="225">
        <f>IF(N486="zákl. přenesená",J486,0)</f>
        <v>0</v>
      </c>
      <c r="BH486" s="225">
        <f>IF(N486="sníž. přenesená",J486,0)</f>
        <v>0</v>
      </c>
      <c r="BI486" s="225">
        <f>IF(N486="nulová",J486,0)</f>
        <v>0</v>
      </c>
      <c r="BJ486" s="18" t="s">
        <v>80</v>
      </c>
      <c r="BK486" s="225">
        <f>ROUND(I486*H486,2)</f>
        <v>0</v>
      </c>
      <c r="BL486" s="18" t="s">
        <v>222</v>
      </c>
      <c r="BM486" s="224" t="s">
        <v>4194</v>
      </c>
    </row>
    <row r="487" s="2" customFormat="1">
      <c r="A487" s="39"/>
      <c r="B487" s="40"/>
      <c r="C487" s="41"/>
      <c r="D487" s="226" t="s">
        <v>224</v>
      </c>
      <c r="E487" s="41"/>
      <c r="F487" s="227" t="s">
        <v>4195</v>
      </c>
      <c r="G487" s="41"/>
      <c r="H487" s="41"/>
      <c r="I487" s="228"/>
      <c r="J487" s="41"/>
      <c r="K487" s="41"/>
      <c r="L487" s="45"/>
      <c r="M487" s="229"/>
      <c r="N487" s="230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224</v>
      </c>
      <c r="AU487" s="18" t="s">
        <v>82</v>
      </c>
    </row>
    <row r="488" s="2" customFormat="1" ht="16.5" customHeight="1">
      <c r="A488" s="39"/>
      <c r="B488" s="40"/>
      <c r="C488" s="213" t="s">
        <v>958</v>
      </c>
      <c r="D488" s="213" t="s">
        <v>217</v>
      </c>
      <c r="E488" s="214" t="s">
        <v>1447</v>
      </c>
      <c r="F488" s="215" t="s">
        <v>1448</v>
      </c>
      <c r="G488" s="216" t="s">
        <v>551</v>
      </c>
      <c r="H488" s="217">
        <v>1550</v>
      </c>
      <c r="I488" s="218"/>
      <c r="J488" s="219">
        <f>ROUND(I488*H488,2)</f>
        <v>0</v>
      </c>
      <c r="K488" s="215" t="s">
        <v>3716</v>
      </c>
      <c r="L488" s="45"/>
      <c r="M488" s="220" t="s">
        <v>19</v>
      </c>
      <c r="N488" s="221" t="s">
        <v>44</v>
      </c>
      <c r="O488" s="85"/>
      <c r="P488" s="222">
        <f>O488*H488</f>
        <v>0</v>
      </c>
      <c r="Q488" s="222">
        <v>8.0000000000000007E-05</v>
      </c>
      <c r="R488" s="222">
        <f>Q488*H488</f>
        <v>0.12400000000000001</v>
      </c>
      <c r="S488" s="222">
        <v>0</v>
      </c>
      <c r="T488" s="223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4" t="s">
        <v>334</v>
      </c>
      <c r="AT488" s="224" t="s">
        <v>217</v>
      </c>
      <c r="AU488" s="224" t="s">
        <v>82</v>
      </c>
      <c r="AY488" s="18" t="s">
        <v>214</v>
      </c>
      <c r="BE488" s="225">
        <f>IF(N488="základní",J488,0)</f>
        <v>0</v>
      </c>
      <c r="BF488" s="225">
        <f>IF(N488="snížená",J488,0)</f>
        <v>0</v>
      </c>
      <c r="BG488" s="225">
        <f>IF(N488="zákl. přenesená",J488,0)</f>
        <v>0</v>
      </c>
      <c r="BH488" s="225">
        <f>IF(N488="sníž. přenesená",J488,0)</f>
        <v>0</v>
      </c>
      <c r="BI488" s="225">
        <f>IF(N488="nulová",J488,0)</f>
        <v>0</v>
      </c>
      <c r="BJ488" s="18" t="s">
        <v>80</v>
      </c>
      <c r="BK488" s="225">
        <f>ROUND(I488*H488,2)</f>
        <v>0</v>
      </c>
      <c r="BL488" s="18" t="s">
        <v>334</v>
      </c>
      <c r="BM488" s="224" t="s">
        <v>4196</v>
      </c>
    </row>
    <row r="489" s="2" customFormat="1">
      <c r="A489" s="39"/>
      <c r="B489" s="40"/>
      <c r="C489" s="41"/>
      <c r="D489" s="226" t="s">
        <v>224</v>
      </c>
      <c r="E489" s="41"/>
      <c r="F489" s="227" t="s">
        <v>1450</v>
      </c>
      <c r="G489" s="41"/>
      <c r="H489" s="41"/>
      <c r="I489" s="228"/>
      <c r="J489" s="41"/>
      <c r="K489" s="41"/>
      <c r="L489" s="45"/>
      <c r="M489" s="229"/>
      <c r="N489" s="230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224</v>
      </c>
      <c r="AU489" s="18" t="s">
        <v>82</v>
      </c>
    </row>
    <row r="490" s="2" customFormat="1">
      <c r="A490" s="39"/>
      <c r="B490" s="40"/>
      <c r="C490" s="41"/>
      <c r="D490" s="231" t="s">
        <v>226</v>
      </c>
      <c r="E490" s="41"/>
      <c r="F490" s="232" t="s">
        <v>4197</v>
      </c>
      <c r="G490" s="41"/>
      <c r="H490" s="41"/>
      <c r="I490" s="228"/>
      <c r="J490" s="41"/>
      <c r="K490" s="41"/>
      <c r="L490" s="45"/>
      <c r="M490" s="229"/>
      <c r="N490" s="230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226</v>
      </c>
      <c r="AU490" s="18" t="s">
        <v>82</v>
      </c>
    </row>
    <row r="491" s="13" customFormat="1">
      <c r="A491" s="13"/>
      <c r="B491" s="233"/>
      <c r="C491" s="234"/>
      <c r="D491" s="226" t="s">
        <v>242</v>
      </c>
      <c r="E491" s="234"/>
      <c r="F491" s="235" t="s">
        <v>4198</v>
      </c>
      <c r="G491" s="234"/>
      <c r="H491" s="236">
        <v>1550</v>
      </c>
      <c r="I491" s="237"/>
      <c r="J491" s="234"/>
      <c r="K491" s="234"/>
      <c r="L491" s="238"/>
      <c r="M491" s="239"/>
      <c r="N491" s="240"/>
      <c r="O491" s="240"/>
      <c r="P491" s="240"/>
      <c r="Q491" s="240"/>
      <c r="R491" s="240"/>
      <c r="S491" s="240"/>
      <c r="T491" s="24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2" t="s">
        <v>242</v>
      </c>
      <c r="AU491" s="242" t="s">
        <v>82</v>
      </c>
      <c r="AV491" s="13" t="s">
        <v>82</v>
      </c>
      <c r="AW491" s="13" t="s">
        <v>4</v>
      </c>
      <c r="AX491" s="13" t="s">
        <v>80</v>
      </c>
      <c r="AY491" s="242" t="s">
        <v>214</v>
      </c>
    </row>
    <row r="492" s="2" customFormat="1" ht="16.5" customHeight="1">
      <c r="A492" s="39"/>
      <c r="B492" s="40"/>
      <c r="C492" s="213" t="s">
        <v>962</v>
      </c>
      <c r="D492" s="213" t="s">
        <v>217</v>
      </c>
      <c r="E492" s="214" t="s">
        <v>4199</v>
      </c>
      <c r="F492" s="215" t="s">
        <v>4200</v>
      </c>
      <c r="G492" s="216" t="s">
        <v>232</v>
      </c>
      <c r="H492" s="217">
        <v>0.80000000000000004</v>
      </c>
      <c r="I492" s="218"/>
      <c r="J492" s="219">
        <f>ROUND(I492*H492,2)</f>
        <v>0</v>
      </c>
      <c r="K492" s="215" t="s">
        <v>19</v>
      </c>
      <c r="L492" s="45"/>
      <c r="M492" s="220" t="s">
        <v>19</v>
      </c>
      <c r="N492" s="221" t="s">
        <v>44</v>
      </c>
      <c r="O492" s="85"/>
      <c r="P492" s="222">
        <f>O492*H492</f>
        <v>0</v>
      </c>
      <c r="Q492" s="222">
        <v>1</v>
      </c>
      <c r="R492" s="222">
        <f>Q492*H492</f>
        <v>0.80000000000000004</v>
      </c>
      <c r="S492" s="222">
        <v>0</v>
      </c>
      <c r="T492" s="223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24" t="s">
        <v>222</v>
      </c>
      <c r="AT492" s="224" t="s">
        <v>217</v>
      </c>
      <c r="AU492" s="224" t="s">
        <v>82</v>
      </c>
      <c r="AY492" s="18" t="s">
        <v>214</v>
      </c>
      <c r="BE492" s="225">
        <f>IF(N492="základní",J492,0)</f>
        <v>0</v>
      </c>
      <c r="BF492" s="225">
        <f>IF(N492="snížená",J492,0)</f>
        <v>0</v>
      </c>
      <c r="BG492" s="225">
        <f>IF(N492="zákl. přenesená",J492,0)</f>
        <v>0</v>
      </c>
      <c r="BH492" s="225">
        <f>IF(N492="sníž. přenesená",J492,0)</f>
        <v>0</v>
      </c>
      <c r="BI492" s="225">
        <f>IF(N492="nulová",J492,0)</f>
        <v>0</v>
      </c>
      <c r="BJ492" s="18" t="s">
        <v>80</v>
      </c>
      <c r="BK492" s="225">
        <f>ROUND(I492*H492,2)</f>
        <v>0</v>
      </c>
      <c r="BL492" s="18" t="s">
        <v>222</v>
      </c>
      <c r="BM492" s="224" t="s">
        <v>4201</v>
      </c>
    </row>
    <row r="493" s="2" customFormat="1">
      <c r="A493" s="39"/>
      <c r="B493" s="40"/>
      <c r="C493" s="41"/>
      <c r="D493" s="226" t="s">
        <v>224</v>
      </c>
      <c r="E493" s="41"/>
      <c r="F493" s="227" t="s">
        <v>4202</v>
      </c>
      <c r="G493" s="41"/>
      <c r="H493" s="41"/>
      <c r="I493" s="228"/>
      <c r="J493" s="41"/>
      <c r="K493" s="41"/>
      <c r="L493" s="45"/>
      <c r="M493" s="229"/>
      <c r="N493" s="230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224</v>
      </c>
      <c r="AU493" s="18" t="s">
        <v>82</v>
      </c>
    </row>
    <row r="494" s="13" customFormat="1">
      <c r="A494" s="13"/>
      <c r="B494" s="233"/>
      <c r="C494" s="234"/>
      <c r="D494" s="226" t="s">
        <v>242</v>
      </c>
      <c r="E494" s="254" t="s">
        <v>19</v>
      </c>
      <c r="F494" s="235" t="s">
        <v>4203</v>
      </c>
      <c r="G494" s="234"/>
      <c r="H494" s="236">
        <v>0.80000000000000004</v>
      </c>
      <c r="I494" s="237"/>
      <c r="J494" s="234"/>
      <c r="K494" s="234"/>
      <c r="L494" s="238"/>
      <c r="M494" s="239"/>
      <c r="N494" s="240"/>
      <c r="O494" s="240"/>
      <c r="P494" s="240"/>
      <c r="Q494" s="240"/>
      <c r="R494" s="240"/>
      <c r="S494" s="240"/>
      <c r="T494" s="24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2" t="s">
        <v>242</v>
      </c>
      <c r="AU494" s="242" t="s">
        <v>82</v>
      </c>
      <c r="AV494" s="13" t="s">
        <v>82</v>
      </c>
      <c r="AW494" s="13" t="s">
        <v>35</v>
      </c>
      <c r="AX494" s="13" t="s">
        <v>80</v>
      </c>
      <c r="AY494" s="242" t="s">
        <v>214</v>
      </c>
    </row>
    <row r="495" s="2" customFormat="1" ht="16.5" customHeight="1">
      <c r="A495" s="39"/>
      <c r="B495" s="40"/>
      <c r="C495" s="243" t="s">
        <v>966</v>
      </c>
      <c r="D495" s="243" t="s">
        <v>254</v>
      </c>
      <c r="E495" s="244" t="s">
        <v>4204</v>
      </c>
      <c r="F495" s="245" t="s">
        <v>4205</v>
      </c>
      <c r="G495" s="246" t="s">
        <v>232</v>
      </c>
      <c r="H495" s="247">
        <v>0.75</v>
      </c>
      <c r="I495" s="248"/>
      <c r="J495" s="249">
        <f>ROUND(I495*H495,2)</f>
        <v>0</v>
      </c>
      <c r="K495" s="245" t="s">
        <v>3716</v>
      </c>
      <c r="L495" s="250"/>
      <c r="M495" s="251" t="s">
        <v>19</v>
      </c>
      <c r="N495" s="252" t="s">
        <v>44</v>
      </c>
      <c r="O495" s="85"/>
      <c r="P495" s="222">
        <f>O495*H495</f>
        <v>0</v>
      </c>
      <c r="Q495" s="222">
        <v>1</v>
      </c>
      <c r="R495" s="222">
        <f>Q495*H495</f>
        <v>0.75</v>
      </c>
      <c r="S495" s="222">
        <v>0</v>
      </c>
      <c r="T495" s="223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24" t="s">
        <v>215</v>
      </c>
      <c r="AT495" s="224" t="s">
        <v>254</v>
      </c>
      <c r="AU495" s="224" t="s">
        <v>82</v>
      </c>
      <c r="AY495" s="18" t="s">
        <v>214</v>
      </c>
      <c r="BE495" s="225">
        <f>IF(N495="základní",J495,0)</f>
        <v>0</v>
      </c>
      <c r="BF495" s="225">
        <f>IF(N495="snížená",J495,0)</f>
        <v>0</v>
      </c>
      <c r="BG495" s="225">
        <f>IF(N495="zákl. přenesená",J495,0)</f>
        <v>0</v>
      </c>
      <c r="BH495" s="225">
        <f>IF(N495="sníž. přenesená",J495,0)</f>
        <v>0</v>
      </c>
      <c r="BI495" s="225">
        <f>IF(N495="nulová",J495,0)</f>
        <v>0</v>
      </c>
      <c r="BJ495" s="18" t="s">
        <v>80</v>
      </c>
      <c r="BK495" s="225">
        <f>ROUND(I495*H495,2)</f>
        <v>0</v>
      </c>
      <c r="BL495" s="18" t="s">
        <v>222</v>
      </c>
      <c r="BM495" s="224" t="s">
        <v>4206</v>
      </c>
    </row>
    <row r="496" s="2" customFormat="1">
      <c r="A496" s="39"/>
      <c r="B496" s="40"/>
      <c r="C496" s="41"/>
      <c r="D496" s="226" t="s">
        <v>224</v>
      </c>
      <c r="E496" s="41"/>
      <c r="F496" s="227" t="s">
        <v>4207</v>
      </c>
      <c r="G496" s="41"/>
      <c r="H496" s="41"/>
      <c r="I496" s="228"/>
      <c r="J496" s="41"/>
      <c r="K496" s="41"/>
      <c r="L496" s="45"/>
      <c r="M496" s="229"/>
      <c r="N496" s="230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224</v>
      </c>
      <c r="AU496" s="18" t="s">
        <v>82</v>
      </c>
    </row>
    <row r="497" s="2" customFormat="1" ht="16.5" customHeight="1">
      <c r="A497" s="39"/>
      <c r="B497" s="40"/>
      <c r="C497" s="243" t="s">
        <v>970</v>
      </c>
      <c r="D497" s="243" t="s">
        <v>254</v>
      </c>
      <c r="E497" s="244" t="s">
        <v>4208</v>
      </c>
      <c r="F497" s="245" t="s">
        <v>4209</v>
      </c>
      <c r="G497" s="246" t="s">
        <v>220</v>
      </c>
      <c r="H497" s="247">
        <v>1500</v>
      </c>
      <c r="I497" s="248"/>
      <c r="J497" s="249">
        <f>ROUND(I497*H497,2)</f>
        <v>0</v>
      </c>
      <c r="K497" s="245" t="s">
        <v>19</v>
      </c>
      <c r="L497" s="250"/>
      <c r="M497" s="251" t="s">
        <v>19</v>
      </c>
      <c r="N497" s="252" t="s">
        <v>44</v>
      </c>
      <c r="O497" s="85"/>
      <c r="P497" s="222">
        <f>O497*H497</f>
        <v>0</v>
      </c>
      <c r="Q497" s="222">
        <v>4.0000000000000003E-05</v>
      </c>
      <c r="R497" s="222">
        <f>Q497*H497</f>
        <v>0.060000000000000005</v>
      </c>
      <c r="S497" s="222">
        <v>0</v>
      </c>
      <c r="T497" s="223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4" t="s">
        <v>215</v>
      </c>
      <c r="AT497" s="224" t="s">
        <v>254</v>
      </c>
      <c r="AU497" s="224" t="s">
        <v>82</v>
      </c>
      <c r="AY497" s="18" t="s">
        <v>214</v>
      </c>
      <c r="BE497" s="225">
        <f>IF(N497="základní",J497,0)</f>
        <v>0</v>
      </c>
      <c r="BF497" s="225">
        <f>IF(N497="snížená",J497,0)</f>
        <v>0</v>
      </c>
      <c r="BG497" s="225">
        <f>IF(N497="zákl. přenesená",J497,0)</f>
        <v>0</v>
      </c>
      <c r="BH497" s="225">
        <f>IF(N497="sníž. přenesená",J497,0)</f>
        <v>0</v>
      </c>
      <c r="BI497" s="225">
        <f>IF(N497="nulová",J497,0)</f>
        <v>0</v>
      </c>
      <c r="BJ497" s="18" t="s">
        <v>80</v>
      </c>
      <c r="BK497" s="225">
        <f>ROUND(I497*H497,2)</f>
        <v>0</v>
      </c>
      <c r="BL497" s="18" t="s">
        <v>222</v>
      </c>
      <c r="BM497" s="224" t="s">
        <v>4210</v>
      </c>
    </row>
    <row r="498" s="2" customFormat="1">
      <c r="A498" s="39"/>
      <c r="B498" s="40"/>
      <c r="C498" s="41"/>
      <c r="D498" s="226" t="s">
        <v>224</v>
      </c>
      <c r="E498" s="41"/>
      <c r="F498" s="227" t="s">
        <v>4209</v>
      </c>
      <c r="G498" s="41"/>
      <c r="H498" s="41"/>
      <c r="I498" s="228"/>
      <c r="J498" s="41"/>
      <c r="K498" s="41"/>
      <c r="L498" s="45"/>
      <c r="M498" s="229"/>
      <c r="N498" s="230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224</v>
      </c>
      <c r="AU498" s="18" t="s">
        <v>82</v>
      </c>
    </row>
    <row r="499" s="2" customFormat="1" ht="16.5" customHeight="1">
      <c r="A499" s="39"/>
      <c r="B499" s="40"/>
      <c r="C499" s="213" t="s">
        <v>976</v>
      </c>
      <c r="D499" s="213" t="s">
        <v>217</v>
      </c>
      <c r="E499" s="214" t="s">
        <v>4211</v>
      </c>
      <c r="F499" s="215" t="s">
        <v>4212</v>
      </c>
      <c r="G499" s="216" t="s">
        <v>1575</v>
      </c>
      <c r="H499" s="217">
        <v>500</v>
      </c>
      <c r="I499" s="218"/>
      <c r="J499" s="219">
        <f>ROUND(I499*H499,2)</f>
        <v>0</v>
      </c>
      <c r="K499" s="215" t="s">
        <v>19</v>
      </c>
      <c r="L499" s="45"/>
      <c r="M499" s="220" t="s">
        <v>19</v>
      </c>
      <c r="N499" s="221" t="s">
        <v>44</v>
      </c>
      <c r="O499" s="85"/>
      <c r="P499" s="222">
        <f>O499*H499</f>
        <v>0</v>
      </c>
      <c r="Q499" s="222">
        <v>0</v>
      </c>
      <c r="R499" s="222">
        <f>Q499*H499</f>
        <v>0</v>
      </c>
      <c r="S499" s="222">
        <v>0</v>
      </c>
      <c r="T499" s="223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4" t="s">
        <v>4213</v>
      </c>
      <c r="AT499" s="224" t="s">
        <v>217</v>
      </c>
      <c r="AU499" s="224" t="s">
        <v>82</v>
      </c>
      <c r="AY499" s="18" t="s">
        <v>214</v>
      </c>
      <c r="BE499" s="225">
        <f>IF(N499="základní",J499,0)</f>
        <v>0</v>
      </c>
      <c r="BF499" s="225">
        <f>IF(N499="snížená",J499,0)</f>
        <v>0</v>
      </c>
      <c r="BG499" s="225">
        <f>IF(N499="zákl. přenesená",J499,0)</f>
        <v>0</v>
      </c>
      <c r="BH499" s="225">
        <f>IF(N499="sníž. přenesená",J499,0)</f>
        <v>0</v>
      </c>
      <c r="BI499" s="225">
        <f>IF(N499="nulová",J499,0)</f>
        <v>0</v>
      </c>
      <c r="BJ499" s="18" t="s">
        <v>80</v>
      </c>
      <c r="BK499" s="225">
        <f>ROUND(I499*H499,2)</f>
        <v>0</v>
      </c>
      <c r="BL499" s="18" t="s">
        <v>4213</v>
      </c>
      <c r="BM499" s="224" t="s">
        <v>4214</v>
      </c>
    </row>
    <row r="500" s="2" customFormat="1">
      <c r="A500" s="39"/>
      <c r="B500" s="40"/>
      <c r="C500" s="41"/>
      <c r="D500" s="226" t="s">
        <v>224</v>
      </c>
      <c r="E500" s="41"/>
      <c r="F500" s="227" t="s">
        <v>4212</v>
      </c>
      <c r="G500" s="41"/>
      <c r="H500" s="41"/>
      <c r="I500" s="228"/>
      <c r="J500" s="41"/>
      <c r="K500" s="41"/>
      <c r="L500" s="45"/>
      <c r="M500" s="229"/>
      <c r="N500" s="230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224</v>
      </c>
      <c r="AU500" s="18" t="s">
        <v>82</v>
      </c>
    </row>
    <row r="501" s="2" customFormat="1" ht="16.5" customHeight="1">
      <c r="A501" s="39"/>
      <c r="B501" s="40"/>
      <c r="C501" s="213" t="s">
        <v>980</v>
      </c>
      <c r="D501" s="213" t="s">
        <v>217</v>
      </c>
      <c r="E501" s="214" t="s">
        <v>4215</v>
      </c>
      <c r="F501" s="215" t="s">
        <v>4216</v>
      </c>
      <c r="G501" s="216" t="s">
        <v>4217</v>
      </c>
      <c r="H501" s="217">
        <v>4</v>
      </c>
      <c r="I501" s="218"/>
      <c r="J501" s="219">
        <f>ROUND(I501*H501,2)</f>
        <v>0</v>
      </c>
      <c r="K501" s="215" t="s">
        <v>19</v>
      </c>
      <c r="L501" s="45"/>
      <c r="M501" s="220" t="s">
        <v>19</v>
      </c>
      <c r="N501" s="221" t="s">
        <v>44</v>
      </c>
      <c r="O501" s="85"/>
      <c r="P501" s="222">
        <f>O501*H501</f>
        <v>0</v>
      </c>
      <c r="Q501" s="222">
        <v>0</v>
      </c>
      <c r="R501" s="222">
        <f>Q501*H501</f>
        <v>0</v>
      </c>
      <c r="S501" s="222">
        <v>0</v>
      </c>
      <c r="T501" s="223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4" t="s">
        <v>4213</v>
      </c>
      <c r="AT501" s="224" t="s">
        <v>217</v>
      </c>
      <c r="AU501" s="224" t="s">
        <v>82</v>
      </c>
      <c r="AY501" s="18" t="s">
        <v>214</v>
      </c>
      <c r="BE501" s="225">
        <f>IF(N501="základní",J501,0)</f>
        <v>0</v>
      </c>
      <c r="BF501" s="225">
        <f>IF(N501="snížená",J501,0)</f>
        <v>0</v>
      </c>
      <c r="BG501" s="225">
        <f>IF(N501="zákl. přenesená",J501,0)</f>
        <v>0</v>
      </c>
      <c r="BH501" s="225">
        <f>IF(N501="sníž. přenesená",J501,0)</f>
        <v>0</v>
      </c>
      <c r="BI501" s="225">
        <f>IF(N501="nulová",J501,0)</f>
        <v>0</v>
      </c>
      <c r="BJ501" s="18" t="s">
        <v>80</v>
      </c>
      <c r="BK501" s="225">
        <f>ROUND(I501*H501,2)</f>
        <v>0</v>
      </c>
      <c r="BL501" s="18" t="s">
        <v>4213</v>
      </c>
      <c r="BM501" s="224" t="s">
        <v>4218</v>
      </c>
    </row>
    <row r="502" s="2" customFormat="1">
      <c r="A502" s="39"/>
      <c r="B502" s="40"/>
      <c r="C502" s="41"/>
      <c r="D502" s="226" t="s">
        <v>224</v>
      </c>
      <c r="E502" s="41"/>
      <c r="F502" s="227" t="s">
        <v>4216</v>
      </c>
      <c r="G502" s="41"/>
      <c r="H502" s="41"/>
      <c r="I502" s="228"/>
      <c r="J502" s="41"/>
      <c r="K502" s="41"/>
      <c r="L502" s="45"/>
      <c r="M502" s="229"/>
      <c r="N502" s="230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224</v>
      </c>
      <c r="AU502" s="18" t="s">
        <v>82</v>
      </c>
    </row>
    <row r="503" s="2" customFormat="1" ht="16.5" customHeight="1">
      <c r="A503" s="39"/>
      <c r="B503" s="40"/>
      <c r="C503" s="213" t="s">
        <v>984</v>
      </c>
      <c r="D503" s="213" t="s">
        <v>217</v>
      </c>
      <c r="E503" s="214" t="s">
        <v>4219</v>
      </c>
      <c r="F503" s="215" t="s">
        <v>4220</v>
      </c>
      <c r="G503" s="216" t="s">
        <v>3563</v>
      </c>
      <c r="H503" s="217">
        <v>1</v>
      </c>
      <c r="I503" s="218"/>
      <c r="J503" s="219">
        <f>ROUND(I503*H503,2)</f>
        <v>0</v>
      </c>
      <c r="K503" s="215" t="s">
        <v>221</v>
      </c>
      <c r="L503" s="45"/>
      <c r="M503" s="220" t="s">
        <v>19</v>
      </c>
      <c r="N503" s="221" t="s">
        <v>44</v>
      </c>
      <c r="O503" s="85"/>
      <c r="P503" s="222">
        <f>O503*H503</f>
        <v>0</v>
      </c>
      <c r="Q503" s="222">
        <v>0</v>
      </c>
      <c r="R503" s="222">
        <f>Q503*H503</f>
        <v>0</v>
      </c>
      <c r="S503" s="222">
        <v>0</v>
      </c>
      <c r="T503" s="223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4" t="s">
        <v>222</v>
      </c>
      <c r="AT503" s="224" t="s">
        <v>217</v>
      </c>
      <c r="AU503" s="224" t="s">
        <v>82</v>
      </c>
      <c r="AY503" s="18" t="s">
        <v>214</v>
      </c>
      <c r="BE503" s="225">
        <f>IF(N503="základní",J503,0)</f>
        <v>0</v>
      </c>
      <c r="BF503" s="225">
        <f>IF(N503="snížená",J503,0)</f>
        <v>0</v>
      </c>
      <c r="BG503" s="225">
        <f>IF(N503="zákl. přenesená",J503,0)</f>
        <v>0</v>
      </c>
      <c r="BH503" s="225">
        <f>IF(N503="sníž. přenesená",J503,0)</f>
        <v>0</v>
      </c>
      <c r="BI503" s="225">
        <f>IF(N503="nulová",J503,0)</f>
        <v>0</v>
      </c>
      <c r="BJ503" s="18" t="s">
        <v>80</v>
      </c>
      <c r="BK503" s="225">
        <f>ROUND(I503*H503,2)</f>
        <v>0</v>
      </c>
      <c r="BL503" s="18" t="s">
        <v>222</v>
      </c>
      <c r="BM503" s="224" t="s">
        <v>4221</v>
      </c>
    </row>
    <row r="504" s="2" customFormat="1">
      <c r="A504" s="39"/>
      <c r="B504" s="40"/>
      <c r="C504" s="41"/>
      <c r="D504" s="226" t="s">
        <v>224</v>
      </c>
      <c r="E504" s="41"/>
      <c r="F504" s="227" t="s">
        <v>4222</v>
      </c>
      <c r="G504" s="41"/>
      <c r="H504" s="41"/>
      <c r="I504" s="228"/>
      <c r="J504" s="41"/>
      <c r="K504" s="41"/>
      <c r="L504" s="45"/>
      <c r="M504" s="229"/>
      <c r="N504" s="230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224</v>
      </c>
      <c r="AU504" s="18" t="s">
        <v>82</v>
      </c>
    </row>
    <row r="505" s="2" customFormat="1">
      <c r="A505" s="39"/>
      <c r="B505" s="40"/>
      <c r="C505" s="41"/>
      <c r="D505" s="231" t="s">
        <v>226</v>
      </c>
      <c r="E505" s="41"/>
      <c r="F505" s="232" t="s">
        <v>4223</v>
      </c>
      <c r="G505" s="41"/>
      <c r="H505" s="41"/>
      <c r="I505" s="228"/>
      <c r="J505" s="41"/>
      <c r="K505" s="41"/>
      <c r="L505" s="45"/>
      <c r="M505" s="229"/>
      <c r="N505" s="230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226</v>
      </c>
      <c r="AU505" s="18" t="s">
        <v>82</v>
      </c>
    </row>
    <row r="506" s="2" customFormat="1" ht="16.5" customHeight="1">
      <c r="A506" s="39"/>
      <c r="B506" s="40"/>
      <c r="C506" s="213" t="s">
        <v>988</v>
      </c>
      <c r="D506" s="213" t="s">
        <v>217</v>
      </c>
      <c r="E506" s="214" t="s">
        <v>4224</v>
      </c>
      <c r="F506" s="215" t="s">
        <v>4225</v>
      </c>
      <c r="G506" s="216" t="s">
        <v>3563</v>
      </c>
      <c r="H506" s="217">
        <v>1</v>
      </c>
      <c r="I506" s="218"/>
      <c r="J506" s="219">
        <f>ROUND(I506*H506,2)</f>
        <v>0</v>
      </c>
      <c r="K506" s="215" t="s">
        <v>221</v>
      </c>
      <c r="L506" s="45"/>
      <c r="M506" s="220" t="s">
        <v>19</v>
      </c>
      <c r="N506" s="221" t="s">
        <v>44</v>
      </c>
      <c r="O506" s="85"/>
      <c r="P506" s="222">
        <f>O506*H506</f>
        <v>0</v>
      </c>
      <c r="Q506" s="222">
        <v>0</v>
      </c>
      <c r="R506" s="222">
        <f>Q506*H506</f>
        <v>0</v>
      </c>
      <c r="S506" s="222">
        <v>0</v>
      </c>
      <c r="T506" s="223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4" t="s">
        <v>222</v>
      </c>
      <c r="AT506" s="224" t="s">
        <v>217</v>
      </c>
      <c r="AU506" s="224" t="s">
        <v>82</v>
      </c>
      <c r="AY506" s="18" t="s">
        <v>214</v>
      </c>
      <c r="BE506" s="225">
        <f>IF(N506="základní",J506,0)</f>
        <v>0</v>
      </c>
      <c r="BF506" s="225">
        <f>IF(N506="snížená",J506,0)</f>
        <v>0</v>
      </c>
      <c r="BG506" s="225">
        <f>IF(N506="zákl. přenesená",J506,0)</f>
        <v>0</v>
      </c>
      <c r="BH506" s="225">
        <f>IF(N506="sníž. přenesená",J506,0)</f>
        <v>0</v>
      </c>
      <c r="BI506" s="225">
        <f>IF(N506="nulová",J506,0)</f>
        <v>0</v>
      </c>
      <c r="BJ506" s="18" t="s">
        <v>80</v>
      </c>
      <c r="BK506" s="225">
        <f>ROUND(I506*H506,2)</f>
        <v>0</v>
      </c>
      <c r="BL506" s="18" t="s">
        <v>222</v>
      </c>
      <c r="BM506" s="224" t="s">
        <v>4226</v>
      </c>
    </row>
    <row r="507" s="2" customFormat="1">
      <c r="A507" s="39"/>
      <c r="B507" s="40"/>
      <c r="C507" s="41"/>
      <c r="D507" s="226" t="s">
        <v>224</v>
      </c>
      <c r="E507" s="41"/>
      <c r="F507" s="227" t="s">
        <v>4227</v>
      </c>
      <c r="G507" s="41"/>
      <c r="H507" s="41"/>
      <c r="I507" s="228"/>
      <c r="J507" s="41"/>
      <c r="K507" s="41"/>
      <c r="L507" s="45"/>
      <c r="M507" s="229"/>
      <c r="N507" s="230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224</v>
      </c>
      <c r="AU507" s="18" t="s">
        <v>82</v>
      </c>
    </row>
    <row r="508" s="2" customFormat="1">
      <c r="A508" s="39"/>
      <c r="B508" s="40"/>
      <c r="C508" s="41"/>
      <c r="D508" s="231" t="s">
        <v>226</v>
      </c>
      <c r="E508" s="41"/>
      <c r="F508" s="232" t="s">
        <v>4228</v>
      </c>
      <c r="G508" s="41"/>
      <c r="H508" s="41"/>
      <c r="I508" s="228"/>
      <c r="J508" s="41"/>
      <c r="K508" s="41"/>
      <c r="L508" s="45"/>
      <c r="M508" s="229"/>
      <c r="N508" s="230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226</v>
      </c>
      <c r="AU508" s="18" t="s">
        <v>82</v>
      </c>
    </row>
    <row r="509" s="2" customFormat="1" ht="16.5" customHeight="1">
      <c r="A509" s="39"/>
      <c r="B509" s="40"/>
      <c r="C509" s="213" t="s">
        <v>992</v>
      </c>
      <c r="D509" s="213" t="s">
        <v>217</v>
      </c>
      <c r="E509" s="214" t="s">
        <v>4229</v>
      </c>
      <c r="F509" s="215" t="s">
        <v>4230</v>
      </c>
      <c r="G509" s="216" t="s">
        <v>3563</v>
      </c>
      <c r="H509" s="217">
        <v>1</v>
      </c>
      <c r="I509" s="218"/>
      <c r="J509" s="219">
        <f>ROUND(I509*H509,2)</f>
        <v>0</v>
      </c>
      <c r="K509" s="215" t="s">
        <v>221</v>
      </c>
      <c r="L509" s="45"/>
      <c r="M509" s="220" t="s">
        <v>19</v>
      </c>
      <c r="N509" s="221" t="s">
        <v>44</v>
      </c>
      <c r="O509" s="85"/>
      <c r="P509" s="222">
        <f>O509*H509</f>
        <v>0</v>
      </c>
      <c r="Q509" s="222">
        <v>0</v>
      </c>
      <c r="R509" s="222">
        <f>Q509*H509</f>
        <v>0</v>
      </c>
      <c r="S509" s="222">
        <v>0</v>
      </c>
      <c r="T509" s="223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4" t="s">
        <v>222</v>
      </c>
      <c r="AT509" s="224" t="s">
        <v>217</v>
      </c>
      <c r="AU509" s="224" t="s">
        <v>82</v>
      </c>
      <c r="AY509" s="18" t="s">
        <v>214</v>
      </c>
      <c r="BE509" s="225">
        <f>IF(N509="základní",J509,0)</f>
        <v>0</v>
      </c>
      <c r="BF509" s="225">
        <f>IF(N509="snížená",J509,0)</f>
        <v>0</v>
      </c>
      <c r="BG509" s="225">
        <f>IF(N509="zákl. přenesená",J509,0)</f>
        <v>0</v>
      </c>
      <c r="BH509" s="225">
        <f>IF(N509="sníž. přenesená",J509,0)</f>
        <v>0</v>
      </c>
      <c r="BI509" s="225">
        <f>IF(N509="nulová",J509,0)</f>
        <v>0</v>
      </c>
      <c r="BJ509" s="18" t="s">
        <v>80</v>
      </c>
      <c r="BK509" s="225">
        <f>ROUND(I509*H509,2)</f>
        <v>0</v>
      </c>
      <c r="BL509" s="18" t="s">
        <v>222</v>
      </c>
      <c r="BM509" s="224" t="s">
        <v>4231</v>
      </c>
    </row>
    <row r="510" s="2" customFormat="1">
      <c r="A510" s="39"/>
      <c r="B510" s="40"/>
      <c r="C510" s="41"/>
      <c r="D510" s="226" t="s">
        <v>224</v>
      </c>
      <c r="E510" s="41"/>
      <c r="F510" s="227" t="s">
        <v>4232</v>
      </c>
      <c r="G510" s="41"/>
      <c r="H510" s="41"/>
      <c r="I510" s="228"/>
      <c r="J510" s="41"/>
      <c r="K510" s="41"/>
      <c r="L510" s="45"/>
      <c r="M510" s="229"/>
      <c r="N510" s="230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224</v>
      </c>
      <c r="AU510" s="18" t="s">
        <v>82</v>
      </c>
    </row>
    <row r="511" s="2" customFormat="1">
      <c r="A511" s="39"/>
      <c r="B511" s="40"/>
      <c r="C511" s="41"/>
      <c r="D511" s="231" t="s">
        <v>226</v>
      </c>
      <c r="E511" s="41"/>
      <c r="F511" s="232" t="s">
        <v>4233</v>
      </c>
      <c r="G511" s="41"/>
      <c r="H511" s="41"/>
      <c r="I511" s="228"/>
      <c r="J511" s="41"/>
      <c r="K511" s="41"/>
      <c r="L511" s="45"/>
      <c r="M511" s="229"/>
      <c r="N511" s="230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226</v>
      </c>
      <c r="AU511" s="18" t="s">
        <v>82</v>
      </c>
    </row>
    <row r="512" s="2" customFormat="1" ht="16.5" customHeight="1">
      <c r="A512" s="39"/>
      <c r="B512" s="40"/>
      <c r="C512" s="213" t="s">
        <v>996</v>
      </c>
      <c r="D512" s="213" t="s">
        <v>217</v>
      </c>
      <c r="E512" s="214" t="s">
        <v>4234</v>
      </c>
      <c r="F512" s="215" t="s">
        <v>4235</v>
      </c>
      <c r="G512" s="216" t="s">
        <v>220</v>
      </c>
      <c r="H512" s="217">
        <v>72</v>
      </c>
      <c r="I512" s="218"/>
      <c r="J512" s="219">
        <f>ROUND(I512*H512,2)</f>
        <v>0</v>
      </c>
      <c r="K512" s="215" t="s">
        <v>221</v>
      </c>
      <c r="L512" s="45"/>
      <c r="M512" s="220" t="s">
        <v>19</v>
      </c>
      <c r="N512" s="221" t="s">
        <v>44</v>
      </c>
      <c r="O512" s="85"/>
      <c r="P512" s="222">
        <f>O512*H512</f>
        <v>0</v>
      </c>
      <c r="Q512" s="222">
        <v>0</v>
      </c>
      <c r="R512" s="222">
        <f>Q512*H512</f>
        <v>0</v>
      </c>
      <c r="S512" s="222">
        <v>0</v>
      </c>
      <c r="T512" s="223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4" t="s">
        <v>222</v>
      </c>
      <c r="AT512" s="224" t="s">
        <v>217</v>
      </c>
      <c r="AU512" s="224" t="s">
        <v>82</v>
      </c>
      <c r="AY512" s="18" t="s">
        <v>214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18" t="s">
        <v>80</v>
      </c>
      <c r="BK512" s="225">
        <f>ROUND(I512*H512,2)</f>
        <v>0</v>
      </c>
      <c r="BL512" s="18" t="s">
        <v>222</v>
      </c>
      <c r="BM512" s="224" t="s">
        <v>4236</v>
      </c>
    </row>
    <row r="513" s="2" customFormat="1">
      <c r="A513" s="39"/>
      <c r="B513" s="40"/>
      <c r="C513" s="41"/>
      <c r="D513" s="226" t="s">
        <v>224</v>
      </c>
      <c r="E513" s="41"/>
      <c r="F513" s="227" t="s">
        <v>4237</v>
      </c>
      <c r="G513" s="41"/>
      <c r="H513" s="41"/>
      <c r="I513" s="228"/>
      <c r="J513" s="41"/>
      <c r="K513" s="41"/>
      <c r="L513" s="45"/>
      <c r="M513" s="229"/>
      <c r="N513" s="230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224</v>
      </c>
      <c r="AU513" s="18" t="s">
        <v>82</v>
      </c>
    </row>
    <row r="514" s="2" customFormat="1">
      <c r="A514" s="39"/>
      <c r="B514" s="40"/>
      <c r="C514" s="41"/>
      <c r="D514" s="231" t="s">
        <v>226</v>
      </c>
      <c r="E514" s="41"/>
      <c r="F514" s="232" t="s">
        <v>4238</v>
      </c>
      <c r="G514" s="41"/>
      <c r="H514" s="41"/>
      <c r="I514" s="228"/>
      <c r="J514" s="41"/>
      <c r="K514" s="41"/>
      <c r="L514" s="45"/>
      <c r="M514" s="229"/>
      <c r="N514" s="230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226</v>
      </c>
      <c r="AU514" s="18" t="s">
        <v>82</v>
      </c>
    </row>
    <row r="515" s="2" customFormat="1" ht="16.5" customHeight="1">
      <c r="A515" s="39"/>
      <c r="B515" s="40"/>
      <c r="C515" s="213" t="s">
        <v>1000</v>
      </c>
      <c r="D515" s="213" t="s">
        <v>217</v>
      </c>
      <c r="E515" s="214" t="s">
        <v>4239</v>
      </c>
      <c r="F515" s="215" t="s">
        <v>4240</v>
      </c>
      <c r="G515" s="216" t="s">
        <v>220</v>
      </c>
      <c r="H515" s="217">
        <v>132</v>
      </c>
      <c r="I515" s="218"/>
      <c r="J515" s="219">
        <f>ROUND(I515*H515,2)</f>
        <v>0</v>
      </c>
      <c r="K515" s="215" t="s">
        <v>221</v>
      </c>
      <c r="L515" s="45"/>
      <c r="M515" s="220" t="s">
        <v>19</v>
      </c>
      <c r="N515" s="221" t="s">
        <v>44</v>
      </c>
      <c r="O515" s="85"/>
      <c r="P515" s="222">
        <f>O515*H515</f>
        <v>0</v>
      </c>
      <c r="Q515" s="222">
        <v>0</v>
      </c>
      <c r="R515" s="222">
        <f>Q515*H515</f>
        <v>0</v>
      </c>
      <c r="S515" s="222">
        <v>0</v>
      </c>
      <c r="T515" s="223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4" t="s">
        <v>222</v>
      </c>
      <c r="AT515" s="224" t="s">
        <v>217</v>
      </c>
      <c r="AU515" s="224" t="s">
        <v>82</v>
      </c>
      <c r="AY515" s="18" t="s">
        <v>214</v>
      </c>
      <c r="BE515" s="225">
        <f>IF(N515="základní",J515,0)</f>
        <v>0</v>
      </c>
      <c r="BF515" s="225">
        <f>IF(N515="snížená",J515,0)</f>
        <v>0</v>
      </c>
      <c r="BG515" s="225">
        <f>IF(N515="zákl. přenesená",J515,0)</f>
        <v>0</v>
      </c>
      <c r="BH515" s="225">
        <f>IF(N515="sníž. přenesená",J515,0)</f>
        <v>0</v>
      </c>
      <c r="BI515" s="225">
        <f>IF(N515="nulová",J515,0)</f>
        <v>0</v>
      </c>
      <c r="BJ515" s="18" t="s">
        <v>80</v>
      </c>
      <c r="BK515" s="225">
        <f>ROUND(I515*H515,2)</f>
        <v>0</v>
      </c>
      <c r="BL515" s="18" t="s">
        <v>222</v>
      </c>
      <c r="BM515" s="224" t="s">
        <v>4241</v>
      </c>
    </row>
    <row r="516" s="2" customFormat="1">
      <c r="A516" s="39"/>
      <c r="B516" s="40"/>
      <c r="C516" s="41"/>
      <c r="D516" s="226" t="s">
        <v>224</v>
      </c>
      <c r="E516" s="41"/>
      <c r="F516" s="227" t="s">
        <v>4242</v>
      </c>
      <c r="G516" s="41"/>
      <c r="H516" s="41"/>
      <c r="I516" s="228"/>
      <c r="J516" s="41"/>
      <c r="K516" s="41"/>
      <c r="L516" s="45"/>
      <c r="M516" s="229"/>
      <c r="N516" s="230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224</v>
      </c>
      <c r="AU516" s="18" t="s">
        <v>82</v>
      </c>
    </row>
    <row r="517" s="2" customFormat="1">
      <c r="A517" s="39"/>
      <c r="B517" s="40"/>
      <c r="C517" s="41"/>
      <c r="D517" s="231" t="s">
        <v>226</v>
      </c>
      <c r="E517" s="41"/>
      <c r="F517" s="232" t="s">
        <v>4243</v>
      </c>
      <c r="G517" s="41"/>
      <c r="H517" s="41"/>
      <c r="I517" s="228"/>
      <c r="J517" s="41"/>
      <c r="K517" s="41"/>
      <c r="L517" s="45"/>
      <c r="M517" s="229"/>
      <c r="N517" s="230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226</v>
      </c>
      <c r="AU517" s="18" t="s">
        <v>82</v>
      </c>
    </row>
    <row r="518" s="2" customFormat="1">
      <c r="A518" s="39"/>
      <c r="B518" s="40"/>
      <c r="C518" s="41"/>
      <c r="D518" s="226" t="s">
        <v>507</v>
      </c>
      <c r="E518" s="41"/>
      <c r="F518" s="253" t="s">
        <v>4244</v>
      </c>
      <c r="G518" s="41"/>
      <c r="H518" s="41"/>
      <c r="I518" s="228"/>
      <c r="J518" s="41"/>
      <c r="K518" s="41"/>
      <c r="L518" s="45"/>
      <c r="M518" s="229"/>
      <c r="N518" s="230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507</v>
      </c>
      <c r="AU518" s="18" t="s">
        <v>82</v>
      </c>
    </row>
    <row r="519" s="2" customFormat="1" ht="16.5" customHeight="1">
      <c r="A519" s="39"/>
      <c r="B519" s="40"/>
      <c r="C519" s="213" t="s">
        <v>1004</v>
      </c>
      <c r="D519" s="213" t="s">
        <v>217</v>
      </c>
      <c r="E519" s="214" t="s">
        <v>4245</v>
      </c>
      <c r="F519" s="215" t="s">
        <v>4246</v>
      </c>
      <c r="G519" s="216" t="s">
        <v>220</v>
      </c>
      <c r="H519" s="217">
        <v>360</v>
      </c>
      <c r="I519" s="218"/>
      <c r="J519" s="219">
        <f>ROUND(I519*H519,2)</f>
        <v>0</v>
      </c>
      <c r="K519" s="215" t="s">
        <v>221</v>
      </c>
      <c r="L519" s="45"/>
      <c r="M519" s="220" t="s">
        <v>19</v>
      </c>
      <c r="N519" s="221" t="s">
        <v>44</v>
      </c>
      <c r="O519" s="85"/>
      <c r="P519" s="222">
        <f>O519*H519</f>
        <v>0</v>
      </c>
      <c r="Q519" s="222">
        <v>0</v>
      </c>
      <c r="R519" s="222">
        <f>Q519*H519</f>
        <v>0</v>
      </c>
      <c r="S519" s="222">
        <v>0</v>
      </c>
      <c r="T519" s="223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4" t="s">
        <v>222</v>
      </c>
      <c r="AT519" s="224" t="s">
        <v>217</v>
      </c>
      <c r="AU519" s="224" t="s">
        <v>82</v>
      </c>
      <c r="AY519" s="18" t="s">
        <v>214</v>
      </c>
      <c r="BE519" s="225">
        <f>IF(N519="základní",J519,0)</f>
        <v>0</v>
      </c>
      <c r="BF519" s="225">
        <f>IF(N519="snížená",J519,0)</f>
        <v>0</v>
      </c>
      <c r="BG519" s="225">
        <f>IF(N519="zákl. přenesená",J519,0)</f>
        <v>0</v>
      </c>
      <c r="BH519" s="225">
        <f>IF(N519="sníž. přenesená",J519,0)</f>
        <v>0</v>
      </c>
      <c r="BI519" s="225">
        <f>IF(N519="nulová",J519,0)</f>
        <v>0</v>
      </c>
      <c r="BJ519" s="18" t="s">
        <v>80</v>
      </c>
      <c r="BK519" s="225">
        <f>ROUND(I519*H519,2)</f>
        <v>0</v>
      </c>
      <c r="BL519" s="18" t="s">
        <v>222</v>
      </c>
      <c r="BM519" s="224" t="s">
        <v>4247</v>
      </c>
    </row>
    <row r="520" s="2" customFormat="1">
      <c r="A520" s="39"/>
      <c r="B520" s="40"/>
      <c r="C520" s="41"/>
      <c r="D520" s="226" t="s">
        <v>224</v>
      </c>
      <c r="E520" s="41"/>
      <c r="F520" s="227" t="s">
        <v>4248</v>
      </c>
      <c r="G520" s="41"/>
      <c r="H520" s="41"/>
      <c r="I520" s="228"/>
      <c r="J520" s="41"/>
      <c r="K520" s="41"/>
      <c r="L520" s="45"/>
      <c r="M520" s="229"/>
      <c r="N520" s="230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224</v>
      </c>
      <c r="AU520" s="18" t="s">
        <v>82</v>
      </c>
    </row>
    <row r="521" s="2" customFormat="1">
      <c r="A521" s="39"/>
      <c r="B521" s="40"/>
      <c r="C521" s="41"/>
      <c r="D521" s="231" t="s">
        <v>226</v>
      </c>
      <c r="E521" s="41"/>
      <c r="F521" s="232" t="s">
        <v>4249</v>
      </c>
      <c r="G521" s="41"/>
      <c r="H521" s="41"/>
      <c r="I521" s="228"/>
      <c r="J521" s="41"/>
      <c r="K521" s="41"/>
      <c r="L521" s="45"/>
      <c r="M521" s="229"/>
      <c r="N521" s="230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226</v>
      </c>
      <c r="AU521" s="18" t="s">
        <v>82</v>
      </c>
    </row>
    <row r="522" s="2" customFormat="1">
      <c r="A522" s="39"/>
      <c r="B522" s="40"/>
      <c r="C522" s="41"/>
      <c r="D522" s="226" t="s">
        <v>507</v>
      </c>
      <c r="E522" s="41"/>
      <c r="F522" s="253" t="s">
        <v>4244</v>
      </c>
      <c r="G522" s="41"/>
      <c r="H522" s="41"/>
      <c r="I522" s="228"/>
      <c r="J522" s="41"/>
      <c r="K522" s="41"/>
      <c r="L522" s="45"/>
      <c r="M522" s="229"/>
      <c r="N522" s="230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507</v>
      </c>
      <c r="AU522" s="18" t="s">
        <v>82</v>
      </c>
    </row>
    <row r="523" s="2" customFormat="1" ht="16.5" customHeight="1">
      <c r="A523" s="39"/>
      <c r="B523" s="40"/>
      <c r="C523" s="213" t="s">
        <v>1008</v>
      </c>
      <c r="D523" s="213" t="s">
        <v>217</v>
      </c>
      <c r="E523" s="214" t="s">
        <v>4250</v>
      </c>
      <c r="F523" s="215" t="s">
        <v>4251</v>
      </c>
      <c r="G523" s="216" t="s">
        <v>1655</v>
      </c>
      <c r="H523" s="217">
        <v>24</v>
      </c>
      <c r="I523" s="218"/>
      <c r="J523" s="219">
        <f>ROUND(I523*H523,2)</f>
        <v>0</v>
      </c>
      <c r="K523" s="215" t="s">
        <v>19</v>
      </c>
      <c r="L523" s="45"/>
      <c r="M523" s="220" t="s">
        <v>19</v>
      </c>
      <c r="N523" s="221" t="s">
        <v>44</v>
      </c>
      <c r="O523" s="85"/>
      <c r="P523" s="222">
        <f>O523*H523</f>
        <v>0</v>
      </c>
      <c r="Q523" s="222">
        <v>0</v>
      </c>
      <c r="R523" s="222">
        <f>Q523*H523</f>
        <v>0</v>
      </c>
      <c r="S523" s="222">
        <v>0</v>
      </c>
      <c r="T523" s="223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4" t="s">
        <v>222</v>
      </c>
      <c r="AT523" s="224" t="s">
        <v>217</v>
      </c>
      <c r="AU523" s="224" t="s">
        <v>82</v>
      </c>
      <c r="AY523" s="18" t="s">
        <v>214</v>
      </c>
      <c r="BE523" s="225">
        <f>IF(N523="základní",J523,0)</f>
        <v>0</v>
      </c>
      <c r="BF523" s="225">
        <f>IF(N523="snížená",J523,0)</f>
        <v>0</v>
      </c>
      <c r="BG523" s="225">
        <f>IF(N523="zákl. přenesená",J523,0)</f>
        <v>0</v>
      </c>
      <c r="BH523" s="225">
        <f>IF(N523="sníž. přenesená",J523,0)</f>
        <v>0</v>
      </c>
      <c r="BI523" s="225">
        <f>IF(N523="nulová",J523,0)</f>
        <v>0</v>
      </c>
      <c r="BJ523" s="18" t="s">
        <v>80</v>
      </c>
      <c r="BK523" s="225">
        <f>ROUND(I523*H523,2)</f>
        <v>0</v>
      </c>
      <c r="BL523" s="18" t="s">
        <v>222</v>
      </c>
      <c r="BM523" s="224" t="s">
        <v>4252</v>
      </c>
    </row>
    <row r="524" s="2" customFormat="1">
      <c r="A524" s="39"/>
      <c r="B524" s="40"/>
      <c r="C524" s="41"/>
      <c r="D524" s="226" t="s">
        <v>224</v>
      </c>
      <c r="E524" s="41"/>
      <c r="F524" s="227" t="s">
        <v>4251</v>
      </c>
      <c r="G524" s="41"/>
      <c r="H524" s="41"/>
      <c r="I524" s="228"/>
      <c r="J524" s="41"/>
      <c r="K524" s="41"/>
      <c r="L524" s="45"/>
      <c r="M524" s="229"/>
      <c r="N524" s="230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224</v>
      </c>
      <c r="AU524" s="18" t="s">
        <v>82</v>
      </c>
    </row>
    <row r="525" s="2" customFormat="1" ht="16.5" customHeight="1">
      <c r="A525" s="39"/>
      <c r="B525" s="40"/>
      <c r="C525" s="213" t="s">
        <v>1012</v>
      </c>
      <c r="D525" s="213" t="s">
        <v>217</v>
      </c>
      <c r="E525" s="214" t="s">
        <v>4253</v>
      </c>
      <c r="F525" s="215" t="s">
        <v>4254</v>
      </c>
      <c r="G525" s="216" t="s">
        <v>4255</v>
      </c>
      <c r="H525" s="217">
        <v>120</v>
      </c>
      <c r="I525" s="218"/>
      <c r="J525" s="219">
        <f>ROUND(I525*H525,2)</f>
        <v>0</v>
      </c>
      <c r="K525" s="215" t="s">
        <v>19</v>
      </c>
      <c r="L525" s="45"/>
      <c r="M525" s="220" t="s">
        <v>19</v>
      </c>
      <c r="N525" s="221" t="s">
        <v>44</v>
      </c>
      <c r="O525" s="85"/>
      <c r="P525" s="222">
        <f>O525*H525</f>
        <v>0</v>
      </c>
      <c r="Q525" s="222">
        <v>0</v>
      </c>
      <c r="R525" s="222">
        <f>Q525*H525</f>
        <v>0</v>
      </c>
      <c r="S525" s="222">
        <v>0</v>
      </c>
      <c r="T525" s="223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4" t="s">
        <v>222</v>
      </c>
      <c r="AT525" s="224" t="s">
        <v>217</v>
      </c>
      <c r="AU525" s="224" t="s">
        <v>82</v>
      </c>
      <c r="AY525" s="18" t="s">
        <v>214</v>
      </c>
      <c r="BE525" s="225">
        <f>IF(N525="základní",J525,0)</f>
        <v>0</v>
      </c>
      <c r="BF525" s="225">
        <f>IF(N525="snížená",J525,0)</f>
        <v>0</v>
      </c>
      <c r="BG525" s="225">
        <f>IF(N525="zákl. přenesená",J525,0)</f>
        <v>0</v>
      </c>
      <c r="BH525" s="225">
        <f>IF(N525="sníž. přenesená",J525,0)</f>
        <v>0</v>
      </c>
      <c r="BI525" s="225">
        <f>IF(N525="nulová",J525,0)</f>
        <v>0</v>
      </c>
      <c r="BJ525" s="18" t="s">
        <v>80</v>
      </c>
      <c r="BK525" s="225">
        <f>ROUND(I525*H525,2)</f>
        <v>0</v>
      </c>
      <c r="BL525" s="18" t="s">
        <v>222</v>
      </c>
      <c r="BM525" s="224" t="s">
        <v>4256</v>
      </c>
    </row>
    <row r="526" s="2" customFormat="1">
      <c r="A526" s="39"/>
      <c r="B526" s="40"/>
      <c r="C526" s="41"/>
      <c r="D526" s="226" t="s">
        <v>224</v>
      </c>
      <c r="E526" s="41"/>
      <c r="F526" s="227" t="s">
        <v>4254</v>
      </c>
      <c r="G526" s="41"/>
      <c r="H526" s="41"/>
      <c r="I526" s="228"/>
      <c r="J526" s="41"/>
      <c r="K526" s="41"/>
      <c r="L526" s="45"/>
      <c r="M526" s="229"/>
      <c r="N526" s="230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224</v>
      </c>
      <c r="AU526" s="18" t="s">
        <v>82</v>
      </c>
    </row>
    <row r="527" s="2" customFormat="1" ht="16.5" customHeight="1">
      <c r="A527" s="39"/>
      <c r="B527" s="40"/>
      <c r="C527" s="213" t="s">
        <v>1016</v>
      </c>
      <c r="D527" s="213" t="s">
        <v>217</v>
      </c>
      <c r="E527" s="214" t="s">
        <v>4257</v>
      </c>
      <c r="F527" s="215" t="s">
        <v>4258</v>
      </c>
      <c r="G527" s="216" t="s">
        <v>523</v>
      </c>
      <c r="H527" s="217">
        <v>5</v>
      </c>
      <c r="I527" s="218"/>
      <c r="J527" s="219">
        <f>ROUND(I527*H527,2)</f>
        <v>0</v>
      </c>
      <c r="K527" s="215" t="s">
        <v>19</v>
      </c>
      <c r="L527" s="45"/>
      <c r="M527" s="220" t="s">
        <v>19</v>
      </c>
      <c r="N527" s="221" t="s">
        <v>44</v>
      </c>
      <c r="O527" s="85"/>
      <c r="P527" s="222">
        <f>O527*H527</f>
        <v>0</v>
      </c>
      <c r="Q527" s="222">
        <v>0</v>
      </c>
      <c r="R527" s="222">
        <f>Q527*H527</f>
        <v>0</v>
      </c>
      <c r="S527" s="222">
        <v>0</v>
      </c>
      <c r="T527" s="223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24" t="s">
        <v>222</v>
      </c>
      <c r="AT527" s="224" t="s">
        <v>217</v>
      </c>
      <c r="AU527" s="224" t="s">
        <v>82</v>
      </c>
      <c r="AY527" s="18" t="s">
        <v>214</v>
      </c>
      <c r="BE527" s="225">
        <f>IF(N527="základní",J527,0)</f>
        <v>0</v>
      </c>
      <c r="BF527" s="225">
        <f>IF(N527="snížená",J527,0)</f>
        <v>0</v>
      </c>
      <c r="BG527" s="225">
        <f>IF(N527="zákl. přenesená",J527,0)</f>
        <v>0</v>
      </c>
      <c r="BH527" s="225">
        <f>IF(N527="sníž. přenesená",J527,0)</f>
        <v>0</v>
      </c>
      <c r="BI527" s="225">
        <f>IF(N527="nulová",J527,0)</f>
        <v>0</v>
      </c>
      <c r="BJ527" s="18" t="s">
        <v>80</v>
      </c>
      <c r="BK527" s="225">
        <f>ROUND(I527*H527,2)</f>
        <v>0</v>
      </c>
      <c r="BL527" s="18" t="s">
        <v>222</v>
      </c>
      <c r="BM527" s="224" t="s">
        <v>4259</v>
      </c>
    </row>
    <row r="528" s="2" customFormat="1">
      <c r="A528" s="39"/>
      <c r="B528" s="40"/>
      <c r="C528" s="41"/>
      <c r="D528" s="226" t="s">
        <v>224</v>
      </c>
      <c r="E528" s="41"/>
      <c r="F528" s="227" t="s">
        <v>4260</v>
      </c>
      <c r="G528" s="41"/>
      <c r="H528" s="41"/>
      <c r="I528" s="228"/>
      <c r="J528" s="41"/>
      <c r="K528" s="41"/>
      <c r="L528" s="45"/>
      <c r="M528" s="229"/>
      <c r="N528" s="230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224</v>
      </c>
      <c r="AU528" s="18" t="s">
        <v>82</v>
      </c>
    </row>
    <row r="529" s="2" customFormat="1" ht="16.5" customHeight="1">
      <c r="A529" s="39"/>
      <c r="B529" s="40"/>
      <c r="C529" s="213" t="s">
        <v>1020</v>
      </c>
      <c r="D529" s="213" t="s">
        <v>217</v>
      </c>
      <c r="E529" s="214" t="s">
        <v>4261</v>
      </c>
      <c r="F529" s="215" t="s">
        <v>4262</v>
      </c>
      <c r="G529" s="216" t="s">
        <v>523</v>
      </c>
      <c r="H529" s="217">
        <v>10</v>
      </c>
      <c r="I529" s="218"/>
      <c r="J529" s="219">
        <f>ROUND(I529*H529,2)</f>
        <v>0</v>
      </c>
      <c r="K529" s="215" t="s">
        <v>19</v>
      </c>
      <c r="L529" s="45"/>
      <c r="M529" s="220" t="s">
        <v>19</v>
      </c>
      <c r="N529" s="221" t="s">
        <v>44</v>
      </c>
      <c r="O529" s="85"/>
      <c r="P529" s="222">
        <f>O529*H529</f>
        <v>0</v>
      </c>
      <c r="Q529" s="222">
        <v>0</v>
      </c>
      <c r="R529" s="222">
        <f>Q529*H529</f>
        <v>0</v>
      </c>
      <c r="S529" s="222">
        <v>0</v>
      </c>
      <c r="T529" s="223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4" t="s">
        <v>222</v>
      </c>
      <c r="AT529" s="224" t="s">
        <v>217</v>
      </c>
      <c r="AU529" s="224" t="s">
        <v>82</v>
      </c>
      <c r="AY529" s="18" t="s">
        <v>214</v>
      </c>
      <c r="BE529" s="225">
        <f>IF(N529="základní",J529,0)</f>
        <v>0</v>
      </c>
      <c r="BF529" s="225">
        <f>IF(N529="snížená",J529,0)</f>
        <v>0</v>
      </c>
      <c r="BG529" s="225">
        <f>IF(N529="zákl. přenesená",J529,0)</f>
        <v>0</v>
      </c>
      <c r="BH529" s="225">
        <f>IF(N529="sníž. přenesená",J529,0)</f>
        <v>0</v>
      </c>
      <c r="BI529" s="225">
        <f>IF(N529="nulová",J529,0)</f>
        <v>0</v>
      </c>
      <c r="BJ529" s="18" t="s">
        <v>80</v>
      </c>
      <c r="BK529" s="225">
        <f>ROUND(I529*H529,2)</f>
        <v>0</v>
      </c>
      <c r="BL529" s="18" t="s">
        <v>222</v>
      </c>
      <c r="BM529" s="224" t="s">
        <v>4263</v>
      </c>
    </row>
    <row r="530" s="2" customFormat="1">
      <c r="A530" s="39"/>
      <c r="B530" s="40"/>
      <c r="C530" s="41"/>
      <c r="D530" s="226" t="s">
        <v>224</v>
      </c>
      <c r="E530" s="41"/>
      <c r="F530" s="227" t="s">
        <v>4264</v>
      </c>
      <c r="G530" s="41"/>
      <c r="H530" s="41"/>
      <c r="I530" s="228"/>
      <c r="J530" s="41"/>
      <c r="K530" s="41"/>
      <c r="L530" s="45"/>
      <c r="M530" s="229"/>
      <c r="N530" s="230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224</v>
      </c>
      <c r="AU530" s="18" t="s">
        <v>82</v>
      </c>
    </row>
    <row r="531" s="2" customFormat="1" ht="16.5" customHeight="1">
      <c r="A531" s="39"/>
      <c r="B531" s="40"/>
      <c r="C531" s="213" t="s">
        <v>1024</v>
      </c>
      <c r="D531" s="213" t="s">
        <v>217</v>
      </c>
      <c r="E531" s="214" t="s">
        <v>4265</v>
      </c>
      <c r="F531" s="215" t="s">
        <v>4266</v>
      </c>
      <c r="G531" s="216" t="s">
        <v>523</v>
      </c>
      <c r="H531" s="217">
        <v>24</v>
      </c>
      <c r="I531" s="218"/>
      <c r="J531" s="219">
        <f>ROUND(I531*H531,2)</f>
        <v>0</v>
      </c>
      <c r="K531" s="215" t="s">
        <v>19</v>
      </c>
      <c r="L531" s="45"/>
      <c r="M531" s="220" t="s">
        <v>19</v>
      </c>
      <c r="N531" s="221" t="s">
        <v>44</v>
      </c>
      <c r="O531" s="85"/>
      <c r="P531" s="222">
        <f>O531*H531</f>
        <v>0</v>
      </c>
      <c r="Q531" s="222">
        <v>0</v>
      </c>
      <c r="R531" s="222">
        <f>Q531*H531</f>
        <v>0</v>
      </c>
      <c r="S531" s="222">
        <v>0</v>
      </c>
      <c r="T531" s="223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24" t="s">
        <v>222</v>
      </c>
      <c r="AT531" s="224" t="s">
        <v>217</v>
      </c>
      <c r="AU531" s="224" t="s">
        <v>82</v>
      </c>
      <c r="AY531" s="18" t="s">
        <v>214</v>
      </c>
      <c r="BE531" s="225">
        <f>IF(N531="základní",J531,0)</f>
        <v>0</v>
      </c>
      <c r="BF531" s="225">
        <f>IF(N531="snížená",J531,0)</f>
        <v>0</v>
      </c>
      <c r="BG531" s="225">
        <f>IF(N531="zákl. přenesená",J531,0)</f>
        <v>0</v>
      </c>
      <c r="BH531" s="225">
        <f>IF(N531="sníž. přenesená",J531,0)</f>
        <v>0</v>
      </c>
      <c r="BI531" s="225">
        <f>IF(N531="nulová",J531,0)</f>
        <v>0</v>
      </c>
      <c r="BJ531" s="18" t="s">
        <v>80</v>
      </c>
      <c r="BK531" s="225">
        <f>ROUND(I531*H531,2)</f>
        <v>0</v>
      </c>
      <c r="BL531" s="18" t="s">
        <v>222</v>
      </c>
      <c r="BM531" s="224" t="s">
        <v>4267</v>
      </c>
    </row>
    <row r="532" s="2" customFormat="1">
      <c r="A532" s="39"/>
      <c r="B532" s="40"/>
      <c r="C532" s="41"/>
      <c r="D532" s="226" t="s">
        <v>224</v>
      </c>
      <c r="E532" s="41"/>
      <c r="F532" s="227" t="s">
        <v>4268</v>
      </c>
      <c r="G532" s="41"/>
      <c r="H532" s="41"/>
      <c r="I532" s="228"/>
      <c r="J532" s="41"/>
      <c r="K532" s="41"/>
      <c r="L532" s="45"/>
      <c r="M532" s="229"/>
      <c r="N532" s="230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224</v>
      </c>
      <c r="AU532" s="18" t="s">
        <v>82</v>
      </c>
    </row>
    <row r="533" s="2" customFormat="1" ht="16.5" customHeight="1">
      <c r="A533" s="39"/>
      <c r="B533" s="40"/>
      <c r="C533" s="213" t="s">
        <v>1028</v>
      </c>
      <c r="D533" s="213" t="s">
        <v>217</v>
      </c>
      <c r="E533" s="214" t="s">
        <v>4269</v>
      </c>
      <c r="F533" s="215" t="s">
        <v>4270</v>
      </c>
      <c r="G533" s="216" t="s">
        <v>523</v>
      </c>
      <c r="H533" s="217">
        <v>64</v>
      </c>
      <c r="I533" s="218"/>
      <c r="J533" s="219">
        <f>ROUND(I533*H533,2)</f>
        <v>0</v>
      </c>
      <c r="K533" s="215" t="s">
        <v>19</v>
      </c>
      <c r="L533" s="45"/>
      <c r="M533" s="220" t="s">
        <v>19</v>
      </c>
      <c r="N533" s="221" t="s">
        <v>44</v>
      </c>
      <c r="O533" s="85"/>
      <c r="P533" s="222">
        <f>O533*H533</f>
        <v>0</v>
      </c>
      <c r="Q533" s="222">
        <v>0</v>
      </c>
      <c r="R533" s="222">
        <f>Q533*H533</f>
        <v>0</v>
      </c>
      <c r="S533" s="222">
        <v>0</v>
      </c>
      <c r="T533" s="223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4" t="s">
        <v>222</v>
      </c>
      <c r="AT533" s="224" t="s">
        <v>217</v>
      </c>
      <c r="AU533" s="224" t="s">
        <v>82</v>
      </c>
      <c r="AY533" s="18" t="s">
        <v>214</v>
      </c>
      <c r="BE533" s="225">
        <f>IF(N533="základní",J533,0)</f>
        <v>0</v>
      </c>
      <c r="BF533" s="225">
        <f>IF(N533="snížená",J533,0)</f>
        <v>0</v>
      </c>
      <c r="BG533" s="225">
        <f>IF(N533="zákl. přenesená",J533,0)</f>
        <v>0</v>
      </c>
      <c r="BH533" s="225">
        <f>IF(N533="sníž. přenesená",J533,0)</f>
        <v>0</v>
      </c>
      <c r="BI533" s="225">
        <f>IF(N533="nulová",J533,0)</f>
        <v>0</v>
      </c>
      <c r="BJ533" s="18" t="s">
        <v>80</v>
      </c>
      <c r="BK533" s="225">
        <f>ROUND(I533*H533,2)</f>
        <v>0</v>
      </c>
      <c r="BL533" s="18" t="s">
        <v>222</v>
      </c>
      <c r="BM533" s="224" t="s">
        <v>4271</v>
      </c>
    </row>
    <row r="534" s="2" customFormat="1">
      <c r="A534" s="39"/>
      <c r="B534" s="40"/>
      <c r="C534" s="41"/>
      <c r="D534" s="226" t="s">
        <v>224</v>
      </c>
      <c r="E534" s="41"/>
      <c r="F534" s="227" t="s">
        <v>4272</v>
      </c>
      <c r="G534" s="41"/>
      <c r="H534" s="41"/>
      <c r="I534" s="228"/>
      <c r="J534" s="41"/>
      <c r="K534" s="41"/>
      <c r="L534" s="45"/>
      <c r="M534" s="229"/>
      <c r="N534" s="230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224</v>
      </c>
      <c r="AU534" s="18" t="s">
        <v>82</v>
      </c>
    </row>
    <row r="535" s="2" customFormat="1" ht="16.5" customHeight="1">
      <c r="A535" s="39"/>
      <c r="B535" s="40"/>
      <c r="C535" s="213" t="s">
        <v>1032</v>
      </c>
      <c r="D535" s="213" t="s">
        <v>217</v>
      </c>
      <c r="E535" s="214" t="s">
        <v>4273</v>
      </c>
      <c r="F535" s="215" t="s">
        <v>4274</v>
      </c>
      <c r="G535" s="216" t="s">
        <v>523</v>
      </c>
      <c r="H535" s="217">
        <v>36</v>
      </c>
      <c r="I535" s="218"/>
      <c r="J535" s="219">
        <f>ROUND(I535*H535,2)</f>
        <v>0</v>
      </c>
      <c r="K535" s="215" t="s">
        <v>19</v>
      </c>
      <c r="L535" s="45"/>
      <c r="M535" s="220" t="s">
        <v>19</v>
      </c>
      <c r="N535" s="221" t="s">
        <v>44</v>
      </c>
      <c r="O535" s="85"/>
      <c r="P535" s="222">
        <f>O535*H535</f>
        <v>0</v>
      </c>
      <c r="Q535" s="222">
        <v>0</v>
      </c>
      <c r="R535" s="222">
        <f>Q535*H535</f>
        <v>0</v>
      </c>
      <c r="S535" s="222">
        <v>0</v>
      </c>
      <c r="T535" s="223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4" t="s">
        <v>222</v>
      </c>
      <c r="AT535" s="224" t="s">
        <v>217</v>
      </c>
      <c r="AU535" s="224" t="s">
        <v>82</v>
      </c>
      <c r="AY535" s="18" t="s">
        <v>214</v>
      </c>
      <c r="BE535" s="225">
        <f>IF(N535="základní",J535,0)</f>
        <v>0</v>
      </c>
      <c r="BF535" s="225">
        <f>IF(N535="snížená",J535,0)</f>
        <v>0</v>
      </c>
      <c r="BG535" s="225">
        <f>IF(N535="zákl. přenesená",J535,0)</f>
        <v>0</v>
      </c>
      <c r="BH535" s="225">
        <f>IF(N535="sníž. přenesená",J535,0)</f>
        <v>0</v>
      </c>
      <c r="BI535" s="225">
        <f>IF(N535="nulová",J535,0)</f>
        <v>0</v>
      </c>
      <c r="BJ535" s="18" t="s">
        <v>80</v>
      </c>
      <c r="BK535" s="225">
        <f>ROUND(I535*H535,2)</f>
        <v>0</v>
      </c>
      <c r="BL535" s="18" t="s">
        <v>222</v>
      </c>
      <c r="BM535" s="224" t="s">
        <v>4275</v>
      </c>
    </row>
    <row r="536" s="2" customFormat="1">
      <c r="A536" s="39"/>
      <c r="B536" s="40"/>
      <c r="C536" s="41"/>
      <c r="D536" s="226" t="s">
        <v>224</v>
      </c>
      <c r="E536" s="41"/>
      <c r="F536" s="227" t="s">
        <v>4276</v>
      </c>
      <c r="G536" s="41"/>
      <c r="H536" s="41"/>
      <c r="I536" s="228"/>
      <c r="J536" s="41"/>
      <c r="K536" s="41"/>
      <c r="L536" s="45"/>
      <c r="M536" s="229"/>
      <c r="N536" s="230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224</v>
      </c>
      <c r="AU536" s="18" t="s">
        <v>82</v>
      </c>
    </row>
    <row r="537" s="2" customFormat="1" ht="16.5" customHeight="1">
      <c r="A537" s="39"/>
      <c r="B537" s="40"/>
      <c r="C537" s="213" t="s">
        <v>1036</v>
      </c>
      <c r="D537" s="213" t="s">
        <v>217</v>
      </c>
      <c r="E537" s="214" t="s">
        <v>4277</v>
      </c>
      <c r="F537" s="215" t="s">
        <v>4278</v>
      </c>
      <c r="G537" s="216" t="s">
        <v>523</v>
      </c>
      <c r="H537" s="217">
        <v>5</v>
      </c>
      <c r="I537" s="218"/>
      <c r="J537" s="219">
        <f>ROUND(I537*H537,2)</f>
        <v>0</v>
      </c>
      <c r="K537" s="215" t="s">
        <v>19</v>
      </c>
      <c r="L537" s="45"/>
      <c r="M537" s="220" t="s">
        <v>19</v>
      </c>
      <c r="N537" s="221" t="s">
        <v>44</v>
      </c>
      <c r="O537" s="85"/>
      <c r="P537" s="222">
        <f>O537*H537</f>
        <v>0</v>
      </c>
      <c r="Q537" s="222">
        <v>0</v>
      </c>
      <c r="R537" s="222">
        <f>Q537*H537</f>
        <v>0</v>
      </c>
      <c r="S537" s="222">
        <v>0</v>
      </c>
      <c r="T537" s="223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4" t="s">
        <v>222</v>
      </c>
      <c r="AT537" s="224" t="s">
        <v>217</v>
      </c>
      <c r="AU537" s="224" t="s">
        <v>82</v>
      </c>
      <c r="AY537" s="18" t="s">
        <v>214</v>
      </c>
      <c r="BE537" s="225">
        <f>IF(N537="základní",J537,0)</f>
        <v>0</v>
      </c>
      <c r="BF537" s="225">
        <f>IF(N537="snížená",J537,0)</f>
        <v>0</v>
      </c>
      <c r="BG537" s="225">
        <f>IF(N537="zákl. přenesená",J537,0)</f>
        <v>0</v>
      </c>
      <c r="BH537" s="225">
        <f>IF(N537="sníž. přenesená",J537,0)</f>
        <v>0</v>
      </c>
      <c r="BI537" s="225">
        <f>IF(N537="nulová",J537,0)</f>
        <v>0</v>
      </c>
      <c r="BJ537" s="18" t="s">
        <v>80</v>
      </c>
      <c r="BK537" s="225">
        <f>ROUND(I537*H537,2)</f>
        <v>0</v>
      </c>
      <c r="BL537" s="18" t="s">
        <v>222</v>
      </c>
      <c r="BM537" s="224" t="s">
        <v>4279</v>
      </c>
    </row>
    <row r="538" s="2" customFormat="1">
      <c r="A538" s="39"/>
      <c r="B538" s="40"/>
      <c r="C538" s="41"/>
      <c r="D538" s="226" t="s">
        <v>224</v>
      </c>
      <c r="E538" s="41"/>
      <c r="F538" s="227" t="s">
        <v>4280</v>
      </c>
      <c r="G538" s="41"/>
      <c r="H538" s="41"/>
      <c r="I538" s="228"/>
      <c r="J538" s="41"/>
      <c r="K538" s="41"/>
      <c r="L538" s="45"/>
      <c r="M538" s="229"/>
      <c r="N538" s="230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224</v>
      </c>
      <c r="AU538" s="18" t="s">
        <v>82</v>
      </c>
    </row>
    <row r="539" s="2" customFormat="1" ht="16.5" customHeight="1">
      <c r="A539" s="39"/>
      <c r="B539" s="40"/>
      <c r="C539" s="213" t="s">
        <v>1040</v>
      </c>
      <c r="D539" s="213" t="s">
        <v>217</v>
      </c>
      <c r="E539" s="214" t="s">
        <v>4281</v>
      </c>
      <c r="F539" s="215" t="s">
        <v>4282</v>
      </c>
      <c r="G539" s="216" t="s">
        <v>523</v>
      </c>
      <c r="H539" s="217">
        <v>10</v>
      </c>
      <c r="I539" s="218"/>
      <c r="J539" s="219">
        <f>ROUND(I539*H539,2)</f>
        <v>0</v>
      </c>
      <c r="K539" s="215" t="s">
        <v>19</v>
      </c>
      <c r="L539" s="45"/>
      <c r="M539" s="220" t="s">
        <v>19</v>
      </c>
      <c r="N539" s="221" t="s">
        <v>44</v>
      </c>
      <c r="O539" s="85"/>
      <c r="P539" s="222">
        <f>O539*H539</f>
        <v>0</v>
      </c>
      <c r="Q539" s="222">
        <v>0</v>
      </c>
      <c r="R539" s="222">
        <f>Q539*H539</f>
        <v>0</v>
      </c>
      <c r="S539" s="222">
        <v>0</v>
      </c>
      <c r="T539" s="223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4" t="s">
        <v>222</v>
      </c>
      <c r="AT539" s="224" t="s">
        <v>217</v>
      </c>
      <c r="AU539" s="224" t="s">
        <v>82</v>
      </c>
      <c r="AY539" s="18" t="s">
        <v>214</v>
      </c>
      <c r="BE539" s="225">
        <f>IF(N539="základní",J539,0)</f>
        <v>0</v>
      </c>
      <c r="BF539" s="225">
        <f>IF(N539="snížená",J539,0)</f>
        <v>0</v>
      </c>
      <c r="BG539" s="225">
        <f>IF(N539="zákl. přenesená",J539,0)</f>
        <v>0</v>
      </c>
      <c r="BH539" s="225">
        <f>IF(N539="sníž. přenesená",J539,0)</f>
        <v>0</v>
      </c>
      <c r="BI539" s="225">
        <f>IF(N539="nulová",J539,0)</f>
        <v>0</v>
      </c>
      <c r="BJ539" s="18" t="s">
        <v>80</v>
      </c>
      <c r="BK539" s="225">
        <f>ROUND(I539*H539,2)</f>
        <v>0</v>
      </c>
      <c r="BL539" s="18" t="s">
        <v>222</v>
      </c>
      <c r="BM539" s="224" t="s">
        <v>4283</v>
      </c>
    </row>
    <row r="540" s="2" customFormat="1">
      <c r="A540" s="39"/>
      <c r="B540" s="40"/>
      <c r="C540" s="41"/>
      <c r="D540" s="226" t="s">
        <v>224</v>
      </c>
      <c r="E540" s="41"/>
      <c r="F540" s="227" t="s">
        <v>4284</v>
      </c>
      <c r="G540" s="41"/>
      <c r="H540" s="41"/>
      <c r="I540" s="228"/>
      <c r="J540" s="41"/>
      <c r="K540" s="41"/>
      <c r="L540" s="45"/>
      <c r="M540" s="229"/>
      <c r="N540" s="230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224</v>
      </c>
      <c r="AU540" s="18" t="s">
        <v>82</v>
      </c>
    </row>
    <row r="541" s="2" customFormat="1" ht="16.5" customHeight="1">
      <c r="A541" s="39"/>
      <c r="B541" s="40"/>
      <c r="C541" s="213" t="s">
        <v>1044</v>
      </c>
      <c r="D541" s="213" t="s">
        <v>217</v>
      </c>
      <c r="E541" s="214" t="s">
        <v>4285</v>
      </c>
      <c r="F541" s="215" t="s">
        <v>4286</v>
      </c>
      <c r="G541" s="216" t="s">
        <v>523</v>
      </c>
      <c r="H541" s="217">
        <v>24</v>
      </c>
      <c r="I541" s="218"/>
      <c r="J541" s="219">
        <f>ROUND(I541*H541,2)</f>
        <v>0</v>
      </c>
      <c r="K541" s="215" t="s">
        <v>19</v>
      </c>
      <c r="L541" s="45"/>
      <c r="M541" s="220" t="s">
        <v>19</v>
      </c>
      <c r="N541" s="221" t="s">
        <v>44</v>
      </c>
      <c r="O541" s="85"/>
      <c r="P541" s="222">
        <f>O541*H541</f>
        <v>0</v>
      </c>
      <c r="Q541" s="222">
        <v>0</v>
      </c>
      <c r="R541" s="222">
        <f>Q541*H541</f>
        <v>0</v>
      </c>
      <c r="S541" s="222">
        <v>0</v>
      </c>
      <c r="T541" s="223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4" t="s">
        <v>222</v>
      </c>
      <c r="AT541" s="224" t="s">
        <v>217</v>
      </c>
      <c r="AU541" s="224" t="s">
        <v>82</v>
      </c>
      <c r="AY541" s="18" t="s">
        <v>214</v>
      </c>
      <c r="BE541" s="225">
        <f>IF(N541="základní",J541,0)</f>
        <v>0</v>
      </c>
      <c r="BF541" s="225">
        <f>IF(N541="snížená",J541,0)</f>
        <v>0</v>
      </c>
      <c r="BG541" s="225">
        <f>IF(N541="zákl. přenesená",J541,0)</f>
        <v>0</v>
      </c>
      <c r="BH541" s="225">
        <f>IF(N541="sníž. přenesená",J541,0)</f>
        <v>0</v>
      </c>
      <c r="BI541" s="225">
        <f>IF(N541="nulová",J541,0)</f>
        <v>0</v>
      </c>
      <c r="BJ541" s="18" t="s">
        <v>80</v>
      </c>
      <c r="BK541" s="225">
        <f>ROUND(I541*H541,2)</f>
        <v>0</v>
      </c>
      <c r="BL541" s="18" t="s">
        <v>222</v>
      </c>
      <c r="BM541" s="224" t="s">
        <v>4287</v>
      </c>
    </row>
    <row r="542" s="2" customFormat="1">
      <c r="A542" s="39"/>
      <c r="B542" s="40"/>
      <c r="C542" s="41"/>
      <c r="D542" s="226" t="s">
        <v>224</v>
      </c>
      <c r="E542" s="41"/>
      <c r="F542" s="227" t="s">
        <v>4288</v>
      </c>
      <c r="G542" s="41"/>
      <c r="H542" s="41"/>
      <c r="I542" s="228"/>
      <c r="J542" s="41"/>
      <c r="K542" s="41"/>
      <c r="L542" s="45"/>
      <c r="M542" s="229"/>
      <c r="N542" s="230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224</v>
      </c>
      <c r="AU542" s="18" t="s">
        <v>82</v>
      </c>
    </row>
    <row r="543" s="2" customFormat="1" ht="16.5" customHeight="1">
      <c r="A543" s="39"/>
      <c r="B543" s="40"/>
      <c r="C543" s="213" t="s">
        <v>1049</v>
      </c>
      <c r="D543" s="213" t="s">
        <v>217</v>
      </c>
      <c r="E543" s="214" t="s">
        <v>4289</v>
      </c>
      <c r="F543" s="215" t="s">
        <v>4290</v>
      </c>
      <c r="G543" s="216" t="s">
        <v>523</v>
      </c>
      <c r="H543" s="217">
        <v>64</v>
      </c>
      <c r="I543" s="218"/>
      <c r="J543" s="219">
        <f>ROUND(I543*H543,2)</f>
        <v>0</v>
      </c>
      <c r="K543" s="215" t="s">
        <v>19</v>
      </c>
      <c r="L543" s="45"/>
      <c r="M543" s="220" t="s">
        <v>19</v>
      </c>
      <c r="N543" s="221" t="s">
        <v>44</v>
      </c>
      <c r="O543" s="85"/>
      <c r="P543" s="222">
        <f>O543*H543</f>
        <v>0</v>
      </c>
      <c r="Q543" s="222">
        <v>0</v>
      </c>
      <c r="R543" s="222">
        <f>Q543*H543</f>
        <v>0</v>
      </c>
      <c r="S543" s="222">
        <v>0</v>
      </c>
      <c r="T543" s="223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4" t="s">
        <v>222</v>
      </c>
      <c r="AT543" s="224" t="s">
        <v>217</v>
      </c>
      <c r="AU543" s="224" t="s">
        <v>82</v>
      </c>
      <c r="AY543" s="18" t="s">
        <v>214</v>
      </c>
      <c r="BE543" s="225">
        <f>IF(N543="základní",J543,0)</f>
        <v>0</v>
      </c>
      <c r="BF543" s="225">
        <f>IF(N543="snížená",J543,0)</f>
        <v>0</v>
      </c>
      <c r="BG543" s="225">
        <f>IF(N543="zákl. přenesená",J543,0)</f>
        <v>0</v>
      </c>
      <c r="BH543" s="225">
        <f>IF(N543="sníž. přenesená",J543,0)</f>
        <v>0</v>
      </c>
      <c r="BI543" s="225">
        <f>IF(N543="nulová",J543,0)</f>
        <v>0</v>
      </c>
      <c r="BJ543" s="18" t="s">
        <v>80</v>
      </c>
      <c r="BK543" s="225">
        <f>ROUND(I543*H543,2)</f>
        <v>0</v>
      </c>
      <c r="BL543" s="18" t="s">
        <v>222</v>
      </c>
      <c r="BM543" s="224" t="s">
        <v>4291</v>
      </c>
    </row>
    <row r="544" s="2" customFormat="1">
      <c r="A544" s="39"/>
      <c r="B544" s="40"/>
      <c r="C544" s="41"/>
      <c r="D544" s="226" t="s">
        <v>224</v>
      </c>
      <c r="E544" s="41"/>
      <c r="F544" s="227" t="s">
        <v>4292</v>
      </c>
      <c r="G544" s="41"/>
      <c r="H544" s="41"/>
      <c r="I544" s="228"/>
      <c r="J544" s="41"/>
      <c r="K544" s="41"/>
      <c r="L544" s="45"/>
      <c r="M544" s="229"/>
      <c r="N544" s="230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224</v>
      </c>
      <c r="AU544" s="18" t="s">
        <v>82</v>
      </c>
    </row>
    <row r="545" s="2" customFormat="1" ht="16.5" customHeight="1">
      <c r="A545" s="39"/>
      <c r="B545" s="40"/>
      <c r="C545" s="213" t="s">
        <v>1053</v>
      </c>
      <c r="D545" s="213" t="s">
        <v>217</v>
      </c>
      <c r="E545" s="214" t="s">
        <v>4293</v>
      </c>
      <c r="F545" s="215" t="s">
        <v>4294</v>
      </c>
      <c r="G545" s="216" t="s">
        <v>523</v>
      </c>
      <c r="H545" s="217">
        <v>36</v>
      </c>
      <c r="I545" s="218"/>
      <c r="J545" s="219">
        <f>ROUND(I545*H545,2)</f>
        <v>0</v>
      </c>
      <c r="K545" s="215" t="s">
        <v>19</v>
      </c>
      <c r="L545" s="45"/>
      <c r="M545" s="220" t="s">
        <v>19</v>
      </c>
      <c r="N545" s="221" t="s">
        <v>44</v>
      </c>
      <c r="O545" s="85"/>
      <c r="P545" s="222">
        <f>O545*H545</f>
        <v>0</v>
      </c>
      <c r="Q545" s="222">
        <v>0</v>
      </c>
      <c r="R545" s="222">
        <f>Q545*H545</f>
        <v>0</v>
      </c>
      <c r="S545" s="222">
        <v>0</v>
      </c>
      <c r="T545" s="223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4" t="s">
        <v>222</v>
      </c>
      <c r="AT545" s="224" t="s">
        <v>217</v>
      </c>
      <c r="AU545" s="224" t="s">
        <v>82</v>
      </c>
      <c r="AY545" s="18" t="s">
        <v>214</v>
      </c>
      <c r="BE545" s="225">
        <f>IF(N545="základní",J545,0)</f>
        <v>0</v>
      </c>
      <c r="BF545" s="225">
        <f>IF(N545="snížená",J545,0)</f>
        <v>0</v>
      </c>
      <c r="BG545" s="225">
        <f>IF(N545="zákl. přenesená",J545,0)</f>
        <v>0</v>
      </c>
      <c r="BH545" s="225">
        <f>IF(N545="sníž. přenesená",J545,0)</f>
        <v>0</v>
      </c>
      <c r="BI545" s="225">
        <f>IF(N545="nulová",J545,0)</f>
        <v>0</v>
      </c>
      <c r="BJ545" s="18" t="s">
        <v>80</v>
      </c>
      <c r="BK545" s="225">
        <f>ROUND(I545*H545,2)</f>
        <v>0</v>
      </c>
      <c r="BL545" s="18" t="s">
        <v>222</v>
      </c>
      <c r="BM545" s="224" t="s">
        <v>4295</v>
      </c>
    </row>
    <row r="546" s="2" customFormat="1">
      <c r="A546" s="39"/>
      <c r="B546" s="40"/>
      <c r="C546" s="41"/>
      <c r="D546" s="226" t="s">
        <v>224</v>
      </c>
      <c r="E546" s="41"/>
      <c r="F546" s="227" t="s">
        <v>4296</v>
      </c>
      <c r="G546" s="41"/>
      <c r="H546" s="41"/>
      <c r="I546" s="228"/>
      <c r="J546" s="41"/>
      <c r="K546" s="41"/>
      <c r="L546" s="45"/>
      <c r="M546" s="229"/>
      <c r="N546" s="230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224</v>
      </c>
      <c r="AU546" s="18" t="s">
        <v>82</v>
      </c>
    </row>
    <row r="547" s="2" customFormat="1" ht="16.5" customHeight="1">
      <c r="A547" s="39"/>
      <c r="B547" s="40"/>
      <c r="C547" s="213" t="s">
        <v>1057</v>
      </c>
      <c r="D547" s="213" t="s">
        <v>217</v>
      </c>
      <c r="E547" s="214" t="s">
        <v>4297</v>
      </c>
      <c r="F547" s="215" t="s">
        <v>4298</v>
      </c>
      <c r="G547" s="216" t="s">
        <v>523</v>
      </c>
      <c r="H547" s="217">
        <v>5</v>
      </c>
      <c r="I547" s="218"/>
      <c r="J547" s="219">
        <f>ROUND(I547*H547,2)</f>
        <v>0</v>
      </c>
      <c r="K547" s="215" t="s">
        <v>19</v>
      </c>
      <c r="L547" s="45"/>
      <c r="M547" s="220" t="s">
        <v>19</v>
      </c>
      <c r="N547" s="221" t="s">
        <v>44</v>
      </c>
      <c r="O547" s="85"/>
      <c r="P547" s="222">
        <f>O547*H547</f>
        <v>0</v>
      </c>
      <c r="Q547" s="222">
        <v>0</v>
      </c>
      <c r="R547" s="222">
        <f>Q547*H547</f>
        <v>0</v>
      </c>
      <c r="S547" s="222">
        <v>0</v>
      </c>
      <c r="T547" s="223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24" t="s">
        <v>222</v>
      </c>
      <c r="AT547" s="224" t="s">
        <v>217</v>
      </c>
      <c r="AU547" s="224" t="s">
        <v>82</v>
      </c>
      <c r="AY547" s="18" t="s">
        <v>214</v>
      </c>
      <c r="BE547" s="225">
        <f>IF(N547="základní",J547,0)</f>
        <v>0</v>
      </c>
      <c r="BF547" s="225">
        <f>IF(N547="snížená",J547,0)</f>
        <v>0</v>
      </c>
      <c r="BG547" s="225">
        <f>IF(N547="zákl. přenesená",J547,0)</f>
        <v>0</v>
      </c>
      <c r="BH547" s="225">
        <f>IF(N547="sníž. přenesená",J547,0)</f>
        <v>0</v>
      </c>
      <c r="BI547" s="225">
        <f>IF(N547="nulová",J547,0)</f>
        <v>0</v>
      </c>
      <c r="BJ547" s="18" t="s">
        <v>80</v>
      </c>
      <c r="BK547" s="225">
        <f>ROUND(I547*H547,2)</f>
        <v>0</v>
      </c>
      <c r="BL547" s="18" t="s">
        <v>222</v>
      </c>
      <c r="BM547" s="224" t="s">
        <v>4299</v>
      </c>
    </row>
    <row r="548" s="2" customFormat="1">
      <c r="A548" s="39"/>
      <c r="B548" s="40"/>
      <c r="C548" s="41"/>
      <c r="D548" s="226" t="s">
        <v>224</v>
      </c>
      <c r="E548" s="41"/>
      <c r="F548" s="227" t="s">
        <v>4298</v>
      </c>
      <c r="G548" s="41"/>
      <c r="H548" s="41"/>
      <c r="I548" s="228"/>
      <c r="J548" s="41"/>
      <c r="K548" s="41"/>
      <c r="L548" s="45"/>
      <c r="M548" s="229"/>
      <c r="N548" s="230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224</v>
      </c>
      <c r="AU548" s="18" t="s">
        <v>82</v>
      </c>
    </row>
    <row r="549" s="2" customFormat="1" ht="16.5" customHeight="1">
      <c r="A549" s="39"/>
      <c r="B549" s="40"/>
      <c r="C549" s="213" t="s">
        <v>1061</v>
      </c>
      <c r="D549" s="213" t="s">
        <v>217</v>
      </c>
      <c r="E549" s="214" t="s">
        <v>4300</v>
      </c>
      <c r="F549" s="215" t="s">
        <v>4301</v>
      </c>
      <c r="G549" s="216" t="s">
        <v>523</v>
      </c>
      <c r="H549" s="217">
        <v>10</v>
      </c>
      <c r="I549" s="218"/>
      <c r="J549" s="219">
        <f>ROUND(I549*H549,2)</f>
        <v>0</v>
      </c>
      <c r="K549" s="215" t="s">
        <v>19</v>
      </c>
      <c r="L549" s="45"/>
      <c r="M549" s="220" t="s">
        <v>19</v>
      </c>
      <c r="N549" s="221" t="s">
        <v>44</v>
      </c>
      <c r="O549" s="85"/>
      <c r="P549" s="222">
        <f>O549*H549</f>
        <v>0</v>
      </c>
      <c r="Q549" s="222">
        <v>0</v>
      </c>
      <c r="R549" s="222">
        <f>Q549*H549</f>
        <v>0</v>
      </c>
      <c r="S549" s="222">
        <v>0</v>
      </c>
      <c r="T549" s="223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4" t="s">
        <v>222</v>
      </c>
      <c r="AT549" s="224" t="s">
        <v>217</v>
      </c>
      <c r="AU549" s="224" t="s">
        <v>82</v>
      </c>
      <c r="AY549" s="18" t="s">
        <v>214</v>
      </c>
      <c r="BE549" s="225">
        <f>IF(N549="základní",J549,0)</f>
        <v>0</v>
      </c>
      <c r="BF549" s="225">
        <f>IF(N549="snížená",J549,0)</f>
        <v>0</v>
      </c>
      <c r="BG549" s="225">
        <f>IF(N549="zákl. přenesená",J549,0)</f>
        <v>0</v>
      </c>
      <c r="BH549" s="225">
        <f>IF(N549="sníž. přenesená",J549,0)</f>
        <v>0</v>
      </c>
      <c r="BI549" s="225">
        <f>IF(N549="nulová",J549,0)</f>
        <v>0</v>
      </c>
      <c r="BJ549" s="18" t="s">
        <v>80</v>
      </c>
      <c r="BK549" s="225">
        <f>ROUND(I549*H549,2)</f>
        <v>0</v>
      </c>
      <c r="BL549" s="18" t="s">
        <v>222</v>
      </c>
      <c r="BM549" s="224" t="s">
        <v>4302</v>
      </c>
    </row>
    <row r="550" s="2" customFormat="1">
      <c r="A550" s="39"/>
      <c r="B550" s="40"/>
      <c r="C550" s="41"/>
      <c r="D550" s="226" t="s">
        <v>224</v>
      </c>
      <c r="E550" s="41"/>
      <c r="F550" s="227" t="s">
        <v>4301</v>
      </c>
      <c r="G550" s="41"/>
      <c r="H550" s="41"/>
      <c r="I550" s="228"/>
      <c r="J550" s="41"/>
      <c r="K550" s="41"/>
      <c r="L550" s="45"/>
      <c r="M550" s="229"/>
      <c r="N550" s="230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224</v>
      </c>
      <c r="AU550" s="18" t="s">
        <v>82</v>
      </c>
    </row>
    <row r="551" s="2" customFormat="1" ht="16.5" customHeight="1">
      <c r="A551" s="39"/>
      <c r="B551" s="40"/>
      <c r="C551" s="213" t="s">
        <v>1063</v>
      </c>
      <c r="D551" s="213" t="s">
        <v>217</v>
      </c>
      <c r="E551" s="214" t="s">
        <v>4303</v>
      </c>
      <c r="F551" s="215" t="s">
        <v>4304</v>
      </c>
      <c r="G551" s="216" t="s">
        <v>523</v>
      </c>
      <c r="H551" s="217">
        <v>24</v>
      </c>
      <c r="I551" s="218"/>
      <c r="J551" s="219">
        <f>ROUND(I551*H551,2)</f>
        <v>0</v>
      </c>
      <c r="K551" s="215" t="s">
        <v>19</v>
      </c>
      <c r="L551" s="45"/>
      <c r="M551" s="220" t="s">
        <v>19</v>
      </c>
      <c r="N551" s="221" t="s">
        <v>44</v>
      </c>
      <c r="O551" s="85"/>
      <c r="P551" s="222">
        <f>O551*H551</f>
        <v>0</v>
      </c>
      <c r="Q551" s="222">
        <v>0</v>
      </c>
      <c r="R551" s="222">
        <f>Q551*H551</f>
        <v>0</v>
      </c>
      <c r="S551" s="222">
        <v>0</v>
      </c>
      <c r="T551" s="223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4" t="s">
        <v>222</v>
      </c>
      <c r="AT551" s="224" t="s">
        <v>217</v>
      </c>
      <c r="AU551" s="224" t="s">
        <v>82</v>
      </c>
      <c r="AY551" s="18" t="s">
        <v>214</v>
      </c>
      <c r="BE551" s="225">
        <f>IF(N551="základní",J551,0)</f>
        <v>0</v>
      </c>
      <c r="BF551" s="225">
        <f>IF(N551="snížená",J551,0)</f>
        <v>0</v>
      </c>
      <c r="BG551" s="225">
        <f>IF(N551="zákl. přenesená",J551,0)</f>
        <v>0</v>
      </c>
      <c r="BH551" s="225">
        <f>IF(N551="sníž. přenesená",J551,0)</f>
        <v>0</v>
      </c>
      <c r="BI551" s="225">
        <f>IF(N551="nulová",J551,0)</f>
        <v>0</v>
      </c>
      <c r="BJ551" s="18" t="s">
        <v>80</v>
      </c>
      <c r="BK551" s="225">
        <f>ROUND(I551*H551,2)</f>
        <v>0</v>
      </c>
      <c r="BL551" s="18" t="s">
        <v>222</v>
      </c>
      <c r="BM551" s="224" t="s">
        <v>4305</v>
      </c>
    </row>
    <row r="552" s="2" customFormat="1">
      <c r="A552" s="39"/>
      <c r="B552" s="40"/>
      <c r="C552" s="41"/>
      <c r="D552" s="226" t="s">
        <v>224</v>
      </c>
      <c r="E552" s="41"/>
      <c r="F552" s="227" t="s">
        <v>4304</v>
      </c>
      <c r="G552" s="41"/>
      <c r="H552" s="41"/>
      <c r="I552" s="228"/>
      <c r="J552" s="41"/>
      <c r="K552" s="41"/>
      <c r="L552" s="45"/>
      <c r="M552" s="229"/>
      <c r="N552" s="230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224</v>
      </c>
      <c r="AU552" s="18" t="s">
        <v>82</v>
      </c>
    </row>
    <row r="553" s="2" customFormat="1" ht="16.5" customHeight="1">
      <c r="A553" s="39"/>
      <c r="B553" s="40"/>
      <c r="C553" s="213" t="s">
        <v>1067</v>
      </c>
      <c r="D553" s="213" t="s">
        <v>217</v>
      </c>
      <c r="E553" s="214" t="s">
        <v>4306</v>
      </c>
      <c r="F553" s="215" t="s">
        <v>4307</v>
      </c>
      <c r="G553" s="216" t="s">
        <v>523</v>
      </c>
      <c r="H553" s="217">
        <v>64</v>
      </c>
      <c r="I553" s="218"/>
      <c r="J553" s="219">
        <f>ROUND(I553*H553,2)</f>
        <v>0</v>
      </c>
      <c r="K553" s="215" t="s">
        <v>19</v>
      </c>
      <c r="L553" s="45"/>
      <c r="M553" s="220" t="s">
        <v>19</v>
      </c>
      <c r="N553" s="221" t="s">
        <v>44</v>
      </c>
      <c r="O553" s="85"/>
      <c r="P553" s="222">
        <f>O553*H553</f>
        <v>0</v>
      </c>
      <c r="Q553" s="222">
        <v>0</v>
      </c>
      <c r="R553" s="222">
        <f>Q553*H553</f>
        <v>0</v>
      </c>
      <c r="S553" s="222">
        <v>0</v>
      </c>
      <c r="T553" s="223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4" t="s">
        <v>222</v>
      </c>
      <c r="AT553" s="224" t="s">
        <v>217</v>
      </c>
      <c r="AU553" s="224" t="s">
        <v>82</v>
      </c>
      <c r="AY553" s="18" t="s">
        <v>214</v>
      </c>
      <c r="BE553" s="225">
        <f>IF(N553="základní",J553,0)</f>
        <v>0</v>
      </c>
      <c r="BF553" s="225">
        <f>IF(N553="snížená",J553,0)</f>
        <v>0</v>
      </c>
      <c r="BG553" s="225">
        <f>IF(N553="zákl. přenesená",J553,0)</f>
        <v>0</v>
      </c>
      <c r="BH553" s="225">
        <f>IF(N553="sníž. přenesená",J553,0)</f>
        <v>0</v>
      </c>
      <c r="BI553" s="225">
        <f>IF(N553="nulová",J553,0)</f>
        <v>0</v>
      </c>
      <c r="BJ553" s="18" t="s">
        <v>80</v>
      </c>
      <c r="BK553" s="225">
        <f>ROUND(I553*H553,2)</f>
        <v>0</v>
      </c>
      <c r="BL553" s="18" t="s">
        <v>222</v>
      </c>
      <c r="BM553" s="224" t="s">
        <v>4308</v>
      </c>
    </row>
    <row r="554" s="2" customFormat="1">
      <c r="A554" s="39"/>
      <c r="B554" s="40"/>
      <c r="C554" s="41"/>
      <c r="D554" s="226" t="s">
        <v>224</v>
      </c>
      <c r="E554" s="41"/>
      <c r="F554" s="227" t="s">
        <v>4307</v>
      </c>
      <c r="G554" s="41"/>
      <c r="H554" s="41"/>
      <c r="I554" s="228"/>
      <c r="J554" s="41"/>
      <c r="K554" s="41"/>
      <c r="L554" s="45"/>
      <c r="M554" s="229"/>
      <c r="N554" s="230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224</v>
      </c>
      <c r="AU554" s="18" t="s">
        <v>82</v>
      </c>
    </row>
    <row r="555" s="2" customFormat="1" ht="16.5" customHeight="1">
      <c r="A555" s="39"/>
      <c r="B555" s="40"/>
      <c r="C555" s="213" t="s">
        <v>1071</v>
      </c>
      <c r="D555" s="213" t="s">
        <v>217</v>
      </c>
      <c r="E555" s="214" t="s">
        <v>4309</v>
      </c>
      <c r="F555" s="215" t="s">
        <v>4310</v>
      </c>
      <c r="G555" s="216" t="s">
        <v>523</v>
      </c>
      <c r="H555" s="217">
        <v>36</v>
      </c>
      <c r="I555" s="218"/>
      <c r="J555" s="219">
        <f>ROUND(I555*H555,2)</f>
        <v>0</v>
      </c>
      <c r="K555" s="215" t="s">
        <v>19</v>
      </c>
      <c r="L555" s="45"/>
      <c r="M555" s="220" t="s">
        <v>19</v>
      </c>
      <c r="N555" s="221" t="s">
        <v>44</v>
      </c>
      <c r="O555" s="85"/>
      <c r="P555" s="222">
        <f>O555*H555</f>
        <v>0</v>
      </c>
      <c r="Q555" s="222">
        <v>0</v>
      </c>
      <c r="R555" s="222">
        <f>Q555*H555</f>
        <v>0</v>
      </c>
      <c r="S555" s="222">
        <v>0</v>
      </c>
      <c r="T555" s="223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4" t="s">
        <v>222</v>
      </c>
      <c r="AT555" s="224" t="s">
        <v>217</v>
      </c>
      <c r="AU555" s="224" t="s">
        <v>82</v>
      </c>
      <c r="AY555" s="18" t="s">
        <v>214</v>
      </c>
      <c r="BE555" s="225">
        <f>IF(N555="základní",J555,0)</f>
        <v>0</v>
      </c>
      <c r="BF555" s="225">
        <f>IF(N555="snížená",J555,0)</f>
        <v>0</v>
      </c>
      <c r="BG555" s="225">
        <f>IF(N555="zákl. přenesená",J555,0)</f>
        <v>0</v>
      </c>
      <c r="BH555" s="225">
        <f>IF(N555="sníž. přenesená",J555,0)</f>
        <v>0</v>
      </c>
      <c r="BI555" s="225">
        <f>IF(N555="nulová",J555,0)</f>
        <v>0</v>
      </c>
      <c r="BJ555" s="18" t="s">
        <v>80</v>
      </c>
      <c r="BK555" s="225">
        <f>ROUND(I555*H555,2)</f>
        <v>0</v>
      </c>
      <c r="BL555" s="18" t="s">
        <v>222</v>
      </c>
      <c r="BM555" s="224" t="s">
        <v>4311</v>
      </c>
    </row>
    <row r="556" s="2" customFormat="1">
      <c r="A556" s="39"/>
      <c r="B556" s="40"/>
      <c r="C556" s="41"/>
      <c r="D556" s="226" t="s">
        <v>224</v>
      </c>
      <c r="E556" s="41"/>
      <c r="F556" s="227" t="s">
        <v>4310</v>
      </c>
      <c r="G556" s="41"/>
      <c r="H556" s="41"/>
      <c r="I556" s="228"/>
      <c r="J556" s="41"/>
      <c r="K556" s="41"/>
      <c r="L556" s="45"/>
      <c r="M556" s="229"/>
      <c r="N556" s="230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224</v>
      </c>
      <c r="AU556" s="18" t="s">
        <v>82</v>
      </c>
    </row>
    <row r="557" s="12" customFormat="1" ht="22.8" customHeight="1">
      <c r="A557" s="12"/>
      <c r="B557" s="197"/>
      <c r="C557" s="198"/>
      <c r="D557" s="199" t="s">
        <v>72</v>
      </c>
      <c r="E557" s="211" t="s">
        <v>1521</v>
      </c>
      <c r="F557" s="211" t="s">
        <v>1522</v>
      </c>
      <c r="G557" s="198"/>
      <c r="H557" s="198"/>
      <c r="I557" s="201"/>
      <c r="J557" s="212">
        <f>BK557</f>
        <v>0</v>
      </c>
      <c r="K557" s="198"/>
      <c r="L557" s="203"/>
      <c r="M557" s="204"/>
      <c r="N557" s="205"/>
      <c r="O557" s="205"/>
      <c r="P557" s="206">
        <f>SUM(P558:P560)</f>
        <v>0</v>
      </c>
      <c r="Q557" s="205"/>
      <c r="R557" s="206">
        <f>SUM(R558:R560)</f>
        <v>0.0076999999999999994</v>
      </c>
      <c r="S557" s="205"/>
      <c r="T557" s="207">
        <f>SUM(T558:T560)</f>
        <v>0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08" t="s">
        <v>236</v>
      </c>
      <c r="AT557" s="209" t="s">
        <v>72</v>
      </c>
      <c r="AU557" s="209" t="s">
        <v>80</v>
      </c>
      <c r="AY557" s="208" t="s">
        <v>214</v>
      </c>
      <c r="BK557" s="210">
        <f>SUM(BK558:BK560)</f>
        <v>0</v>
      </c>
    </row>
    <row r="558" s="2" customFormat="1" ht="16.5" customHeight="1">
      <c r="A558" s="39"/>
      <c r="B558" s="40"/>
      <c r="C558" s="213" t="s">
        <v>1077</v>
      </c>
      <c r="D558" s="213" t="s">
        <v>217</v>
      </c>
      <c r="E558" s="214" t="s">
        <v>1565</v>
      </c>
      <c r="F558" s="215" t="s">
        <v>1566</v>
      </c>
      <c r="G558" s="216" t="s">
        <v>220</v>
      </c>
      <c r="H558" s="217">
        <v>110</v>
      </c>
      <c r="I558" s="218"/>
      <c r="J558" s="219">
        <f>ROUND(I558*H558,2)</f>
        <v>0</v>
      </c>
      <c r="K558" s="215" t="s">
        <v>3716</v>
      </c>
      <c r="L558" s="45"/>
      <c r="M558" s="220" t="s">
        <v>19</v>
      </c>
      <c r="N558" s="221" t="s">
        <v>44</v>
      </c>
      <c r="O558" s="85"/>
      <c r="P558" s="222">
        <f>O558*H558</f>
        <v>0</v>
      </c>
      <c r="Q558" s="222">
        <v>6.9999999999999994E-05</v>
      </c>
      <c r="R558" s="222">
        <f>Q558*H558</f>
        <v>0.0076999999999999994</v>
      </c>
      <c r="S558" s="222">
        <v>0</v>
      </c>
      <c r="T558" s="223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4" t="s">
        <v>334</v>
      </c>
      <c r="AT558" s="224" t="s">
        <v>217</v>
      </c>
      <c r="AU558" s="224" t="s">
        <v>82</v>
      </c>
      <c r="AY558" s="18" t="s">
        <v>214</v>
      </c>
      <c r="BE558" s="225">
        <f>IF(N558="základní",J558,0)</f>
        <v>0</v>
      </c>
      <c r="BF558" s="225">
        <f>IF(N558="snížená",J558,0)</f>
        <v>0</v>
      </c>
      <c r="BG558" s="225">
        <f>IF(N558="zákl. přenesená",J558,0)</f>
        <v>0</v>
      </c>
      <c r="BH558" s="225">
        <f>IF(N558="sníž. přenesená",J558,0)</f>
        <v>0</v>
      </c>
      <c r="BI558" s="225">
        <f>IF(N558="nulová",J558,0)</f>
        <v>0</v>
      </c>
      <c r="BJ558" s="18" t="s">
        <v>80</v>
      </c>
      <c r="BK558" s="225">
        <f>ROUND(I558*H558,2)</f>
        <v>0</v>
      </c>
      <c r="BL558" s="18" t="s">
        <v>334</v>
      </c>
      <c r="BM558" s="224" t="s">
        <v>4312</v>
      </c>
    </row>
    <row r="559" s="2" customFormat="1">
      <c r="A559" s="39"/>
      <c r="B559" s="40"/>
      <c r="C559" s="41"/>
      <c r="D559" s="226" t="s">
        <v>224</v>
      </c>
      <c r="E559" s="41"/>
      <c r="F559" s="227" t="s">
        <v>1568</v>
      </c>
      <c r="G559" s="41"/>
      <c r="H559" s="41"/>
      <c r="I559" s="228"/>
      <c r="J559" s="41"/>
      <c r="K559" s="41"/>
      <c r="L559" s="45"/>
      <c r="M559" s="229"/>
      <c r="N559" s="230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224</v>
      </c>
      <c r="AU559" s="18" t="s">
        <v>82</v>
      </c>
    </row>
    <row r="560" s="2" customFormat="1">
      <c r="A560" s="39"/>
      <c r="B560" s="40"/>
      <c r="C560" s="41"/>
      <c r="D560" s="231" t="s">
        <v>226</v>
      </c>
      <c r="E560" s="41"/>
      <c r="F560" s="232" t="s">
        <v>4313</v>
      </c>
      <c r="G560" s="41"/>
      <c r="H560" s="41"/>
      <c r="I560" s="228"/>
      <c r="J560" s="41"/>
      <c r="K560" s="41"/>
      <c r="L560" s="45"/>
      <c r="M560" s="229"/>
      <c r="N560" s="230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226</v>
      </c>
      <c r="AU560" s="18" t="s">
        <v>82</v>
      </c>
    </row>
    <row r="561" s="12" customFormat="1" ht="25.92" customHeight="1">
      <c r="A561" s="12"/>
      <c r="B561" s="197"/>
      <c r="C561" s="198"/>
      <c r="D561" s="199" t="s">
        <v>72</v>
      </c>
      <c r="E561" s="200" t="s">
        <v>1570</v>
      </c>
      <c r="F561" s="200" t="s">
        <v>1571</v>
      </c>
      <c r="G561" s="198"/>
      <c r="H561" s="198"/>
      <c r="I561" s="201"/>
      <c r="J561" s="202">
        <f>BK561</f>
        <v>0</v>
      </c>
      <c r="K561" s="198"/>
      <c r="L561" s="203"/>
      <c r="M561" s="204"/>
      <c r="N561" s="205"/>
      <c r="O561" s="205"/>
      <c r="P561" s="206">
        <f>SUM(P562:P572)</f>
        <v>0</v>
      </c>
      <c r="Q561" s="205"/>
      <c r="R561" s="206">
        <f>SUM(R562:R572)</f>
        <v>0</v>
      </c>
      <c r="S561" s="205"/>
      <c r="T561" s="207">
        <f>SUM(T562:T572)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08" t="s">
        <v>222</v>
      </c>
      <c r="AT561" s="209" t="s">
        <v>72</v>
      </c>
      <c r="AU561" s="209" t="s">
        <v>73</v>
      </c>
      <c r="AY561" s="208" t="s">
        <v>214</v>
      </c>
      <c r="BK561" s="210">
        <f>SUM(BK562:BK572)</f>
        <v>0</v>
      </c>
    </row>
    <row r="562" s="2" customFormat="1" ht="16.5" customHeight="1">
      <c r="A562" s="39"/>
      <c r="B562" s="40"/>
      <c r="C562" s="213" t="s">
        <v>1081</v>
      </c>
      <c r="D562" s="213" t="s">
        <v>217</v>
      </c>
      <c r="E562" s="214" t="s">
        <v>1573</v>
      </c>
      <c r="F562" s="215" t="s">
        <v>1574</v>
      </c>
      <c r="G562" s="216" t="s">
        <v>1575</v>
      </c>
      <c r="H562" s="217">
        <v>5</v>
      </c>
      <c r="I562" s="218"/>
      <c r="J562" s="219">
        <f>ROUND(I562*H562,2)</f>
        <v>0</v>
      </c>
      <c r="K562" s="215" t="s">
        <v>3716</v>
      </c>
      <c r="L562" s="45"/>
      <c r="M562" s="220" t="s">
        <v>19</v>
      </c>
      <c r="N562" s="221" t="s">
        <v>44</v>
      </c>
      <c r="O562" s="85"/>
      <c r="P562" s="222">
        <f>O562*H562</f>
        <v>0</v>
      </c>
      <c r="Q562" s="222">
        <v>0</v>
      </c>
      <c r="R562" s="222">
        <f>Q562*H562</f>
        <v>0</v>
      </c>
      <c r="S562" s="222">
        <v>0</v>
      </c>
      <c r="T562" s="223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24" t="s">
        <v>1576</v>
      </c>
      <c r="AT562" s="224" t="s">
        <v>217</v>
      </c>
      <c r="AU562" s="224" t="s">
        <v>80</v>
      </c>
      <c r="AY562" s="18" t="s">
        <v>214</v>
      </c>
      <c r="BE562" s="225">
        <f>IF(N562="základní",J562,0)</f>
        <v>0</v>
      </c>
      <c r="BF562" s="225">
        <f>IF(N562="snížená",J562,0)</f>
        <v>0</v>
      </c>
      <c r="BG562" s="225">
        <f>IF(N562="zákl. přenesená",J562,0)</f>
        <v>0</v>
      </c>
      <c r="BH562" s="225">
        <f>IF(N562="sníž. přenesená",J562,0)</f>
        <v>0</v>
      </c>
      <c r="BI562" s="225">
        <f>IF(N562="nulová",J562,0)</f>
        <v>0</v>
      </c>
      <c r="BJ562" s="18" t="s">
        <v>80</v>
      </c>
      <c r="BK562" s="225">
        <f>ROUND(I562*H562,2)</f>
        <v>0</v>
      </c>
      <c r="BL562" s="18" t="s">
        <v>1576</v>
      </c>
      <c r="BM562" s="224" t="s">
        <v>4314</v>
      </c>
    </row>
    <row r="563" s="2" customFormat="1">
      <c r="A563" s="39"/>
      <c r="B563" s="40"/>
      <c r="C563" s="41"/>
      <c r="D563" s="226" t="s">
        <v>224</v>
      </c>
      <c r="E563" s="41"/>
      <c r="F563" s="227" t="s">
        <v>1578</v>
      </c>
      <c r="G563" s="41"/>
      <c r="H563" s="41"/>
      <c r="I563" s="228"/>
      <c r="J563" s="41"/>
      <c r="K563" s="41"/>
      <c r="L563" s="45"/>
      <c r="M563" s="229"/>
      <c r="N563" s="230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224</v>
      </c>
      <c r="AU563" s="18" t="s">
        <v>80</v>
      </c>
    </row>
    <row r="564" s="2" customFormat="1">
      <c r="A564" s="39"/>
      <c r="B564" s="40"/>
      <c r="C564" s="41"/>
      <c r="D564" s="231" t="s">
        <v>226</v>
      </c>
      <c r="E564" s="41"/>
      <c r="F564" s="232" t="s">
        <v>4315</v>
      </c>
      <c r="G564" s="41"/>
      <c r="H564" s="41"/>
      <c r="I564" s="228"/>
      <c r="J564" s="41"/>
      <c r="K564" s="41"/>
      <c r="L564" s="45"/>
      <c r="M564" s="229"/>
      <c r="N564" s="230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226</v>
      </c>
      <c r="AU564" s="18" t="s">
        <v>80</v>
      </c>
    </row>
    <row r="565" s="2" customFormat="1" ht="16.5" customHeight="1">
      <c r="A565" s="39"/>
      <c r="B565" s="40"/>
      <c r="C565" s="213" t="s">
        <v>1085</v>
      </c>
      <c r="D565" s="213" t="s">
        <v>217</v>
      </c>
      <c r="E565" s="214" t="s">
        <v>1582</v>
      </c>
      <c r="F565" s="215" t="s">
        <v>1583</v>
      </c>
      <c r="G565" s="216" t="s">
        <v>1575</v>
      </c>
      <c r="H565" s="217">
        <v>24</v>
      </c>
      <c r="I565" s="218"/>
      <c r="J565" s="219">
        <f>ROUND(I565*H565,2)</f>
        <v>0</v>
      </c>
      <c r="K565" s="215" t="s">
        <v>3716</v>
      </c>
      <c r="L565" s="45"/>
      <c r="M565" s="220" t="s">
        <v>19</v>
      </c>
      <c r="N565" s="221" t="s">
        <v>44</v>
      </c>
      <c r="O565" s="85"/>
      <c r="P565" s="222">
        <f>O565*H565</f>
        <v>0</v>
      </c>
      <c r="Q565" s="222">
        <v>0</v>
      </c>
      <c r="R565" s="222">
        <f>Q565*H565</f>
        <v>0</v>
      </c>
      <c r="S565" s="222">
        <v>0</v>
      </c>
      <c r="T565" s="223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4" t="s">
        <v>1576</v>
      </c>
      <c r="AT565" s="224" t="s">
        <v>217</v>
      </c>
      <c r="AU565" s="224" t="s">
        <v>80</v>
      </c>
      <c r="AY565" s="18" t="s">
        <v>214</v>
      </c>
      <c r="BE565" s="225">
        <f>IF(N565="základní",J565,0)</f>
        <v>0</v>
      </c>
      <c r="BF565" s="225">
        <f>IF(N565="snížená",J565,0)</f>
        <v>0</v>
      </c>
      <c r="BG565" s="225">
        <f>IF(N565="zákl. přenesená",J565,0)</f>
        <v>0</v>
      </c>
      <c r="BH565" s="225">
        <f>IF(N565="sníž. přenesená",J565,0)</f>
        <v>0</v>
      </c>
      <c r="BI565" s="225">
        <f>IF(N565="nulová",J565,0)</f>
        <v>0</v>
      </c>
      <c r="BJ565" s="18" t="s">
        <v>80</v>
      </c>
      <c r="BK565" s="225">
        <f>ROUND(I565*H565,2)</f>
        <v>0</v>
      </c>
      <c r="BL565" s="18" t="s">
        <v>1576</v>
      </c>
      <c r="BM565" s="224" t="s">
        <v>4316</v>
      </c>
    </row>
    <row r="566" s="2" customFormat="1">
      <c r="A566" s="39"/>
      <c r="B566" s="40"/>
      <c r="C566" s="41"/>
      <c r="D566" s="226" t="s">
        <v>224</v>
      </c>
      <c r="E566" s="41"/>
      <c r="F566" s="227" t="s">
        <v>1585</v>
      </c>
      <c r="G566" s="41"/>
      <c r="H566" s="41"/>
      <c r="I566" s="228"/>
      <c r="J566" s="41"/>
      <c r="K566" s="41"/>
      <c r="L566" s="45"/>
      <c r="M566" s="229"/>
      <c r="N566" s="230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224</v>
      </c>
      <c r="AU566" s="18" t="s">
        <v>80</v>
      </c>
    </row>
    <row r="567" s="2" customFormat="1">
      <c r="A567" s="39"/>
      <c r="B567" s="40"/>
      <c r="C567" s="41"/>
      <c r="D567" s="231" t="s">
        <v>226</v>
      </c>
      <c r="E567" s="41"/>
      <c r="F567" s="232" t="s">
        <v>4317</v>
      </c>
      <c r="G567" s="41"/>
      <c r="H567" s="41"/>
      <c r="I567" s="228"/>
      <c r="J567" s="41"/>
      <c r="K567" s="41"/>
      <c r="L567" s="45"/>
      <c r="M567" s="229"/>
      <c r="N567" s="230"/>
      <c r="O567" s="85"/>
      <c r="P567" s="85"/>
      <c r="Q567" s="85"/>
      <c r="R567" s="85"/>
      <c r="S567" s="85"/>
      <c r="T567" s="86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226</v>
      </c>
      <c r="AU567" s="18" t="s">
        <v>80</v>
      </c>
    </row>
    <row r="568" s="2" customFormat="1">
      <c r="A568" s="39"/>
      <c r="B568" s="40"/>
      <c r="C568" s="41"/>
      <c r="D568" s="226" t="s">
        <v>507</v>
      </c>
      <c r="E568" s="41"/>
      <c r="F568" s="253" t="s">
        <v>1587</v>
      </c>
      <c r="G568" s="41"/>
      <c r="H568" s="41"/>
      <c r="I568" s="228"/>
      <c r="J568" s="41"/>
      <c r="K568" s="41"/>
      <c r="L568" s="45"/>
      <c r="M568" s="229"/>
      <c r="N568" s="230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507</v>
      </c>
      <c r="AU568" s="18" t="s">
        <v>80</v>
      </c>
    </row>
    <row r="569" s="2" customFormat="1" ht="16.5" customHeight="1">
      <c r="A569" s="39"/>
      <c r="B569" s="40"/>
      <c r="C569" s="213" t="s">
        <v>1090</v>
      </c>
      <c r="D569" s="213" t="s">
        <v>217</v>
      </c>
      <c r="E569" s="214" t="s">
        <v>1589</v>
      </c>
      <c r="F569" s="215" t="s">
        <v>1590</v>
      </c>
      <c r="G569" s="216" t="s">
        <v>1575</v>
      </c>
      <c r="H569" s="217">
        <v>20</v>
      </c>
      <c r="I569" s="218"/>
      <c r="J569" s="219">
        <f>ROUND(I569*H569,2)</f>
        <v>0</v>
      </c>
      <c r="K569" s="215" t="s">
        <v>3716</v>
      </c>
      <c r="L569" s="45"/>
      <c r="M569" s="220" t="s">
        <v>19</v>
      </c>
      <c r="N569" s="221" t="s">
        <v>44</v>
      </c>
      <c r="O569" s="85"/>
      <c r="P569" s="222">
        <f>O569*H569</f>
        <v>0</v>
      </c>
      <c r="Q569" s="222">
        <v>0</v>
      </c>
      <c r="R569" s="222">
        <f>Q569*H569</f>
        <v>0</v>
      </c>
      <c r="S569" s="222">
        <v>0</v>
      </c>
      <c r="T569" s="223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24" t="s">
        <v>1576</v>
      </c>
      <c r="AT569" s="224" t="s">
        <v>217</v>
      </c>
      <c r="AU569" s="224" t="s">
        <v>80</v>
      </c>
      <c r="AY569" s="18" t="s">
        <v>214</v>
      </c>
      <c r="BE569" s="225">
        <f>IF(N569="základní",J569,0)</f>
        <v>0</v>
      </c>
      <c r="BF569" s="225">
        <f>IF(N569="snížená",J569,0)</f>
        <v>0</v>
      </c>
      <c r="BG569" s="225">
        <f>IF(N569="zákl. přenesená",J569,0)</f>
        <v>0</v>
      </c>
      <c r="BH569" s="225">
        <f>IF(N569="sníž. přenesená",J569,0)</f>
        <v>0</v>
      </c>
      <c r="BI569" s="225">
        <f>IF(N569="nulová",J569,0)</f>
        <v>0</v>
      </c>
      <c r="BJ569" s="18" t="s">
        <v>80</v>
      </c>
      <c r="BK569" s="225">
        <f>ROUND(I569*H569,2)</f>
        <v>0</v>
      </c>
      <c r="BL569" s="18" t="s">
        <v>1576</v>
      </c>
      <c r="BM569" s="224" t="s">
        <v>4318</v>
      </c>
    </row>
    <row r="570" s="2" customFormat="1">
      <c r="A570" s="39"/>
      <c r="B570" s="40"/>
      <c r="C570" s="41"/>
      <c r="D570" s="226" t="s">
        <v>224</v>
      </c>
      <c r="E570" s="41"/>
      <c r="F570" s="227" t="s">
        <v>1592</v>
      </c>
      <c r="G570" s="41"/>
      <c r="H570" s="41"/>
      <c r="I570" s="228"/>
      <c r="J570" s="41"/>
      <c r="K570" s="41"/>
      <c r="L570" s="45"/>
      <c r="M570" s="229"/>
      <c r="N570" s="230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224</v>
      </c>
      <c r="AU570" s="18" t="s">
        <v>80</v>
      </c>
    </row>
    <row r="571" s="2" customFormat="1">
      <c r="A571" s="39"/>
      <c r="B571" s="40"/>
      <c r="C571" s="41"/>
      <c r="D571" s="231" t="s">
        <v>226</v>
      </c>
      <c r="E571" s="41"/>
      <c r="F571" s="232" t="s">
        <v>4319</v>
      </c>
      <c r="G571" s="41"/>
      <c r="H571" s="41"/>
      <c r="I571" s="228"/>
      <c r="J571" s="41"/>
      <c r="K571" s="41"/>
      <c r="L571" s="45"/>
      <c r="M571" s="229"/>
      <c r="N571" s="230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226</v>
      </c>
      <c r="AU571" s="18" t="s">
        <v>80</v>
      </c>
    </row>
    <row r="572" s="2" customFormat="1">
      <c r="A572" s="39"/>
      <c r="B572" s="40"/>
      <c r="C572" s="41"/>
      <c r="D572" s="226" t="s">
        <v>507</v>
      </c>
      <c r="E572" s="41"/>
      <c r="F572" s="253" t="s">
        <v>1594</v>
      </c>
      <c r="G572" s="41"/>
      <c r="H572" s="41"/>
      <c r="I572" s="228"/>
      <c r="J572" s="41"/>
      <c r="K572" s="41"/>
      <c r="L572" s="45"/>
      <c r="M572" s="255"/>
      <c r="N572" s="256"/>
      <c r="O572" s="257"/>
      <c r="P572" s="257"/>
      <c r="Q572" s="257"/>
      <c r="R572" s="257"/>
      <c r="S572" s="257"/>
      <c r="T572" s="258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507</v>
      </c>
      <c r="AU572" s="18" t="s">
        <v>80</v>
      </c>
    </row>
    <row r="573" s="2" customFormat="1" ht="6.96" customHeight="1">
      <c r="A573" s="39"/>
      <c r="B573" s="60"/>
      <c r="C573" s="61"/>
      <c r="D573" s="61"/>
      <c r="E573" s="61"/>
      <c r="F573" s="61"/>
      <c r="G573" s="61"/>
      <c r="H573" s="61"/>
      <c r="I573" s="61"/>
      <c r="J573" s="61"/>
      <c r="K573" s="61"/>
      <c r="L573" s="45"/>
      <c r="M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</sheetData>
  <sheetProtection sheet="1" autoFilter="0" formatColumns="0" formatRows="0" objects="1" scenarios="1" spinCount="100000" saltValue="xRwlgFhji7rrdED5QAy42Prz03ar6qNgMVxU5tURJ/f1CotimPwZenmaoCGgOZ1B2RA7LQntKlX0w29abBRKhQ==" hashValue="LMSA9hegfUMZdOrRrILgzKvy78aIvarzqQ8wD/hKWBvtI2Kvibp87n5rhwgH1XZ+BkugqPNuEfpTTVHlqeg2VA==" algorithmName="SHA-512" password="CC35"/>
  <autoFilter ref="C99:K5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5" r:id="rId1" display="https://podminky.urs.cz/item/CS_URS_2024_01/899722112"/>
    <hyperlink ref="F109" r:id="rId2" display="https://podminky.urs.cz/item/CS_URS_2024_01/997013501"/>
    <hyperlink ref="F113" r:id="rId3" display="https://podminky.urs.cz/item/CS_URS_2024_01/713410813"/>
    <hyperlink ref="F116" r:id="rId4" display="https://podminky.urs.cz/item/CS_URS_2024_02/713463312"/>
    <hyperlink ref="F142" r:id="rId5" display="https://podminky.urs.cz/item/CS_URS_2024_02/713471212"/>
    <hyperlink ref="F164" r:id="rId6" display="https://podminky.urs.cz/item/CS_URS_2024_02/733121114"/>
    <hyperlink ref="F170" r:id="rId7" display="https://podminky.urs.cz/item/CS_URS_2024_01/734173416"/>
    <hyperlink ref="F173" r:id="rId8" display="https://podminky.urs.cz/item/CS_URS_2024_02/734173417"/>
    <hyperlink ref="F176" r:id="rId9" display="https://podminky.urs.cz/item/CS_URS_2024_02/734173418"/>
    <hyperlink ref="F179" r:id="rId10" display="https://podminky.urs.cz/item/CS_URS_2024_02/734173421"/>
    <hyperlink ref="F182" r:id="rId11" display="https://podminky.urs.cz/item/CS_URS_2024_01/734173422"/>
    <hyperlink ref="F185" r:id="rId12" display="https://podminky.urs.cz/item/CS_URS_2024_01/734173423"/>
    <hyperlink ref="F188" r:id="rId13" display="https://podminky.urs.cz/item/CS_URS_2024_01/734109216"/>
    <hyperlink ref="F191" r:id="rId14" display="https://podminky.urs.cz/item/CS_URS_2024_01/734109217"/>
    <hyperlink ref="F194" r:id="rId15" display="https://podminky.urs.cz/item/CS_URS_2024_02/734109218"/>
    <hyperlink ref="F197" r:id="rId16" display="https://podminky.urs.cz/item/CS_URS_2024_01/734109219"/>
    <hyperlink ref="F200" r:id="rId17" display="https://podminky.urs.cz/item/CS_URS_2024_02/734109220"/>
    <hyperlink ref="F213" r:id="rId18" display="https://podminky.urs.cz/item/CS_URS_2024_02/998734101"/>
    <hyperlink ref="F217" r:id="rId19" display="https://podminky.urs.cz/item/CS_URS_2024_02/783614661"/>
    <hyperlink ref="F221" r:id="rId20" display="https://podminky.urs.cz/item/CS_URS_2024_02/783614671"/>
    <hyperlink ref="F225" r:id="rId21" display="https://podminky.urs.cz/item/CS_URS_2024_02/783614681"/>
    <hyperlink ref="F231" r:id="rId22" display="https://podminky.urs.cz/item/CS_URS_2024_02/727112029"/>
    <hyperlink ref="F235" r:id="rId23" display="https://podminky.urs.cz/item/CS_URS_2024_02/741132001"/>
    <hyperlink ref="F251" r:id="rId24" display="https://podminky.urs.cz/item/CS_URS_2024_02/998741101"/>
    <hyperlink ref="F256" r:id="rId25" display="https://podminky.urs.cz/item/CS_URS_2024_02/220182021"/>
    <hyperlink ref="F262" r:id="rId26" display="https://podminky.urs.cz/item/CS_URS_2024_02/230083057"/>
    <hyperlink ref="F266" r:id="rId27" display="https://podminky.urs.cz/item/CS_URS_2024_02/230083068"/>
    <hyperlink ref="F270" r:id="rId28" display="https://podminky.urs.cz/item/CS_URS_2024_02/230083076"/>
    <hyperlink ref="F274" r:id="rId29" display="https://podminky.urs.cz/item/CS_URS_2024_02/230083087"/>
    <hyperlink ref="F278" r:id="rId30" display="https://podminky.urs.cz/item/CS_URS_2024_02/230083088"/>
    <hyperlink ref="F282" r:id="rId31" display="https://podminky.urs.cz/item/CS_URS_2024_02/230083100"/>
    <hyperlink ref="F286" r:id="rId32" display="https://podminky.urs.cz/item/CS_URS_2024_02/230011047"/>
    <hyperlink ref="F300" r:id="rId33" display="https://podminky.urs.cz/item/CS_URS_2024_02/230011088"/>
    <hyperlink ref="F309" r:id="rId34" display="https://podminky.urs.cz/item/CS_URS_2024_02/230011101"/>
    <hyperlink ref="F317" r:id="rId35" display="https://podminky.urs.cz/item/CS_URS_2024_02/230011067"/>
    <hyperlink ref="F323" r:id="rId36" display="https://podminky.urs.cz/item/CS_URS_2024_02/230011057"/>
    <hyperlink ref="F329" r:id="rId37" display="https://podminky.urs.cz/item/CS_URS_2024_02/230011029"/>
    <hyperlink ref="F335" r:id="rId38" display="https://podminky.urs.cz/item/CS_URS_2024_02/230023020"/>
    <hyperlink ref="F340" r:id="rId39" display="https://podminky.urs.cz/item/CS_URS_2024_02/230024045"/>
    <hyperlink ref="F345" r:id="rId40" display="https://podminky.urs.cz/item/CS_URS_2024_02/230024029"/>
    <hyperlink ref="F350" r:id="rId41" display="https://podminky.urs.cz/item/CS_URS_2024_02/230024047"/>
    <hyperlink ref="F357" r:id="rId42" display="https://podminky.urs.cz/item/CS_URS_2024_02/230024057"/>
    <hyperlink ref="F364" r:id="rId43" display="https://podminky.urs.cz/item/CS_URS_2024_02/230024067"/>
    <hyperlink ref="F369" r:id="rId44" display="https://podminky.urs.cz/item/CS_URS_2024_02/230024077"/>
    <hyperlink ref="F384" r:id="rId45" display="https://podminky.urs.cz/item/CS_URS_2024_02/230024088"/>
    <hyperlink ref="F399" r:id="rId46" display="https://podminky.urs.cz/item/CS_URS_2024_02/230024101"/>
    <hyperlink ref="F412" r:id="rId47" display="https://podminky.urs.cz/item/CS_URS_2024_01/230032033"/>
    <hyperlink ref="F415" r:id="rId48" display="https://podminky.urs.cz/item/CS_URS_2024_01/230032032"/>
    <hyperlink ref="F418" r:id="rId49" display="https://podminky.urs.cz/item/CS_URS_2024_02/230033031"/>
    <hyperlink ref="F421" r:id="rId50" display="https://podminky.urs.cz/item/CS_URS_2024_02/230032030"/>
    <hyperlink ref="F424" r:id="rId51" display="https://podminky.urs.cz/item/CS_URS_2024_01/230032028"/>
    <hyperlink ref="F427" r:id="rId52" display="https://podminky.urs.cz/item/CS_URS_2024_02/230032029"/>
    <hyperlink ref="F430" r:id="rId53" display="https://podminky.urs.cz/item/CS_URS_2024_02/230210012"/>
    <hyperlink ref="F471" r:id="rId54" display="https://podminky.urs.cz/item/CS_URS_2024_02/230050014"/>
    <hyperlink ref="F476" r:id="rId55" display="https://podminky.urs.cz/item/CS_URS_2024_02/230050003"/>
    <hyperlink ref="F481" r:id="rId56" display="https://podminky.urs.cz/item/CS_URS_2024_02/230050013"/>
    <hyperlink ref="F490" r:id="rId57" display="https://podminky.urs.cz/item/CS_URS_2024_02/230050031"/>
    <hyperlink ref="F505" r:id="rId58" display="https://podminky.urs.cz/item/CS_URS_2024_01/230170002"/>
    <hyperlink ref="F508" r:id="rId59" display="https://podminky.urs.cz/item/CS_URS_2024_01/230170003"/>
    <hyperlink ref="F511" r:id="rId60" display="https://podminky.urs.cz/item/CS_URS_2024_01/230170004"/>
    <hyperlink ref="F514" r:id="rId61" display="https://podminky.urs.cz/item/CS_URS_2024_01/230170012"/>
    <hyperlink ref="F517" r:id="rId62" display="https://podminky.urs.cz/item/CS_URS_2024_01/230170013"/>
    <hyperlink ref="F521" r:id="rId63" display="https://podminky.urs.cz/item/CS_URS_2024_01/230170014"/>
    <hyperlink ref="F560" r:id="rId64" display="https://podminky.urs.cz/item/CS_URS_2024_02/460671112"/>
    <hyperlink ref="F564" r:id="rId65" display="https://podminky.urs.cz/item/CS_URS_2024_02/HZS3111"/>
    <hyperlink ref="F567" r:id="rId66" display="https://podminky.urs.cz/item/CS_URS_2024_02/HZS3232"/>
    <hyperlink ref="F571" r:id="rId67" display="https://podminky.urs.cz/item/CS_URS_2024_02/HZS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8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176</v>
      </c>
      <c r="L8" s="21"/>
    </row>
    <row r="9" s="2" customFormat="1" ht="16.5" customHeight="1">
      <c r="A9" s="39"/>
      <c r="B9" s="45"/>
      <c r="C9" s="39"/>
      <c r="D9" s="39"/>
      <c r="E9" s="144" t="s">
        <v>3696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4320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ROUND((SUM(BE96:BE347)),  2)</f>
        <v>0</v>
      </c>
      <c r="G35" s="39"/>
      <c r="H35" s="39"/>
      <c r="I35" s="158">
        <v>0.20999999999999999</v>
      </c>
      <c r="J35" s="157">
        <f>ROUND(((SUM(BE96:BE347))*I35),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ROUND((SUM(BF96:BF347)),  2)</f>
        <v>0</v>
      </c>
      <c r="G36" s="39"/>
      <c r="H36" s="39"/>
      <c r="I36" s="158">
        <v>0.12</v>
      </c>
      <c r="J36" s="157">
        <f>ROUND(((SUM(BF96:BF347))*I36),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ROUND((SUM(BG96:BG347)),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ROUND((SUM(BH96:BH347)),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ROUND((SUM(BI96:BI347)),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3696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D4.1b - InO 201.2 - Teplovod - stavební část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SITEZ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SITEZ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181</v>
      </c>
      <c r="D61" s="172"/>
      <c r="E61" s="172"/>
      <c r="F61" s="172"/>
      <c r="G61" s="172"/>
      <c r="H61" s="172"/>
      <c r="I61" s="172"/>
      <c r="J61" s="173" t="s">
        <v>182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183</v>
      </c>
    </row>
    <row r="64" s="9" customFormat="1" ht="24.96" customHeight="1">
      <c r="A64" s="9"/>
      <c r="B64" s="175"/>
      <c r="C64" s="176"/>
      <c r="D64" s="177" t="s">
        <v>184</v>
      </c>
      <c r="E64" s="178"/>
      <c r="F64" s="178"/>
      <c r="G64" s="178"/>
      <c r="H64" s="178"/>
      <c r="I64" s="178"/>
      <c r="J64" s="179">
        <f>J97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1596</v>
      </c>
      <c r="E65" s="183"/>
      <c r="F65" s="183"/>
      <c r="G65" s="183"/>
      <c r="H65" s="183"/>
      <c r="I65" s="183"/>
      <c r="J65" s="184">
        <f>J98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5"/>
      <c r="C66" s="176"/>
      <c r="D66" s="177" t="s">
        <v>4321</v>
      </c>
      <c r="E66" s="178"/>
      <c r="F66" s="178"/>
      <c r="G66" s="178"/>
      <c r="H66" s="178"/>
      <c r="I66" s="178"/>
      <c r="J66" s="179">
        <f>J190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4322</v>
      </c>
      <c r="E67" s="178"/>
      <c r="F67" s="178"/>
      <c r="G67" s="178"/>
      <c r="H67" s="178"/>
      <c r="I67" s="178"/>
      <c r="J67" s="179">
        <f>J195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4323</v>
      </c>
      <c r="E68" s="178"/>
      <c r="F68" s="178"/>
      <c r="G68" s="178"/>
      <c r="H68" s="178"/>
      <c r="I68" s="178"/>
      <c r="J68" s="179">
        <f>J203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5"/>
      <c r="C69" s="176"/>
      <c r="D69" s="177" t="s">
        <v>4324</v>
      </c>
      <c r="E69" s="178"/>
      <c r="F69" s="178"/>
      <c r="G69" s="178"/>
      <c r="H69" s="178"/>
      <c r="I69" s="178"/>
      <c r="J69" s="179">
        <f>J244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1600</v>
      </c>
      <c r="E70" s="183"/>
      <c r="F70" s="183"/>
      <c r="G70" s="183"/>
      <c r="H70" s="183"/>
      <c r="I70" s="183"/>
      <c r="J70" s="184">
        <f>J259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1601</v>
      </c>
      <c r="E71" s="183"/>
      <c r="F71" s="183"/>
      <c r="G71" s="183"/>
      <c r="H71" s="183"/>
      <c r="I71" s="183"/>
      <c r="J71" s="184">
        <f>J266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186</v>
      </c>
      <c r="E72" s="183"/>
      <c r="F72" s="183"/>
      <c r="G72" s="183"/>
      <c r="H72" s="183"/>
      <c r="I72" s="183"/>
      <c r="J72" s="184">
        <f>J321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5"/>
      <c r="C73" s="176"/>
      <c r="D73" s="177" t="s">
        <v>195</v>
      </c>
      <c r="E73" s="178"/>
      <c r="F73" s="178"/>
      <c r="G73" s="178"/>
      <c r="H73" s="178"/>
      <c r="I73" s="178"/>
      <c r="J73" s="179">
        <f>J340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1"/>
      <c r="C74" s="126"/>
      <c r="D74" s="182" t="s">
        <v>1605</v>
      </c>
      <c r="E74" s="183"/>
      <c r="F74" s="183"/>
      <c r="G74" s="183"/>
      <c r="H74" s="183"/>
      <c r="I74" s="183"/>
      <c r="J74" s="184">
        <f>J341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199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0" t="str">
        <f>E7</f>
        <v>Revitalizace CZT Liberec - GreenNet II</v>
      </c>
      <c r="F84" s="33"/>
      <c r="G84" s="33"/>
      <c r="H84" s="33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176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0" t="s">
        <v>3696</v>
      </c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178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D4.1b - InO 201.2 - Teplovod - stavební část</v>
      </c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>Liberec</v>
      </c>
      <c r="G90" s="41"/>
      <c r="H90" s="41"/>
      <c r="I90" s="33" t="s">
        <v>23</v>
      </c>
      <c r="J90" s="73" t="str">
        <f>IF(J14="","",J14)</f>
        <v>21. 6. 2024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Teplárna Liberec, a.s.</v>
      </c>
      <c r="G92" s="41"/>
      <c r="H92" s="41"/>
      <c r="I92" s="33" t="s">
        <v>32</v>
      </c>
      <c r="J92" s="37" t="str">
        <f>E23</f>
        <v>SITEZ s.r.o.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30</v>
      </c>
      <c r="D93" s="41"/>
      <c r="E93" s="41"/>
      <c r="F93" s="28" t="str">
        <f>IF(E20="","",E20)</f>
        <v>Vyplň údaj</v>
      </c>
      <c r="G93" s="41"/>
      <c r="H93" s="41"/>
      <c r="I93" s="33" t="s">
        <v>36</v>
      </c>
      <c r="J93" s="37" t="str">
        <f>E26</f>
        <v>SITEZ s.r.o.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6"/>
      <c r="B95" s="187"/>
      <c r="C95" s="188" t="s">
        <v>200</v>
      </c>
      <c r="D95" s="189" t="s">
        <v>58</v>
      </c>
      <c r="E95" s="189" t="s">
        <v>54</v>
      </c>
      <c r="F95" s="189" t="s">
        <v>55</v>
      </c>
      <c r="G95" s="189" t="s">
        <v>201</v>
      </c>
      <c r="H95" s="189" t="s">
        <v>202</v>
      </c>
      <c r="I95" s="189" t="s">
        <v>203</v>
      </c>
      <c r="J95" s="189" t="s">
        <v>182</v>
      </c>
      <c r="K95" s="190" t="s">
        <v>204</v>
      </c>
      <c r="L95" s="191"/>
      <c r="M95" s="93" t="s">
        <v>19</v>
      </c>
      <c r="N95" s="94" t="s">
        <v>43</v>
      </c>
      <c r="O95" s="94" t="s">
        <v>205</v>
      </c>
      <c r="P95" s="94" t="s">
        <v>206</v>
      </c>
      <c r="Q95" s="94" t="s">
        <v>207</v>
      </c>
      <c r="R95" s="94" t="s">
        <v>208</v>
      </c>
      <c r="S95" s="94" t="s">
        <v>209</v>
      </c>
      <c r="T95" s="95" t="s">
        <v>210</v>
      </c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</row>
    <row r="96" s="2" customFormat="1" ht="22.8" customHeight="1">
      <c r="A96" s="39"/>
      <c r="B96" s="40"/>
      <c r="C96" s="100" t="s">
        <v>211</v>
      </c>
      <c r="D96" s="41"/>
      <c r="E96" s="41"/>
      <c r="F96" s="41"/>
      <c r="G96" s="41"/>
      <c r="H96" s="41"/>
      <c r="I96" s="41"/>
      <c r="J96" s="192">
        <f>BK96</f>
        <v>0</v>
      </c>
      <c r="K96" s="41"/>
      <c r="L96" s="45"/>
      <c r="M96" s="96"/>
      <c r="N96" s="193"/>
      <c r="O96" s="97"/>
      <c r="P96" s="194">
        <f>P97+P190+P195+P203+P244+P340</f>
        <v>0</v>
      </c>
      <c r="Q96" s="97"/>
      <c r="R96" s="194">
        <f>R97+R190+R195+R203+R244+R340</f>
        <v>282.61408399999993</v>
      </c>
      <c r="S96" s="97"/>
      <c r="T96" s="195">
        <f>T97+T190+T195+T203+T244+T340</f>
        <v>251.19019999999995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72</v>
      </c>
      <c r="AU96" s="18" t="s">
        <v>183</v>
      </c>
      <c r="BK96" s="196">
        <f>BK97+BK190+BK195+BK203+BK244+BK340</f>
        <v>0</v>
      </c>
    </row>
    <row r="97" s="12" customFormat="1" ht="25.92" customHeight="1">
      <c r="A97" s="12"/>
      <c r="B97" s="197"/>
      <c r="C97" s="198"/>
      <c r="D97" s="199" t="s">
        <v>72</v>
      </c>
      <c r="E97" s="200" t="s">
        <v>212</v>
      </c>
      <c r="F97" s="200" t="s">
        <v>213</v>
      </c>
      <c r="G97" s="198"/>
      <c r="H97" s="198"/>
      <c r="I97" s="201"/>
      <c r="J97" s="202">
        <f>BK97</f>
        <v>0</v>
      </c>
      <c r="K97" s="198"/>
      <c r="L97" s="203"/>
      <c r="M97" s="204"/>
      <c r="N97" s="205"/>
      <c r="O97" s="205"/>
      <c r="P97" s="206">
        <f>P98</f>
        <v>0</v>
      </c>
      <c r="Q97" s="205"/>
      <c r="R97" s="206">
        <f>R98</f>
        <v>266.18811499999998</v>
      </c>
      <c r="S97" s="205"/>
      <c r="T97" s="207">
        <f>T98</f>
        <v>238.12199999999996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80</v>
      </c>
      <c r="AT97" s="209" t="s">
        <v>72</v>
      </c>
      <c r="AU97" s="209" t="s">
        <v>73</v>
      </c>
      <c r="AY97" s="208" t="s">
        <v>214</v>
      </c>
      <c r="BK97" s="210">
        <f>BK98</f>
        <v>0</v>
      </c>
    </row>
    <row r="98" s="12" customFormat="1" ht="22.8" customHeight="1">
      <c r="A98" s="12"/>
      <c r="B98" s="197"/>
      <c r="C98" s="198"/>
      <c r="D98" s="199" t="s">
        <v>72</v>
      </c>
      <c r="E98" s="211" t="s">
        <v>80</v>
      </c>
      <c r="F98" s="211" t="s">
        <v>1606</v>
      </c>
      <c r="G98" s="198"/>
      <c r="H98" s="198"/>
      <c r="I98" s="201"/>
      <c r="J98" s="212">
        <f>BK98</f>
        <v>0</v>
      </c>
      <c r="K98" s="198"/>
      <c r="L98" s="203"/>
      <c r="M98" s="204"/>
      <c r="N98" s="205"/>
      <c r="O98" s="205"/>
      <c r="P98" s="206">
        <f>SUM(P99:P189)</f>
        <v>0</v>
      </c>
      <c r="Q98" s="205"/>
      <c r="R98" s="206">
        <f>SUM(R99:R189)</f>
        <v>266.18811499999998</v>
      </c>
      <c r="S98" s="205"/>
      <c r="T98" s="207">
        <f>SUM(T99:T189)</f>
        <v>238.12199999999996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80</v>
      </c>
      <c r="AT98" s="209" t="s">
        <v>72</v>
      </c>
      <c r="AU98" s="209" t="s">
        <v>80</v>
      </c>
      <c r="AY98" s="208" t="s">
        <v>214</v>
      </c>
      <c r="BK98" s="210">
        <f>SUM(BK99:BK189)</f>
        <v>0</v>
      </c>
    </row>
    <row r="99" s="2" customFormat="1" ht="16.5" customHeight="1">
      <c r="A99" s="39"/>
      <c r="B99" s="40"/>
      <c r="C99" s="213" t="s">
        <v>80</v>
      </c>
      <c r="D99" s="213" t="s">
        <v>217</v>
      </c>
      <c r="E99" s="214" t="s">
        <v>4325</v>
      </c>
      <c r="F99" s="215" t="s">
        <v>4326</v>
      </c>
      <c r="G99" s="216" t="s">
        <v>321</v>
      </c>
      <c r="H99" s="217">
        <v>31</v>
      </c>
      <c r="I99" s="218"/>
      <c r="J99" s="219">
        <f>ROUND(I99*H99,2)</f>
        <v>0</v>
      </c>
      <c r="K99" s="215" t="s">
        <v>221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0.41699999999999998</v>
      </c>
      <c r="T99" s="223">
        <f>S99*H99</f>
        <v>12.927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222</v>
      </c>
      <c r="AT99" s="224" t="s">
        <v>217</v>
      </c>
      <c r="AU99" s="224" t="s">
        <v>82</v>
      </c>
      <c r="AY99" s="18" t="s">
        <v>214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222</v>
      </c>
      <c r="BM99" s="224" t="s">
        <v>4327</v>
      </c>
    </row>
    <row r="100" s="2" customFormat="1">
      <c r="A100" s="39"/>
      <c r="B100" s="40"/>
      <c r="C100" s="41"/>
      <c r="D100" s="226" t="s">
        <v>224</v>
      </c>
      <c r="E100" s="41"/>
      <c r="F100" s="227" t="s">
        <v>4328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224</v>
      </c>
      <c r="AU100" s="18" t="s">
        <v>82</v>
      </c>
    </row>
    <row r="101" s="2" customFormat="1">
      <c r="A101" s="39"/>
      <c r="B101" s="40"/>
      <c r="C101" s="41"/>
      <c r="D101" s="231" t="s">
        <v>226</v>
      </c>
      <c r="E101" s="41"/>
      <c r="F101" s="232" t="s">
        <v>4329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226</v>
      </c>
      <c r="AU101" s="18" t="s">
        <v>82</v>
      </c>
    </row>
    <row r="102" s="13" customFormat="1">
      <c r="A102" s="13"/>
      <c r="B102" s="233"/>
      <c r="C102" s="234"/>
      <c r="D102" s="226" t="s">
        <v>242</v>
      </c>
      <c r="E102" s="254" t="s">
        <v>19</v>
      </c>
      <c r="F102" s="235" t="s">
        <v>4330</v>
      </c>
      <c r="G102" s="234"/>
      <c r="H102" s="236">
        <v>31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242</v>
      </c>
      <c r="AU102" s="242" t="s">
        <v>82</v>
      </c>
      <c r="AV102" s="13" t="s">
        <v>82</v>
      </c>
      <c r="AW102" s="13" t="s">
        <v>35</v>
      </c>
      <c r="AX102" s="13" t="s">
        <v>73</v>
      </c>
      <c r="AY102" s="242" t="s">
        <v>214</v>
      </c>
    </row>
    <row r="103" s="2" customFormat="1" ht="21.75" customHeight="1">
      <c r="A103" s="39"/>
      <c r="B103" s="40"/>
      <c r="C103" s="213" t="s">
        <v>82</v>
      </c>
      <c r="D103" s="213" t="s">
        <v>217</v>
      </c>
      <c r="E103" s="214" t="s">
        <v>4331</v>
      </c>
      <c r="F103" s="215" t="s">
        <v>4332</v>
      </c>
      <c r="G103" s="216" t="s">
        <v>321</v>
      </c>
      <c r="H103" s="217">
        <v>8.5</v>
      </c>
      <c r="I103" s="218"/>
      <c r="J103" s="219">
        <f>ROUND(I103*H103,2)</f>
        <v>0</v>
      </c>
      <c r="K103" s="215" t="s">
        <v>221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0.32000000000000001</v>
      </c>
      <c r="T103" s="223">
        <f>S103*H103</f>
        <v>2.7200000000000002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222</v>
      </c>
      <c r="AT103" s="224" t="s">
        <v>217</v>
      </c>
      <c r="AU103" s="224" t="s">
        <v>82</v>
      </c>
      <c r="AY103" s="18" t="s">
        <v>214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222</v>
      </c>
      <c r="BM103" s="224" t="s">
        <v>4333</v>
      </c>
    </row>
    <row r="104" s="2" customFormat="1">
      <c r="A104" s="39"/>
      <c r="B104" s="40"/>
      <c r="C104" s="41"/>
      <c r="D104" s="226" t="s">
        <v>224</v>
      </c>
      <c r="E104" s="41"/>
      <c r="F104" s="227" t="s">
        <v>4334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224</v>
      </c>
      <c r="AU104" s="18" t="s">
        <v>82</v>
      </c>
    </row>
    <row r="105" s="2" customFormat="1">
      <c r="A105" s="39"/>
      <c r="B105" s="40"/>
      <c r="C105" s="41"/>
      <c r="D105" s="231" t="s">
        <v>226</v>
      </c>
      <c r="E105" s="41"/>
      <c r="F105" s="232" t="s">
        <v>4335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226</v>
      </c>
      <c r="AU105" s="18" t="s">
        <v>82</v>
      </c>
    </row>
    <row r="106" s="2" customFormat="1" ht="16.5" customHeight="1">
      <c r="A106" s="39"/>
      <c r="B106" s="40"/>
      <c r="C106" s="213" t="s">
        <v>236</v>
      </c>
      <c r="D106" s="213" t="s">
        <v>217</v>
      </c>
      <c r="E106" s="214" t="s">
        <v>4336</v>
      </c>
      <c r="F106" s="215" t="s">
        <v>4337</v>
      </c>
      <c r="G106" s="216" t="s">
        <v>321</v>
      </c>
      <c r="H106" s="217">
        <v>407</v>
      </c>
      <c r="I106" s="218"/>
      <c r="J106" s="219">
        <f>ROUND(I106*H106,2)</f>
        <v>0</v>
      </c>
      <c r="K106" s="215" t="s">
        <v>221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0.29999999999999999</v>
      </c>
      <c r="T106" s="223">
        <f>S106*H106</f>
        <v>122.09999999999999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222</v>
      </c>
      <c r="AT106" s="224" t="s">
        <v>217</v>
      </c>
      <c r="AU106" s="224" t="s">
        <v>82</v>
      </c>
      <c r="AY106" s="18" t="s">
        <v>214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222</v>
      </c>
      <c r="BM106" s="224" t="s">
        <v>4338</v>
      </c>
    </row>
    <row r="107" s="2" customFormat="1">
      <c r="A107" s="39"/>
      <c r="B107" s="40"/>
      <c r="C107" s="41"/>
      <c r="D107" s="226" t="s">
        <v>224</v>
      </c>
      <c r="E107" s="41"/>
      <c r="F107" s="227" t="s">
        <v>4339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224</v>
      </c>
      <c r="AU107" s="18" t="s">
        <v>82</v>
      </c>
    </row>
    <row r="108" s="2" customFormat="1">
      <c r="A108" s="39"/>
      <c r="B108" s="40"/>
      <c r="C108" s="41"/>
      <c r="D108" s="231" t="s">
        <v>226</v>
      </c>
      <c r="E108" s="41"/>
      <c r="F108" s="232" t="s">
        <v>4340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226</v>
      </c>
      <c r="AU108" s="18" t="s">
        <v>82</v>
      </c>
    </row>
    <row r="109" s="2" customFormat="1" ht="21.75" customHeight="1">
      <c r="A109" s="39"/>
      <c r="B109" s="40"/>
      <c r="C109" s="213" t="s">
        <v>222</v>
      </c>
      <c r="D109" s="213" t="s">
        <v>217</v>
      </c>
      <c r="E109" s="214" t="s">
        <v>4341</v>
      </c>
      <c r="F109" s="215" t="s">
        <v>4342</v>
      </c>
      <c r="G109" s="216" t="s">
        <v>321</v>
      </c>
      <c r="H109" s="217">
        <v>407</v>
      </c>
      <c r="I109" s="218"/>
      <c r="J109" s="219">
        <f>ROUND(I109*H109,2)</f>
        <v>0</v>
      </c>
      <c r="K109" s="215" t="s">
        <v>221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9.0000000000000006E-05</v>
      </c>
      <c r="R109" s="222">
        <f>Q109*H109</f>
        <v>0.036630000000000003</v>
      </c>
      <c r="S109" s="222">
        <v>0.23000000000000001</v>
      </c>
      <c r="T109" s="223">
        <f>S109*H109</f>
        <v>93.609999999999999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222</v>
      </c>
      <c r="AT109" s="224" t="s">
        <v>217</v>
      </c>
      <c r="AU109" s="224" t="s">
        <v>82</v>
      </c>
      <c r="AY109" s="18" t="s">
        <v>214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222</v>
      </c>
      <c r="BM109" s="224" t="s">
        <v>4343</v>
      </c>
    </row>
    <row r="110" s="2" customFormat="1">
      <c r="A110" s="39"/>
      <c r="B110" s="40"/>
      <c r="C110" s="41"/>
      <c r="D110" s="226" t="s">
        <v>224</v>
      </c>
      <c r="E110" s="41"/>
      <c r="F110" s="227" t="s">
        <v>4344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224</v>
      </c>
      <c r="AU110" s="18" t="s">
        <v>82</v>
      </c>
    </row>
    <row r="111" s="2" customFormat="1">
      <c r="A111" s="39"/>
      <c r="B111" s="40"/>
      <c r="C111" s="41"/>
      <c r="D111" s="231" t="s">
        <v>226</v>
      </c>
      <c r="E111" s="41"/>
      <c r="F111" s="232" t="s">
        <v>4345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226</v>
      </c>
      <c r="AU111" s="18" t="s">
        <v>82</v>
      </c>
    </row>
    <row r="112" s="2" customFormat="1" ht="16.5" customHeight="1">
      <c r="A112" s="39"/>
      <c r="B112" s="40"/>
      <c r="C112" s="213" t="s">
        <v>253</v>
      </c>
      <c r="D112" s="213" t="s">
        <v>217</v>
      </c>
      <c r="E112" s="214" t="s">
        <v>1873</v>
      </c>
      <c r="F112" s="215" t="s">
        <v>1874</v>
      </c>
      <c r="G112" s="216" t="s">
        <v>220</v>
      </c>
      <c r="H112" s="217">
        <v>33</v>
      </c>
      <c r="I112" s="218"/>
      <c r="J112" s="219">
        <f>ROUND(I112*H112,2)</f>
        <v>0</v>
      </c>
      <c r="K112" s="215" t="s">
        <v>221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0.20499999999999999</v>
      </c>
      <c r="T112" s="223">
        <f>S112*H112</f>
        <v>6.7649999999999997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222</v>
      </c>
      <c r="AT112" s="224" t="s">
        <v>217</v>
      </c>
      <c r="AU112" s="224" t="s">
        <v>82</v>
      </c>
      <c r="AY112" s="18" t="s">
        <v>214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222</v>
      </c>
      <c r="BM112" s="224" t="s">
        <v>4346</v>
      </c>
    </row>
    <row r="113" s="2" customFormat="1">
      <c r="A113" s="39"/>
      <c r="B113" s="40"/>
      <c r="C113" s="41"/>
      <c r="D113" s="226" t="s">
        <v>224</v>
      </c>
      <c r="E113" s="41"/>
      <c r="F113" s="227" t="s">
        <v>1876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224</v>
      </c>
      <c r="AU113" s="18" t="s">
        <v>82</v>
      </c>
    </row>
    <row r="114" s="2" customFormat="1">
      <c r="A114" s="39"/>
      <c r="B114" s="40"/>
      <c r="C114" s="41"/>
      <c r="D114" s="231" t="s">
        <v>226</v>
      </c>
      <c r="E114" s="41"/>
      <c r="F114" s="232" t="s">
        <v>1877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226</v>
      </c>
      <c r="AU114" s="18" t="s">
        <v>82</v>
      </c>
    </row>
    <row r="115" s="2" customFormat="1" ht="16.5" customHeight="1">
      <c r="A115" s="39"/>
      <c r="B115" s="40"/>
      <c r="C115" s="213" t="s">
        <v>259</v>
      </c>
      <c r="D115" s="213" t="s">
        <v>217</v>
      </c>
      <c r="E115" s="214" t="s">
        <v>1784</v>
      </c>
      <c r="F115" s="215" t="s">
        <v>1785</v>
      </c>
      <c r="G115" s="216" t="s">
        <v>220</v>
      </c>
      <c r="H115" s="217">
        <v>62</v>
      </c>
      <c r="I115" s="218"/>
      <c r="J115" s="219">
        <f>ROUND(I115*H115,2)</f>
        <v>0</v>
      </c>
      <c r="K115" s="215" t="s">
        <v>221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0.0086800000000000002</v>
      </c>
      <c r="R115" s="222">
        <f>Q115*H115</f>
        <v>0.53815999999999997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222</v>
      </c>
      <c r="AT115" s="224" t="s">
        <v>217</v>
      </c>
      <c r="AU115" s="224" t="s">
        <v>82</v>
      </c>
      <c r="AY115" s="18" t="s">
        <v>214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222</v>
      </c>
      <c r="BM115" s="224" t="s">
        <v>4347</v>
      </c>
    </row>
    <row r="116" s="2" customFormat="1">
      <c r="A116" s="39"/>
      <c r="B116" s="40"/>
      <c r="C116" s="41"/>
      <c r="D116" s="226" t="s">
        <v>224</v>
      </c>
      <c r="E116" s="41"/>
      <c r="F116" s="227" t="s">
        <v>1787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224</v>
      </c>
      <c r="AU116" s="18" t="s">
        <v>82</v>
      </c>
    </row>
    <row r="117" s="2" customFormat="1">
      <c r="A117" s="39"/>
      <c r="B117" s="40"/>
      <c r="C117" s="41"/>
      <c r="D117" s="231" t="s">
        <v>226</v>
      </c>
      <c r="E117" s="41"/>
      <c r="F117" s="232" t="s">
        <v>1788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226</v>
      </c>
      <c r="AU117" s="18" t="s">
        <v>82</v>
      </c>
    </row>
    <row r="118" s="2" customFormat="1" ht="16.5" customHeight="1">
      <c r="A118" s="39"/>
      <c r="B118" s="40"/>
      <c r="C118" s="213" t="s">
        <v>263</v>
      </c>
      <c r="D118" s="213" t="s">
        <v>217</v>
      </c>
      <c r="E118" s="214" t="s">
        <v>1804</v>
      </c>
      <c r="F118" s="215" t="s">
        <v>1805</v>
      </c>
      <c r="G118" s="216" t="s">
        <v>220</v>
      </c>
      <c r="H118" s="217">
        <v>84</v>
      </c>
      <c r="I118" s="218"/>
      <c r="J118" s="219">
        <f>ROUND(I118*H118,2)</f>
        <v>0</v>
      </c>
      <c r="K118" s="215" t="s">
        <v>221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0.036900000000000002</v>
      </c>
      <c r="R118" s="222">
        <f>Q118*H118</f>
        <v>3.0996000000000001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222</v>
      </c>
      <c r="AT118" s="224" t="s">
        <v>217</v>
      </c>
      <c r="AU118" s="224" t="s">
        <v>82</v>
      </c>
      <c r="AY118" s="18" t="s">
        <v>214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222</v>
      </c>
      <c r="BM118" s="224" t="s">
        <v>4348</v>
      </c>
    </row>
    <row r="119" s="2" customFormat="1">
      <c r="A119" s="39"/>
      <c r="B119" s="40"/>
      <c r="C119" s="41"/>
      <c r="D119" s="226" t="s">
        <v>224</v>
      </c>
      <c r="E119" s="41"/>
      <c r="F119" s="227" t="s">
        <v>1807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82</v>
      </c>
    </row>
    <row r="120" s="2" customFormat="1">
      <c r="A120" s="39"/>
      <c r="B120" s="40"/>
      <c r="C120" s="41"/>
      <c r="D120" s="231" t="s">
        <v>226</v>
      </c>
      <c r="E120" s="41"/>
      <c r="F120" s="232" t="s">
        <v>1808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226</v>
      </c>
      <c r="AU120" s="18" t="s">
        <v>82</v>
      </c>
    </row>
    <row r="121" s="2" customFormat="1" ht="16.5" customHeight="1">
      <c r="A121" s="39"/>
      <c r="B121" s="40"/>
      <c r="C121" s="213" t="s">
        <v>215</v>
      </c>
      <c r="D121" s="213" t="s">
        <v>217</v>
      </c>
      <c r="E121" s="214" t="s">
        <v>4349</v>
      </c>
      <c r="F121" s="215" t="s">
        <v>4350</v>
      </c>
      <c r="G121" s="216" t="s">
        <v>220</v>
      </c>
      <c r="H121" s="217">
        <v>1200</v>
      </c>
      <c r="I121" s="218"/>
      <c r="J121" s="219">
        <f>ROUND(I121*H121,2)</f>
        <v>0</v>
      </c>
      <c r="K121" s="215" t="s">
        <v>221</v>
      </c>
      <c r="L121" s="45"/>
      <c r="M121" s="220" t="s">
        <v>19</v>
      </c>
      <c r="N121" s="221" t="s">
        <v>44</v>
      </c>
      <c r="O121" s="85"/>
      <c r="P121" s="222">
        <f>O121*H121</f>
        <v>0</v>
      </c>
      <c r="Q121" s="222">
        <v>0.00014999999999999999</v>
      </c>
      <c r="R121" s="222">
        <f>Q121*H121</f>
        <v>0.17999999999999999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222</v>
      </c>
      <c r="AT121" s="224" t="s">
        <v>217</v>
      </c>
      <c r="AU121" s="224" t="s">
        <v>82</v>
      </c>
      <c r="AY121" s="18" t="s">
        <v>214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222</v>
      </c>
      <c r="BM121" s="224" t="s">
        <v>4351</v>
      </c>
    </row>
    <row r="122" s="2" customFormat="1">
      <c r="A122" s="39"/>
      <c r="B122" s="40"/>
      <c r="C122" s="41"/>
      <c r="D122" s="226" t="s">
        <v>224</v>
      </c>
      <c r="E122" s="41"/>
      <c r="F122" s="227" t="s">
        <v>4352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224</v>
      </c>
      <c r="AU122" s="18" t="s">
        <v>82</v>
      </c>
    </row>
    <row r="123" s="2" customFormat="1">
      <c r="A123" s="39"/>
      <c r="B123" s="40"/>
      <c r="C123" s="41"/>
      <c r="D123" s="231" t="s">
        <v>226</v>
      </c>
      <c r="E123" s="41"/>
      <c r="F123" s="232" t="s">
        <v>4353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226</v>
      </c>
      <c r="AU123" s="18" t="s">
        <v>82</v>
      </c>
    </row>
    <row r="124" s="13" customFormat="1">
      <c r="A124" s="13"/>
      <c r="B124" s="233"/>
      <c r="C124" s="234"/>
      <c r="D124" s="226" t="s">
        <v>242</v>
      </c>
      <c r="E124" s="254" t="s">
        <v>19</v>
      </c>
      <c r="F124" s="235" t="s">
        <v>4354</v>
      </c>
      <c r="G124" s="234"/>
      <c r="H124" s="236">
        <v>1200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242</v>
      </c>
      <c r="AU124" s="242" t="s">
        <v>82</v>
      </c>
      <c r="AV124" s="13" t="s">
        <v>82</v>
      </c>
      <c r="AW124" s="13" t="s">
        <v>35</v>
      </c>
      <c r="AX124" s="13" t="s">
        <v>73</v>
      </c>
      <c r="AY124" s="242" t="s">
        <v>214</v>
      </c>
    </row>
    <row r="125" s="2" customFormat="1" ht="21.75" customHeight="1">
      <c r="A125" s="39"/>
      <c r="B125" s="40"/>
      <c r="C125" s="213" t="s">
        <v>270</v>
      </c>
      <c r="D125" s="213" t="s">
        <v>217</v>
      </c>
      <c r="E125" s="214" t="s">
        <v>4355</v>
      </c>
      <c r="F125" s="215" t="s">
        <v>4356</v>
      </c>
      <c r="G125" s="216" t="s">
        <v>220</v>
      </c>
      <c r="H125" s="217">
        <v>1200</v>
      </c>
      <c r="I125" s="218"/>
      <c r="J125" s="219">
        <f>ROUND(I125*H125,2)</f>
        <v>0</v>
      </c>
      <c r="K125" s="215" t="s">
        <v>221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222</v>
      </c>
      <c r="AT125" s="224" t="s">
        <v>217</v>
      </c>
      <c r="AU125" s="224" t="s">
        <v>82</v>
      </c>
      <c r="AY125" s="18" t="s">
        <v>214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222</v>
      </c>
      <c r="BM125" s="224" t="s">
        <v>4357</v>
      </c>
    </row>
    <row r="126" s="2" customFormat="1">
      <c r="A126" s="39"/>
      <c r="B126" s="40"/>
      <c r="C126" s="41"/>
      <c r="D126" s="226" t="s">
        <v>224</v>
      </c>
      <c r="E126" s="41"/>
      <c r="F126" s="227" t="s">
        <v>4358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224</v>
      </c>
      <c r="AU126" s="18" t="s">
        <v>82</v>
      </c>
    </row>
    <row r="127" s="2" customFormat="1">
      <c r="A127" s="39"/>
      <c r="B127" s="40"/>
      <c r="C127" s="41"/>
      <c r="D127" s="231" t="s">
        <v>226</v>
      </c>
      <c r="E127" s="41"/>
      <c r="F127" s="232" t="s">
        <v>4359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226</v>
      </c>
      <c r="AU127" s="18" t="s">
        <v>82</v>
      </c>
    </row>
    <row r="128" s="13" customFormat="1">
      <c r="A128" s="13"/>
      <c r="B128" s="233"/>
      <c r="C128" s="234"/>
      <c r="D128" s="226" t="s">
        <v>242</v>
      </c>
      <c r="E128" s="254" t="s">
        <v>19</v>
      </c>
      <c r="F128" s="235" t="s">
        <v>4354</v>
      </c>
      <c r="G128" s="234"/>
      <c r="H128" s="236">
        <v>1200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242</v>
      </c>
      <c r="AU128" s="242" t="s">
        <v>82</v>
      </c>
      <c r="AV128" s="13" t="s">
        <v>82</v>
      </c>
      <c r="AW128" s="13" t="s">
        <v>35</v>
      </c>
      <c r="AX128" s="13" t="s">
        <v>73</v>
      </c>
      <c r="AY128" s="242" t="s">
        <v>214</v>
      </c>
    </row>
    <row r="129" s="2" customFormat="1" ht="16.5" customHeight="1">
      <c r="A129" s="39"/>
      <c r="B129" s="40"/>
      <c r="C129" s="213" t="s">
        <v>274</v>
      </c>
      <c r="D129" s="213" t="s">
        <v>217</v>
      </c>
      <c r="E129" s="214" t="s">
        <v>3352</v>
      </c>
      <c r="F129" s="215" t="s">
        <v>3353</v>
      </c>
      <c r="G129" s="216" t="s">
        <v>1655</v>
      </c>
      <c r="H129" s="217">
        <v>4.3499999999999996</v>
      </c>
      <c r="I129" s="218"/>
      <c r="J129" s="219">
        <f>ROUND(I129*H129,2)</f>
        <v>0</v>
      </c>
      <c r="K129" s="215" t="s">
        <v>221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222</v>
      </c>
      <c r="AT129" s="224" t="s">
        <v>217</v>
      </c>
      <c r="AU129" s="224" t="s">
        <v>82</v>
      </c>
      <c r="AY129" s="18" t="s">
        <v>214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222</v>
      </c>
      <c r="BM129" s="224" t="s">
        <v>4360</v>
      </c>
    </row>
    <row r="130" s="2" customFormat="1">
      <c r="A130" s="39"/>
      <c r="B130" s="40"/>
      <c r="C130" s="41"/>
      <c r="D130" s="226" t="s">
        <v>224</v>
      </c>
      <c r="E130" s="41"/>
      <c r="F130" s="227" t="s">
        <v>3355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224</v>
      </c>
      <c r="AU130" s="18" t="s">
        <v>82</v>
      </c>
    </row>
    <row r="131" s="2" customFormat="1">
      <c r="A131" s="39"/>
      <c r="B131" s="40"/>
      <c r="C131" s="41"/>
      <c r="D131" s="231" t="s">
        <v>226</v>
      </c>
      <c r="E131" s="41"/>
      <c r="F131" s="232" t="s">
        <v>3356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226</v>
      </c>
      <c r="AU131" s="18" t="s">
        <v>82</v>
      </c>
    </row>
    <row r="132" s="13" customFormat="1">
      <c r="A132" s="13"/>
      <c r="B132" s="233"/>
      <c r="C132" s="234"/>
      <c r="D132" s="226" t="s">
        <v>242</v>
      </c>
      <c r="E132" s="254" t="s">
        <v>19</v>
      </c>
      <c r="F132" s="235" t="s">
        <v>4361</v>
      </c>
      <c r="G132" s="234"/>
      <c r="H132" s="236">
        <v>4.3499999999999996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242</v>
      </c>
      <c r="AU132" s="242" t="s">
        <v>82</v>
      </c>
      <c r="AV132" s="13" t="s">
        <v>82</v>
      </c>
      <c r="AW132" s="13" t="s">
        <v>35</v>
      </c>
      <c r="AX132" s="13" t="s">
        <v>73</v>
      </c>
      <c r="AY132" s="242" t="s">
        <v>214</v>
      </c>
    </row>
    <row r="133" s="2" customFormat="1" ht="24.15" customHeight="1">
      <c r="A133" s="39"/>
      <c r="B133" s="40"/>
      <c r="C133" s="213" t="s">
        <v>281</v>
      </c>
      <c r="D133" s="213" t="s">
        <v>217</v>
      </c>
      <c r="E133" s="214" t="s">
        <v>4362</v>
      </c>
      <c r="F133" s="215" t="s">
        <v>4363</v>
      </c>
      <c r="G133" s="216" t="s">
        <v>1655</v>
      </c>
      <c r="H133" s="217">
        <v>380</v>
      </c>
      <c r="I133" s="218"/>
      <c r="J133" s="219">
        <f>ROUND(I133*H133,2)</f>
        <v>0</v>
      </c>
      <c r="K133" s="215" t="s">
        <v>221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222</v>
      </c>
      <c r="AT133" s="224" t="s">
        <v>217</v>
      </c>
      <c r="AU133" s="224" t="s">
        <v>82</v>
      </c>
      <c r="AY133" s="18" t="s">
        <v>214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222</v>
      </c>
      <c r="BM133" s="224" t="s">
        <v>4364</v>
      </c>
    </row>
    <row r="134" s="2" customFormat="1">
      <c r="A134" s="39"/>
      <c r="B134" s="40"/>
      <c r="C134" s="41"/>
      <c r="D134" s="226" t="s">
        <v>224</v>
      </c>
      <c r="E134" s="41"/>
      <c r="F134" s="227" t="s">
        <v>4365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224</v>
      </c>
      <c r="AU134" s="18" t="s">
        <v>82</v>
      </c>
    </row>
    <row r="135" s="2" customFormat="1">
      <c r="A135" s="39"/>
      <c r="B135" s="40"/>
      <c r="C135" s="41"/>
      <c r="D135" s="231" t="s">
        <v>226</v>
      </c>
      <c r="E135" s="41"/>
      <c r="F135" s="232" t="s">
        <v>4366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226</v>
      </c>
      <c r="AU135" s="18" t="s">
        <v>82</v>
      </c>
    </row>
    <row r="136" s="2" customFormat="1" ht="24.15" customHeight="1">
      <c r="A136" s="39"/>
      <c r="B136" s="40"/>
      <c r="C136" s="213" t="s">
        <v>8</v>
      </c>
      <c r="D136" s="213" t="s">
        <v>217</v>
      </c>
      <c r="E136" s="214" t="s">
        <v>4367</v>
      </c>
      <c r="F136" s="215" t="s">
        <v>4368</v>
      </c>
      <c r="G136" s="216" t="s">
        <v>1655</v>
      </c>
      <c r="H136" s="217">
        <v>19</v>
      </c>
      <c r="I136" s="218"/>
      <c r="J136" s="219">
        <f>ROUND(I136*H136,2)</f>
        <v>0</v>
      </c>
      <c r="K136" s="215" t="s">
        <v>221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222</v>
      </c>
      <c r="AT136" s="224" t="s">
        <v>217</v>
      </c>
      <c r="AU136" s="224" t="s">
        <v>82</v>
      </c>
      <c r="AY136" s="18" t="s">
        <v>214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222</v>
      </c>
      <c r="BM136" s="224" t="s">
        <v>4369</v>
      </c>
    </row>
    <row r="137" s="2" customFormat="1">
      <c r="A137" s="39"/>
      <c r="B137" s="40"/>
      <c r="C137" s="41"/>
      <c r="D137" s="226" t="s">
        <v>224</v>
      </c>
      <c r="E137" s="41"/>
      <c r="F137" s="227" t="s">
        <v>4370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82</v>
      </c>
    </row>
    <row r="138" s="2" customFormat="1">
      <c r="A138" s="39"/>
      <c r="B138" s="40"/>
      <c r="C138" s="41"/>
      <c r="D138" s="231" t="s">
        <v>226</v>
      </c>
      <c r="E138" s="41"/>
      <c r="F138" s="232" t="s">
        <v>4371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226</v>
      </c>
      <c r="AU138" s="18" t="s">
        <v>82</v>
      </c>
    </row>
    <row r="139" s="13" customFormat="1">
      <c r="A139" s="13"/>
      <c r="B139" s="233"/>
      <c r="C139" s="234"/>
      <c r="D139" s="226" t="s">
        <v>242</v>
      </c>
      <c r="E139" s="254" t="s">
        <v>19</v>
      </c>
      <c r="F139" s="235" t="s">
        <v>4372</v>
      </c>
      <c r="G139" s="234"/>
      <c r="H139" s="236">
        <v>19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242</v>
      </c>
      <c r="AU139" s="242" t="s">
        <v>82</v>
      </c>
      <c r="AV139" s="13" t="s">
        <v>82</v>
      </c>
      <c r="AW139" s="13" t="s">
        <v>35</v>
      </c>
      <c r="AX139" s="13" t="s">
        <v>73</v>
      </c>
      <c r="AY139" s="242" t="s">
        <v>214</v>
      </c>
    </row>
    <row r="140" s="2" customFormat="1" ht="16.5" customHeight="1">
      <c r="A140" s="39"/>
      <c r="B140" s="40"/>
      <c r="C140" s="213" t="s">
        <v>288</v>
      </c>
      <c r="D140" s="213" t="s">
        <v>217</v>
      </c>
      <c r="E140" s="214" t="s">
        <v>4373</v>
      </c>
      <c r="F140" s="215" t="s">
        <v>4374</v>
      </c>
      <c r="G140" s="216" t="s">
        <v>1655</v>
      </c>
      <c r="H140" s="217">
        <v>378</v>
      </c>
      <c r="I140" s="218"/>
      <c r="J140" s="219">
        <f>ROUND(I140*H140,2)</f>
        <v>0</v>
      </c>
      <c r="K140" s="215" t="s">
        <v>221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222</v>
      </c>
      <c r="AT140" s="224" t="s">
        <v>217</v>
      </c>
      <c r="AU140" s="224" t="s">
        <v>82</v>
      </c>
      <c r="AY140" s="18" t="s">
        <v>214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222</v>
      </c>
      <c r="BM140" s="224" t="s">
        <v>4375</v>
      </c>
    </row>
    <row r="141" s="2" customFormat="1">
      <c r="A141" s="39"/>
      <c r="B141" s="40"/>
      <c r="C141" s="41"/>
      <c r="D141" s="226" t="s">
        <v>224</v>
      </c>
      <c r="E141" s="41"/>
      <c r="F141" s="227" t="s">
        <v>4376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224</v>
      </c>
      <c r="AU141" s="18" t="s">
        <v>82</v>
      </c>
    </row>
    <row r="142" s="2" customFormat="1">
      <c r="A142" s="39"/>
      <c r="B142" s="40"/>
      <c r="C142" s="41"/>
      <c r="D142" s="231" t="s">
        <v>226</v>
      </c>
      <c r="E142" s="41"/>
      <c r="F142" s="232" t="s">
        <v>4377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226</v>
      </c>
      <c r="AU142" s="18" t="s">
        <v>82</v>
      </c>
    </row>
    <row r="143" s="2" customFormat="1" ht="16.5" customHeight="1">
      <c r="A143" s="39"/>
      <c r="B143" s="40"/>
      <c r="C143" s="213" t="s">
        <v>292</v>
      </c>
      <c r="D143" s="213" t="s">
        <v>217</v>
      </c>
      <c r="E143" s="214" t="s">
        <v>4378</v>
      </c>
      <c r="F143" s="215" t="s">
        <v>4379</v>
      </c>
      <c r="G143" s="216" t="s">
        <v>1655</v>
      </c>
      <c r="H143" s="217">
        <v>60</v>
      </c>
      <c r="I143" s="218"/>
      <c r="J143" s="219">
        <f>ROUND(I143*H143,2)</f>
        <v>0</v>
      </c>
      <c r="K143" s="215" t="s">
        <v>221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222</v>
      </c>
      <c r="AT143" s="224" t="s">
        <v>217</v>
      </c>
      <c r="AU143" s="224" t="s">
        <v>82</v>
      </c>
      <c r="AY143" s="18" t="s">
        <v>214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222</v>
      </c>
      <c r="BM143" s="224" t="s">
        <v>4380</v>
      </c>
    </row>
    <row r="144" s="2" customFormat="1">
      <c r="A144" s="39"/>
      <c r="B144" s="40"/>
      <c r="C144" s="41"/>
      <c r="D144" s="226" t="s">
        <v>224</v>
      </c>
      <c r="E144" s="41"/>
      <c r="F144" s="227" t="s">
        <v>4381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82</v>
      </c>
    </row>
    <row r="145" s="2" customFormat="1">
      <c r="A145" s="39"/>
      <c r="B145" s="40"/>
      <c r="C145" s="41"/>
      <c r="D145" s="231" t="s">
        <v>226</v>
      </c>
      <c r="E145" s="41"/>
      <c r="F145" s="232" t="s">
        <v>4382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226</v>
      </c>
      <c r="AU145" s="18" t="s">
        <v>82</v>
      </c>
    </row>
    <row r="146" s="2" customFormat="1" ht="16.5" customHeight="1">
      <c r="A146" s="39"/>
      <c r="B146" s="40"/>
      <c r="C146" s="213" t="s">
        <v>296</v>
      </c>
      <c r="D146" s="213" t="s">
        <v>217</v>
      </c>
      <c r="E146" s="214" t="s">
        <v>1773</v>
      </c>
      <c r="F146" s="215" t="s">
        <v>1774</v>
      </c>
      <c r="G146" s="216" t="s">
        <v>321</v>
      </c>
      <c r="H146" s="217">
        <v>380</v>
      </c>
      <c r="I146" s="218"/>
      <c r="J146" s="219">
        <f>ROUND(I146*H146,2)</f>
        <v>0</v>
      </c>
      <c r="K146" s="215" t="s">
        <v>221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0.00084999999999999995</v>
      </c>
      <c r="R146" s="222">
        <f>Q146*H146</f>
        <v>0.32300000000000001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222</v>
      </c>
      <c r="AT146" s="224" t="s">
        <v>217</v>
      </c>
      <c r="AU146" s="224" t="s">
        <v>82</v>
      </c>
      <c r="AY146" s="18" t="s">
        <v>214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222</v>
      </c>
      <c r="BM146" s="224" t="s">
        <v>4383</v>
      </c>
    </row>
    <row r="147" s="2" customFormat="1">
      <c r="A147" s="39"/>
      <c r="B147" s="40"/>
      <c r="C147" s="41"/>
      <c r="D147" s="226" t="s">
        <v>224</v>
      </c>
      <c r="E147" s="41"/>
      <c r="F147" s="227" t="s">
        <v>1776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224</v>
      </c>
      <c r="AU147" s="18" t="s">
        <v>82</v>
      </c>
    </row>
    <row r="148" s="2" customFormat="1">
      <c r="A148" s="39"/>
      <c r="B148" s="40"/>
      <c r="C148" s="41"/>
      <c r="D148" s="231" t="s">
        <v>226</v>
      </c>
      <c r="E148" s="41"/>
      <c r="F148" s="232" t="s">
        <v>1777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226</v>
      </c>
      <c r="AU148" s="18" t="s">
        <v>82</v>
      </c>
    </row>
    <row r="149" s="13" customFormat="1">
      <c r="A149" s="13"/>
      <c r="B149" s="233"/>
      <c r="C149" s="234"/>
      <c r="D149" s="226" t="s">
        <v>242</v>
      </c>
      <c r="E149" s="254" t="s">
        <v>19</v>
      </c>
      <c r="F149" s="235" t="s">
        <v>4384</v>
      </c>
      <c r="G149" s="234"/>
      <c r="H149" s="236">
        <v>380</v>
      </c>
      <c r="I149" s="237"/>
      <c r="J149" s="234"/>
      <c r="K149" s="234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242</v>
      </c>
      <c r="AU149" s="242" t="s">
        <v>82</v>
      </c>
      <c r="AV149" s="13" t="s">
        <v>82</v>
      </c>
      <c r="AW149" s="13" t="s">
        <v>35</v>
      </c>
      <c r="AX149" s="13" t="s">
        <v>73</v>
      </c>
      <c r="AY149" s="242" t="s">
        <v>214</v>
      </c>
    </row>
    <row r="150" s="2" customFormat="1" ht="16.5" customHeight="1">
      <c r="A150" s="39"/>
      <c r="B150" s="40"/>
      <c r="C150" s="213" t="s">
        <v>250</v>
      </c>
      <c r="D150" s="213" t="s">
        <v>217</v>
      </c>
      <c r="E150" s="214" t="s">
        <v>1779</v>
      </c>
      <c r="F150" s="215" t="s">
        <v>1780</v>
      </c>
      <c r="G150" s="216" t="s">
        <v>321</v>
      </c>
      <c r="H150" s="217">
        <v>380</v>
      </c>
      <c r="I150" s="218"/>
      <c r="J150" s="219">
        <f>ROUND(I150*H150,2)</f>
        <v>0</v>
      </c>
      <c r="K150" s="215" t="s">
        <v>221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222</v>
      </c>
      <c r="AT150" s="224" t="s">
        <v>217</v>
      </c>
      <c r="AU150" s="224" t="s">
        <v>82</v>
      </c>
      <c r="AY150" s="18" t="s">
        <v>214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222</v>
      </c>
      <c r="BM150" s="224" t="s">
        <v>4385</v>
      </c>
    </row>
    <row r="151" s="2" customFormat="1">
      <c r="A151" s="39"/>
      <c r="B151" s="40"/>
      <c r="C151" s="41"/>
      <c r="D151" s="226" t="s">
        <v>224</v>
      </c>
      <c r="E151" s="41"/>
      <c r="F151" s="227" t="s">
        <v>1782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224</v>
      </c>
      <c r="AU151" s="18" t="s">
        <v>82</v>
      </c>
    </row>
    <row r="152" s="2" customFormat="1">
      <c r="A152" s="39"/>
      <c r="B152" s="40"/>
      <c r="C152" s="41"/>
      <c r="D152" s="231" t="s">
        <v>226</v>
      </c>
      <c r="E152" s="41"/>
      <c r="F152" s="232" t="s">
        <v>1783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226</v>
      </c>
      <c r="AU152" s="18" t="s">
        <v>82</v>
      </c>
    </row>
    <row r="153" s="13" customFormat="1">
      <c r="A153" s="13"/>
      <c r="B153" s="233"/>
      <c r="C153" s="234"/>
      <c r="D153" s="226" t="s">
        <v>242</v>
      </c>
      <c r="E153" s="254" t="s">
        <v>19</v>
      </c>
      <c r="F153" s="235" t="s">
        <v>4384</v>
      </c>
      <c r="G153" s="234"/>
      <c r="H153" s="236">
        <v>380</v>
      </c>
      <c r="I153" s="237"/>
      <c r="J153" s="234"/>
      <c r="K153" s="234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242</v>
      </c>
      <c r="AU153" s="242" t="s">
        <v>82</v>
      </c>
      <c r="AV153" s="13" t="s">
        <v>82</v>
      </c>
      <c r="AW153" s="13" t="s">
        <v>35</v>
      </c>
      <c r="AX153" s="13" t="s">
        <v>73</v>
      </c>
      <c r="AY153" s="242" t="s">
        <v>214</v>
      </c>
    </row>
    <row r="154" s="2" customFormat="1" ht="21.75" customHeight="1">
      <c r="A154" s="39"/>
      <c r="B154" s="40"/>
      <c r="C154" s="213" t="s">
        <v>303</v>
      </c>
      <c r="D154" s="213" t="s">
        <v>217</v>
      </c>
      <c r="E154" s="214" t="s">
        <v>4386</v>
      </c>
      <c r="F154" s="215" t="s">
        <v>4387</v>
      </c>
      <c r="G154" s="216" t="s">
        <v>1655</v>
      </c>
      <c r="H154" s="217">
        <v>380</v>
      </c>
      <c r="I154" s="218"/>
      <c r="J154" s="219">
        <f>ROUND(I154*H154,2)</f>
        <v>0</v>
      </c>
      <c r="K154" s="215" t="s">
        <v>221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222</v>
      </c>
      <c r="AT154" s="224" t="s">
        <v>217</v>
      </c>
      <c r="AU154" s="224" t="s">
        <v>82</v>
      </c>
      <c r="AY154" s="18" t="s">
        <v>214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222</v>
      </c>
      <c r="BM154" s="224" t="s">
        <v>4388</v>
      </c>
    </row>
    <row r="155" s="2" customFormat="1">
      <c r="A155" s="39"/>
      <c r="B155" s="40"/>
      <c r="C155" s="41"/>
      <c r="D155" s="226" t="s">
        <v>224</v>
      </c>
      <c r="E155" s="41"/>
      <c r="F155" s="227" t="s">
        <v>4389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224</v>
      </c>
      <c r="AU155" s="18" t="s">
        <v>82</v>
      </c>
    </row>
    <row r="156" s="2" customFormat="1">
      <c r="A156" s="39"/>
      <c r="B156" s="40"/>
      <c r="C156" s="41"/>
      <c r="D156" s="231" t="s">
        <v>226</v>
      </c>
      <c r="E156" s="41"/>
      <c r="F156" s="232" t="s">
        <v>4390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226</v>
      </c>
      <c r="AU156" s="18" t="s">
        <v>82</v>
      </c>
    </row>
    <row r="157" s="2" customFormat="1" ht="21.75" customHeight="1">
      <c r="A157" s="39"/>
      <c r="B157" s="40"/>
      <c r="C157" s="213" t="s">
        <v>307</v>
      </c>
      <c r="D157" s="213" t="s">
        <v>217</v>
      </c>
      <c r="E157" s="214" t="s">
        <v>4391</v>
      </c>
      <c r="F157" s="215" t="s">
        <v>4392</v>
      </c>
      <c r="G157" s="216" t="s">
        <v>1655</v>
      </c>
      <c r="H157" s="217">
        <v>380</v>
      </c>
      <c r="I157" s="218"/>
      <c r="J157" s="219">
        <f>ROUND(I157*H157,2)</f>
        <v>0</v>
      </c>
      <c r="K157" s="215" t="s">
        <v>221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222</v>
      </c>
      <c r="AT157" s="224" t="s">
        <v>217</v>
      </c>
      <c r="AU157" s="224" t="s">
        <v>82</v>
      </c>
      <c r="AY157" s="18" t="s">
        <v>214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222</v>
      </c>
      <c r="BM157" s="224" t="s">
        <v>4393</v>
      </c>
    </row>
    <row r="158" s="2" customFormat="1">
      <c r="A158" s="39"/>
      <c r="B158" s="40"/>
      <c r="C158" s="41"/>
      <c r="D158" s="226" t="s">
        <v>224</v>
      </c>
      <c r="E158" s="41"/>
      <c r="F158" s="227" t="s">
        <v>4394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82</v>
      </c>
    </row>
    <row r="159" s="2" customFormat="1">
      <c r="A159" s="39"/>
      <c r="B159" s="40"/>
      <c r="C159" s="41"/>
      <c r="D159" s="231" t="s">
        <v>226</v>
      </c>
      <c r="E159" s="41"/>
      <c r="F159" s="232" t="s">
        <v>4395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226</v>
      </c>
      <c r="AU159" s="18" t="s">
        <v>82</v>
      </c>
    </row>
    <row r="160" s="2" customFormat="1" ht="16.5" customHeight="1">
      <c r="A160" s="39"/>
      <c r="B160" s="40"/>
      <c r="C160" s="213" t="s">
        <v>311</v>
      </c>
      <c r="D160" s="213" t="s">
        <v>217</v>
      </c>
      <c r="E160" s="214" t="s">
        <v>4396</v>
      </c>
      <c r="F160" s="215" t="s">
        <v>4397</v>
      </c>
      <c r="G160" s="216" t="s">
        <v>1655</v>
      </c>
      <c r="H160" s="217">
        <v>380</v>
      </c>
      <c r="I160" s="218"/>
      <c r="J160" s="219">
        <f>ROUND(I160*H160,2)</f>
        <v>0</v>
      </c>
      <c r="K160" s="215" t="s">
        <v>221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222</v>
      </c>
      <c r="AT160" s="224" t="s">
        <v>217</v>
      </c>
      <c r="AU160" s="224" t="s">
        <v>82</v>
      </c>
      <c r="AY160" s="18" t="s">
        <v>214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222</v>
      </c>
      <c r="BM160" s="224" t="s">
        <v>4398</v>
      </c>
    </row>
    <row r="161" s="2" customFormat="1">
      <c r="A161" s="39"/>
      <c r="B161" s="40"/>
      <c r="C161" s="41"/>
      <c r="D161" s="226" t="s">
        <v>224</v>
      </c>
      <c r="E161" s="41"/>
      <c r="F161" s="227" t="s">
        <v>4399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224</v>
      </c>
      <c r="AU161" s="18" t="s">
        <v>82</v>
      </c>
    </row>
    <row r="162" s="2" customFormat="1">
      <c r="A162" s="39"/>
      <c r="B162" s="40"/>
      <c r="C162" s="41"/>
      <c r="D162" s="231" t="s">
        <v>226</v>
      </c>
      <c r="E162" s="41"/>
      <c r="F162" s="232" t="s">
        <v>4400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226</v>
      </c>
      <c r="AU162" s="18" t="s">
        <v>82</v>
      </c>
    </row>
    <row r="163" s="2" customFormat="1" ht="16.5" customHeight="1">
      <c r="A163" s="39"/>
      <c r="B163" s="40"/>
      <c r="C163" s="213" t="s">
        <v>315</v>
      </c>
      <c r="D163" s="213" t="s">
        <v>217</v>
      </c>
      <c r="E163" s="214" t="s">
        <v>1902</v>
      </c>
      <c r="F163" s="215" t="s">
        <v>1903</v>
      </c>
      <c r="G163" s="216" t="s">
        <v>1655</v>
      </c>
      <c r="H163" s="217">
        <v>131.005</v>
      </c>
      <c r="I163" s="218"/>
      <c r="J163" s="219">
        <f>ROUND(I163*H163,2)</f>
        <v>0</v>
      </c>
      <c r="K163" s="215" t="s">
        <v>221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222</v>
      </c>
      <c r="AT163" s="224" t="s">
        <v>217</v>
      </c>
      <c r="AU163" s="224" t="s">
        <v>82</v>
      </c>
      <c r="AY163" s="18" t="s">
        <v>214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222</v>
      </c>
      <c r="BM163" s="224" t="s">
        <v>4401</v>
      </c>
    </row>
    <row r="164" s="2" customFormat="1">
      <c r="A164" s="39"/>
      <c r="B164" s="40"/>
      <c r="C164" s="41"/>
      <c r="D164" s="226" t="s">
        <v>224</v>
      </c>
      <c r="E164" s="41"/>
      <c r="F164" s="227" t="s">
        <v>1905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82</v>
      </c>
    </row>
    <row r="165" s="2" customFormat="1">
      <c r="A165" s="39"/>
      <c r="B165" s="40"/>
      <c r="C165" s="41"/>
      <c r="D165" s="231" t="s">
        <v>226</v>
      </c>
      <c r="E165" s="41"/>
      <c r="F165" s="232" t="s">
        <v>1906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226</v>
      </c>
      <c r="AU165" s="18" t="s">
        <v>82</v>
      </c>
    </row>
    <row r="166" s="2" customFormat="1" ht="16.5" customHeight="1">
      <c r="A166" s="39"/>
      <c r="B166" s="40"/>
      <c r="C166" s="213" t="s">
        <v>7</v>
      </c>
      <c r="D166" s="213" t="s">
        <v>217</v>
      </c>
      <c r="E166" s="214" t="s">
        <v>4402</v>
      </c>
      <c r="F166" s="215" t="s">
        <v>4403</v>
      </c>
      <c r="G166" s="216" t="s">
        <v>232</v>
      </c>
      <c r="H166" s="217">
        <v>235.809</v>
      </c>
      <c r="I166" s="218"/>
      <c r="J166" s="219">
        <f>ROUND(I166*H166,2)</f>
        <v>0</v>
      </c>
      <c r="K166" s="215" t="s">
        <v>221</v>
      </c>
      <c r="L166" s="45"/>
      <c r="M166" s="220" t="s">
        <v>19</v>
      </c>
      <c r="N166" s="221" t="s">
        <v>44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222</v>
      </c>
      <c r="AT166" s="224" t="s">
        <v>217</v>
      </c>
      <c r="AU166" s="224" t="s">
        <v>82</v>
      </c>
      <c r="AY166" s="18" t="s">
        <v>214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80</v>
      </c>
      <c r="BK166" s="225">
        <f>ROUND(I166*H166,2)</f>
        <v>0</v>
      </c>
      <c r="BL166" s="18" t="s">
        <v>222</v>
      </c>
      <c r="BM166" s="224" t="s">
        <v>4404</v>
      </c>
    </row>
    <row r="167" s="2" customFormat="1">
      <c r="A167" s="39"/>
      <c r="B167" s="40"/>
      <c r="C167" s="41"/>
      <c r="D167" s="226" t="s">
        <v>224</v>
      </c>
      <c r="E167" s="41"/>
      <c r="F167" s="227" t="s">
        <v>4405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224</v>
      </c>
      <c r="AU167" s="18" t="s">
        <v>82</v>
      </c>
    </row>
    <row r="168" s="2" customFormat="1">
      <c r="A168" s="39"/>
      <c r="B168" s="40"/>
      <c r="C168" s="41"/>
      <c r="D168" s="231" t="s">
        <v>226</v>
      </c>
      <c r="E168" s="41"/>
      <c r="F168" s="232" t="s">
        <v>4406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226</v>
      </c>
      <c r="AU168" s="18" t="s">
        <v>82</v>
      </c>
    </row>
    <row r="169" s="13" customFormat="1">
      <c r="A169" s="13"/>
      <c r="B169" s="233"/>
      <c r="C169" s="234"/>
      <c r="D169" s="226" t="s">
        <v>242</v>
      </c>
      <c r="E169" s="254" t="s">
        <v>19</v>
      </c>
      <c r="F169" s="235" t="s">
        <v>4407</v>
      </c>
      <c r="G169" s="234"/>
      <c r="H169" s="236">
        <v>235.809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242</v>
      </c>
      <c r="AU169" s="242" t="s">
        <v>82</v>
      </c>
      <c r="AV169" s="13" t="s">
        <v>82</v>
      </c>
      <c r="AW169" s="13" t="s">
        <v>35</v>
      </c>
      <c r="AX169" s="13" t="s">
        <v>73</v>
      </c>
      <c r="AY169" s="242" t="s">
        <v>214</v>
      </c>
    </row>
    <row r="170" s="2" customFormat="1" ht="16.5" customHeight="1">
      <c r="A170" s="39"/>
      <c r="B170" s="40"/>
      <c r="C170" s="213" t="s">
        <v>325</v>
      </c>
      <c r="D170" s="213" t="s">
        <v>217</v>
      </c>
      <c r="E170" s="214" t="s">
        <v>1897</v>
      </c>
      <c r="F170" s="215" t="s">
        <v>1898</v>
      </c>
      <c r="G170" s="216" t="s">
        <v>1655</v>
      </c>
      <c r="H170" s="217">
        <v>248.99500000000001</v>
      </c>
      <c r="I170" s="218"/>
      <c r="J170" s="219">
        <f>ROUND(I170*H170,2)</f>
        <v>0</v>
      </c>
      <c r="K170" s="215" t="s">
        <v>221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222</v>
      </c>
      <c r="AT170" s="224" t="s">
        <v>217</v>
      </c>
      <c r="AU170" s="224" t="s">
        <v>82</v>
      </c>
      <c r="AY170" s="18" t="s">
        <v>214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222</v>
      </c>
      <c r="BM170" s="224" t="s">
        <v>4408</v>
      </c>
    </row>
    <row r="171" s="2" customFormat="1">
      <c r="A171" s="39"/>
      <c r="B171" s="40"/>
      <c r="C171" s="41"/>
      <c r="D171" s="226" t="s">
        <v>224</v>
      </c>
      <c r="E171" s="41"/>
      <c r="F171" s="227" t="s">
        <v>1900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224</v>
      </c>
      <c r="AU171" s="18" t="s">
        <v>82</v>
      </c>
    </row>
    <row r="172" s="2" customFormat="1">
      <c r="A172" s="39"/>
      <c r="B172" s="40"/>
      <c r="C172" s="41"/>
      <c r="D172" s="231" t="s">
        <v>226</v>
      </c>
      <c r="E172" s="41"/>
      <c r="F172" s="232" t="s">
        <v>1901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226</v>
      </c>
      <c r="AU172" s="18" t="s">
        <v>82</v>
      </c>
    </row>
    <row r="173" s="13" customFormat="1">
      <c r="A173" s="13"/>
      <c r="B173" s="233"/>
      <c r="C173" s="234"/>
      <c r="D173" s="226" t="s">
        <v>242</v>
      </c>
      <c r="E173" s="254" t="s">
        <v>19</v>
      </c>
      <c r="F173" s="235" t="s">
        <v>4409</v>
      </c>
      <c r="G173" s="234"/>
      <c r="H173" s="236">
        <v>248.99500000000001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242</v>
      </c>
      <c r="AU173" s="242" t="s">
        <v>82</v>
      </c>
      <c r="AV173" s="13" t="s">
        <v>82</v>
      </c>
      <c r="AW173" s="13" t="s">
        <v>35</v>
      </c>
      <c r="AX173" s="13" t="s">
        <v>73</v>
      </c>
      <c r="AY173" s="242" t="s">
        <v>214</v>
      </c>
    </row>
    <row r="174" s="2" customFormat="1" ht="16.5" customHeight="1">
      <c r="A174" s="39"/>
      <c r="B174" s="40"/>
      <c r="C174" s="213" t="s">
        <v>331</v>
      </c>
      <c r="D174" s="213" t="s">
        <v>217</v>
      </c>
      <c r="E174" s="214" t="s">
        <v>4410</v>
      </c>
      <c r="F174" s="215" t="s">
        <v>4411</v>
      </c>
      <c r="G174" s="216" t="s">
        <v>1655</v>
      </c>
      <c r="H174" s="217">
        <v>131.005</v>
      </c>
      <c r="I174" s="218"/>
      <c r="J174" s="219">
        <f>ROUND(I174*H174,2)</f>
        <v>0</v>
      </c>
      <c r="K174" s="215" t="s">
        <v>221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222</v>
      </c>
      <c r="AT174" s="224" t="s">
        <v>217</v>
      </c>
      <c r="AU174" s="224" t="s">
        <v>82</v>
      </c>
      <c r="AY174" s="18" t="s">
        <v>214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222</v>
      </c>
      <c r="BM174" s="224" t="s">
        <v>4412</v>
      </c>
    </row>
    <row r="175" s="2" customFormat="1">
      <c r="A175" s="39"/>
      <c r="B175" s="40"/>
      <c r="C175" s="41"/>
      <c r="D175" s="226" t="s">
        <v>224</v>
      </c>
      <c r="E175" s="41"/>
      <c r="F175" s="227" t="s">
        <v>4413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224</v>
      </c>
      <c r="AU175" s="18" t="s">
        <v>82</v>
      </c>
    </row>
    <row r="176" s="2" customFormat="1">
      <c r="A176" s="39"/>
      <c r="B176" s="40"/>
      <c r="C176" s="41"/>
      <c r="D176" s="231" t="s">
        <v>226</v>
      </c>
      <c r="E176" s="41"/>
      <c r="F176" s="232" t="s">
        <v>4414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226</v>
      </c>
      <c r="AU176" s="18" t="s">
        <v>82</v>
      </c>
    </row>
    <row r="177" s="13" customFormat="1">
      <c r="A177" s="13"/>
      <c r="B177" s="233"/>
      <c r="C177" s="234"/>
      <c r="D177" s="226" t="s">
        <v>242</v>
      </c>
      <c r="E177" s="254" t="s">
        <v>19</v>
      </c>
      <c r="F177" s="235" t="s">
        <v>4415</v>
      </c>
      <c r="G177" s="234"/>
      <c r="H177" s="236">
        <v>131.005</v>
      </c>
      <c r="I177" s="237"/>
      <c r="J177" s="234"/>
      <c r="K177" s="234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242</v>
      </c>
      <c r="AU177" s="242" t="s">
        <v>82</v>
      </c>
      <c r="AV177" s="13" t="s">
        <v>82</v>
      </c>
      <c r="AW177" s="13" t="s">
        <v>35</v>
      </c>
      <c r="AX177" s="13" t="s">
        <v>73</v>
      </c>
      <c r="AY177" s="242" t="s">
        <v>214</v>
      </c>
    </row>
    <row r="178" s="2" customFormat="1" ht="16.5" customHeight="1">
      <c r="A178" s="39"/>
      <c r="B178" s="40"/>
      <c r="C178" s="243" t="s">
        <v>338</v>
      </c>
      <c r="D178" s="243" t="s">
        <v>254</v>
      </c>
      <c r="E178" s="244" t="s">
        <v>4416</v>
      </c>
      <c r="F178" s="245" t="s">
        <v>4417</v>
      </c>
      <c r="G178" s="246" t="s">
        <v>232</v>
      </c>
      <c r="H178" s="247">
        <v>262.00999999999999</v>
      </c>
      <c r="I178" s="248"/>
      <c r="J178" s="249">
        <f>ROUND(I178*H178,2)</f>
        <v>0</v>
      </c>
      <c r="K178" s="245" t="s">
        <v>221</v>
      </c>
      <c r="L178" s="250"/>
      <c r="M178" s="251" t="s">
        <v>19</v>
      </c>
      <c r="N178" s="252" t="s">
        <v>44</v>
      </c>
      <c r="O178" s="85"/>
      <c r="P178" s="222">
        <f>O178*H178</f>
        <v>0</v>
      </c>
      <c r="Q178" s="222">
        <v>1</v>
      </c>
      <c r="R178" s="222">
        <f>Q178*H178</f>
        <v>262.00999999999999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215</v>
      </c>
      <c r="AT178" s="224" t="s">
        <v>254</v>
      </c>
      <c r="AU178" s="224" t="s">
        <v>82</v>
      </c>
      <c r="AY178" s="18" t="s">
        <v>214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222</v>
      </c>
      <c r="BM178" s="224" t="s">
        <v>4418</v>
      </c>
    </row>
    <row r="179" s="2" customFormat="1">
      <c r="A179" s="39"/>
      <c r="B179" s="40"/>
      <c r="C179" s="41"/>
      <c r="D179" s="226" t="s">
        <v>224</v>
      </c>
      <c r="E179" s="41"/>
      <c r="F179" s="227" t="s">
        <v>4417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224</v>
      </c>
      <c r="AU179" s="18" t="s">
        <v>82</v>
      </c>
    </row>
    <row r="180" s="13" customFormat="1">
      <c r="A180" s="13"/>
      <c r="B180" s="233"/>
      <c r="C180" s="234"/>
      <c r="D180" s="226" t="s">
        <v>242</v>
      </c>
      <c r="E180" s="234"/>
      <c r="F180" s="235" t="s">
        <v>4419</v>
      </c>
      <c r="G180" s="234"/>
      <c r="H180" s="236">
        <v>262.00999999999999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242</v>
      </c>
      <c r="AU180" s="242" t="s">
        <v>82</v>
      </c>
      <c r="AV180" s="13" t="s">
        <v>82</v>
      </c>
      <c r="AW180" s="13" t="s">
        <v>4</v>
      </c>
      <c r="AX180" s="13" t="s">
        <v>80</v>
      </c>
      <c r="AY180" s="242" t="s">
        <v>214</v>
      </c>
    </row>
    <row r="181" s="2" customFormat="1" ht="16.5" customHeight="1">
      <c r="A181" s="39"/>
      <c r="B181" s="40"/>
      <c r="C181" s="213" t="s">
        <v>346</v>
      </c>
      <c r="D181" s="213" t="s">
        <v>217</v>
      </c>
      <c r="E181" s="214" t="s">
        <v>4420</v>
      </c>
      <c r="F181" s="215" t="s">
        <v>4421</v>
      </c>
      <c r="G181" s="216" t="s">
        <v>321</v>
      </c>
      <c r="H181" s="217">
        <v>29</v>
      </c>
      <c r="I181" s="218"/>
      <c r="J181" s="219">
        <f>ROUND(I181*H181,2)</f>
        <v>0</v>
      </c>
      <c r="K181" s="215" t="s">
        <v>221</v>
      </c>
      <c r="L181" s="45"/>
      <c r="M181" s="220" t="s">
        <v>19</v>
      </c>
      <c r="N181" s="221" t="s">
        <v>44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222</v>
      </c>
      <c r="AT181" s="224" t="s">
        <v>217</v>
      </c>
      <c r="AU181" s="224" t="s">
        <v>82</v>
      </c>
      <c r="AY181" s="18" t="s">
        <v>214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222</v>
      </c>
      <c r="BM181" s="224" t="s">
        <v>4422</v>
      </c>
    </row>
    <row r="182" s="2" customFormat="1">
      <c r="A182" s="39"/>
      <c r="B182" s="40"/>
      <c r="C182" s="41"/>
      <c r="D182" s="226" t="s">
        <v>224</v>
      </c>
      <c r="E182" s="41"/>
      <c r="F182" s="227" t="s">
        <v>4423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224</v>
      </c>
      <c r="AU182" s="18" t="s">
        <v>82</v>
      </c>
    </row>
    <row r="183" s="2" customFormat="1">
      <c r="A183" s="39"/>
      <c r="B183" s="40"/>
      <c r="C183" s="41"/>
      <c r="D183" s="231" t="s">
        <v>226</v>
      </c>
      <c r="E183" s="41"/>
      <c r="F183" s="232" t="s">
        <v>4424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226</v>
      </c>
      <c r="AU183" s="18" t="s">
        <v>82</v>
      </c>
    </row>
    <row r="184" s="2" customFormat="1" ht="16.5" customHeight="1">
      <c r="A184" s="39"/>
      <c r="B184" s="40"/>
      <c r="C184" s="213" t="s">
        <v>352</v>
      </c>
      <c r="D184" s="213" t="s">
        <v>217</v>
      </c>
      <c r="E184" s="214" t="s">
        <v>4425</v>
      </c>
      <c r="F184" s="215" t="s">
        <v>4426</v>
      </c>
      <c r="G184" s="216" t="s">
        <v>321</v>
      </c>
      <c r="H184" s="217">
        <v>29</v>
      </c>
      <c r="I184" s="218"/>
      <c r="J184" s="219">
        <f>ROUND(I184*H184,2)</f>
        <v>0</v>
      </c>
      <c r="K184" s="215" t="s">
        <v>221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222</v>
      </c>
      <c r="AT184" s="224" t="s">
        <v>217</v>
      </c>
      <c r="AU184" s="224" t="s">
        <v>82</v>
      </c>
      <c r="AY184" s="18" t="s">
        <v>214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222</v>
      </c>
      <c r="BM184" s="224" t="s">
        <v>4427</v>
      </c>
    </row>
    <row r="185" s="2" customFormat="1">
      <c r="A185" s="39"/>
      <c r="B185" s="40"/>
      <c r="C185" s="41"/>
      <c r="D185" s="226" t="s">
        <v>224</v>
      </c>
      <c r="E185" s="41"/>
      <c r="F185" s="227" t="s">
        <v>4428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224</v>
      </c>
      <c r="AU185" s="18" t="s">
        <v>82</v>
      </c>
    </row>
    <row r="186" s="2" customFormat="1">
      <c r="A186" s="39"/>
      <c r="B186" s="40"/>
      <c r="C186" s="41"/>
      <c r="D186" s="231" t="s">
        <v>226</v>
      </c>
      <c r="E186" s="41"/>
      <c r="F186" s="232" t="s">
        <v>4429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226</v>
      </c>
      <c r="AU186" s="18" t="s">
        <v>82</v>
      </c>
    </row>
    <row r="187" s="2" customFormat="1" ht="16.5" customHeight="1">
      <c r="A187" s="39"/>
      <c r="B187" s="40"/>
      <c r="C187" s="243" t="s">
        <v>358</v>
      </c>
      <c r="D187" s="243" t="s">
        <v>254</v>
      </c>
      <c r="E187" s="244" t="s">
        <v>1918</v>
      </c>
      <c r="F187" s="245" t="s">
        <v>1919</v>
      </c>
      <c r="G187" s="246" t="s">
        <v>551</v>
      </c>
      <c r="H187" s="247">
        <v>0.72499999999999998</v>
      </c>
      <c r="I187" s="248"/>
      <c r="J187" s="249">
        <f>ROUND(I187*H187,2)</f>
        <v>0</v>
      </c>
      <c r="K187" s="245" t="s">
        <v>221</v>
      </c>
      <c r="L187" s="250"/>
      <c r="M187" s="251" t="s">
        <v>19</v>
      </c>
      <c r="N187" s="252" t="s">
        <v>44</v>
      </c>
      <c r="O187" s="85"/>
      <c r="P187" s="222">
        <f>O187*H187</f>
        <v>0</v>
      </c>
      <c r="Q187" s="222">
        <v>0.001</v>
      </c>
      <c r="R187" s="222">
        <f>Q187*H187</f>
        <v>0.00072499999999999995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215</v>
      </c>
      <c r="AT187" s="224" t="s">
        <v>254</v>
      </c>
      <c r="AU187" s="224" t="s">
        <v>82</v>
      </c>
      <c r="AY187" s="18" t="s">
        <v>214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222</v>
      </c>
      <c r="BM187" s="224" t="s">
        <v>4430</v>
      </c>
    </row>
    <row r="188" s="2" customFormat="1">
      <c r="A188" s="39"/>
      <c r="B188" s="40"/>
      <c r="C188" s="41"/>
      <c r="D188" s="226" t="s">
        <v>224</v>
      </c>
      <c r="E188" s="41"/>
      <c r="F188" s="227" t="s">
        <v>1919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224</v>
      </c>
      <c r="AU188" s="18" t="s">
        <v>82</v>
      </c>
    </row>
    <row r="189" s="13" customFormat="1">
      <c r="A189" s="13"/>
      <c r="B189" s="233"/>
      <c r="C189" s="234"/>
      <c r="D189" s="226" t="s">
        <v>242</v>
      </c>
      <c r="E189" s="234"/>
      <c r="F189" s="235" t="s">
        <v>4431</v>
      </c>
      <c r="G189" s="234"/>
      <c r="H189" s="236">
        <v>0.72499999999999998</v>
      </c>
      <c r="I189" s="237"/>
      <c r="J189" s="234"/>
      <c r="K189" s="234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242</v>
      </c>
      <c r="AU189" s="242" t="s">
        <v>82</v>
      </c>
      <c r="AV189" s="13" t="s">
        <v>82</v>
      </c>
      <c r="AW189" s="13" t="s">
        <v>4</v>
      </c>
      <c r="AX189" s="13" t="s">
        <v>80</v>
      </c>
      <c r="AY189" s="242" t="s">
        <v>214</v>
      </c>
    </row>
    <row r="190" s="12" customFormat="1" ht="25.92" customHeight="1">
      <c r="A190" s="12"/>
      <c r="B190" s="197"/>
      <c r="C190" s="198"/>
      <c r="D190" s="199" t="s">
        <v>72</v>
      </c>
      <c r="E190" s="200" t="s">
        <v>82</v>
      </c>
      <c r="F190" s="200" t="s">
        <v>4432</v>
      </c>
      <c r="G190" s="198"/>
      <c r="H190" s="198"/>
      <c r="I190" s="201"/>
      <c r="J190" s="202">
        <f>BK190</f>
        <v>0</v>
      </c>
      <c r="K190" s="198"/>
      <c r="L190" s="203"/>
      <c r="M190" s="204"/>
      <c r="N190" s="205"/>
      <c r="O190" s="205"/>
      <c r="P190" s="206">
        <f>SUM(P191:P194)</f>
        <v>0</v>
      </c>
      <c r="Q190" s="205"/>
      <c r="R190" s="206">
        <f>SUM(R191:R194)</f>
        <v>0</v>
      </c>
      <c r="S190" s="205"/>
      <c r="T190" s="207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8" t="s">
        <v>80</v>
      </c>
      <c r="AT190" s="209" t="s">
        <v>72</v>
      </c>
      <c r="AU190" s="209" t="s">
        <v>73</v>
      </c>
      <c r="AY190" s="208" t="s">
        <v>214</v>
      </c>
      <c r="BK190" s="210">
        <f>SUM(BK191:BK194)</f>
        <v>0</v>
      </c>
    </row>
    <row r="191" s="2" customFormat="1" ht="16.5" customHeight="1">
      <c r="A191" s="39"/>
      <c r="B191" s="40"/>
      <c r="C191" s="213" t="s">
        <v>364</v>
      </c>
      <c r="D191" s="213" t="s">
        <v>217</v>
      </c>
      <c r="E191" s="214" t="s">
        <v>4433</v>
      </c>
      <c r="F191" s="215" t="s">
        <v>4434</v>
      </c>
      <c r="G191" s="216" t="s">
        <v>1655</v>
      </c>
      <c r="H191" s="217">
        <v>0.26400000000000001</v>
      </c>
      <c r="I191" s="218"/>
      <c r="J191" s="219">
        <f>ROUND(I191*H191,2)</f>
        <v>0</v>
      </c>
      <c r="K191" s="215" t="s">
        <v>221</v>
      </c>
      <c r="L191" s="45"/>
      <c r="M191" s="220" t="s">
        <v>19</v>
      </c>
      <c r="N191" s="221" t="s">
        <v>44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222</v>
      </c>
      <c r="AT191" s="224" t="s">
        <v>217</v>
      </c>
      <c r="AU191" s="224" t="s">
        <v>80</v>
      </c>
      <c r="AY191" s="18" t="s">
        <v>214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222</v>
      </c>
      <c r="BM191" s="224" t="s">
        <v>4435</v>
      </c>
    </row>
    <row r="192" s="2" customFormat="1">
      <c r="A192" s="39"/>
      <c r="B192" s="40"/>
      <c r="C192" s="41"/>
      <c r="D192" s="226" t="s">
        <v>224</v>
      </c>
      <c r="E192" s="41"/>
      <c r="F192" s="227" t="s">
        <v>4436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224</v>
      </c>
      <c r="AU192" s="18" t="s">
        <v>80</v>
      </c>
    </row>
    <row r="193" s="2" customFormat="1">
      <c r="A193" s="39"/>
      <c r="B193" s="40"/>
      <c r="C193" s="41"/>
      <c r="D193" s="231" t="s">
        <v>226</v>
      </c>
      <c r="E193" s="41"/>
      <c r="F193" s="232" t="s">
        <v>4437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226</v>
      </c>
      <c r="AU193" s="18" t="s">
        <v>80</v>
      </c>
    </row>
    <row r="194" s="13" customFormat="1">
      <c r="A194" s="13"/>
      <c r="B194" s="233"/>
      <c r="C194" s="234"/>
      <c r="D194" s="226" t="s">
        <v>242</v>
      </c>
      <c r="E194" s="254" t="s">
        <v>19</v>
      </c>
      <c r="F194" s="235" t="s">
        <v>4438</v>
      </c>
      <c r="G194" s="234"/>
      <c r="H194" s="236">
        <v>0.26400000000000001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242</v>
      </c>
      <c r="AU194" s="242" t="s">
        <v>80</v>
      </c>
      <c r="AV194" s="13" t="s">
        <v>82</v>
      </c>
      <c r="AW194" s="13" t="s">
        <v>35</v>
      </c>
      <c r="AX194" s="13" t="s">
        <v>73</v>
      </c>
      <c r="AY194" s="242" t="s">
        <v>214</v>
      </c>
    </row>
    <row r="195" s="12" customFormat="1" ht="25.92" customHeight="1">
      <c r="A195" s="12"/>
      <c r="B195" s="197"/>
      <c r="C195" s="198"/>
      <c r="D195" s="199" t="s">
        <v>72</v>
      </c>
      <c r="E195" s="200" t="s">
        <v>236</v>
      </c>
      <c r="F195" s="200" t="s">
        <v>1994</v>
      </c>
      <c r="G195" s="198"/>
      <c r="H195" s="198"/>
      <c r="I195" s="201"/>
      <c r="J195" s="202">
        <f>BK195</f>
        <v>0</v>
      </c>
      <c r="K195" s="198"/>
      <c r="L195" s="203"/>
      <c r="M195" s="204"/>
      <c r="N195" s="205"/>
      <c r="O195" s="205"/>
      <c r="P195" s="206">
        <f>SUM(P196:P202)</f>
        <v>0</v>
      </c>
      <c r="Q195" s="205"/>
      <c r="R195" s="206">
        <f>SUM(R196:R202)</f>
        <v>0.36838499999999996</v>
      </c>
      <c r="S195" s="205"/>
      <c r="T195" s="207">
        <f>SUM(T196:T202)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8" t="s">
        <v>80</v>
      </c>
      <c r="AT195" s="209" t="s">
        <v>72</v>
      </c>
      <c r="AU195" s="209" t="s">
        <v>73</v>
      </c>
      <c r="AY195" s="208" t="s">
        <v>214</v>
      </c>
      <c r="BK195" s="210">
        <f>SUM(BK196:BK202)</f>
        <v>0</v>
      </c>
    </row>
    <row r="196" s="2" customFormat="1" ht="24.15" customHeight="1">
      <c r="A196" s="39"/>
      <c r="B196" s="40"/>
      <c r="C196" s="213" t="s">
        <v>368</v>
      </c>
      <c r="D196" s="213" t="s">
        <v>217</v>
      </c>
      <c r="E196" s="214" t="s">
        <v>4439</v>
      </c>
      <c r="F196" s="215" t="s">
        <v>4440</v>
      </c>
      <c r="G196" s="216" t="s">
        <v>321</v>
      </c>
      <c r="H196" s="217">
        <v>1.5</v>
      </c>
      <c r="I196" s="218"/>
      <c r="J196" s="219">
        <f>ROUND(I196*H196,2)</f>
        <v>0</v>
      </c>
      <c r="K196" s="215" t="s">
        <v>221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0.22686999999999999</v>
      </c>
      <c r="R196" s="222">
        <f>Q196*H196</f>
        <v>0.34030499999999997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222</v>
      </c>
      <c r="AT196" s="224" t="s">
        <v>217</v>
      </c>
      <c r="AU196" s="224" t="s">
        <v>80</v>
      </c>
      <c r="AY196" s="18" t="s">
        <v>214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222</v>
      </c>
      <c r="BM196" s="224" t="s">
        <v>4441</v>
      </c>
    </row>
    <row r="197" s="2" customFormat="1">
      <c r="A197" s="39"/>
      <c r="B197" s="40"/>
      <c r="C197" s="41"/>
      <c r="D197" s="226" t="s">
        <v>224</v>
      </c>
      <c r="E197" s="41"/>
      <c r="F197" s="227" t="s">
        <v>4442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224</v>
      </c>
      <c r="AU197" s="18" t="s">
        <v>80</v>
      </c>
    </row>
    <row r="198" s="2" customFormat="1">
      <c r="A198" s="39"/>
      <c r="B198" s="40"/>
      <c r="C198" s="41"/>
      <c r="D198" s="231" t="s">
        <v>226</v>
      </c>
      <c r="E198" s="41"/>
      <c r="F198" s="232" t="s">
        <v>4443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226</v>
      </c>
      <c r="AU198" s="18" t="s">
        <v>80</v>
      </c>
    </row>
    <row r="199" s="13" customFormat="1">
      <c r="A199" s="13"/>
      <c r="B199" s="233"/>
      <c r="C199" s="234"/>
      <c r="D199" s="226" t="s">
        <v>242</v>
      </c>
      <c r="E199" s="254" t="s">
        <v>19</v>
      </c>
      <c r="F199" s="235" t="s">
        <v>4444</v>
      </c>
      <c r="G199" s="234"/>
      <c r="H199" s="236">
        <v>1.5</v>
      </c>
      <c r="I199" s="237"/>
      <c r="J199" s="234"/>
      <c r="K199" s="234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242</v>
      </c>
      <c r="AU199" s="242" t="s">
        <v>80</v>
      </c>
      <c r="AV199" s="13" t="s">
        <v>82</v>
      </c>
      <c r="AW199" s="13" t="s">
        <v>35</v>
      </c>
      <c r="AX199" s="13" t="s">
        <v>73</v>
      </c>
      <c r="AY199" s="242" t="s">
        <v>214</v>
      </c>
    </row>
    <row r="200" s="2" customFormat="1" ht="16.5" customHeight="1">
      <c r="A200" s="39"/>
      <c r="B200" s="40"/>
      <c r="C200" s="213" t="s">
        <v>372</v>
      </c>
      <c r="D200" s="213" t="s">
        <v>217</v>
      </c>
      <c r="E200" s="214" t="s">
        <v>4445</v>
      </c>
      <c r="F200" s="215" t="s">
        <v>4446</v>
      </c>
      <c r="G200" s="216" t="s">
        <v>277</v>
      </c>
      <c r="H200" s="217">
        <v>6</v>
      </c>
      <c r="I200" s="218"/>
      <c r="J200" s="219">
        <f>ROUND(I200*H200,2)</f>
        <v>0</v>
      </c>
      <c r="K200" s="215" t="s">
        <v>221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0.0046800000000000001</v>
      </c>
      <c r="R200" s="222">
        <f>Q200*H200</f>
        <v>0.028080000000000001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222</v>
      </c>
      <c r="AT200" s="224" t="s">
        <v>217</v>
      </c>
      <c r="AU200" s="224" t="s">
        <v>80</v>
      </c>
      <c r="AY200" s="18" t="s">
        <v>214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222</v>
      </c>
      <c r="BM200" s="224" t="s">
        <v>4447</v>
      </c>
    </row>
    <row r="201" s="2" customFormat="1">
      <c r="A201" s="39"/>
      <c r="B201" s="40"/>
      <c r="C201" s="41"/>
      <c r="D201" s="226" t="s">
        <v>224</v>
      </c>
      <c r="E201" s="41"/>
      <c r="F201" s="227" t="s">
        <v>4448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224</v>
      </c>
      <c r="AU201" s="18" t="s">
        <v>80</v>
      </c>
    </row>
    <row r="202" s="2" customFormat="1">
      <c r="A202" s="39"/>
      <c r="B202" s="40"/>
      <c r="C202" s="41"/>
      <c r="D202" s="231" t="s">
        <v>226</v>
      </c>
      <c r="E202" s="41"/>
      <c r="F202" s="232" t="s">
        <v>4449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226</v>
      </c>
      <c r="AU202" s="18" t="s">
        <v>80</v>
      </c>
    </row>
    <row r="203" s="12" customFormat="1" ht="25.92" customHeight="1">
      <c r="A203" s="12"/>
      <c r="B203" s="197"/>
      <c r="C203" s="198"/>
      <c r="D203" s="199" t="s">
        <v>72</v>
      </c>
      <c r="E203" s="200" t="s">
        <v>253</v>
      </c>
      <c r="F203" s="200" t="s">
        <v>4450</v>
      </c>
      <c r="G203" s="198"/>
      <c r="H203" s="198"/>
      <c r="I203" s="201"/>
      <c r="J203" s="202">
        <f>BK203</f>
        <v>0</v>
      </c>
      <c r="K203" s="198"/>
      <c r="L203" s="203"/>
      <c r="M203" s="204"/>
      <c r="N203" s="205"/>
      <c r="O203" s="205"/>
      <c r="P203" s="206">
        <f>SUM(P204:P243)</f>
        <v>0</v>
      </c>
      <c r="Q203" s="205"/>
      <c r="R203" s="206">
        <f>SUM(R204:R243)</f>
        <v>5.4931640000000002</v>
      </c>
      <c r="S203" s="205"/>
      <c r="T203" s="207">
        <f>SUM(T204:T243)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8" t="s">
        <v>80</v>
      </c>
      <c r="AT203" s="209" t="s">
        <v>72</v>
      </c>
      <c r="AU203" s="209" t="s">
        <v>73</v>
      </c>
      <c r="AY203" s="208" t="s">
        <v>214</v>
      </c>
      <c r="BK203" s="210">
        <f>SUM(BK204:BK243)</f>
        <v>0</v>
      </c>
    </row>
    <row r="204" s="2" customFormat="1" ht="16.5" customHeight="1">
      <c r="A204" s="39"/>
      <c r="B204" s="40"/>
      <c r="C204" s="213" t="s">
        <v>376</v>
      </c>
      <c r="D204" s="213" t="s">
        <v>217</v>
      </c>
      <c r="E204" s="214" t="s">
        <v>4451</v>
      </c>
      <c r="F204" s="215" t="s">
        <v>4452</v>
      </c>
      <c r="G204" s="216" t="s">
        <v>321</v>
      </c>
      <c r="H204" s="217">
        <v>39.5</v>
      </c>
      <c r="I204" s="218"/>
      <c r="J204" s="219">
        <f>ROUND(I204*H204,2)</f>
        <v>0</v>
      </c>
      <c r="K204" s="215" t="s">
        <v>221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222</v>
      </c>
      <c r="AT204" s="224" t="s">
        <v>217</v>
      </c>
      <c r="AU204" s="224" t="s">
        <v>80</v>
      </c>
      <c r="AY204" s="18" t="s">
        <v>214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222</v>
      </c>
      <c r="BM204" s="224" t="s">
        <v>4453</v>
      </c>
    </row>
    <row r="205" s="2" customFormat="1">
      <c r="A205" s="39"/>
      <c r="B205" s="40"/>
      <c r="C205" s="41"/>
      <c r="D205" s="226" t="s">
        <v>224</v>
      </c>
      <c r="E205" s="41"/>
      <c r="F205" s="227" t="s">
        <v>4454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224</v>
      </c>
      <c r="AU205" s="18" t="s">
        <v>80</v>
      </c>
    </row>
    <row r="206" s="2" customFormat="1">
      <c r="A206" s="39"/>
      <c r="B206" s="40"/>
      <c r="C206" s="41"/>
      <c r="D206" s="231" t="s">
        <v>226</v>
      </c>
      <c r="E206" s="41"/>
      <c r="F206" s="232" t="s">
        <v>4455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226</v>
      </c>
      <c r="AU206" s="18" t="s">
        <v>80</v>
      </c>
    </row>
    <row r="207" s="13" customFormat="1">
      <c r="A207" s="13"/>
      <c r="B207" s="233"/>
      <c r="C207" s="234"/>
      <c r="D207" s="226" t="s">
        <v>242</v>
      </c>
      <c r="E207" s="254" t="s">
        <v>19</v>
      </c>
      <c r="F207" s="235" t="s">
        <v>4456</v>
      </c>
      <c r="G207" s="234"/>
      <c r="H207" s="236">
        <v>39.5</v>
      </c>
      <c r="I207" s="237"/>
      <c r="J207" s="234"/>
      <c r="K207" s="234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242</v>
      </c>
      <c r="AU207" s="242" t="s">
        <v>80</v>
      </c>
      <c r="AV207" s="13" t="s">
        <v>82</v>
      </c>
      <c r="AW207" s="13" t="s">
        <v>35</v>
      </c>
      <c r="AX207" s="13" t="s">
        <v>73</v>
      </c>
      <c r="AY207" s="242" t="s">
        <v>214</v>
      </c>
    </row>
    <row r="208" s="2" customFormat="1" ht="16.5" customHeight="1">
      <c r="A208" s="39"/>
      <c r="B208" s="40"/>
      <c r="C208" s="213" t="s">
        <v>257</v>
      </c>
      <c r="D208" s="213" t="s">
        <v>217</v>
      </c>
      <c r="E208" s="214" t="s">
        <v>4457</v>
      </c>
      <c r="F208" s="215" t="s">
        <v>4458</v>
      </c>
      <c r="G208" s="216" t="s">
        <v>321</v>
      </c>
      <c r="H208" s="217">
        <v>414.83999999999998</v>
      </c>
      <c r="I208" s="218"/>
      <c r="J208" s="219">
        <f>ROUND(I208*H208,2)</f>
        <v>0</v>
      </c>
      <c r="K208" s="215" t="s">
        <v>221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222</v>
      </c>
      <c r="AT208" s="224" t="s">
        <v>217</v>
      </c>
      <c r="AU208" s="224" t="s">
        <v>80</v>
      </c>
      <c r="AY208" s="18" t="s">
        <v>214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222</v>
      </c>
      <c r="BM208" s="224" t="s">
        <v>4459</v>
      </c>
    </row>
    <row r="209" s="2" customFormat="1">
      <c r="A209" s="39"/>
      <c r="B209" s="40"/>
      <c r="C209" s="41"/>
      <c r="D209" s="226" t="s">
        <v>224</v>
      </c>
      <c r="E209" s="41"/>
      <c r="F209" s="227" t="s">
        <v>4460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224</v>
      </c>
      <c r="AU209" s="18" t="s">
        <v>80</v>
      </c>
    </row>
    <row r="210" s="2" customFormat="1">
      <c r="A210" s="39"/>
      <c r="B210" s="40"/>
      <c r="C210" s="41"/>
      <c r="D210" s="231" t="s">
        <v>226</v>
      </c>
      <c r="E210" s="41"/>
      <c r="F210" s="232" t="s">
        <v>4461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226</v>
      </c>
      <c r="AU210" s="18" t="s">
        <v>80</v>
      </c>
    </row>
    <row r="211" s="2" customFormat="1" ht="16.5" customHeight="1">
      <c r="A211" s="39"/>
      <c r="B211" s="40"/>
      <c r="C211" s="213" t="s">
        <v>389</v>
      </c>
      <c r="D211" s="213" t="s">
        <v>217</v>
      </c>
      <c r="E211" s="214" t="s">
        <v>4462</v>
      </c>
      <c r="F211" s="215" t="s">
        <v>4463</v>
      </c>
      <c r="G211" s="216" t="s">
        <v>321</v>
      </c>
      <c r="H211" s="217">
        <v>414.83999999999998</v>
      </c>
      <c r="I211" s="218"/>
      <c r="J211" s="219">
        <f>ROUND(I211*H211,2)</f>
        <v>0</v>
      </c>
      <c r="K211" s="215" t="s">
        <v>221</v>
      </c>
      <c r="L211" s="45"/>
      <c r="M211" s="220" t="s">
        <v>19</v>
      </c>
      <c r="N211" s="221" t="s">
        <v>44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222</v>
      </c>
      <c r="AT211" s="224" t="s">
        <v>217</v>
      </c>
      <c r="AU211" s="224" t="s">
        <v>80</v>
      </c>
      <c r="AY211" s="18" t="s">
        <v>214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80</v>
      </c>
      <c r="BK211" s="225">
        <f>ROUND(I211*H211,2)</f>
        <v>0</v>
      </c>
      <c r="BL211" s="18" t="s">
        <v>222</v>
      </c>
      <c r="BM211" s="224" t="s">
        <v>4464</v>
      </c>
    </row>
    <row r="212" s="2" customFormat="1">
      <c r="A212" s="39"/>
      <c r="B212" s="40"/>
      <c r="C212" s="41"/>
      <c r="D212" s="226" t="s">
        <v>224</v>
      </c>
      <c r="E212" s="41"/>
      <c r="F212" s="227" t="s">
        <v>4465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224</v>
      </c>
      <c r="AU212" s="18" t="s">
        <v>80</v>
      </c>
    </row>
    <row r="213" s="2" customFormat="1">
      <c r="A213" s="39"/>
      <c r="B213" s="40"/>
      <c r="C213" s="41"/>
      <c r="D213" s="231" t="s">
        <v>226</v>
      </c>
      <c r="E213" s="41"/>
      <c r="F213" s="232" t="s">
        <v>4466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226</v>
      </c>
      <c r="AU213" s="18" t="s">
        <v>80</v>
      </c>
    </row>
    <row r="214" s="2" customFormat="1" ht="16.5" customHeight="1">
      <c r="A214" s="39"/>
      <c r="B214" s="40"/>
      <c r="C214" s="213" t="s">
        <v>395</v>
      </c>
      <c r="D214" s="213" t="s">
        <v>217</v>
      </c>
      <c r="E214" s="214" t="s">
        <v>4467</v>
      </c>
      <c r="F214" s="215" t="s">
        <v>4468</v>
      </c>
      <c r="G214" s="216" t="s">
        <v>321</v>
      </c>
      <c r="H214" s="217">
        <v>414.83999999999998</v>
      </c>
      <c r="I214" s="218"/>
      <c r="J214" s="219">
        <f>ROUND(I214*H214,2)</f>
        <v>0</v>
      </c>
      <c r="K214" s="215" t="s">
        <v>221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222</v>
      </c>
      <c r="AT214" s="224" t="s">
        <v>217</v>
      </c>
      <c r="AU214" s="224" t="s">
        <v>80</v>
      </c>
      <c r="AY214" s="18" t="s">
        <v>214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222</v>
      </c>
      <c r="BM214" s="224" t="s">
        <v>4469</v>
      </c>
    </row>
    <row r="215" s="2" customFormat="1">
      <c r="A215" s="39"/>
      <c r="B215" s="40"/>
      <c r="C215" s="41"/>
      <c r="D215" s="226" t="s">
        <v>224</v>
      </c>
      <c r="E215" s="41"/>
      <c r="F215" s="227" t="s">
        <v>4470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224</v>
      </c>
      <c r="AU215" s="18" t="s">
        <v>80</v>
      </c>
    </row>
    <row r="216" s="2" customFormat="1">
      <c r="A216" s="39"/>
      <c r="B216" s="40"/>
      <c r="C216" s="41"/>
      <c r="D216" s="231" t="s">
        <v>226</v>
      </c>
      <c r="E216" s="41"/>
      <c r="F216" s="232" t="s">
        <v>4471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226</v>
      </c>
      <c r="AU216" s="18" t="s">
        <v>80</v>
      </c>
    </row>
    <row r="217" s="2" customFormat="1" ht="21.75" customHeight="1">
      <c r="A217" s="39"/>
      <c r="B217" s="40"/>
      <c r="C217" s="213" t="s">
        <v>401</v>
      </c>
      <c r="D217" s="213" t="s">
        <v>217</v>
      </c>
      <c r="E217" s="214" t="s">
        <v>4472</v>
      </c>
      <c r="F217" s="215" t="s">
        <v>4473</v>
      </c>
      <c r="G217" s="216" t="s">
        <v>321</v>
      </c>
      <c r="H217" s="217">
        <v>414.83999999999998</v>
      </c>
      <c r="I217" s="218"/>
      <c r="J217" s="219">
        <f>ROUND(I217*H217,2)</f>
        <v>0</v>
      </c>
      <c r="K217" s="215" t="s">
        <v>221</v>
      </c>
      <c r="L217" s="45"/>
      <c r="M217" s="220" t="s">
        <v>19</v>
      </c>
      <c r="N217" s="221" t="s">
        <v>44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222</v>
      </c>
      <c r="AT217" s="224" t="s">
        <v>217</v>
      </c>
      <c r="AU217" s="224" t="s">
        <v>80</v>
      </c>
      <c r="AY217" s="18" t="s">
        <v>214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80</v>
      </c>
      <c r="BK217" s="225">
        <f>ROUND(I217*H217,2)</f>
        <v>0</v>
      </c>
      <c r="BL217" s="18" t="s">
        <v>222</v>
      </c>
      <c r="BM217" s="224" t="s">
        <v>4474</v>
      </c>
    </row>
    <row r="218" s="2" customFormat="1">
      <c r="A218" s="39"/>
      <c r="B218" s="40"/>
      <c r="C218" s="41"/>
      <c r="D218" s="226" t="s">
        <v>224</v>
      </c>
      <c r="E218" s="41"/>
      <c r="F218" s="227" t="s">
        <v>4475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224</v>
      </c>
      <c r="AU218" s="18" t="s">
        <v>80</v>
      </c>
    </row>
    <row r="219" s="2" customFormat="1">
      <c r="A219" s="39"/>
      <c r="B219" s="40"/>
      <c r="C219" s="41"/>
      <c r="D219" s="231" t="s">
        <v>226</v>
      </c>
      <c r="E219" s="41"/>
      <c r="F219" s="232" t="s">
        <v>4476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226</v>
      </c>
      <c r="AU219" s="18" t="s">
        <v>80</v>
      </c>
    </row>
    <row r="220" s="13" customFormat="1">
      <c r="A220" s="13"/>
      <c r="B220" s="233"/>
      <c r="C220" s="234"/>
      <c r="D220" s="226" t="s">
        <v>242</v>
      </c>
      <c r="E220" s="254" t="s">
        <v>19</v>
      </c>
      <c r="F220" s="235" t="s">
        <v>4477</v>
      </c>
      <c r="G220" s="234"/>
      <c r="H220" s="236">
        <v>407</v>
      </c>
      <c r="I220" s="237"/>
      <c r="J220" s="234"/>
      <c r="K220" s="234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242</v>
      </c>
      <c r="AU220" s="242" t="s">
        <v>80</v>
      </c>
      <c r="AV220" s="13" t="s">
        <v>82</v>
      </c>
      <c r="AW220" s="13" t="s">
        <v>35</v>
      </c>
      <c r="AX220" s="13" t="s">
        <v>73</v>
      </c>
      <c r="AY220" s="242" t="s">
        <v>214</v>
      </c>
    </row>
    <row r="221" s="13" customFormat="1">
      <c r="A221" s="13"/>
      <c r="B221" s="233"/>
      <c r="C221" s="234"/>
      <c r="D221" s="226" t="s">
        <v>242</v>
      </c>
      <c r="E221" s="254" t="s">
        <v>19</v>
      </c>
      <c r="F221" s="235" t="s">
        <v>4478</v>
      </c>
      <c r="G221" s="234"/>
      <c r="H221" s="236">
        <v>7.8399999999999999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242</v>
      </c>
      <c r="AU221" s="242" t="s">
        <v>80</v>
      </c>
      <c r="AV221" s="13" t="s">
        <v>82</v>
      </c>
      <c r="AW221" s="13" t="s">
        <v>35</v>
      </c>
      <c r="AX221" s="13" t="s">
        <v>73</v>
      </c>
      <c r="AY221" s="242" t="s">
        <v>214</v>
      </c>
    </row>
    <row r="222" s="2" customFormat="1" ht="16.5" customHeight="1">
      <c r="A222" s="39"/>
      <c r="B222" s="40"/>
      <c r="C222" s="213" t="s">
        <v>407</v>
      </c>
      <c r="D222" s="213" t="s">
        <v>217</v>
      </c>
      <c r="E222" s="214" t="s">
        <v>4479</v>
      </c>
      <c r="F222" s="215" t="s">
        <v>4480</v>
      </c>
      <c r="G222" s="216" t="s">
        <v>321</v>
      </c>
      <c r="H222" s="217">
        <v>8.5</v>
      </c>
      <c r="I222" s="218"/>
      <c r="J222" s="219">
        <f>ROUND(I222*H222,2)</f>
        <v>0</v>
      </c>
      <c r="K222" s="215" t="s">
        <v>221</v>
      </c>
      <c r="L222" s="45"/>
      <c r="M222" s="220" t="s">
        <v>19</v>
      </c>
      <c r="N222" s="221" t="s">
        <v>44</v>
      </c>
      <c r="O222" s="85"/>
      <c r="P222" s="222">
        <f>O222*H222</f>
        <v>0</v>
      </c>
      <c r="Q222" s="222">
        <v>0.1837</v>
      </c>
      <c r="R222" s="222">
        <f>Q222*H222</f>
        <v>1.56145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222</v>
      </c>
      <c r="AT222" s="224" t="s">
        <v>217</v>
      </c>
      <c r="AU222" s="224" t="s">
        <v>80</v>
      </c>
      <c r="AY222" s="18" t="s">
        <v>214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222</v>
      </c>
      <c r="BM222" s="224" t="s">
        <v>4481</v>
      </c>
    </row>
    <row r="223" s="2" customFormat="1">
      <c r="A223" s="39"/>
      <c r="B223" s="40"/>
      <c r="C223" s="41"/>
      <c r="D223" s="226" t="s">
        <v>224</v>
      </c>
      <c r="E223" s="41"/>
      <c r="F223" s="227" t="s">
        <v>4482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224</v>
      </c>
      <c r="AU223" s="18" t="s">
        <v>80</v>
      </c>
    </row>
    <row r="224" s="2" customFormat="1">
      <c r="A224" s="39"/>
      <c r="B224" s="40"/>
      <c r="C224" s="41"/>
      <c r="D224" s="231" t="s">
        <v>226</v>
      </c>
      <c r="E224" s="41"/>
      <c r="F224" s="232" t="s">
        <v>4483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226</v>
      </c>
      <c r="AU224" s="18" t="s">
        <v>80</v>
      </c>
    </row>
    <row r="225" s="2" customFormat="1" ht="16.5" customHeight="1">
      <c r="A225" s="39"/>
      <c r="B225" s="40"/>
      <c r="C225" s="243" t="s">
        <v>413</v>
      </c>
      <c r="D225" s="243" t="s">
        <v>254</v>
      </c>
      <c r="E225" s="244" t="s">
        <v>4484</v>
      </c>
      <c r="F225" s="245" t="s">
        <v>4485</v>
      </c>
      <c r="G225" s="246" t="s">
        <v>321</v>
      </c>
      <c r="H225" s="247">
        <v>1.734</v>
      </c>
      <c r="I225" s="248"/>
      <c r="J225" s="249">
        <f>ROUND(I225*H225,2)</f>
        <v>0</v>
      </c>
      <c r="K225" s="245" t="s">
        <v>221</v>
      </c>
      <c r="L225" s="250"/>
      <c r="M225" s="251" t="s">
        <v>19</v>
      </c>
      <c r="N225" s="252" t="s">
        <v>44</v>
      </c>
      <c r="O225" s="85"/>
      <c r="P225" s="222">
        <f>O225*H225</f>
        <v>0</v>
      </c>
      <c r="Q225" s="222">
        <v>0.222</v>
      </c>
      <c r="R225" s="222">
        <f>Q225*H225</f>
        <v>0.38494800000000001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215</v>
      </c>
      <c r="AT225" s="224" t="s">
        <v>254</v>
      </c>
      <c r="AU225" s="224" t="s">
        <v>80</v>
      </c>
      <c r="AY225" s="18" t="s">
        <v>214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80</v>
      </c>
      <c r="BK225" s="225">
        <f>ROUND(I225*H225,2)</f>
        <v>0</v>
      </c>
      <c r="BL225" s="18" t="s">
        <v>222</v>
      </c>
      <c r="BM225" s="224" t="s">
        <v>4486</v>
      </c>
    </row>
    <row r="226" s="2" customFormat="1">
      <c r="A226" s="39"/>
      <c r="B226" s="40"/>
      <c r="C226" s="41"/>
      <c r="D226" s="226" t="s">
        <v>224</v>
      </c>
      <c r="E226" s="41"/>
      <c r="F226" s="227" t="s">
        <v>4485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224</v>
      </c>
      <c r="AU226" s="18" t="s">
        <v>80</v>
      </c>
    </row>
    <row r="227" s="2" customFormat="1">
      <c r="A227" s="39"/>
      <c r="B227" s="40"/>
      <c r="C227" s="41"/>
      <c r="D227" s="226" t="s">
        <v>507</v>
      </c>
      <c r="E227" s="41"/>
      <c r="F227" s="253" t="s">
        <v>4487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507</v>
      </c>
      <c r="AU227" s="18" t="s">
        <v>80</v>
      </c>
    </row>
    <row r="228" s="13" customFormat="1">
      <c r="A228" s="13"/>
      <c r="B228" s="233"/>
      <c r="C228" s="234"/>
      <c r="D228" s="226" t="s">
        <v>242</v>
      </c>
      <c r="E228" s="254" t="s">
        <v>19</v>
      </c>
      <c r="F228" s="235" t="s">
        <v>4488</v>
      </c>
      <c r="G228" s="234"/>
      <c r="H228" s="236">
        <v>1.7</v>
      </c>
      <c r="I228" s="237"/>
      <c r="J228" s="234"/>
      <c r="K228" s="234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242</v>
      </c>
      <c r="AU228" s="242" t="s">
        <v>80</v>
      </c>
      <c r="AV228" s="13" t="s">
        <v>82</v>
      </c>
      <c r="AW228" s="13" t="s">
        <v>35</v>
      </c>
      <c r="AX228" s="13" t="s">
        <v>80</v>
      </c>
      <c r="AY228" s="242" t="s">
        <v>214</v>
      </c>
    </row>
    <row r="229" s="13" customFormat="1">
      <c r="A229" s="13"/>
      <c r="B229" s="233"/>
      <c r="C229" s="234"/>
      <c r="D229" s="226" t="s">
        <v>242</v>
      </c>
      <c r="E229" s="234"/>
      <c r="F229" s="235" t="s">
        <v>4489</v>
      </c>
      <c r="G229" s="234"/>
      <c r="H229" s="236">
        <v>1.734</v>
      </c>
      <c r="I229" s="237"/>
      <c r="J229" s="234"/>
      <c r="K229" s="234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242</v>
      </c>
      <c r="AU229" s="242" t="s">
        <v>80</v>
      </c>
      <c r="AV229" s="13" t="s">
        <v>82</v>
      </c>
      <c r="AW229" s="13" t="s">
        <v>4</v>
      </c>
      <c r="AX229" s="13" t="s">
        <v>80</v>
      </c>
      <c r="AY229" s="242" t="s">
        <v>214</v>
      </c>
    </row>
    <row r="230" s="2" customFormat="1" ht="16.5" customHeight="1">
      <c r="A230" s="39"/>
      <c r="B230" s="40"/>
      <c r="C230" s="213" t="s">
        <v>421</v>
      </c>
      <c r="D230" s="213" t="s">
        <v>217</v>
      </c>
      <c r="E230" s="214" t="s">
        <v>2185</v>
      </c>
      <c r="F230" s="215" t="s">
        <v>2186</v>
      </c>
      <c r="G230" s="216" t="s">
        <v>321</v>
      </c>
      <c r="H230" s="217">
        <v>31</v>
      </c>
      <c r="I230" s="218"/>
      <c r="J230" s="219">
        <f>ROUND(I230*H230,2)</f>
        <v>0</v>
      </c>
      <c r="K230" s="215" t="s">
        <v>221</v>
      </c>
      <c r="L230" s="45"/>
      <c r="M230" s="220" t="s">
        <v>19</v>
      </c>
      <c r="N230" s="221" t="s">
        <v>44</v>
      </c>
      <c r="O230" s="85"/>
      <c r="P230" s="222">
        <f>O230*H230</f>
        <v>0</v>
      </c>
      <c r="Q230" s="222">
        <v>0.089219999999999994</v>
      </c>
      <c r="R230" s="222">
        <f>Q230*H230</f>
        <v>2.7658199999999997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222</v>
      </c>
      <c r="AT230" s="224" t="s">
        <v>217</v>
      </c>
      <c r="AU230" s="224" t="s">
        <v>80</v>
      </c>
      <c r="AY230" s="18" t="s">
        <v>214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80</v>
      </c>
      <c r="BK230" s="225">
        <f>ROUND(I230*H230,2)</f>
        <v>0</v>
      </c>
      <c r="BL230" s="18" t="s">
        <v>222</v>
      </c>
      <c r="BM230" s="224" t="s">
        <v>4490</v>
      </c>
    </row>
    <row r="231" s="2" customFormat="1">
      <c r="A231" s="39"/>
      <c r="B231" s="40"/>
      <c r="C231" s="41"/>
      <c r="D231" s="226" t="s">
        <v>224</v>
      </c>
      <c r="E231" s="41"/>
      <c r="F231" s="227" t="s">
        <v>2188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224</v>
      </c>
      <c r="AU231" s="18" t="s">
        <v>80</v>
      </c>
    </row>
    <row r="232" s="2" customFormat="1">
      <c r="A232" s="39"/>
      <c r="B232" s="40"/>
      <c r="C232" s="41"/>
      <c r="D232" s="231" t="s">
        <v>226</v>
      </c>
      <c r="E232" s="41"/>
      <c r="F232" s="232" t="s">
        <v>2189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226</v>
      </c>
      <c r="AU232" s="18" t="s">
        <v>80</v>
      </c>
    </row>
    <row r="233" s="13" customFormat="1">
      <c r="A233" s="13"/>
      <c r="B233" s="233"/>
      <c r="C233" s="234"/>
      <c r="D233" s="226" t="s">
        <v>242</v>
      </c>
      <c r="E233" s="254" t="s">
        <v>19</v>
      </c>
      <c r="F233" s="235" t="s">
        <v>4491</v>
      </c>
      <c r="G233" s="234"/>
      <c r="H233" s="236">
        <v>31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242</v>
      </c>
      <c r="AU233" s="242" t="s">
        <v>80</v>
      </c>
      <c r="AV233" s="13" t="s">
        <v>82</v>
      </c>
      <c r="AW233" s="13" t="s">
        <v>35</v>
      </c>
      <c r="AX233" s="13" t="s">
        <v>73</v>
      </c>
      <c r="AY233" s="242" t="s">
        <v>214</v>
      </c>
    </row>
    <row r="234" s="2" customFormat="1" ht="16.5" customHeight="1">
      <c r="A234" s="39"/>
      <c r="B234" s="40"/>
      <c r="C234" s="243" t="s">
        <v>428</v>
      </c>
      <c r="D234" s="243" t="s">
        <v>254</v>
      </c>
      <c r="E234" s="244" t="s">
        <v>2200</v>
      </c>
      <c r="F234" s="245" t="s">
        <v>2201</v>
      </c>
      <c r="G234" s="246" t="s">
        <v>321</v>
      </c>
      <c r="H234" s="247">
        <v>3.0899999999999999</v>
      </c>
      <c r="I234" s="248"/>
      <c r="J234" s="249">
        <f>ROUND(I234*H234,2)</f>
        <v>0</v>
      </c>
      <c r="K234" s="245" t="s">
        <v>221</v>
      </c>
      <c r="L234" s="250"/>
      <c r="M234" s="251" t="s">
        <v>19</v>
      </c>
      <c r="N234" s="252" t="s">
        <v>44</v>
      </c>
      <c r="O234" s="85"/>
      <c r="P234" s="222">
        <f>O234*H234</f>
        <v>0</v>
      </c>
      <c r="Q234" s="222">
        <v>0.113</v>
      </c>
      <c r="R234" s="222">
        <f>Q234*H234</f>
        <v>0.34916999999999998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215</v>
      </c>
      <c r="AT234" s="224" t="s">
        <v>254</v>
      </c>
      <c r="AU234" s="224" t="s">
        <v>80</v>
      </c>
      <c r="AY234" s="18" t="s">
        <v>214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80</v>
      </c>
      <c r="BK234" s="225">
        <f>ROUND(I234*H234,2)</f>
        <v>0</v>
      </c>
      <c r="BL234" s="18" t="s">
        <v>222</v>
      </c>
      <c r="BM234" s="224" t="s">
        <v>4492</v>
      </c>
    </row>
    <row r="235" s="2" customFormat="1">
      <c r="A235" s="39"/>
      <c r="B235" s="40"/>
      <c r="C235" s="41"/>
      <c r="D235" s="226" t="s">
        <v>224</v>
      </c>
      <c r="E235" s="41"/>
      <c r="F235" s="227" t="s">
        <v>2201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224</v>
      </c>
      <c r="AU235" s="18" t="s">
        <v>80</v>
      </c>
    </row>
    <row r="236" s="2" customFormat="1">
      <c r="A236" s="39"/>
      <c r="B236" s="40"/>
      <c r="C236" s="41"/>
      <c r="D236" s="226" t="s">
        <v>507</v>
      </c>
      <c r="E236" s="41"/>
      <c r="F236" s="253" t="s">
        <v>4487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507</v>
      </c>
      <c r="AU236" s="18" t="s">
        <v>80</v>
      </c>
    </row>
    <row r="237" s="13" customFormat="1">
      <c r="A237" s="13"/>
      <c r="B237" s="233"/>
      <c r="C237" s="234"/>
      <c r="D237" s="226" t="s">
        <v>242</v>
      </c>
      <c r="E237" s="254" t="s">
        <v>19</v>
      </c>
      <c r="F237" s="235" t="s">
        <v>4493</v>
      </c>
      <c r="G237" s="234"/>
      <c r="H237" s="236">
        <v>3</v>
      </c>
      <c r="I237" s="237"/>
      <c r="J237" s="234"/>
      <c r="K237" s="234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242</v>
      </c>
      <c r="AU237" s="242" t="s">
        <v>80</v>
      </c>
      <c r="AV237" s="13" t="s">
        <v>82</v>
      </c>
      <c r="AW237" s="13" t="s">
        <v>35</v>
      </c>
      <c r="AX237" s="13" t="s">
        <v>80</v>
      </c>
      <c r="AY237" s="242" t="s">
        <v>214</v>
      </c>
    </row>
    <row r="238" s="13" customFormat="1">
      <c r="A238" s="13"/>
      <c r="B238" s="233"/>
      <c r="C238" s="234"/>
      <c r="D238" s="226" t="s">
        <v>242</v>
      </c>
      <c r="E238" s="234"/>
      <c r="F238" s="235" t="s">
        <v>4494</v>
      </c>
      <c r="G238" s="234"/>
      <c r="H238" s="236">
        <v>3.0899999999999999</v>
      </c>
      <c r="I238" s="237"/>
      <c r="J238" s="234"/>
      <c r="K238" s="234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242</v>
      </c>
      <c r="AU238" s="242" t="s">
        <v>80</v>
      </c>
      <c r="AV238" s="13" t="s">
        <v>82</v>
      </c>
      <c r="AW238" s="13" t="s">
        <v>4</v>
      </c>
      <c r="AX238" s="13" t="s">
        <v>80</v>
      </c>
      <c r="AY238" s="242" t="s">
        <v>214</v>
      </c>
    </row>
    <row r="239" s="2" customFormat="1" ht="16.5" customHeight="1">
      <c r="A239" s="39"/>
      <c r="B239" s="40"/>
      <c r="C239" s="243" t="s">
        <v>433</v>
      </c>
      <c r="D239" s="243" t="s">
        <v>254</v>
      </c>
      <c r="E239" s="244" t="s">
        <v>2206</v>
      </c>
      <c r="F239" s="245" t="s">
        <v>2207</v>
      </c>
      <c r="G239" s="246" t="s">
        <v>321</v>
      </c>
      <c r="H239" s="247">
        <v>3.2959999999999998</v>
      </c>
      <c r="I239" s="248"/>
      <c r="J239" s="249">
        <f>ROUND(I239*H239,2)</f>
        <v>0</v>
      </c>
      <c r="K239" s="245" t="s">
        <v>221</v>
      </c>
      <c r="L239" s="250"/>
      <c r="M239" s="251" t="s">
        <v>19</v>
      </c>
      <c r="N239" s="252" t="s">
        <v>44</v>
      </c>
      <c r="O239" s="85"/>
      <c r="P239" s="222">
        <f>O239*H239</f>
        <v>0</v>
      </c>
      <c r="Q239" s="222">
        <v>0.13100000000000001</v>
      </c>
      <c r="R239" s="222">
        <f>Q239*H239</f>
        <v>0.43177599999999999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215</v>
      </c>
      <c r="AT239" s="224" t="s">
        <v>254</v>
      </c>
      <c r="AU239" s="224" t="s">
        <v>80</v>
      </c>
      <c r="AY239" s="18" t="s">
        <v>214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80</v>
      </c>
      <c r="BK239" s="225">
        <f>ROUND(I239*H239,2)</f>
        <v>0</v>
      </c>
      <c r="BL239" s="18" t="s">
        <v>222</v>
      </c>
      <c r="BM239" s="224" t="s">
        <v>4495</v>
      </c>
    </row>
    <row r="240" s="2" customFormat="1">
      <c r="A240" s="39"/>
      <c r="B240" s="40"/>
      <c r="C240" s="41"/>
      <c r="D240" s="226" t="s">
        <v>224</v>
      </c>
      <c r="E240" s="41"/>
      <c r="F240" s="227" t="s">
        <v>2207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224</v>
      </c>
      <c r="AU240" s="18" t="s">
        <v>80</v>
      </c>
    </row>
    <row r="241" s="2" customFormat="1">
      <c r="A241" s="39"/>
      <c r="B241" s="40"/>
      <c r="C241" s="41"/>
      <c r="D241" s="226" t="s">
        <v>507</v>
      </c>
      <c r="E241" s="41"/>
      <c r="F241" s="253" t="s">
        <v>4487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507</v>
      </c>
      <c r="AU241" s="18" t="s">
        <v>80</v>
      </c>
    </row>
    <row r="242" s="13" customFormat="1">
      <c r="A242" s="13"/>
      <c r="B242" s="233"/>
      <c r="C242" s="234"/>
      <c r="D242" s="226" t="s">
        <v>242</v>
      </c>
      <c r="E242" s="254" t="s">
        <v>19</v>
      </c>
      <c r="F242" s="235" t="s">
        <v>4496</v>
      </c>
      <c r="G242" s="234"/>
      <c r="H242" s="236">
        <v>3.2000000000000002</v>
      </c>
      <c r="I242" s="237"/>
      <c r="J242" s="234"/>
      <c r="K242" s="234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242</v>
      </c>
      <c r="AU242" s="242" t="s">
        <v>80</v>
      </c>
      <c r="AV242" s="13" t="s">
        <v>82</v>
      </c>
      <c r="AW242" s="13" t="s">
        <v>35</v>
      </c>
      <c r="AX242" s="13" t="s">
        <v>80</v>
      </c>
      <c r="AY242" s="242" t="s">
        <v>214</v>
      </c>
    </row>
    <row r="243" s="13" customFormat="1">
      <c r="A243" s="13"/>
      <c r="B243" s="233"/>
      <c r="C243" s="234"/>
      <c r="D243" s="226" t="s">
        <v>242</v>
      </c>
      <c r="E243" s="234"/>
      <c r="F243" s="235" t="s">
        <v>4497</v>
      </c>
      <c r="G243" s="234"/>
      <c r="H243" s="236">
        <v>3.2959999999999998</v>
      </c>
      <c r="I243" s="237"/>
      <c r="J243" s="234"/>
      <c r="K243" s="234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242</v>
      </c>
      <c r="AU243" s="242" t="s">
        <v>80</v>
      </c>
      <c r="AV243" s="13" t="s">
        <v>82</v>
      </c>
      <c r="AW243" s="13" t="s">
        <v>4</v>
      </c>
      <c r="AX243" s="13" t="s">
        <v>80</v>
      </c>
      <c r="AY243" s="242" t="s">
        <v>214</v>
      </c>
    </row>
    <row r="244" s="12" customFormat="1" ht="25.92" customHeight="1">
      <c r="A244" s="12"/>
      <c r="B244" s="197"/>
      <c r="C244" s="198"/>
      <c r="D244" s="199" t="s">
        <v>72</v>
      </c>
      <c r="E244" s="200" t="s">
        <v>215</v>
      </c>
      <c r="F244" s="200" t="s">
        <v>216</v>
      </c>
      <c r="G244" s="198"/>
      <c r="H244" s="198"/>
      <c r="I244" s="201"/>
      <c r="J244" s="202">
        <f>BK244</f>
        <v>0</v>
      </c>
      <c r="K244" s="198"/>
      <c r="L244" s="203"/>
      <c r="M244" s="204"/>
      <c r="N244" s="205"/>
      <c r="O244" s="205"/>
      <c r="P244" s="206">
        <f>P245+SUM(P246:P259)+P266+P321</f>
        <v>0</v>
      </c>
      <c r="Q244" s="205"/>
      <c r="R244" s="206">
        <f>R245+SUM(R246:R259)+R266+R321</f>
        <v>10.56442</v>
      </c>
      <c r="S244" s="205"/>
      <c r="T244" s="207">
        <f>T245+SUM(T246:T259)+T266+T321</f>
        <v>13.068200000000001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8" t="s">
        <v>80</v>
      </c>
      <c r="AT244" s="209" t="s">
        <v>72</v>
      </c>
      <c r="AU244" s="209" t="s">
        <v>73</v>
      </c>
      <c r="AY244" s="208" t="s">
        <v>214</v>
      </c>
      <c r="BK244" s="210">
        <f>BK245+SUM(BK246:BK259)+BK266+BK321</f>
        <v>0</v>
      </c>
    </row>
    <row r="245" s="2" customFormat="1" ht="16.5" customHeight="1">
      <c r="A245" s="39"/>
      <c r="B245" s="40"/>
      <c r="C245" s="213" t="s">
        <v>439</v>
      </c>
      <c r="D245" s="213" t="s">
        <v>217</v>
      </c>
      <c r="E245" s="214" t="s">
        <v>4498</v>
      </c>
      <c r="F245" s="215" t="s">
        <v>4499</v>
      </c>
      <c r="G245" s="216" t="s">
        <v>277</v>
      </c>
      <c r="H245" s="217">
        <v>1</v>
      </c>
      <c r="I245" s="218"/>
      <c r="J245" s="219">
        <f>ROUND(I245*H245,2)</f>
        <v>0</v>
      </c>
      <c r="K245" s="215" t="s">
        <v>221</v>
      </c>
      <c r="L245" s="45"/>
      <c r="M245" s="220" t="s">
        <v>19</v>
      </c>
      <c r="N245" s="221" t="s">
        <v>44</v>
      </c>
      <c r="O245" s="85"/>
      <c r="P245" s="222">
        <f>O245*H245</f>
        <v>0</v>
      </c>
      <c r="Q245" s="222">
        <v>0.010189999999999999</v>
      </c>
      <c r="R245" s="222">
        <f>Q245*H245</f>
        <v>0.010189999999999999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222</v>
      </c>
      <c r="AT245" s="224" t="s">
        <v>217</v>
      </c>
      <c r="AU245" s="224" t="s">
        <v>80</v>
      </c>
      <c r="AY245" s="18" t="s">
        <v>214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80</v>
      </c>
      <c r="BK245" s="225">
        <f>ROUND(I245*H245,2)</f>
        <v>0</v>
      </c>
      <c r="BL245" s="18" t="s">
        <v>222</v>
      </c>
      <c r="BM245" s="224" t="s">
        <v>4500</v>
      </c>
    </row>
    <row r="246" s="2" customFormat="1">
      <c r="A246" s="39"/>
      <c r="B246" s="40"/>
      <c r="C246" s="41"/>
      <c r="D246" s="226" t="s">
        <v>224</v>
      </c>
      <c r="E246" s="41"/>
      <c r="F246" s="227" t="s">
        <v>4499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224</v>
      </c>
      <c r="AU246" s="18" t="s">
        <v>80</v>
      </c>
    </row>
    <row r="247" s="2" customFormat="1">
      <c r="A247" s="39"/>
      <c r="B247" s="40"/>
      <c r="C247" s="41"/>
      <c r="D247" s="231" t="s">
        <v>226</v>
      </c>
      <c r="E247" s="41"/>
      <c r="F247" s="232" t="s">
        <v>4501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226</v>
      </c>
      <c r="AU247" s="18" t="s">
        <v>80</v>
      </c>
    </row>
    <row r="248" s="2" customFormat="1" ht="16.5" customHeight="1">
      <c r="A248" s="39"/>
      <c r="B248" s="40"/>
      <c r="C248" s="243" t="s">
        <v>443</v>
      </c>
      <c r="D248" s="243" t="s">
        <v>254</v>
      </c>
      <c r="E248" s="244" t="s">
        <v>4502</v>
      </c>
      <c r="F248" s="245" t="s">
        <v>4503</v>
      </c>
      <c r="G248" s="246" t="s">
        <v>277</v>
      </c>
      <c r="H248" s="247">
        <v>1</v>
      </c>
      <c r="I248" s="248"/>
      <c r="J248" s="249">
        <f>ROUND(I248*H248,2)</f>
        <v>0</v>
      </c>
      <c r="K248" s="245" t="s">
        <v>221</v>
      </c>
      <c r="L248" s="250"/>
      <c r="M248" s="251" t="s">
        <v>19</v>
      </c>
      <c r="N248" s="252" t="s">
        <v>44</v>
      </c>
      <c r="O248" s="85"/>
      <c r="P248" s="222">
        <f>O248*H248</f>
        <v>0</v>
      </c>
      <c r="Q248" s="222">
        <v>0.73999999999999999</v>
      </c>
      <c r="R248" s="222">
        <f>Q248*H248</f>
        <v>0.73999999999999999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215</v>
      </c>
      <c r="AT248" s="224" t="s">
        <v>254</v>
      </c>
      <c r="AU248" s="224" t="s">
        <v>80</v>
      </c>
      <c r="AY248" s="18" t="s">
        <v>214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80</v>
      </c>
      <c r="BK248" s="225">
        <f>ROUND(I248*H248,2)</f>
        <v>0</v>
      </c>
      <c r="BL248" s="18" t="s">
        <v>222</v>
      </c>
      <c r="BM248" s="224" t="s">
        <v>4504</v>
      </c>
    </row>
    <row r="249" s="2" customFormat="1">
      <c r="A249" s="39"/>
      <c r="B249" s="40"/>
      <c r="C249" s="41"/>
      <c r="D249" s="226" t="s">
        <v>224</v>
      </c>
      <c r="E249" s="41"/>
      <c r="F249" s="227" t="s">
        <v>4503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224</v>
      </c>
      <c r="AU249" s="18" t="s">
        <v>80</v>
      </c>
    </row>
    <row r="250" s="2" customFormat="1" ht="16.5" customHeight="1">
      <c r="A250" s="39"/>
      <c r="B250" s="40"/>
      <c r="C250" s="213" t="s">
        <v>449</v>
      </c>
      <c r="D250" s="213" t="s">
        <v>217</v>
      </c>
      <c r="E250" s="214" t="s">
        <v>4505</v>
      </c>
      <c r="F250" s="215" t="s">
        <v>4506</v>
      </c>
      <c r="G250" s="216" t="s">
        <v>277</v>
      </c>
      <c r="H250" s="217">
        <v>1</v>
      </c>
      <c r="I250" s="218"/>
      <c r="J250" s="219">
        <f>ROUND(I250*H250,2)</f>
        <v>0</v>
      </c>
      <c r="K250" s="215" t="s">
        <v>221</v>
      </c>
      <c r="L250" s="45"/>
      <c r="M250" s="220" t="s">
        <v>19</v>
      </c>
      <c r="N250" s="221" t="s">
        <v>44</v>
      </c>
      <c r="O250" s="85"/>
      <c r="P250" s="222">
        <f>O250*H250</f>
        <v>0</v>
      </c>
      <c r="Q250" s="222">
        <v>0.039269999999999999</v>
      </c>
      <c r="R250" s="222">
        <f>Q250*H250</f>
        <v>0.039269999999999999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222</v>
      </c>
      <c r="AT250" s="224" t="s">
        <v>217</v>
      </c>
      <c r="AU250" s="224" t="s">
        <v>80</v>
      </c>
      <c r="AY250" s="18" t="s">
        <v>214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80</v>
      </c>
      <c r="BK250" s="225">
        <f>ROUND(I250*H250,2)</f>
        <v>0</v>
      </c>
      <c r="BL250" s="18" t="s">
        <v>222</v>
      </c>
      <c r="BM250" s="224" t="s">
        <v>4507</v>
      </c>
    </row>
    <row r="251" s="2" customFormat="1">
      <c r="A251" s="39"/>
      <c r="B251" s="40"/>
      <c r="C251" s="41"/>
      <c r="D251" s="226" t="s">
        <v>224</v>
      </c>
      <c r="E251" s="41"/>
      <c r="F251" s="227" t="s">
        <v>4506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224</v>
      </c>
      <c r="AU251" s="18" t="s">
        <v>80</v>
      </c>
    </row>
    <row r="252" s="2" customFormat="1">
      <c r="A252" s="39"/>
      <c r="B252" s="40"/>
      <c r="C252" s="41"/>
      <c r="D252" s="231" t="s">
        <v>226</v>
      </c>
      <c r="E252" s="41"/>
      <c r="F252" s="232" t="s">
        <v>4508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226</v>
      </c>
      <c r="AU252" s="18" t="s">
        <v>80</v>
      </c>
    </row>
    <row r="253" s="2" customFormat="1" ht="16.5" customHeight="1">
      <c r="A253" s="39"/>
      <c r="B253" s="40"/>
      <c r="C253" s="243" t="s">
        <v>455</v>
      </c>
      <c r="D253" s="243" t="s">
        <v>254</v>
      </c>
      <c r="E253" s="244" t="s">
        <v>4509</v>
      </c>
      <c r="F253" s="245" t="s">
        <v>4510</v>
      </c>
      <c r="G253" s="246" t="s">
        <v>277</v>
      </c>
      <c r="H253" s="247">
        <v>1</v>
      </c>
      <c r="I253" s="248"/>
      <c r="J253" s="249">
        <f>ROUND(I253*H253,2)</f>
        <v>0</v>
      </c>
      <c r="K253" s="245" t="s">
        <v>221</v>
      </c>
      <c r="L253" s="250"/>
      <c r="M253" s="251" t="s">
        <v>19</v>
      </c>
      <c r="N253" s="252" t="s">
        <v>44</v>
      </c>
      <c r="O253" s="85"/>
      <c r="P253" s="222">
        <f>O253*H253</f>
        <v>0</v>
      </c>
      <c r="Q253" s="222">
        <v>0.52100000000000002</v>
      </c>
      <c r="R253" s="222">
        <f>Q253*H253</f>
        <v>0.52100000000000002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215</v>
      </c>
      <c r="AT253" s="224" t="s">
        <v>254</v>
      </c>
      <c r="AU253" s="224" t="s">
        <v>80</v>
      </c>
      <c r="AY253" s="18" t="s">
        <v>214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80</v>
      </c>
      <c r="BK253" s="225">
        <f>ROUND(I253*H253,2)</f>
        <v>0</v>
      </c>
      <c r="BL253" s="18" t="s">
        <v>222</v>
      </c>
      <c r="BM253" s="224" t="s">
        <v>4511</v>
      </c>
    </row>
    <row r="254" s="2" customFormat="1">
      <c r="A254" s="39"/>
      <c r="B254" s="40"/>
      <c r="C254" s="41"/>
      <c r="D254" s="226" t="s">
        <v>224</v>
      </c>
      <c r="E254" s="41"/>
      <c r="F254" s="227" t="s">
        <v>4510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224</v>
      </c>
      <c r="AU254" s="18" t="s">
        <v>80</v>
      </c>
    </row>
    <row r="255" s="2" customFormat="1" ht="16.5" customHeight="1">
      <c r="A255" s="39"/>
      <c r="B255" s="40"/>
      <c r="C255" s="213" t="s">
        <v>459</v>
      </c>
      <c r="D255" s="213" t="s">
        <v>217</v>
      </c>
      <c r="E255" s="214" t="s">
        <v>2255</v>
      </c>
      <c r="F255" s="215" t="s">
        <v>2256</v>
      </c>
      <c r="G255" s="216" t="s">
        <v>277</v>
      </c>
      <c r="H255" s="217">
        <v>1</v>
      </c>
      <c r="I255" s="218"/>
      <c r="J255" s="219">
        <f>ROUND(I255*H255,2)</f>
        <v>0</v>
      </c>
      <c r="K255" s="215" t="s">
        <v>19</v>
      </c>
      <c r="L255" s="45"/>
      <c r="M255" s="220" t="s">
        <v>19</v>
      </c>
      <c r="N255" s="221" t="s">
        <v>44</v>
      </c>
      <c r="O255" s="85"/>
      <c r="P255" s="222">
        <f>O255*H255</f>
        <v>0</v>
      </c>
      <c r="Q255" s="222">
        <v>0.089999999999999997</v>
      </c>
      <c r="R255" s="222">
        <f>Q255*H255</f>
        <v>0.089999999999999997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222</v>
      </c>
      <c r="AT255" s="224" t="s">
        <v>217</v>
      </c>
      <c r="AU255" s="224" t="s">
        <v>80</v>
      </c>
      <c r="AY255" s="18" t="s">
        <v>214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80</v>
      </c>
      <c r="BK255" s="225">
        <f>ROUND(I255*H255,2)</f>
        <v>0</v>
      </c>
      <c r="BL255" s="18" t="s">
        <v>222</v>
      </c>
      <c r="BM255" s="224" t="s">
        <v>4512</v>
      </c>
    </row>
    <row r="256" s="2" customFormat="1">
      <c r="A256" s="39"/>
      <c r="B256" s="40"/>
      <c r="C256" s="41"/>
      <c r="D256" s="226" t="s">
        <v>224</v>
      </c>
      <c r="E256" s="41"/>
      <c r="F256" s="227" t="s">
        <v>2258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224</v>
      </c>
      <c r="AU256" s="18" t="s">
        <v>80</v>
      </c>
    </row>
    <row r="257" s="2" customFormat="1" ht="16.5" customHeight="1">
      <c r="A257" s="39"/>
      <c r="B257" s="40"/>
      <c r="C257" s="243" t="s">
        <v>464</v>
      </c>
      <c r="D257" s="243" t="s">
        <v>254</v>
      </c>
      <c r="E257" s="244" t="s">
        <v>2259</v>
      </c>
      <c r="F257" s="245" t="s">
        <v>2260</v>
      </c>
      <c r="G257" s="246" t="s">
        <v>277</v>
      </c>
      <c r="H257" s="247">
        <v>1</v>
      </c>
      <c r="I257" s="248"/>
      <c r="J257" s="249">
        <f>ROUND(I257*H257,2)</f>
        <v>0</v>
      </c>
      <c r="K257" s="245" t="s">
        <v>221</v>
      </c>
      <c r="L257" s="250"/>
      <c r="M257" s="251" t="s">
        <v>19</v>
      </c>
      <c r="N257" s="252" t="s">
        <v>44</v>
      </c>
      <c r="O257" s="85"/>
      <c r="P257" s="222">
        <f>O257*H257</f>
        <v>0</v>
      </c>
      <c r="Q257" s="222">
        <v>0.050000000000000003</v>
      </c>
      <c r="R257" s="222">
        <f>Q257*H257</f>
        <v>0.050000000000000003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215</v>
      </c>
      <c r="AT257" s="224" t="s">
        <v>254</v>
      </c>
      <c r="AU257" s="224" t="s">
        <v>80</v>
      </c>
      <c r="AY257" s="18" t="s">
        <v>214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80</v>
      </c>
      <c r="BK257" s="225">
        <f>ROUND(I257*H257,2)</f>
        <v>0</v>
      </c>
      <c r="BL257" s="18" t="s">
        <v>222</v>
      </c>
      <c r="BM257" s="224" t="s">
        <v>4513</v>
      </c>
    </row>
    <row r="258" s="2" customFormat="1">
      <c r="A258" s="39"/>
      <c r="B258" s="40"/>
      <c r="C258" s="41"/>
      <c r="D258" s="226" t="s">
        <v>224</v>
      </c>
      <c r="E258" s="41"/>
      <c r="F258" s="227" t="s">
        <v>2260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224</v>
      </c>
      <c r="AU258" s="18" t="s">
        <v>80</v>
      </c>
    </row>
    <row r="259" s="12" customFormat="1" ht="22.8" customHeight="1">
      <c r="A259" s="12"/>
      <c r="B259" s="197"/>
      <c r="C259" s="198"/>
      <c r="D259" s="199" t="s">
        <v>72</v>
      </c>
      <c r="E259" s="211" t="s">
        <v>259</v>
      </c>
      <c r="F259" s="211" t="s">
        <v>2232</v>
      </c>
      <c r="G259" s="198"/>
      <c r="H259" s="198"/>
      <c r="I259" s="201"/>
      <c r="J259" s="212">
        <f>BK259</f>
        <v>0</v>
      </c>
      <c r="K259" s="198"/>
      <c r="L259" s="203"/>
      <c r="M259" s="204"/>
      <c r="N259" s="205"/>
      <c r="O259" s="205"/>
      <c r="P259" s="206">
        <f>SUM(P260:P265)</f>
        <v>0</v>
      </c>
      <c r="Q259" s="205"/>
      <c r="R259" s="206">
        <f>SUM(R260:R265)</f>
        <v>2.2194000000000003</v>
      </c>
      <c r="S259" s="205"/>
      <c r="T259" s="207">
        <f>SUM(T260:T265)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8" t="s">
        <v>80</v>
      </c>
      <c r="AT259" s="209" t="s">
        <v>72</v>
      </c>
      <c r="AU259" s="209" t="s">
        <v>80</v>
      </c>
      <c r="AY259" s="208" t="s">
        <v>214</v>
      </c>
      <c r="BK259" s="210">
        <f>SUM(BK260:BK265)</f>
        <v>0</v>
      </c>
    </row>
    <row r="260" s="2" customFormat="1" ht="16.5" customHeight="1">
      <c r="A260" s="39"/>
      <c r="B260" s="40"/>
      <c r="C260" s="213" t="s">
        <v>470</v>
      </c>
      <c r="D260" s="213" t="s">
        <v>217</v>
      </c>
      <c r="E260" s="214" t="s">
        <v>2233</v>
      </c>
      <c r="F260" s="215" t="s">
        <v>2234</v>
      </c>
      <c r="G260" s="216" t="s">
        <v>220</v>
      </c>
      <c r="H260" s="217">
        <v>10</v>
      </c>
      <c r="I260" s="218"/>
      <c r="J260" s="219">
        <f>ROUND(I260*H260,2)</f>
        <v>0</v>
      </c>
      <c r="K260" s="215" t="s">
        <v>221</v>
      </c>
      <c r="L260" s="45"/>
      <c r="M260" s="220" t="s">
        <v>19</v>
      </c>
      <c r="N260" s="221" t="s">
        <v>44</v>
      </c>
      <c r="O260" s="85"/>
      <c r="P260" s="222">
        <f>O260*H260</f>
        <v>0</v>
      </c>
      <c r="Q260" s="222">
        <v>0.0015</v>
      </c>
      <c r="R260" s="222">
        <f>Q260*H260</f>
        <v>0.014999999999999999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222</v>
      </c>
      <c r="AT260" s="224" t="s">
        <v>217</v>
      </c>
      <c r="AU260" s="224" t="s">
        <v>82</v>
      </c>
      <c r="AY260" s="18" t="s">
        <v>214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80</v>
      </c>
      <c r="BK260" s="225">
        <f>ROUND(I260*H260,2)</f>
        <v>0</v>
      </c>
      <c r="BL260" s="18" t="s">
        <v>222</v>
      </c>
      <c r="BM260" s="224" t="s">
        <v>4514</v>
      </c>
    </row>
    <row r="261" s="2" customFormat="1">
      <c r="A261" s="39"/>
      <c r="B261" s="40"/>
      <c r="C261" s="41"/>
      <c r="D261" s="226" t="s">
        <v>224</v>
      </c>
      <c r="E261" s="41"/>
      <c r="F261" s="227" t="s">
        <v>2236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224</v>
      </c>
      <c r="AU261" s="18" t="s">
        <v>82</v>
      </c>
    </row>
    <row r="262" s="2" customFormat="1">
      <c r="A262" s="39"/>
      <c r="B262" s="40"/>
      <c r="C262" s="41"/>
      <c r="D262" s="231" t="s">
        <v>226</v>
      </c>
      <c r="E262" s="41"/>
      <c r="F262" s="232" t="s">
        <v>2237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226</v>
      </c>
      <c r="AU262" s="18" t="s">
        <v>82</v>
      </c>
    </row>
    <row r="263" s="2" customFormat="1" ht="16.5" customHeight="1">
      <c r="A263" s="39"/>
      <c r="B263" s="40"/>
      <c r="C263" s="213" t="s">
        <v>476</v>
      </c>
      <c r="D263" s="213" t="s">
        <v>217</v>
      </c>
      <c r="E263" s="214" t="s">
        <v>4515</v>
      </c>
      <c r="F263" s="215" t="s">
        <v>4516</v>
      </c>
      <c r="G263" s="216" t="s">
        <v>321</v>
      </c>
      <c r="H263" s="217">
        <v>12</v>
      </c>
      <c r="I263" s="218"/>
      <c r="J263" s="219">
        <f>ROUND(I263*H263,2)</f>
        <v>0</v>
      </c>
      <c r="K263" s="215" t="s">
        <v>221</v>
      </c>
      <c r="L263" s="45"/>
      <c r="M263" s="220" t="s">
        <v>19</v>
      </c>
      <c r="N263" s="221" t="s">
        <v>44</v>
      </c>
      <c r="O263" s="85"/>
      <c r="P263" s="222">
        <f>O263*H263</f>
        <v>0</v>
      </c>
      <c r="Q263" s="222">
        <v>0.1837</v>
      </c>
      <c r="R263" s="222">
        <f>Q263*H263</f>
        <v>2.2044000000000001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222</v>
      </c>
      <c r="AT263" s="224" t="s">
        <v>217</v>
      </c>
      <c r="AU263" s="224" t="s">
        <v>82</v>
      </c>
      <c r="AY263" s="18" t="s">
        <v>214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80</v>
      </c>
      <c r="BK263" s="225">
        <f>ROUND(I263*H263,2)</f>
        <v>0</v>
      </c>
      <c r="BL263" s="18" t="s">
        <v>222</v>
      </c>
      <c r="BM263" s="224" t="s">
        <v>4517</v>
      </c>
    </row>
    <row r="264" s="2" customFormat="1">
      <c r="A264" s="39"/>
      <c r="B264" s="40"/>
      <c r="C264" s="41"/>
      <c r="D264" s="226" t="s">
        <v>224</v>
      </c>
      <c r="E264" s="41"/>
      <c r="F264" s="227" t="s">
        <v>4518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224</v>
      </c>
      <c r="AU264" s="18" t="s">
        <v>82</v>
      </c>
    </row>
    <row r="265" s="2" customFormat="1">
      <c r="A265" s="39"/>
      <c r="B265" s="40"/>
      <c r="C265" s="41"/>
      <c r="D265" s="231" t="s">
        <v>226</v>
      </c>
      <c r="E265" s="41"/>
      <c r="F265" s="232" t="s">
        <v>4519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226</v>
      </c>
      <c r="AU265" s="18" t="s">
        <v>82</v>
      </c>
    </row>
    <row r="266" s="12" customFormat="1" ht="22.8" customHeight="1">
      <c r="A266" s="12"/>
      <c r="B266" s="197"/>
      <c r="C266" s="198"/>
      <c r="D266" s="199" t="s">
        <v>72</v>
      </c>
      <c r="E266" s="211" t="s">
        <v>270</v>
      </c>
      <c r="F266" s="211" t="s">
        <v>2262</v>
      </c>
      <c r="G266" s="198"/>
      <c r="H266" s="198"/>
      <c r="I266" s="201"/>
      <c r="J266" s="212">
        <f>BK266</f>
        <v>0</v>
      </c>
      <c r="K266" s="198"/>
      <c r="L266" s="203"/>
      <c r="M266" s="204"/>
      <c r="N266" s="205"/>
      <c r="O266" s="205"/>
      <c r="P266" s="206">
        <f>SUM(P267:P320)</f>
        <v>0</v>
      </c>
      <c r="Q266" s="205"/>
      <c r="R266" s="206">
        <f>SUM(R267:R320)</f>
        <v>6.8945600000000002</v>
      </c>
      <c r="S266" s="205"/>
      <c r="T266" s="207">
        <f>SUM(T267:T320)</f>
        <v>13.068200000000001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8" t="s">
        <v>80</v>
      </c>
      <c r="AT266" s="209" t="s">
        <v>72</v>
      </c>
      <c r="AU266" s="209" t="s">
        <v>80</v>
      </c>
      <c r="AY266" s="208" t="s">
        <v>214</v>
      </c>
      <c r="BK266" s="210">
        <f>SUM(BK267:BK320)</f>
        <v>0</v>
      </c>
    </row>
    <row r="267" s="2" customFormat="1" ht="16.5" customHeight="1">
      <c r="A267" s="39"/>
      <c r="B267" s="40"/>
      <c r="C267" s="213" t="s">
        <v>482</v>
      </c>
      <c r="D267" s="213" t="s">
        <v>217</v>
      </c>
      <c r="E267" s="214" t="s">
        <v>4520</v>
      </c>
      <c r="F267" s="215" t="s">
        <v>4521</v>
      </c>
      <c r="G267" s="216" t="s">
        <v>277</v>
      </c>
      <c r="H267" s="217">
        <v>600</v>
      </c>
      <c r="I267" s="218"/>
      <c r="J267" s="219">
        <f>ROUND(I267*H267,2)</f>
        <v>0</v>
      </c>
      <c r="K267" s="215" t="s">
        <v>221</v>
      </c>
      <c r="L267" s="45"/>
      <c r="M267" s="220" t="s">
        <v>19</v>
      </c>
      <c r="N267" s="221" t="s">
        <v>44</v>
      </c>
      <c r="O267" s="85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222</v>
      </c>
      <c r="AT267" s="224" t="s">
        <v>217</v>
      </c>
      <c r="AU267" s="224" t="s">
        <v>82</v>
      </c>
      <c r="AY267" s="18" t="s">
        <v>214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80</v>
      </c>
      <c r="BK267" s="225">
        <f>ROUND(I267*H267,2)</f>
        <v>0</v>
      </c>
      <c r="BL267" s="18" t="s">
        <v>222</v>
      </c>
      <c r="BM267" s="224" t="s">
        <v>4522</v>
      </c>
    </row>
    <row r="268" s="2" customFormat="1">
      <c r="A268" s="39"/>
      <c r="B268" s="40"/>
      <c r="C268" s="41"/>
      <c r="D268" s="226" t="s">
        <v>224</v>
      </c>
      <c r="E268" s="41"/>
      <c r="F268" s="227" t="s">
        <v>4523</v>
      </c>
      <c r="G268" s="41"/>
      <c r="H268" s="41"/>
      <c r="I268" s="228"/>
      <c r="J268" s="41"/>
      <c r="K268" s="41"/>
      <c r="L268" s="45"/>
      <c r="M268" s="229"/>
      <c r="N268" s="230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224</v>
      </c>
      <c r="AU268" s="18" t="s">
        <v>82</v>
      </c>
    </row>
    <row r="269" s="2" customFormat="1">
      <c r="A269" s="39"/>
      <c r="B269" s="40"/>
      <c r="C269" s="41"/>
      <c r="D269" s="231" t="s">
        <v>226</v>
      </c>
      <c r="E269" s="41"/>
      <c r="F269" s="232" t="s">
        <v>4524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226</v>
      </c>
      <c r="AU269" s="18" t="s">
        <v>82</v>
      </c>
    </row>
    <row r="270" s="13" customFormat="1">
      <c r="A270" s="13"/>
      <c r="B270" s="233"/>
      <c r="C270" s="234"/>
      <c r="D270" s="226" t="s">
        <v>242</v>
      </c>
      <c r="E270" s="254" t="s">
        <v>19</v>
      </c>
      <c r="F270" s="235" t="s">
        <v>4525</v>
      </c>
      <c r="G270" s="234"/>
      <c r="H270" s="236">
        <v>600</v>
      </c>
      <c r="I270" s="237"/>
      <c r="J270" s="234"/>
      <c r="K270" s="234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242</v>
      </c>
      <c r="AU270" s="242" t="s">
        <v>82</v>
      </c>
      <c r="AV270" s="13" t="s">
        <v>82</v>
      </c>
      <c r="AW270" s="13" t="s">
        <v>35</v>
      </c>
      <c r="AX270" s="13" t="s">
        <v>73</v>
      </c>
      <c r="AY270" s="242" t="s">
        <v>214</v>
      </c>
    </row>
    <row r="271" s="2" customFormat="1" ht="16.5" customHeight="1">
      <c r="A271" s="39"/>
      <c r="B271" s="40"/>
      <c r="C271" s="213" t="s">
        <v>488</v>
      </c>
      <c r="D271" s="213" t="s">
        <v>217</v>
      </c>
      <c r="E271" s="214" t="s">
        <v>4526</v>
      </c>
      <c r="F271" s="215" t="s">
        <v>4527</v>
      </c>
      <c r="G271" s="216" t="s">
        <v>277</v>
      </c>
      <c r="H271" s="217">
        <v>10</v>
      </c>
      <c r="I271" s="218"/>
      <c r="J271" s="219">
        <f>ROUND(I271*H271,2)</f>
        <v>0</v>
      </c>
      <c r="K271" s="215" t="s">
        <v>221</v>
      </c>
      <c r="L271" s="45"/>
      <c r="M271" s="220" t="s">
        <v>19</v>
      </c>
      <c r="N271" s="221" t="s">
        <v>44</v>
      </c>
      <c r="O271" s="85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222</v>
      </c>
      <c r="AT271" s="224" t="s">
        <v>217</v>
      </c>
      <c r="AU271" s="224" t="s">
        <v>82</v>
      </c>
      <c r="AY271" s="18" t="s">
        <v>214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80</v>
      </c>
      <c r="BK271" s="225">
        <f>ROUND(I271*H271,2)</f>
        <v>0</v>
      </c>
      <c r="BL271" s="18" t="s">
        <v>222</v>
      </c>
      <c r="BM271" s="224" t="s">
        <v>4528</v>
      </c>
    </row>
    <row r="272" s="2" customFormat="1">
      <c r="A272" s="39"/>
      <c r="B272" s="40"/>
      <c r="C272" s="41"/>
      <c r="D272" s="226" t="s">
        <v>224</v>
      </c>
      <c r="E272" s="41"/>
      <c r="F272" s="227" t="s">
        <v>4529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224</v>
      </c>
      <c r="AU272" s="18" t="s">
        <v>82</v>
      </c>
    </row>
    <row r="273" s="2" customFormat="1">
      <c r="A273" s="39"/>
      <c r="B273" s="40"/>
      <c r="C273" s="41"/>
      <c r="D273" s="231" t="s">
        <v>226</v>
      </c>
      <c r="E273" s="41"/>
      <c r="F273" s="232" t="s">
        <v>4530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226</v>
      </c>
      <c r="AU273" s="18" t="s">
        <v>82</v>
      </c>
    </row>
    <row r="274" s="2" customFormat="1" ht="16.5" customHeight="1">
      <c r="A274" s="39"/>
      <c r="B274" s="40"/>
      <c r="C274" s="213" t="s">
        <v>493</v>
      </c>
      <c r="D274" s="213" t="s">
        <v>217</v>
      </c>
      <c r="E274" s="214" t="s">
        <v>4531</v>
      </c>
      <c r="F274" s="215" t="s">
        <v>4532</v>
      </c>
      <c r="G274" s="216" t="s">
        <v>277</v>
      </c>
      <c r="H274" s="217">
        <v>2</v>
      </c>
      <c r="I274" s="218"/>
      <c r="J274" s="219">
        <f>ROUND(I274*H274,2)</f>
        <v>0</v>
      </c>
      <c r="K274" s="215" t="s">
        <v>221</v>
      </c>
      <c r="L274" s="45"/>
      <c r="M274" s="220" t="s">
        <v>19</v>
      </c>
      <c r="N274" s="221" t="s">
        <v>44</v>
      </c>
      <c r="O274" s="85"/>
      <c r="P274" s="222">
        <f>O274*H274</f>
        <v>0</v>
      </c>
      <c r="Q274" s="222">
        <v>0.00069999999999999999</v>
      </c>
      <c r="R274" s="222">
        <f>Q274*H274</f>
        <v>0.0014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222</v>
      </c>
      <c r="AT274" s="224" t="s">
        <v>217</v>
      </c>
      <c r="AU274" s="224" t="s">
        <v>82</v>
      </c>
      <c r="AY274" s="18" t="s">
        <v>214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80</v>
      </c>
      <c r="BK274" s="225">
        <f>ROUND(I274*H274,2)</f>
        <v>0</v>
      </c>
      <c r="BL274" s="18" t="s">
        <v>222</v>
      </c>
      <c r="BM274" s="224" t="s">
        <v>4533</v>
      </c>
    </row>
    <row r="275" s="2" customFormat="1">
      <c r="A275" s="39"/>
      <c r="B275" s="40"/>
      <c r="C275" s="41"/>
      <c r="D275" s="226" t="s">
        <v>224</v>
      </c>
      <c r="E275" s="41"/>
      <c r="F275" s="227" t="s">
        <v>4534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224</v>
      </c>
      <c r="AU275" s="18" t="s">
        <v>82</v>
      </c>
    </row>
    <row r="276" s="2" customFormat="1">
      <c r="A276" s="39"/>
      <c r="B276" s="40"/>
      <c r="C276" s="41"/>
      <c r="D276" s="231" t="s">
        <v>226</v>
      </c>
      <c r="E276" s="41"/>
      <c r="F276" s="232" t="s">
        <v>4535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226</v>
      </c>
      <c r="AU276" s="18" t="s">
        <v>82</v>
      </c>
    </row>
    <row r="277" s="2" customFormat="1" ht="16.5" customHeight="1">
      <c r="A277" s="39"/>
      <c r="B277" s="40"/>
      <c r="C277" s="213" t="s">
        <v>501</v>
      </c>
      <c r="D277" s="213" t="s">
        <v>217</v>
      </c>
      <c r="E277" s="214" t="s">
        <v>2263</v>
      </c>
      <c r="F277" s="215" t="s">
        <v>2264</v>
      </c>
      <c r="G277" s="216" t="s">
        <v>277</v>
      </c>
      <c r="H277" s="217">
        <v>2</v>
      </c>
      <c r="I277" s="218"/>
      <c r="J277" s="219">
        <f>ROUND(I277*H277,2)</f>
        <v>0</v>
      </c>
      <c r="K277" s="215" t="s">
        <v>221</v>
      </c>
      <c r="L277" s="45"/>
      <c r="M277" s="220" t="s">
        <v>19</v>
      </c>
      <c r="N277" s="221" t="s">
        <v>44</v>
      </c>
      <c r="O277" s="85"/>
      <c r="P277" s="222">
        <f>O277*H277</f>
        <v>0</v>
      </c>
      <c r="Q277" s="222">
        <v>0.10940999999999999</v>
      </c>
      <c r="R277" s="222">
        <f>Q277*H277</f>
        <v>0.21881999999999999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222</v>
      </c>
      <c r="AT277" s="224" t="s">
        <v>217</v>
      </c>
      <c r="AU277" s="224" t="s">
        <v>82</v>
      </c>
      <c r="AY277" s="18" t="s">
        <v>214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80</v>
      </c>
      <c r="BK277" s="225">
        <f>ROUND(I277*H277,2)</f>
        <v>0</v>
      </c>
      <c r="BL277" s="18" t="s">
        <v>222</v>
      </c>
      <c r="BM277" s="224" t="s">
        <v>4536</v>
      </c>
    </row>
    <row r="278" s="2" customFormat="1">
      <c r="A278" s="39"/>
      <c r="B278" s="40"/>
      <c r="C278" s="41"/>
      <c r="D278" s="226" t="s">
        <v>224</v>
      </c>
      <c r="E278" s="41"/>
      <c r="F278" s="227" t="s">
        <v>2266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224</v>
      </c>
      <c r="AU278" s="18" t="s">
        <v>82</v>
      </c>
    </row>
    <row r="279" s="2" customFormat="1">
      <c r="A279" s="39"/>
      <c r="B279" s="40"/>
      <c r="C279" s="41"/>
      <c r="D279" s="231" t="s">
        <v>226</v>
      </c>
      <c r="E279" s="41"/>
      <c r="F279" s="232" t="s">
        <v>2267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226</v>
      </c>
      <c r="AU279" s="18" t="s">
        <v>82</v>
      </c>
    </row>
    <row r="280" s="2" customFormat="1" ht="16.5" customHeight="1">
      <c r="A280" s="39"/>
      <c r="B280" s="40"/>
      <c r="C280" s="243" t="s">
        <v>510</v>
      </c>
      <c r="D280" s="243" t="s">
        <v>254</v>
      </c>
      <c r="E280" s="244" t="s">
        <v>4537</v>
      </c>
      <c r="F280" s="245" t="s">
        <v>4538</v>
      </c>
      <c r="G280" s="246" t="s">
        <v>277</v>
      </c>
      <c r="H280" s="247">
        <v>2</v>
      </c>
      <c r="I280" s="248"/>
      <c r="J280" s="249">
        <f>ROUND(I280*H280,2)</f>
        <v>0</v>
      </c>
      <c r="K280" s="245" t="s">
        <v>221</v>
      </c>
      <c r="L280" s="250"/>
      <c r="M280" s="251" t="s">
        <v>19</v>
      </c>
      <c r="N280" s="252" t="s">
        <v>44</v>
      </c>
      <c r="O280" s="85"/>
      <c r="P280" s="222">
        <f>O280*H280</f>
        <v>0</v>
      </c>
      <c r="Q280" s="222">
        <v>0.0061000000000000004</v>
      </c>
      <c r="R280" s="222">
        <f>Q280*H280</f>
        <v>0.012200000000000001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215</v>
      </c>
      <c r="AT280" s="224" t="s">
        <v>254</v>
      </c>
      <c r="AU280" s="224" t="s">
        <v>82</v>
      </c>
      <c r="AY280" s="18" t="s">
        <v>214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80</v>
      </c>
      <c r="BK280" s="225">
        <f>ROUND(I280*H280,2)</f>
        <v>0</v>
      </c>
      <c r="BL280" s="18" t="s">
        <v>222</v>
      </c>
      <c r="BM280" s="224" t="s">
        <v>4539</v>
      </c>
    </row>
    <row r="281" s="2" customFormat="1">
      <c r="A281" s="39"/>
      <c r="B281" s="40"/>
      <c r="C281" s="41"/>
      <c r="D281" s="226" t="s">
        <v>224</v>
      </c>
      <c r="E281" s="41"/>
      <c r="F281" s="227" t="s">
        <v>4538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224</v>
      </c>
      <c r="AU281" s="18" t="s">
        <v>82</v>
      </c>
    </row>
    <row r="282" s="2" customFormat="1" ht="16.5" customHeight="1">
      <c r="A282" s="39"/>
      <c r="B282" s="40"/>
      <c r="C282" s="213" t="s">
        <v>514</v>
      </c>
      <c r="D282" s="213" t="s">
        <v>217</v>
      </c>
      <c r="E282" s="214" t="s">
        <v>4540</v>
      </c>
      <c r="F282" s="215" t="s">
        <v>4541</v>
      </c>
      <c r="G282" s="216" t="s">
        <v>220</v>
      </c>
      <c r="H282" s="217">
        <v>8</v>
      </c>
      <c r="I282" s="218"/>
      <c r="J282" s="219">
        <f>ROUND(I282*H282,2)</f>
        <v>0</v>
      </c>
      <c r="K282" s="215" t="s">
        <v>221</v>
      </c>
      <c r="L282" s="45"/>
      <c r="M282" s="220" t="s">
        <v>19</v>
      </c>
      <c r="N282" s="221" t="s">
        <v>44</v>
      </c>
      <c r="O282" s="85"/>
      <c r="P282" s="222">
        <f>O282*H282</f>
        <v>0</v>
      </c>
      <c r="Q282" s="222">
        <v>0.00010000000000000001</v>
      </c>
      <c r="R282" s="222">
        <f>Q282*H282</f>
        <v>0.00080000000000000004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222</v>
      </c>
      <c r="AT282" s="224" t="s">
        <v>217</v>
      </c>
      <c r="AU282" s="224" t="s">
        <v>82</v>
      </c>
      <c r="AY282" s="18" t="s">
        <v>214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80</v>
      </c>
      <c r="BK282" s="225">
        <f>ROUND(I282*H282,2)</f>
        <v>0</v>
      </c>
      <c r="BL282" s="18" t="s">
        <v>222</v>
      </c>
      <c r="BM282" s="224" t="s">
        <v>4542</v>
      </c>
    </row>
    <row r="283" s="2" customFormat="1">
      <c r="A283" s="39"/>
      <c r="B283" s="40"/>
      <c r="C283" s="41"/>
      <c r="D283" s="226" t="s">
        <v>224</v>
      </c>
      <c r="E283" s="41"/>
      <c r="F283" s="227" t="s">
        <v>4543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224</v>
      </c>
      <c r="AU283" s="18" t="s">
        <v>82</v>
      </c>
    </row>
    <row r="284" s="2" customFormat="1">
      <c r="A284" s="39"/>
      <c r="B284" s="40"/>
      <c r="C284" s="41"/>
      <c r="D284" s="231" t="s">
        <v>226</v>
      </c>
      <c r="E284" s="41"/>
      <c r="F284" s="232" t="s">
        <v>4544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226</v>
      </c>
      <c r="AU284" s="18" t="s">
        <v>82</v>
      </c>
    </row>
    <row r="285" s="2" customFormat="1" ht="16.5" customHeight="1">
      <c r="A285" s="39"/>
      <c r="B285" s="40"/>
      <c r="C285" s="213" t="s">
        <v>520</v>
      </c>
      <c r="D285" s="213" t="s">
        <v>217</v>
      </c>
      <c r="E285" s="214" t="s">
        <v>4545</v>
      </c>
      <c r="F285" s="215" t="s">
        <v>4546</v>
      </c>
      <c r="G285" s="216" t="s">
        <v>220</v>
      </c>
      <c r="H285" s="217">
        <v>4</v>
      </c>
      <c r="I285" s="218"/>
      <c r="J285" s="219">
        <f>ROUND(I285*H285,2)</f>
        <v>0</v>
      </c>
      <c r="K285" s="215" t="s">
        <v>221</v>
      </c>
      <c r="L285" s="45"/>
      <c r="M285" s="220" t="s">
        <v>19</v>
      </c>
      <c r="N285" s="221" t="s">
        <v>44</v>
      </c>
      <c r="O285" s="85"/>
      <c r="P285" s="222">
        <f>O285*H285</f>
        <v>0</v>
      </c>
      <c r="Q285" s="222">
        <v>0.20219000000000001</v>
      </c>
      <c r="R285" s="222">
        <f>Q285*H285</f>
        <v>0.80876000000000003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222</v>
      </c>
      <c r="AT285" s="224" t="s">
        <v>217</v>
      </c>
      <c r="AU285" s="224" t="s">
        <v>82</v>
      </c>
      <c r="AY285" s="18" t="s">
        <v>214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80</v>
      </c>
      <c r="BK285" s="225">
        <f>ROUND(I285*H285,2)</f>
        <v>0</v>
      </c>
      <c r="BL285" s="18" t="s">
        <v>222</v>
      </c>
      <c r="BM285" s="224" t="s">
        <v>4547</v>
      </c>
    </row>
    <row r="286" s="2" customFormat="1">
      <c r="A286" s="39"/>
      <c r="B286" s="40"/>
      <c r="C286" s="41"/>
      <c r="D286" s="226" t="s">
        <v>224</v>
      </c>
      <c r="E286" s="41"/>
      <c r="F286" s="227" t="s">
        <v>4548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224</v>
      </c>
      <c r="AU286" s="18" t="s">
        <v>82</v>
      </c>
    </row>
    <row r="287" s="2" customFormat="1">
      <c r="A287" s="39"/>
      <c r="B287" s="40"/>
      <c r="C287" s="41"/>
      <c r="D287" s="231" t="s">
        <v>226</v>
      </c>
      <c r="E287" s="41"/>
      <c r="F287" s="232" t="s">
        <v>4549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226</v>
      </c>
      <c r="AU287" s="18" t="s">
        <v>82</v>
      </c>
    </row>
    <row r="288" s="2" customFormat="1" ht="16.5" customHeight="1">
      <c r="A288" s="39"/>
      <c r="B288" s="40"/>
      <c r="C288" s="243" t="s">
        <v>526</v>
      </c>
      <c r="D288" s="243" t="s">
        <v>254</v>
      </c>
      <c r="E288" s="244" t="s">
        <v>4550</v>
      </c>
      <c r="F288" s="245" t="s">
        <v>4551</v>
      </c>
      <c r="G288" s="246" t="s">
        <v>220</v>
      </c>
      <c r="H288" s="247">
        <v>4.0800000000000001</v>
      </c>
      <c r="I288" s="248"/>
      <c r="J288" s="249">
        <f>ROUND(I288*H288,2)</f>
        <v>0</v>
      </c>
      <c r="K288" s="245" t="s">
        <v>221</v>
      </c>
      <c r="L288" s="250"/>
      <c r="M288" s="251" t="s">
        <v>19</v>
      </c>
      <c r="N288" s="252" t="s">
        <v>44</v>
      </c>
      <c r="O288" s="85"/>
      <c r="P288" s="222">
        <f>O288*H288</f>
        <v>0</v>
      </c>
      <c r="Q288" s="222">
        <v>0.040000000000000001</v>
      </c>
      <c r="R288" s="222">
        <f>Q288*H288</f>
        <v>0.16320000000000001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215</v>
      </c>
      <c r="AT288" s="224" t="s">
        <v>254</v>
      </c>
      <c r="AU288" s="224" t="s">
        <v>82</v>
      </c>
      <c r="AY288" s="18" t="s">
        <v>214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80</v>
      </c>
      <c r="BK288" s="225">
        <f>ROUND(I288*H288,2)</f>
        <v>0</v>
      </c>
      <c r="BL288" s="18" t="s">
        <v>222</v>
      </c>
      <c r="BM288" s="224" t="s">
        <v>4552</v>
      </c>
    </row>
    <row r="289" s="2" customFormat="1">
      <c r="A289" s="39"/>
      <c r="B289" s="40"/>
      <c r="C289" s="41"/>
      <c r="D289" s="226" t="s">
        <v>224</v>
      </c>
      <c r="E289" s="41"/>
      <c r="F289" s="227" t="s">
        <v>4551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224</v>
      </c>
      <c r="AU289" s="18" t="s">
        <v>82</v>
      </c>
    </row>
    <row r="290" s="13" customFormat="1">
      <c r="A290" s="13"/>
      <c r="B290" s="233"/>
      <c r="C290" s="234"/>
      <c r="D290" s="226" t="s">
        <v>242</v>
      </c>
      <c r="E290" s="234"/>
      <c r="F290" s="235" t="s">
        <v>4553</v>
      </c>
      <c r="G290" s="234"/>
      <c r="H290" s="236">
        <v>4.0800000000000001</v>
      </c>
      <c r="I290" s="237"/>
      <c r="J290" s="234"/>
      <c r="K290" s="234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242</v>
      </c>
      <c r="AU290" s="242" t="s">
        <v>82</v>
      </c>
      <c r="AV290" s="13" t="s">
        <v>82</v>
      </c>
      <c r="AW290" s="13" t="s">
        <v>4</v>
      </c>
      <c r="AX290" s="13" t="s">
        <v>80</v>
      </c>
      <c r="AY290" s="242" t="s">
        <v>214</v>
      </c>
    </row>
    <row r="291" s="2" customFormat="1" ht="16.5" customHeight="1">
      <c r="A291" s="39"/>
      <c r="B291" s="40"/>
      <c r="C291" s="213" t="s">
        <v>531</v>
      </c>
      <c r="D291" s="213" t="s">
        <v>217</v>
      </c>
      <c r="E291" s="214" t="s">
        <v>4554</v>
      </c>
      <c r="F291" s="215" t="s">
        <v>4555</v>
      </c>
      <c r="G291" s="216" t="s">
        <v>220</v>
      </c>
      <c r="H291" s="217">
        <v>33</v>
      </c>
      <c r="I291" s="218"/>
      <c r="J291" s="219">
        <f>ROUND(I291*H291,2)</f>
        <v>0</v>
      </c>
      <c r="K291" s="215" t="s">
        <v>221</v>
      </c>
      <c r="L291" s="45"/>
      <c r="M291" s="220" t="s">
        <v>19</v>
      </c>
      <c r="N291" s="221" t="s">
        <v>44</v>
      </c>
      <c r="O291" s="85"/>
      <c r="P291" s="222">
        <f>O291*H291</f>
        <v>0</v>
      </c>
      <c r="Q291" s="222">
        <v>0.11519</v>
      </c>
      <c r="R291" s="222">
        <f>Q291*H291</f>
        <v>3.8012700000000001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222</v>
      </c>
      <c r="AT291" s="224" t="s">
        <v>217</v>
      </c>
      <c r="AU291" s="224" t="s">
        <v>82</v>
      </c>
      <c r="AY291" s="18" t="s">
        <v>214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80</v>
      </c>
      <c r="BK291" s="225">
        <f>ROUND(I291*H291,2)</f>
        <v>0</v>
      </c>
      <c r="BL291" s="18" t="s">
        <v>222</v>
      </c>
      <c r="BM291" s="224" t="s">
        <v>4556</v>
      </c>
    </row>
    <row r="292" s="2" customFormat="1">
      <c r="A292" s="39"/>
      <c r="B292" s="40"/>
      <c r="C292" s="41"/>
      <c r="D292" s="226" t="s">
        <v>224</v>
      </c>
      <c r="E292" s="41"/>
      <c r="F292" s="227" t="s">
        <v>4557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224</v>
      </c>
      <c r="AU292" s="18" t="s">
        <v>82</v>
      </c>
    </row>
    <row r="293" s="2" customFormat="1">
      <c r="A293" s="39"/>
      <c r="B293" s="40"/>
      <c r="C293" s="41"/>
      <c r="D293" s="231" t="s">
        <v>226</v>
      </c>
      <c r="E293" s="41"/>
      <c r="F293" s="232" t="s">
        <v>4558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226</v>
      </c>
      <c r="AU293" s="18" t="s">
        <v>82</v>
      </c>
    </row>
    <row r="294" s="2" customFormat="1" ht="16.5" customHeight="1">
      <c r="A294" s="39"/>
      <c r="B294" s="40"/>
      <c r="C294" s="243" t="s">
        <v>539</v>
      </c>
      <c r="D294" s="243" t="s">
        <v>254</v>
      </c>
      <c r="E294" s="244" t="s">
        <v>4559</v>
      </c>
      <c r="F294" s="245" t="s">
        <v>4560</v>
      </c>
      <c r="G294" s="246" t="s">
        <v>220</v>
      </c>
      <c r="H294" s="247">
        <v>33.659999999999997</v>
      </c>
      <c r="I294" s="248"/>
      <c r="J294" s="249">
        <f>ROUND(I294*H294,2)</f>
        <v>0</v>
      </c>
      <c r="K294" s="245" t="s">
        <v>221</v>
      </c>
      <c r="L294" s="250"/>
      <c r="M294" s="251" t="s">
        <v>19</v>
      </c>
      <c r="N294" s="252" t="s">
        <v>44</v>
      </c>
      <c r="O294" s="85"/>
      <c r="P294" s="222">
        <f>O294*H294</f>
        <v>0</v>
      </c>
      <c r="Q294" s="222">
        <v>0.056000000000000001</v>
      </c>
      <c r="R294" s="222">
        <f>Q294*H294</f>
        <v>1.8849599999999998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215</v>
      </c>
      <c r="AT294" s="224" t="s">
        <v>254</v>
      </c>
      <c r="AU294" s="224" t="s">
        <v>82</v>
      </c>
      <c r="AY294" s="18" t="s">
        <v>214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80</v>
      </c>
      <c r="BK294" s="225">
        <f>ROUND(I294*H294,2)</f>
        <v>0</v>
      </c>
      <c r="BL294" s="18" t="s">
        <v>222</v>
      </c>
      <c r="BM294" s="224" t="s">
        <v>4561</v>
      </c>
    </row>
    <row r="295" s="2" customFormat="1">
      <c r="A295" s="39"/>
      <c r="B295" s="40"/>
      <c r="C295" s="41"/>
      <c r="D295" s="226" t="s">
        <v>224</v>
      </c>
      <c r="E295" s="41"/>
      <c r="F295" s="227" t="s">
        <v>4560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224</v>
      </c>
      <c r="AU295" s="18" t="s">
        <v>82</v>
      </c>
    </row>
    <row r="296" s="13" customFormat="1">
      <c r="A296" s="13"/>
      <c r="B296" s="233"/>
      <c r="C296" s="234"/>
      <c r="D296" s="226" t="s">
        <v>242</v>
      </c>
      <c r="E296" s="234"/>
      <c r="F296" s="235" t="s">
        <v>4562</v>
      </c>
      <c r="G296" s="234"/>
      <c r="H296" s="236">
        <v>33.659999999999997</v>
      </c>
      <c r="I296" s="237"/>
      <c r="J296" s="234"/>
      <c r="K296" s="234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242</v>
      </c>
      <c r="AU296" s="242" t="s">
        <v>82</v>
      </c>
      <c r="AV296" s="13" t="s">
        <v>82</v>
      </c>
      <c r="AW296" s="13" t="s">
        <v>4</v>
      </c>
      <c r="AX296" s="13" t="s">
        <v>80</v>
      </c>
      <c r="AY296" s="242" t="s">
        <v>214</v>
      </c>
    </row>
    <row r="297" s="2" customFormat="1" ht="16.5" customHeight="1">
      <c r="A297" s="39"/>
      <c r="B297" s="40"/>
      <c r="C297" s="213" t="s">
        <v>544</v>
      </c>
      <c r="D297" s="213" t="s">
        <v>217</v>
      </c>
      <c r="E297" s="214" t="s">
        <v>4563</v>
      </c>
      <c r="F297" s="215" t="s">
        <v>4564</v>
      </c>
      <c r="G297" s="216" t="s">
        <v>220</v>
      </c>
      <c r="H297" s="217">
        <v>100</v>
      </c>
      <c r="I297" s="218"/>
      <c r="J297" s="219">
        <f>ROUND(I297*H297,2)</f>
        <v>0</v>
      </c>
      <c r="K297" s="215" t="s">
        <v>221</v>
      </c>
      <c r="L297" s="45"/>
      <c r="M297" s="220" t="s">
        <v>19</v>
      </c>
      <c r="N297" s="221" t="s">
        <v>44</v>
      </c>
      <c r="O297" s="85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222</v>
      </c>
      <c r="AT297" s="224" t="s">
        <v>217</v>
      </c>
      <c r="AU297" s="224" t="s">
        <v>82</v>
      </c>
      <c r="AY297" s="18" t="s">
        <v>214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80</v>
      </c>
      <c r="BK297" s="225">
        <f>ROUND(I297*H297,2)</f>
        <v>0</v>
      </c>
      <c r="BL297" s="18" t="s">
        <v>222</v>
      </c>
      <c r="BM297" s="224" t="s">
        <v>4565</v>
      </c>
    </row>
    <row r="298" s="2" customFormat="1">
      <c r="A298" s="39"/>
      <c r="B298" s="40"/>
      <c r="C298" s="41"/>
      <c r="D298" s="226" t="s">
        <v>224</v>
      </c>
      <c r="E298" s="41"/>
      <c r="F298" s="227" t="s">
        <v>4566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224</v>
      </c>
      <c r="AU298" s="18" t="s">
        <v>82</v>
      </c>
    </row>
    <row r="299" s="2" customFormat="1">
      <c r="A299" s="39"/>
      <c r="B299" s="40"/>
      <c r="C299" s="41"/>
      <c r="D299" s="231" t="s">
        <v>226</v>
      </c>
      <c r="E299" s="41"/>
      <c r="F299" s="232" t="s">
        <v>4567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226</v>
      </c>
      <c r="AU299" s="18" t="s">
        <v>82</v>
      </c>
    </row>
    <row r="300" s="2" customFormat="1" ht="16.5" customHeight="1">
      <c r="A300" s="39"/>
      <c r="B300" s="40"/>
      <c r="C300" s="213" t="s">
        <v>548</v>
      </c>
      <c r="D300" s="213" t="s">
        <v>217</v>
      </c>
      <c r="E300" s="214" t="s">
        <v>4568</v>
      </c>
      <c r="F300" s="215" t="s">
        <v>4569</v>
      </c>
      <c r="G300" s="216" t="s">
        <v>277</v>
      </c>
      <c r="H300" s="217">
        <v>113.40000000000001</v>
      </c>
      <c r="I300" s="218"/>
      <c r="J300" s="219">
        <f>ROUND(I300*H300,2)</f>
        <v>0</v>
      </c>
      <c r="K300" s="215" t="s">
        <v>221</v>
      </c>
      <c r="L300" s="45"/>
      <c r="M300" s="220" t="s">
        <v>19</v>
      </c>
      <c r="N300" s="221" t="s">
        <v>44</v>
      </c>
      <c r="O300" s="85"/>
      <c r="P300" s="222">
        <f>O300*H300</f>
        <v>0</v>
      </c>
      <c r="Q300" s="222">
        <v>0</v>
      </c>
      <c r="R300" s="222">
        <f>Q300*H300</f>
        <v>0</v>
      </c>
      <c r="S300" s="222">
        <v>0.109</v>
      </c>
      <c r="T300" s="223">
        <f>S300*H300</f>
        <v>12.3606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222</v>
      </c>
      <c r="AT300" s="224" t="s">
        <v>217</v>
      </c>
      <c r="AU300" s="224" t="s">
        <v>82</v>
      </c>
      <c r="AY300" s="18" t="s">
        <v>214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80</v>
      </c>
      <c r="BK300" s="225">
        <f>ROUND(I300*H300,2)</f>
        <v>0</v>
      </c>
      <c r="BL300" s="18" t="s">
        <v>222</v>
      </c>
      <c r="BM300" s="224" t="s">
        <v>4570</v>
      </c>
    </row>
    <row r="301" s="2" customFormat="1">
      <c r="A301" s="39"/>
      <c r="B301" s="40"/>
      <c r="C301" s="41"/>
      <c r="D301" s="226" t="s">
        <v>224</v>
      </c>
      <c r="E301" s="41"/>
      <c r="F301" s="227" t="s">
        <v>4571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224</v>
      </c>
      <c r="AU301" s="18" t="s">
        <v>82</v>
      </c>
    </row>
    <row r="302" s="2" customFormat="1">
      <c r="A302" s="39"/>
      <c r="B302" s="40"/>
      <c r="C302" s="41"/>
      <c r="D302" s="231" t="s">
        <v>226</v>
      </c>
      <c r="E302" s="41"/>
      <c r="F302" s="232" t="s">
        <v>4572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226</v>
      </c>
      <c r="AU302" s="18" t="s">
        <v>82</v>
      </c>
    </row>
    <row r="303" s="2" customFormat="1" ht="16.5" customHeight="1">
      <c r="A303" s="39"/>
      <c r="B303" s="40"/>
      <c r="C303" s="213" t="s">
        <v>555</v>
      </c>
      <c r="D303" s="213" t="s">
        <v>217</v>
      </c>
      <c r="E303" s="214" t="s">
        <v>2360</v>
      </c>
      <c r="F303" s="215" t="s">
        <v>2361</v>
      </c>
      <c r="G303" s="216" t="s">
        <v>277</v>
      </c>
      <c r="H303" s="217">
        <v>1</v>
      </c>
      <c r="I303" s="218"/>
      <c r="J303" s="219">
        <f>ROUND(I303*H303,2)</f>
        <v>0</v>
      </c>
      <c r="K303" s="215" t="s">
        <v>221</v>
      </c>
      <c r="L303" s="45"/>
      <c r="M303" s="220" t="s">
        <v>19</v>
      </c>
      <c r="N303" s="221" t="s">
        <v>44</v>
      </c>
      <c r="O303" s="85"/>
      <c r="P303" s="222">
        <f>O303*H303</f>
        <v>0</v>
      </c>
      <c r="Q303" s="222">
        <v>0</v>
      </c>
      <c r="R303" s="222">
        <f>Q303*H303</f>
        <v>0</v>
      </c>
      <c r="S303" s="222">
        <v>0.47999999999999998</v>
      </c>
      <c r="T303" s="223">
        <f>S303*H303</f>
        <v>0.47999999999999998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4" t="s">
        <v>222</v>
      </c>
      <c r="AT303" s="224" t="s">
        <v>217</v>
      </c>
      <c r="AU303" s="224" t="s">
        <v>82</v>
      </c>
      <c r="AY303" s="18" t="s">
        <v>214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80</v>
      </c>
      <c r="BK303" s="225">
        <f>ROUND(I303*H303,2)</f>
        <v>0</v>
      </c>
      <c r="BL303" s="18" t="s">
        <v>222</v>
      </c>
      <c r="BM303" s="224" t="s">
        <v>4573</v>
      </c>
    </row>
    <row r="304" s="2" customFormat="1">
      <c r="A304" s="39"/>
      <c r="B304" s="40"/>
      <c r="C304" s="41"/>
      <c r="D304" s="226" t="s">
        <v>224</v>
      </c>
      <c r="E304" s="41"/>
      <c r="F304" s="227" t="s">
        <v>2363</v>
      </c>
      <c r="G304" s="41"/>
      <c r="H304" s="41"/>
      <c r="I304" s="228"/>
      <c r="J304" s="41"/>
      <c r="K304" s="41"/>
      <c r="L304" s="45"/>
      <c r="M304" s="229"/>
      <c r="N304" s="230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224</v>
      </c>
      <c r="AU304" s="18" t="s">
        <v>82</v>
      </c>
    </row>
    <row r="305" s="2" customFormat="1">
      <c r="A305" s="39"/>
      <c r="B305" s="40"/>
      <c r="C305" s="41"/>
      <c r="D305" s="231" t="s">
        <v>226</v>
      </c>
      <c r="E305" s="41"/>
      <c r="F305" s="232" t="s">
        <v>2364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226</v>
      </c>
      <c r="AU305" s="18" t="s">
        <v>82</v>
      </c>
    </row>
    <row r="306" s="2" customFormat="1" ht="16.5" customHeight="1">
      <c r="A306" s="39"/>
      <c r="B306" s="40"/>
      <c r="C306" s="213" t="s">
        <v>563</v>
      </c>
      <c r="D306" s="213" t="s">
        <v>217</v>
      </c>
      <c r="E306" s="214" t="s">
        <v>4574</v>
      </c>
      <c r="F306" s="215" t="s">
        <v>4575</v>
      </c>
      <c r="G306" s="216" t="s">
        <v>277</v>
      </c>
      <c r="H306" s="217">
        <v>2</v>
      </c>
      <c r="I306" s="218"/>
      <c r="J306" s="219">
        <f>ROUND(I306*H306,2)</f>
        <v>0</v>
      </c>
      <c r="K306" s="215" t="s">
        <v>221</v>
      </c>
      <c r="L306" s="45"/>
      <c r="M306" s="220" t="s">
        <v>19</v>
      </c>
      <c r="N306" s="221" t="s">
        <v>44</v>
      </c>
      <c r="O306" s="85"/>
      <c r="P306" s="222">
        <f>O306*H306</f>
        <v>0</v>
      </c>
      <c r="Q306" s="222">
        <v>0</v>
      </c>
      <c r="R306" s="222">
        <f>Q306*H306</f>
        <v>0</v>
      </c>
      <c r="S306" s="222">
        <v>0.082000000000000003</v>
      </c>
      <c r="T306" s="223">
        <f>S306*H306</f>
        <v>0.16400000000000001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222</v>
      </c>
      <c r="AT306" s="224" t="s">
        <v>217</v>
      </c>
      <c r="AU306" s="224" t="s">
        <v>82</v>
      </c>
      <c r="AY306" s="18" t="s">
        <v>214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80</v>
      </c>
      <c r="BK306" s="225">
        <f>ROUND(I306*H306,2)</f>
        <v>0</v>
      </c>
      <c r="BL306" s="18" t="s">
        <v>222</v>
      </c>
      <c r="BM306" s="224" t="s">
        <v>4576</v>
      </c>
    </row>
    <row r="307" s="2" customFormat="1">
      <c r="A307" s="39"/>
      <c r="B307" s="40"/>
      <c r="C307" s="41"/>
      <c r="D307" s="226" t="s">
        <v>224</v>
      </c>
      <c r="E307" s="41"/>
      <c r="F307" s="227" t="s">
        <v>4577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224</v>
      </c>
      <c r="AU307" s="18" t="s">
        <v>82</v>
      </c>
    </row>
    <row r="308" s="2" customFormat="1">
      <c r="A308" s="39"/>
      <c r="B308" s="40"/>
      <c r="C308" s="41"/>
      <c r="D308" s="231" t="s">
        <v>226</v>
      </c>
      <c r="E308" s="41"/>
      <c r="F308" s="232" t="s">
        <v>4578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226</v>
      </c>
      <c r="AU308" s="18" t="s">
        <v>82</v>
      </c>
    </row>
    <row r="309" s="2" customFormat="1" ht="16.5" customHeight="1">
      <c r="A309" s="39"/>
      <c r="B309" s="40"/>
      <c r="C309" s="213" t="s">
        <v>569</v>
      </c>
      <c r="D309" s="213" t="s">
        <v>217</v>
      </c>
      <c r="E309" s="214" t="s">
        <v>4579</v>
      </c>
      <c r="F309" s="215" t="s">
        <v>4580</v>
      </c>
      <c r="G309" s="216" t="s">
        <v>277</v>
      </c>
      <c r="H309" s="217">
        <v>1</v>
      </c>
      <c r="I309" s="218"/>
      <c r="J309" s="219">
        <f>ROUND(I309*H309,2)</f>
        <v>0</v>
      </c>
      <c r="K309" s="215" t="s">
        <v>221</v>
      </c>
      <c r="L309" s="45"/>
      <c r="M309" s="220" t="s">
        <v>19</v>
      </c>
      <c r="N309" s="221" t="s">
        <v>44</v>
      </c>
      <c r="O309" s="85"/>
      <c r="P309" s="222">
        <f>O309*H309</f>
        <v>0</v>
      </c>
      <c r="Q309" s="222">
        <v>0</v>
      </c>
      <c r="R309" s="222">
        <f>Q309*H309</f>
        <v>0</v>
      </c>
      <c r="S309" s="222">
        <v>0.044999999999999998</v>
      </c>
      <c r="T309" s="223">
        <f>S309*H309</f>
        <v>0.044999999999999998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222</v>
      </c>
      <c r="AT309" s="224" t="s">
        <v>217</v>
      </c>
      <c r="AU309" s="224" t="s">
        <v>82</v>
      </c>
      <c r="AY309" s="18" t="s">
        <v>214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80</v>
      </c>
      <c r="BK309" s="225">
        <f>ROUND(I309*H309,2)</f>
        <v>0</v>
      </c>
      <c r="BL309" s="18" t="s">
        <v>222</v>
      </c>
      <c r="BM309" s="224" t="s">
        <v>4581</v>
      </c>
    </row>
    <row r="310" s="2" customFormat="1">
      <c r="A310" s="39"/>
      <c r="B310" s="40"/>
      <c r="C310" s="41"/>
      <c r="D310" s="226" t="s">
        <v>224</v>
      </c>
      <c r="E310" s="41"/>
      <c r="F310" s="227" t="s">
        <v>4582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224</v>
      </c>
      <c r="AU310" s="18" t="s">
        <v>82</v>
      </c>
    </row>
    <row r="311" s="2" customFormat="1">
      <c r="A311" s="39"/>
      <c r="B311" s="40"/>
      <c r="C311" s="41"/>
      <c r="D311" s="231" t="s">
        <v>226</v>
      </c>
      <c r="E311" s="41"/>
      <c r="F311" s="232" t="s">
        <v>4583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226</v>
      </c>
      <c r="AU311" s="18" t="s">
        <v>82</v>
      </c>
    </row>
    <row r="312" s="2" customFormat="1" ht="16.5" customHeight="1">
      <c r="A312" s="39"/>
      <c r="B312" s="40"/>
      <c r="C312" s="213" t="s">
        <v>334</v>
      </c>
      <c r="D312" s="213" t="s">
        <v>217</v>
      </c>
      <c r="E312" s="214" t="s">
        <v>4584</v>
      </c>
      <c r="F312" s="215" t="s">
        <v>4585</v>
      </c>
      <c r="G312" s="216" t="s">
        <v>220</v>
      </c>
      <c r="H312" s="217">
        <v>3</v>
      </c>
      <c r="I312" s="218"/>
      <c r="J312" s="219">
        <f>ROUND(I312*H312,2)</f>
        <v>0</v>
      </c>
      <c r="K312" s="215" t="s">
        <v>221</v>
      </c>
      <c r="L312" s="45"/>
      <c r="M312" s="220" t="s">
        <v>19</v>
      </c>
      <c r="N312" s="221" t="s">
        <v>44</v>
      </c>
      <c r="O312" s="85"/>
      <c r="P312" s="222">
        <f>O312*H312</f>
        <v>0</v>
      </c>
      <c r="Q312" s="222">
        <v>0.0010499999999999999</v>
      </c>
      <c r="R312" s="222">
        <f>Q312*H312</f>
        <v>0.00315</v>
      </c>
      <c r="S312" s="222">
        <v>0.0061999999999999998</v>
      </c>
      <c r="T312" s="223">
        <f>S312*H312</f>
        <v>0.018599999999999998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222</v>
      </c>
      <c r="AT312" s="224" t="s">
        <v>217</v>
      </c>
      <c r="AU312" s="224" t="s">
        <v>82</v>
      </c>
      <c r="AY312" s="18" t="s">
        <v>214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80</v>
      </c>
      <c r="BK312" s="225">
        <f>ROUND(I312*H312,2)</f>
        <v>0</v>
      </c>
      <c r="BL312" s="18" t="s">
        <v>222</v>
      </c>
      <c r="BM312" s="224" t="s">
        <v>4586</v>
      </c>
    </row>
    <row r="313" s="2" customFormat="1">
      <c r="A313" s="39"/>
      <c r="B313" s="40"/>
      <c r="C313" s="41"/>
      <c r="D313" s="226" t="s">
        <v>224</v>
      </c>
      <c r="E313" s="41"/>
      <c r="F313" s="227" t="s">
        <v>4587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224</v>
      </c>
      <c r="AU313" s="18" t="s">
        <v>82</v>
      </c>
    </row>
    <row r="314" s="2" customFormat="1">
      <c r="A314" s="39"/>
      <c r="B314" s="40"/>
      <c r="C314" s="41"/>
      <c r="D314" s="231" t="s">
        <v>226</v>
      </c>
      <c r="E314" s="41"/>
      <c r="F314" s="232" t="s">
        <v>4588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226</v>
      </c>
      <c r="AU314" s="18" t="s">
        <v>82</v>
      </c>
    </row>
    <row r="315" s="2" customFormat="1" ht="16.5" customHeight="1">
      <c r="A315" s="39"/>
      <c r="B315" s="40"/>
      <c r="C315" s="213" t="s">
        <v>579</v>
      </c>
      <c r="D315" s="213" t="s">
        <v>217</v>
      </c>
      <c r="E315" s="214" t="s">
        <v>4589</v>
      </c>
      <c r="F315" s="215" t="s">
        <v>4590</v>
      </c>
      <c r="G315" s="216" t="s">
        <v>220</v>
      </c>
      <c r="H315" s="217">
        <v>8</v>
      </c>
      <c r="I315" s="218"/>
      <c r="J315" s="219">
        <f>ROUND(I315*H315,2)</f>
        <v>0</v>
      </c>
      <c r="K315" s="215" t="s">
        <v>221</v>
      </c>
      <c r="L315" s="45"/>
      <c r="M315" s="220" t="s">
        <v>19</v>
      </c>
      <c r="N315" s="221" t="s">
        <v>44</v>
      </c>
      <c r="O315" s="85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222</v>
      </c>
      <c r="AT315" s="224" t="s">
        <v>217</v>
      </c>
      <c r="AU315" s="224" t="s">
        <v>82</v>
      </c>
      <c r="AY315" s="18" t="s">
        <v>214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80</v>
      </c>
      <c r="BK315" s="225">
        <f>ROUND(I315*H315,2)</f>
        <v>0</v>
      </c>
      <c r="BL315" s="18" t="s">
        <v>222</v>
      </c>
      <c r="BM315" s="224" t="s">
        <v>4591</v>
      </c>
    </row>
    <row r="316" s="2" customFormat="1">
      <c r="A316" s="39"/>
      <c r="B316" s="40"/>
      <c r="C316" s="41"/>
      <c r="D316" s="226" t="s">
        <v>224</v>
      </c>
      <c r="E316" s="41"/>
      <c r="F316" s="227" t="s">
        <v>4592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224</v>
      </c>
      <c r="AU316" s="18" t="s">
        <v>82</v>
      </c>
    </row>
    <row r="317" s="2" customFormat="1">
      <c r="A317" s="39"/>
      <c r="B317" s="40"/>
      <c r="C317" s="41"/>
      <c r="D317" s="231" t="s">
        <v>226</v>
      </c>
      <c r="E317" s="41"/>
      <c r="F317" s="232" t="s">
        <v>4593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226</v>
      </c>
      <c r="AU317" s="18" t="s">
        <v>82</v>
      </c>
    </row>
    <row r="318" s="2" customFormat="1" ht="16.5" customHeight="1">
      <c r="A318" s="39"/>
      <c r="B318" s="40"/>
      <c r="C318" s="213" t="s">
        <v>582</v>
      </c>
      <c r="D318" s="213" t="s">
        <v>217</v>
      </c>
      <c r="E318" s="214" t="s">
        <v>4594</v>
      </c>
      <c r="F318" s="215" t="s">
        <v>4595</v>
      </c>
      <c r="G318" s="216" t="s">
        <v>321</v>
      </c>
      <c r="H318" s="217">
        <v>47.340000000000003</v>
      </c>
      <c r="I318" s="218"/>
      <c r="J318" s="219">
        <f>ROUND(I318*H318,2)</f>
        <v>0</v>
      </c>
      <c r="K318" s="215" t="s">
        <v>221</v>
      </c>
      <c r="L318" s="45"/>
      <c r="M318" s="220" t="s">
        <v>19</v>
      </c>
      <c r="N318" s="221" t="s">
        <v>44</v>
      </c>
      <c r="O318" s="85"/>
      <c r="P318" s="222">
        <f>O318*H318</f>
        <v>0</v>
      </c>
      <c r="Q318" s="222">
        <v>0</v>
      </c>
      <c r="R318" s="222">
        <f>Q318*H318</f>
        <v>0</v>
      </c>
      <c r="S318" s="222">
        <v>0</v>
      </c>
      <c r="T318" s="223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4" t="s">
        <v>222</v>
      </c>
      <c r="AT318" s="224" t="s">
        <v>217</v>
      </c>
      <c r="AU318" s="224" t="s">
        <v>82</v>
      </c>
      <c r="AY318" s="18" t="s">
        <v>214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80</v>
      </c>
      <c r="BK318" s="225">
        <f>ROUND(I318*H318,2)</f>
        <v>0</v>
      </c>
      <c r="BL318" s="18" t="s">
        <v>222</v>
      </c>
      <c r="BM318" s="224" t="s">
        <v>4596</v>
      </c>
    </row>
    <row r="319" s="2" customFormat="1">
      <c r="A319" s="39"/>
      <c r="B319" s="40"/>
      <c r="C319" s="41"/>
      <c r="D319" s="226" t="s">
        <v>224</v>
      </c>
      <c r="E319" s="41"/>
      <c r="F319" s="227" t="s">
        <v>4597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224</v>
      </c>
      <c r="AU319" s="18" t="s">
        <v>82</v>
      </c>
    </row>
    <row r="320" s="2" customFormat="1">
      <c r="A320" s="39"/>
      <c r="B320" s="40"/>
      <c r="C320" s="41"/>
      <c r="D320" s="231" t="s">
        <v>226</v>
      </c>
      <c r="E320" s="41"/>
      <c r="F320" s="232" t="s">
        <v>4598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226</v>
      </c>
      <c r="AU320" s="18" t="s">
        <v>82</v>
      </c>
    </row>
    <row r="321" s="12" customFormat="1" ht="22.8" customHeight="1">
      <c r="A321" s="12"/>
      <c r="B321" s="197"/>
      <c r="C321" s="198"/>
      <c r="D321" s="199" t="s">
        <v>72</v>
      </c>
      <c r="E321" s="211" t="s">
        <v>228</v>
      </c>
      <c r="F321" s="211" t="s">
        <v>229</v>
      </c>
      <c r="G321" s="198"/>
      <c r="H321" s="198"/>
      <c r="I321" s="201"/>
      <c r="J321" s="212">
        <f>BK321</f>
        <v>0</v>
      </c>
      <c r="K321" s="198"/>
      <c r="L321" s="203"/>
      <c r="M321" s="204"/>
      <c r="N321" s="205"/>
      <c r="O321" s="205"/>
      <c r="P321" s="206">
        <f>SUM(P322:P339)</f>
        <v>0</v>
      </c>
      <c r="Q321" s="205"/>
      <c r="R321" s="206">
        <f>SUM(R322:R339)</f>
        <v>0</v>
      </c>
      <c r="S321" s="205"/>
      <c r="T321" s="207">
        <f>SUM(T322:T339)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8" t="s">
        <v>80</v>
      </c>
      <c r="AT321" s="209" t="s">
        <v>72</v>
      </c>
      <c r="AU321" s="209" t="s">
        <v>80</v>
      </c>
      <c r="AY321" s="208" t="s">
        <v>214</v>
      </c>
      <c r="BK321" s="210">
        <f>SUM(BK322:BK339)</f>
        <v>0</v>
      </c>
    </row>
    <row r="322" s="2" customFormat="1" ht="16.5" customHeight="1">
      <c r="A322" s="39"/>
      <c r="B322" s="40"/>
      <c r="C322" s="213" t="s">
        <v>588</v>
      </c>
      <c r="D322" s="213" t="s">
        <v>217</v>
      </c>
      <c r="E322" s="214" t="s">
        <v>2465</v>
      </c>
      <c r="F322" s="215" t="s">
        <v>2466</v>
      </c>
      <c r="G322" s="216" t="s">
        <v>232</v>
      </c>
      <c r="H322" s="217">
        <v>251.19</v>
      </c>
      <c r="I322" s="218"/>
      <c r="J322" s="219">
        <f>ROUND(I322*H322,2)</f>
        <v>0</v>
      </c>
      <c r="K322" s="215" t="s">
        <v>221</v>
      </c>
      <c r="L322" s="45"/>
      <c r="M322" s="220" t="s">
        <v>19</v>
      </c>
      <c r="N322" s="221" t="s">
        <v>44</v>
      </c>
      <c r="O322" s="85"/>
      <c r="P322" s="222">
        <f>O322*H322</f>
        <v>0</v>
      </c>
      <c r="Q322" s="222">
        <v>0</v>
      </c>
      <c r="R322" s="222">
        <f>Q322*H322</f>
        <v>0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222</v>
      </c>
      <c r="AT322" s="224" t="s">
        <v>217</v>
      </c>
      <c r="AU322" s="224" t="s">
        <v>82</v>
      </c>
      <c r="AY322" s="18" t="s">
        <v>214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80</v>
      </c>
      <c r="BK322" s="225">
        <f>ROUND(I322*H322,2)</f>
        <v>0</v>
      </c>
      <c r="BL322" s="18" t="s">
        <v>222</v>
      </c>
      <c r="BM322" s="224" t="s">
        <v>4599</v>
      </c>
    </row>
    <row r="323" s="2" customFormat="1">
      <c r="A323" s="39"/>
      <c r="B323" s="40"/>
      <c r="C323" s="41"/>
      <c r="D323" s="226" t="s">
        <v>224</v>
      </c>
      <c r="E323" s="41"/>
      <c r="F323" s="227" t="s">
        <v>2468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224</v>
      </c>
      <c r="AU323" s="18" t="s">
        <v>82</v>
      </c>
    </row>
    <row r="324" s="2" customFormat="1">
      <c r="A324" s="39"/>
      <c r="B324" s="40"/>
      <c r="C324" s="41"/>
      <c r="D324" s="231" t="s">
        <v>226</v>
      </c>
      <c r="E324" s="41"/>
      <c r="F324" s="232" t="s">
        <v>2469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226</v>
      </c>
      <c r="AU324" s="18" t="s">
        <v>82</v>
      </c>
    </row>
    <row r="325" s="2" customFormat="1" ht="16.5" customHeight="1">
      <c r="A325" s="39"/>
      <c r="B325" s="40"/>
      <c r="C325" s="213" t="s">
        <v>594</v>
      </c>
      <c r="D325" s="213" t="s">
        <v>217</v>
      </c>
      <c r="E325" s="214" t="s">
        <v>2481</v>
      </c>
      <c r="F325" s="215" t="s">
        <v>2482</v>
      </c>
      <c r="G325" s="216" t="s">
        <v>232</v>
      </c>
      <c r="H325" s="217">
        <v>251.19</v>
      </c>
      <c r="I325" s="218"/>
      <c r="J325" s="219">
        <f>ROUND(I325*H325,2)</f>
        <v>0</v>
      </c>
      <c r="K325" s="215" t="s">
        <v>221</v>
      </c>
      <c r="L325" s="45"/>
      <c r="M325" s="220" t="s">
        <v>19</v>
      </c>
      <c r="N325" s="221" t="s">
        <v>44</v>
      </c>
      <c r="O325" s="85"/>
      <c r="P325" s="222">
        <f>O325*H325</f>
        <v>0</v>
      </c>
      <c r="Q325" s="222">
        <v>0</v>
      </c>
      <c r="R325" s="222">
        <f>Q325*H325</f>
        <v>0</v>
      </c>
      <c r="S325" s="222">
        <v>0</v>
      </c>
      <c r="T325" s="223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4" t="s">
        <v>222</v>
      </c>
      <c r="AT325" s="224" t="s">
        <v>217</v>
      </c>
      <c r="AU325" s="224" t="s">
        <v>82</v>
      </c>
      <c r="AY325" s="18" t="s">
        <v>214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80</v>
      </c>
      <c r="BK325" s="225">
        <f>ROUND(I325*H325,2)</f>
        <v>0</v>
      </c>
      <c r="BL325" s="18" t="s">
        <v>222</v>
      </c>
      <c r="BM325" s="224" t="s">
        <v>4600</v>
      </c>
    </row>
    <row r="326" s="2" customFormat="1">
      <c r="A326" s="39"/>
      <c r="B326" s="40"/>
      <c r="C326" s="41"/>
      <c r="D326" s="226" t="s">
        <v>224</v>
      </c>
      <c r="E326" s="41"/>
      <c r="F326" s="227" t="s">
        <v>2484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224</v>
      </c>
      <c r="AU326" s="18" t="s">
        <v>82</v>
      </c>
    </row>
    <row r="327" s="2" customFormat="1">
      <c r="A327" s="39"/>
      <c r="B327" s="40"/>
      <c r="C327" s="41"/>
      <c r="D327" s="231" t="s">
        <v>226</v>
      </c>
      <c r="E327" s="41"/>
      <c r="F327" s="232" t="s">
        <v>2485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226</v>
      </c>
      <c r="AU327" s="18" t="s">
        <v>82</v>
      </c>
    </row>
    <row r="328" s="2" customFormat="1" ht="24.15" customHeight="1">
      <c r="A328" s="39"/>
      <c r="B328" s="40"/>
      <c r="C328" s="213" t="s">
        <v>600</v>
      </c>
      <c r="D328" s="213" t="s">
        <v>217</v>
      </c>
      <c r="E328" s="214" t="s">
        <v>4601</v>
      </c>
      <c r="F328" s="215" t="s">
        <v>4602</v>
      </c>
      <c r="G328" s="216" t="s">
        <v>232</v>
      </c>
      <c r="H328" s="217">
        <v>6.7649999999999997</v>
      </c>
      <c r="I328" s="218"/>
      <c r="J328" s="219">
        <f>ROUND(I328*H328,2)</f>
        <v>0</v>
      </c>
      <c r="K328" s="215" t="s">
        <v>221</v>
      </c>
      <c r="L328" s="45"/>
      <c r="M328" s="220" t="s">
        <v>19</v>
      </c>
      <c r="N328" s="221" t="s">
        <v>44</v>
      </c>
      <c r="O328" s="85"/>
      <c r="P328" s="222">
        <f>O328*H328</f>
        <v>0</v>
      </c>
      <c r="Q328" s="222">
        <v>0</v>
      </c>
      <c r="R328" s="222">
        <f>Q328*H328</f>
        <v>0</v>
      </c>
      <c r="S328" s="222">
        <v>0</v>
      </c>
      <c r="T328" s="223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4" t="s">
        <v>222</v>
      </c>
      <c r="AT328" s="224" t="s">
        <v>217</v>
      </c>
      <c r="AU328" s="224" t="s">
        <v>82</v>
      </c>
      <c r="AY328" s="18" t="s">
        <v>214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80</v>
      </c>
      <c r="BK328" s="225">
        <f>ROUND(I328*H328,2)</f>
        <v>0</v>
      </c>
      <c r="BL328" s="18" t="s">
        <v>222</v>
      </c>
      <c r="BM328" s="224" t="s">
        <v>4603</v>
      </c>
    </row>
    <row r="329" s="2" customFormat="1">
      <c r="A329" s="39"/>
      <c r="B329" s="40"/>
      <c r="C329" s="41"/>
      <c r="D329" s="226" t="s">
        <v>224</v>
      </c>
      <c r="E329" s="41"/>
      <c r="F329" s="227" t="s">
        <v>2876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224</v>
      </c>
      <c r="AU329" s="18" t="s">
        <v>82</v>
      </c>
    </row>
    <row r="330" s="2" customFormat="1">
      <c r="A330" s="39"/>
      <c r="B330" s="40"/>
      <c r="C330" s="41"/>
      <c r="D330" s="231" t="s">
        <v>226</v>
      </c>
      <c r="E330" s="41"/>
      <c r="F330" s="232" t="s">
        <v>4604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226</v>
      </c>
      <c r="AU330" s="18" t="s">
        <v>82</v>
      </c>
    </row>
    <row r="331" s="2" customFormat="1" ht="24.15" customHeight="1">
      <c r="A331" s="39"/>
      <c r="B331" s="40"/>
      <c r="C331" s="213" t="s">
        <v>606</v>
      </c>
      <c r="D331" s="213" t="s">
        <v>217</v>
      </c>
      <c r="E331" s="214" t="s">
        <v>2486</v>
      </c>
      <c r="F331" s="215" t="s">
        <v>2487</v>
      </c>
      <c r="G331" s="216" t="s">
        <v>232</v>
      </c>
      <c r="H331" s="217">
        <v>13.068</v>
      </c>
      <c r="I331" s="218"/>
      <c r="J331" s="219">
        <f>ROUND(I331*H331,2)</f>
        <v>0</v>
      </c>
      <c r="K331" s="215" t="s">
        <v>221</v>
      </c>
      <c r="L331" s="45"/>
      <c r="M331" s="220" t="s">
        <v>19</v>
      </c>
      <c r="N331" s="221" t="s">
        <v>44</v>
      </c>
      <c r="O331" s="85"/>
      <c r="P331" s="222">
        <f>O331*H331</f>
        <v>0</v>
      </c>
      <c r="Q331" s="222">
        <v>0</v>
      </c>
      <c r="R331" s="222">
        <f>Q331*H331</f>
        <v>0</v>
      </c>
      <c r="S331" s="222">
        <v>0</v>
      </c>
      <c r="T331" s="223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4" t="s">
        <v>222</v>
      </c>
      <c r="AT331" s="224" t="s">
        <v>217</v>
      </c>
      <c r="AU331" s="224" t="s">
        <v>82</v>
      </c>
      <c r="AY331" s="18" t="s">
        <v>214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80</v>
      </c>
      <c r="BK331" s="225">
        <f>ROUND(I331*H331,2)</f>
        <v>0</v>
      </c>
      <c r="BL331" s="18" t="s">
        <v>222</v>
      </c>
      <c r="BM331" s="224" t="s">
        <v>4605</v>
      </c>
    </row>
    <row r="332" s="2" customFormat="1">
      <c r="A332" s="39"/>
      <c r="B332" s="40"/>
      <c r="C332" s="41"/>
      <c r="D332" s="226" t="s">
        <v>224</v>
      </c>
      <c r="E332" s="41"/>
      <c r="F332" s="227" t="s">
        <v>2489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224</v>
      </c>
      <c r="AU332" s="18" t="s">
        <v>82</v>
      </c>
    </row>
    <row r="333" s="2" customFormat="1">
      <c r="A333" s="39"/>
      <c r="B333" s="40"/>
      <c r="C333" s="41"/>
      <c r="D333" s="231" t="s">
        <v>226</v>
      </c>
      <c r="E333" s="41"/>
      <c r="F333" s="232" t="s">
        <v>2490</v>
      </c>
      <c r="G333" s="41"/>
      <c r="H333" s="41"/>
      <c r="I333" s="228"/>
      <c r="J333" s="41"/>
      <c r="K333" s="41"/>
      <c r="L333" s="45"/>
      <c r="M333" s="229"/>
      <c r="N333" s="230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226</v>
      </c>
      <c r="AU333" s="18" t="s">
        <v>82</v>
      </c>
    </row>
    <row r="334" s="2" customFormat="1" ht="24.15" customHeight="1">
      <c r="A334" s="39"/>
      <c r="B334" s="40"/>
      <c r="C334" s="213" t="s">
        <v>612</v>
      </c>
      <c r="D334" s="213" t="s">
        <v>217</v>
      </c>
      <c r="E334" s="214" t="s">
        <v>2491</v>
      </c>
      <c r="F334" s="215" t="s">
        <v>2492</v>
      </c>
      <c r="G334" s="216" t="s">
        <v>232</v>
      </c>
      <c r="H334" s="217">
        <v>122.09999999999999</v>
      </c>
      <c r="I334" s="218"/>
      <c r="J334" s="219">
        <f>ROUND(I334*H334,2)</f>
        <v>0</v>
      </c>
      <c r="K334" s="215" t="s">
        <v>221</v>
      </c>
      <c r="L334" s="45"/>
      <c r="M334" s="220" t="s">
        <v>19</v>
      </c>
      <c r="N334" s="221" t="s">
        <v>44</v>
      </c>
      <c r="O334" s="85"/>
      <c r="P334" s="222">
        <f>O334*H334</f>
        <v>0</v>
      </c>
      <c r="Q334" s="222">
        <v>0</v>
      </c>
      <c r="R334" s="222">
        <f>Q334*H334</f>
        <v>0</v>
      </c>
      <c r="S334" s="222">
        <v>0</v>
      </c>
      <c r="T334" s="22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222</v>
      </c>
      <c r="AT334" s="224" t="s">
        <v>217</v>
      </c>
      <c r="AU334" s="224" t="s">
        <v>82</v>
      </c>
      <c r="AY334" s="18" t="s">
        <v>214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80</v>
      </c>
      <c r="BK334" s="225">
        <f>ROUND(I334*H334,2)</f>
        <v>0</v>
      </c>
      <c r="BL334" s="18" t="s">
        <v>222</v>
      </c>
      <c r="BM334" s="224" t="s">
        <v>4606</v>
      </c>
    </row>
    <row r="335" s="2" customFormat="1">
      <c r="A335" s="39"/>
      <c r="B335" s="40"/>
      <c r="C335" s="41"/>
      <c r="D335" s="226" t="s">
        <v>224</v>
      </c>
      <c r="E335" s="41"/>
      <c r="F335" s="227" t="s">
        <v>1910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224</v>
      </c>
      <c r="AU335" s="18" t="s">
        <v>82</v>
      </c>
    </row>
    <row r="336" s="2" customFormat="1">
      <c r="A336" s="39"/>
      <c r="B336" s="40"/>
      <c r="C336" s="41"/>
      <c r="D336" s="231" t="s">
        <v>226</v>
      </c>
      <c r="E336" s="41"/>
      <c r="F336" s="232" t="s">
        <v>2494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226</v>
      </c>
      <c r="AU336" s="18" t="s">
        <v>82</v>
      </c>
    </row>
    <row r="337" s="2" customFormat="1" ht="24.15" customHeight="1">
      <c r="A337" s="39"/>
      <c r="B337" s="40"/>
      <c r="C337" s="213" t="s">
        <v>616</v>
      </c>
      <c r="D337" s="213" t="s">
        <v>217</v>
      </c>
      <c r="E337" s="214" t="s">
        <v>2495</v>
      </c>
      <c r="F337" s="215" t="s">
        <v>2496</v>
      </c>
      <c r="G337" s="216" t="s">
        <v>232</v>
      </c>
      <c r="H337" s="217">
        <v>93.609999999999999</v>
      </c>
      <c r="I337" s="218"/>
      <c r="J337" s="219">
        <f>ROUND(I337*H337,2)</f>
        <v>0</v>
      </c>
      <c r="K337" s="215" t="s">
        <v>221</v>
      </c>
      <c r="L337" s="45"/>
      <c r="M337" s="220" t="s">
        <v>19</v>
      </c>
      <c r="N337" s="221" t="s">
        <v>44</v>
      </c>
      <c r="O337" s="85"/>
      <c r="P337" s="222">
        <f>O337*H337</f>
        <v>0</v>
      </c>
      <c r="Q337" s="222">
        <v>0</v>
      </c>
      <c r="R337" s="222">
        <f>Q337*H337</f>
        <v>0</v>
      </c>
      <c r="S337" s="222">
        <v>0</v>
      </c>
      <c r="T337" s="223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4" t="s">
        <v>222</v>
      </c>
      <c r="AT337" s="224" t="s">
        <v>217</v>
      </c>
      <c r="AU337" s="224" t="s">
        <v>82</v>
      </c>
      <c r="AY337" s="18" t="s">
        <v>214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8" t="s">
        <v>80</v>
      </c>
      <c r="BK337" s="225">
        <f>ROUND(I337*H337,2)</f>
        <v>0</v>
      </c>
      <c r="BL337" s="18" t="s">
        <v>222</v>
      </c>
      <c r="BM337" s="224" t="s">
        <v>4607</v>
      </c>
    </row>
    <row r="338" s="2" customFormat="1">
      <c r="A338" s="39"/>
      <c r="B338" s="40"/>
      <c r="C338" s="41"/>
      <c r="D338" s="226" t="s">
        <v>224</v>
      </c>
      <c r="E338" s="41"/>
      <c r="F338" s="227" t="s">
        <v>2498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224</v>
      </c>
      <c r="AU338" s="18" t="s">
        <v>82</v>
      </c>
    </row>
    <row r="339" s="2" customFormat="1">
      <c r="A339" s="39"/>
      <c r="B339" s="40"/>
      <c r="C339" s="41"/>
      <c r="D339" s="231" t="s">
        <v>226</v>
      </c>
      <c r="E339" s="41"/>
      <c r="F339" s="232" t="s">
        <v>2499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226</v>
      </c>
      <c r="AU339" s="18" t="s">
        <v>82</v>
      </c>
    </row>
    <row r="340" s="12" customFormat="1" ht="25.92" customHeight="1">
      <c r="A340" s="12"/>
      <c r="B340" s="197"/>
      <c r="C340" s="198"/>
      <c r="D340" s="199" t="s">
        <v>72</v>
      </c>
      <c r="E340" s="200" t="s">
        <v>254</v>
      </c>
      <c r="F340" s="200" t="s">
        <v>591</v>
      </c>
      <c r="G340" s="198"/>
      <c r="H340" s="198"/>
      <c r="I340" s="201"/>
      <c r="J340" s="202">
        <f>BK340</f>
        <v>0</v>
      </c>
      <c r="K340" s="198"/>
      <c r="L340" s="203"/>
      <c r="M340" s="204"/>
      <c r="N340" s="205"/>
      <c r="O340" s="205"/>
      <c r="P340" s="206">
        <f>P341</f>
        <v>0</v>
      </c>
      <c r="Q340" s="205"/>
      <c r="R340" s="206">
        <f>R341</f>
        <v>0</v>
      </c>
      <c r="S340" s="205"/>
      <c r="T340" s="207">
        <f>T341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8" t="s">
        <v>236</v>
      </c>
      <c r="AT340" s="209" t="s">
        <v>72</v>
      </c>
      <c r="AU340" s="209" t="s">
        <v>73</v>
      </c>
      <c r="AY340" s="208" t="s">
        <v>214</v>
      </c>
      <c r="BK340" s="210">
        <f>BK341</f>
        <v>0</v>
      </c>
    </row>
    <row r="341" s="12" customFormat="1" ht="22.8" customHeight="1">
      <c r="A341" s="12"/>
      <c r="B341" s="197"/>
      <c r="C341" s="198"/>
      <c r="D341" s="199" t="s">
        <v>72</v>
      </c>
      <c r="E341" s="211" t="s">
        <v>2578</v>
      </c>
      <c r="F341" s="211" t="s">
        <v>2579</v>
      </c>
      <c r="G341" s="198"/>
      <c r="H341" s="198"/>
      <c r="I341" s="201"/>
      <c r="J341" s="212">
        <f>BK341</f>
        <v>0</v>
      </c>
      <c r="K341" s="198"/>
      <c r="L341" s="203"/>
      <c r="M341" s="204"/>
      <c r="N341" s="205"/>
      <c r="O341" s="205"/>
      <c r="P341" s="206">
        <f>SUM(P342:P347)</f>
        <v>0</v>
      </c>
      <c r="Q341" s="205"/>
      <c r="R341" s="206">
        <f>SUM(R342:R347)</f>
        <v>0</v>
      </c>
      <c r="S341" s="205"/>
      <c r="T341" s="207">
        <f>SUM(T342:T347)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8" t="s">
        <v>236</v>
      </c>
      <c r="AT341" s="209" t="s">
        <v>72</v>
      </c>
      <c r="AU341" s="209" t="s">
        <v>80</v>
      </c>
      <c r="AY341" s="208" t="s">
        <v>214</v>
      </c>
      <c r="BK341" s="210">
        <f>SUM(BK342:BK347)</f>
        <v>0</v>
      </c>
    </row>
    <row r="342" s="2" customFormat="1" ht="16.5" customHeight="1">
      <c r="A342" s="39"/>
      <c r="B342" s="40"/>
      <c r="C342" s="213" t="s">
        <v>622</v>
      </c>
      <c r="D342" s="213" t="s">
        <v>217</v>
      </c>
      <c r="E342" s="214" t="s">
        <v>4608</v>
      </c>
      <c r="F342" s="215" t="s">
        <v>4609</v>
      </c>
      <c r="G342" s="216" t="s">
        <v>277</v>
      </c>
      <c r="H342" s="217">
        <v>1</v>
      </c>
      <c r="I342" s="218"/>
      <c r="J342" s="219">
        <f>ROUND(I342*H342,2)</f>
        <v>0</v>
      </c>
      <c r="K342" s="215" t="s">
        <v>221</v>
      </c>
      <c r="L342" s="45"/>
      <c r="M342" s="220" t="s">
        <v>19</v>
      </c>
      <c r="N342" s="221" t="s">
        <v>44</v>
      </c>
      <c r="O342" s="85"/>
      <c r="P342" s="222">
        <f>O342*H342</f>
        <v>0</v>
      </c>
      <c r="Q342" s="222">
        <v>0</v>
      </c>
      <c r="R342" s="222">
        <f>Q342*H342</f>
        <v>0</v>
      </c>
      <c r="S342" s="222">
        <v>0</v>
      </c>
      <c r="T342" s="223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334</v>
      </c>
      <c r="AT342" s="224" t="s">
        <v>217</v>
      </c>
      <c r="AU342" s="224" t="s">
        <v>82</v>
      </c>
      <c r="AY342" s="18" t="s">
        <v>214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80</v>
      </c>
      <c r="BK342" s="225">
        <f>ROUND(I342*H342,2)</f>
        <v>0</v>
      </c>
      <c r="BL342" s="18" t="s">
        <v>334</v>
      </c>
      <c r="BM342" s="224" t="s">
        <v>4610</v>
      </c>
    </row>
    <row r="343" s="2" customFormat="1">
      <c r="A343" s="39"/>
      <c r="B343" s="40"/>
      <c r="C343" s="41"/>
      <c r="D343" s="226" t="s">
        <v>224</v>
      </c>
      <c r="E343" s="41"/>
      <c r="F343" s="227" t="s">
        <v>4609</v>
      </c>
      <c r="G343" s="41"/>
      <c r="H343" s="41"/>
      <c r="I343" s="228"/>
      <c r="J343" s="41"/>
      <c r="K343" s="41"/>
      <c r="L343" s="45"/>
      <c r="M343" s="229"/>
      <c r="N343" s="230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224</v>
      </c>
      <c r="AU343" s="18" t="s">
        <v>82</v>
      </c>
    </row>
    <row r="344" s="2" customFormat="1">
      <c r="A344" s="39"/>
      <c r="B344" s="40"/>
      <c r="C344" s="41"/>
      <c r="D344" s="231" t="s">
        <v>226</v>
      </c>
      <c r="E344" s="41"/>
      <c r="F344" s="232" t="s">
        <v>4611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226</v>
      </c>
      <c r="AU344" s="18" t="s">
        <v>82</v>
      </c>
    </row>
    <row r="345" s="2" customFormat="1" ht="16.5" customHeight="1">
      <c r="A345" s="39"/>
      <c r="B345" s="40"/>
      <c r="C345" s="213" t="s">
        <v>628</v>
      </c>
      <c r="D345" s="213" t="s">
        <v>217</v>
      </c>
      <c r="E345" s="214" t="s">
        <v>4612</v>
      </c>
      <c r="F345" s="215" t="s">
        <v>4613</v>
      </c>
      <c r="G345" s="216" t="s">
        <v>277</v>
      </c>
      <c r="H345" s="217">
        <v>1</v>
      </c>
      <c r="I345" s="218"/>
      <c r="J345" s="219">
        <f>ROUND(I345*H345,2)</f>
        <v>0</v>
      </c>
      <c r="K345" s="215" t="s">
        <v>221</v>
      </c>
      <c r="L345" s="45"/>
      <c r="M345" s="220" t="s">
        <v>19</v>
      </c>
      <c r="N345" s="221" t="s">
        <v>44</v>
      </c>
      <c r="O345" s="85"/>
      <c r="P345" s="222">
        <f>O345*H345</f>
        <v>0</v>
      </c>
      <c r="Q345" s="222">
        <v>0</v>
      </c>
      <c r="R345" s="222">
        <f>Q345*H345</f>
        <v>0</v>
      </c>
      <c r="S345" s="222">
        <v>0</v>
      </c>
      <c r="T345" s="223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4" t="s">
        <v>334</v>
      </c>
      <c r="AT345" s="224" t="s">
        <v>217</v>
      </c>
      <c r="AU345" s="224" t="s">
        <v>82</v>
      </c>
      <c r="AY345" s="18" t="s">
        <v>214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8" t="s">
        <v>80</v>
      </c>
      <c r="BK345" s="225">
        <f>ROUND(I345*H345,2)</f>
        <v>0</v>
      </c>
      <c r="BL345" s="18" t="s">
        <v>334</v>
      </c>
      <c r="BM345" s="224" t="s">
        <v>4614</v>
      </c>
    </row>
    <row r="346" s="2" customFormat="1">
      <c r="A346" s="39"/>
      <c r="B346" s="40"/>
      <c r="C346" s="41"/>
      <c r="D346" s="226" t="s">
        <v>224</v>
      </c>
      <c r="E346" s="41"/>
      <c r="F346" s="227" t="s">
        <v>4613</v>
      </c>
      <c r="G346" s="41"/>
      <c r="H346" s="41"/>
      <c r="I346" s="228"/>
      <c r="J346" s="41"/>
      <c r="K346" s="41"/>
      <c r="L346" s="45"/>
      <c r="M346" s="229"/>
      <c r="N346" s="230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224</v>
      </c>
      <c r="AU346" s="18" t="s">
        <v>82</v>
      </c>
    </row>
    <row r="347" s="2" customFormat="1">
      <c r="A347" s="39"/>
      <c r="B347" s="40"/>
      <c r="C347" s="41"/>
      <c r="D347" s="231" t="s">
        <v>226</v>
      </c>
      <c r="E347" s="41"/>
      <c r="F347" s="232" t="s">
        <v>4615</v>
      </c>
      <c r="G347" s="41"/>
      <c r="H347" s="41"/>
      <c r="I347" s="228"/>
      <c r="J347" s="41"/>
      <c r="K347" s="41"/>
      <c r="L347" s="45"/>
      <c r="M347" s="255"/>
      <c r="N347" s="256"/>
      <c r="O347" s="257"/>
      <c r="P347" s="257"/>
      <c r="Q347" s="257"/>
      <c r="R347" s="257"/>
      <c r="S347" s="257"/>
      <c r="T347" s="258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226</v>
      </c>
      <c r="AU347" s="18" t="s">
        <v>82</v>
      </c>
    </row>
    <row r="348" s="2" customFormat="1" ht="6.96" customHeight="1">
      <c r="A348" s="39"/>
      <c r="B348" s="60"/>
      <c r="C348" s="61"/>
      <c r="D348" s="61"/>
      <c r="E348" s="61"/>
      <c r="F348" s="61"/>
      <c r="G348" s="61"/>
      <c r="H348" s="61"/>
      <c r="I348" s="61"/>
      <c r="J348" s="61"/>
      <c r="K348" s="61"/>
      <c r="L348" s="45"/>
      <c r="M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</sheetData>
  <sheetProtection sheet="1" autoFilter="0" formatColumns="0" formatRows="0" objects="1" scenarios="1" spinCount="100000" saltValue="bFgK0xxX9YTPL18gxLzR2rOcQvqobQI2wO7zguQKyEgz7WqVsFr23SpYoKoYhuuHLtwEioCFwl+/NelxGSfTPw==" hashValue="G/hoM+2wMgC5+2nmPs6bvg1ZXhFkBi69C2DCeFMLjR0G3aSJJ4fMAZL571URC7YJMAisBj9X+yEB3dmkSlJthA==" algorithmName="SHA-512" password="CC35"/>
  <autoFilter ref="C95:K3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1" r:id="rId1" display="https://podminky.urs.cz/item/CS_URS_2024_01/113106211"/>
    <hyperlink ref="F105" r:id="rId2" display="https://podminky.urs.cz/item/CS_URS_2024_01/113106221"/>
    <hyperlink ref="F108" r:id="rId3" display="https://podminky.urs.cz/item/CS_URS_2024_01/113107012"/>
    <hyperlink ref="F111" r:id="rId4" display="https://podminky.urs.cz/item/CS_URS_2024_01/113154124"/>
    <hyperlink ref="F114" r:id="rId5" display="https://podminky.urs.cz/item/CS_URS_2024_01/113202111"/>
    <hyperlink ref="F117" r:id="rId6" display="https://podminky.urs.cz/item/CS_URS_2024_01/119001401"/>
    <hyperlink ref="F120" r:id="rId7" display="https://podminky.urs.cz/item/CS_URS_2024_01/119001421"/>
    <hyperlink ref="F123" r:id="rId8" display="https://podminky.urs.cz/item/CS_URS_2024_01/119003213"/>
    <hyperlink ref="F127" r:id="rId9" display="https://podminky.urs.cz/item/CS_URS_2024_01/119003214"/>
    <hyperlink ref="F131" r:id="rId10" display="https://podminky.urs.cz/item/CS_URS_2024_01/121103111"/>
    <hyperlink ref="F135" r:id="rId11" display="https://podminky.urs.cz/item/CS_URS_2024_01/131212501"/>
    <hyperlink ref="F138" r:id="rId12" display="https://podminky.urs.cz/item/CS_URS_2024_01/131413131"/>
    <hyperlink ref="F142" r:id="rId13" display="https://podminky.urs.cz/item/CS_URS_2024_01/132211401"/>
    <hyperlink ref="F145" r:id="rId14" display="https://podminky.urs.cz/item/CS_URS_2024_01/139001101"/>
    <hyperlink ref="F148" r:id="rId15" display="https://podminky.urs.cz/item/CS_URS_2024_01/151101102"/>
    <hyperlink ref="F152" r:id="rId16" display="https://podminky.urs.cz/item/CS_URS_2024_01/151101112"/>
    <hyperlink ref="F156" r:id="rId17" display="https://podminky.urs.cz/item/CS_URS_2024_01/161151123"/>
    <hyperlink ref="F159" r:id="rId18" display="https://podminky.urs.cz/item/CS_URS_2024_01/162751117"/>
    <hyperlink ref="F162" r:id="rId19" display="https://podminky.urs.cz/item/CS_URS_2024_01/167151113"/>
    <hyperlink ref="F165" r:id="rId20" display="https://podminky.urs.cz/item/CS_URS_2024_01/171251201"/>
    <hyperlink ref="F168" r:id="rId21" display="https://podminky.urs.cz/item/CS_URS_2024_01/171201221"/>
    <hyperlink ref="F172" r:id="rId22" display="https://podminky.urs.cz/item/CS_URS_2024_01/174151101"/>
    <hyperlink ref="F176" r:id="rId23" display="https://podminky.urs.cz/item/CS_URS_2024_01/175111101"/>
    <hyperlink ref="F183" r:id="rId24" display="https://podminky.urs.cz/item/CS_URS_2024_01/181351003"/>
    <hyperlink ref="F186" r:id="rId25" display="https://podminky.urs.cz/item/CS_URS_2024_01/181451311"/>
    <hyperlink ref="F193" r:id="rId26" display="https://podminky.urs.cz/item/CS_URS_2024_01/275311125"/>
    <hyperlink ref="F198" r:id="rId27" display="https://podminky.urs.cz/item/CS_URS_2024_01/310271081"/>
    <hyperlink ref="F202" r:id="rId28" display="https://podminky.urs.cz/item/CS_URS_2024_01/338171111"/>
    <hyperlink ref="F206" r:id="rId29" display="https://podminky.urs.cz/item/CS_URS_2024_01/564851111"/>
    <hyperlink ref="F210" r:id="rId30" display="https://podminky.urs.cz/item/CS_URS_2024_01/565145101"/>
    <hyperlink ref="F213" r:id="rId31" display="https://podminky.urs.cz/item/CS_URS_2024_01/573111112"/>
    <hyperlink ref="F216" r:id="rId32" display="https://podminky.urs.cz/item/CS_URS_2024_01/573211107"/>
    <hyperlink ref="F219" r:id="rId33" display="https://podminky.urs.cz/item/CS_URS_2024_01/577134111"/>
    <hyperlink ref="F224" r:id="rId34" display="https://podminky.urs.cz/item/CS_URS_2024_01/591211111"/>
    <hyperlink ref="F232" r:id="rId35" display="https://podminky.urs.cz/item/CS_URS_2024_01/596211110"/>
    <hyperlink ref="F247" r:id="rId36" display="https://podminky.urs.cz/item/CS_URS_2024_01/894411311"/>
    <hyperlink ref="F252" r:id="rId37" display="https://podminky.urs.cz/item/CS_URS_2024_01/894414211"/>
    <hyperlink ref="F262" r:id="rId38" display="https://podminky.urs.cz/item/CS_URS_2024_01/619995001"/>
    <hyperlink ref="F265" r:id="rId39" display="https://podminky.urs.cz/item/CS_URS_2024_01/637121111"/>
    <hyperlink ref="F269" r:id="rId40" display="https://podminky.urs.cz/item/CS_URS_2024_01/913111211"/>
    <hyperlink ref="F273" r:id="rId41" display="https://podminky.urs.cz/item/CS_URS_2024_01/913121111"/>
    <hyperlink ref="F276" r:id="rId42" display="https://podminky.urs.cz/item/CS_URS_2024_01/914111111"/>
    <hyperlink ref="F279" r:id="rId43" display="https://podminky.urs.cz/item/CS_URS_2024_01/914511111"/>
    <hyperlink ref="F284" r:id="rId44" display="https://podminky.urs.cz/item/CS_URS_2024_01/915111111"/>
    <hyperlink ref="F287" r:id="rId45" display="https://podminky.urs.cz/item/CS_URS_2024_01/916131113"/>
    <hyperlink ref="F293" r:id="rId46" display="https://podminky.urs.cz/item/CS_URS_2024_01/916131212"/>
    <hyperlink ref="F299" r:id="rId47" display="https://podminky.urs.cz/item/CS_URS_2024_01/919735112"/>
    <hyperlink ref="F302" r:id="rId48" display="https://podminky.urs.cz/item/CS_URS_2024_01/963015131"/>
    <hyperlink ref="F305" r:id="rId49" display="https://podminky.urs.cz/item/CS_URS_2024_01/963015141"/>
    <hyperlink ref="F308" r:id="rId50" display="https://podminky.urs.cz/item/CS_URS_2024_01/966006132"/>
    <hyperlink ref="F311" r:id="rId51" display="https://podminky.urs.cz/item/CS_URS_2024_01/976085311"/>
    <hyperlink ref="F314" r:id="rId52" display="https://podminky.urs.cz/item/CS_URS_2024_01/977151114"/>
    <hyperlink ref="F317" r:id="rId53" display="https://podminky.urs.cz/item/CS_URS_2024_01/979024443"/>
    <hyperlink ref="F320" r:id="rId54" display="https://podminky.urs.cz/item/CS_URS_2024_01/979054441"/>
    <hyperlink ref="F324" r:id="rId55" display="https://podminky.urs.cz/item/CS_URS_2024_01/997221571"/>
    <hyperlink ref="F327" r:id="rId56" display="https://podminky.urs.cz/item/CS_URS_2024_01/997221612"/>
    <hyperlink ref="F330" r:id="rId57" display="https://podminky.urs.cz/item/CS_URS_2024_01/997221861"/>
    <hyperlink ref="F333" r:id="rId58" display="https://podminky.urs.cz/item/CS_URS_2024_01/997221862"/>
    <hyperlink ref="F336" r:id="rId59" display="https://podminky.urs.cz/item/CS_URS_2024_01/997221873"/>
    <hyperlink ref="F339" r:id="rId60" display="https://podminky.urs.cz/item/CS_URS_2024_01/997221875"/>
    <hyperlink ref="F344" r:id="rId61" display="https://podminky.urs.cz/item/CS_URS_2024_01/210204002"/>
    <hyperlink ref="F347" r:id="rId62" display="https://podminky.urs.cz/item/CS_URS_2024_01/218204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3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176</v>
      </c>
      <c r="L8" s="21"/>
    </row>
    <row r="9" s="2" customFormat="1" ht="16.5" customHeight="1">
      <c r="A9" s="39"/>
      <c r="B9" s="45"/>
      <c r="C9" s="39"/>
      <c r="D9" s="39"/>
      <c r="E9" s="144" t="s">
        <v>4616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4617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ROUND((SUM(BE95:BE616)),  2)</f>
        <v>0</v>
      </c>
      <c r="G35" s="39"/>
      <c r="H35" s="39"/>
      <c r="I35" s="158">
        <v>0.20999999999999999</v>
      </c>
      <c r="J35" s="157">
        <f>ROUND(((SUM(BE95:BE616))*I35),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ROUND((SUM(BF95:BF616)),  2)</f>
        <v>0</v>
      </c>
      <c r="G36" s="39"/>
      <c r="H36" s="39"/>
      <c r="I36" s="158">
        <v>0.12</v>
      </c>
      <c r="J36" s="157">
        <f>ROUND(((SUM(BF95:BF616))*I36),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ROUND((SUM(BG95:BG616)),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ROUND((SUM(BH95:BH616)),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ROUND((SUM(BI95:BI616)),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4616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D4.2.1.1 - Objektové předávací stanice - strojní část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SITEZ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SITEZ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181</v>
      </c>
      <c r="D61" s="172"/>
      <c r="E61" s="172"/>
      <c r="F61" s="172"/>
      <c r="G61" s="172"/>
      <c r="H61" s="172"/>
      <c r="I61" s="172"/>
      <c r="J61" s="173" t="s">
        <v>182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183</v>
      </c>
    </row>
    <row r="64" s="9" customFormat="1" ht="24.96" customHeight="1">
      <c r="A64" s="9"/>
      <c r="B64" s="175"/>
      <c r="C64" s="176"/>
      <c r="D64" s="177" t="s">
        <v>187</v>
      </c>
      <c r="E64" s="178"/>
      <c r="F64" s="178"/>
      <c r="G64" s="178"/>
      <c r="H64" s="178"/>
      <c r="I64" s="178"/>
      <c r="J64" s="179">
        <f>J96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188</v>
      </c>
      <c r="E65" s="183"/>
      <c r="F65" s="183"/>
      <c r="G65" s="183"/>
      <c r="H65" s="183"/>
      <c r="I65" s="183"/>
      <c r="J65" s="184">
        <f>J97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4618</v>
      </c>
      <c r="E66" s="183"/>
      <c r="F66" s="183"/>
      <c r="G66" s="183"/>
      <c r="H66" s="183"/>
      <c r="I66" s="183"/>
      <c r="J66" s="184">
        <f>J155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2824</v>
      </c>
      <c r="E67" s="183"/>
      <c r="F67" s="183"/>
      <c r="G67" s="183"/>
      <c r="H67" s="183"/>
      <c r="I67" s="183"/>
      <c r="J67" s="184">
        <f>J163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190</v>
      </c>
      <c r="E68" s="183"/>
      <c r="F68" s="183"/>
      <c r="G68" s="183"/>
      <c r="H68" s="183"/>
      <c r="I68" s="183"/>
      <c r="J68" s="184">
        <f>J198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191</v>
      </c>
      <c r="E69" s="183"/>
      <c r="F69" s="183"/>
      <c r="G69" s="183"/>
      <c r="H69" s="183"/>
      <c r="I69" s="183"/>
      <c r="J69" s="184">
        <f>J240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193</v>
      </c>
      <c r="E70" s="183"/>
      <c r="F70" s="183"/>
      <c r="G70" s="183"/>
      <c r="H70" s="183"/>
      <c r="I70" s="183"/>
      <c r="J70" s="184">
        <f>J397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194</v>
      </c>
      <c r="E71" s="183"/>
      <c r="F71" s="183"/>
      <c r="G71" s="183"/>
      <c r="H71" s="183"/>
      <c r="I71" s="183"/>
      <c r="J71" s="184">
        <f>J409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5"/>
      <c r="C72" s="176"/>
      <c r="D72" s="177" t="s">
        <v>195</v>
      </c>
      <c r="E72" s="178"/>
      <c r="F72" s="178"/>
      <c r="G72" s="178"/>
      <c r="H72" s="178"/>
      <c r="I72" s="178"/>
      <c r="J72" s="179">
        <f>J422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1"/>
      <c r="C73" s="126"/>
      <c r="D73" s="182" t="s">
        <v>196</v>
      </c>
      <c r="E73" s="183"/>
      <c r="F73" s="183"/>
      <c r="G73" s="183"/>
      <c r="H73" s="183"/>
      <c r="I73" s="183"/>
      <c r="J73" s="184">
        <f>J423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199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0" t="str">
        <f>E7</f>
        <v>Revitalizace CZT Liberec - GreenNet II</v>
      </c>
      <c r="F83" s="33"/>
      <c r="G83" s="33"/>
      <c r="H83" s="33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176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39"/>
      <c r="B85" s="40"/>
      <c r="C85" s="41"/>
      <c r="D85" s="41"/>
      <c r="E85" s="170" t="s">
        <v>4616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178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E11</f>
        <v>D4.2.1.1 - Objektové předávací stanice - strojní část</v>
      </c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F14</f>
        <v>Liberec</v>
      </c>
      <c r="G89" s="41"/>
      <c r="H89" s="41"/>
      <c r="I89" s="33" t="s">
        <v>23</v>
      </c>
      <c r="J89" s="73" t="str">
        <f>IF(J14="","",J14)</f>
        <v>21. 6. 2024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E17</f>
        <v>Teplárna Liberec, a.s.</v>
      </c>
      <c r="G91" s="41"/>
      <c r="H91" s="41"/>
      <c r="I91" s="33" t="s">
        <v>32</v>
      </c>
      <c r="J91" s="37" t="str">
        <f>E23</f>
        <v>SITEZ s.r.o.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IF(E20="","",E20)</f>
        <v>Vyplň údaj</v>
      </c>
      <c r="G92" s="41"/>
      <c r="H92" s="41"/>
      <c r="I92" s="33" t="s">
        <v>36</v>
      </c>
      <c r="J92" s="37" t="str">
        <f>E26</f>
        <v>SITEZ s.r.o.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6"/>
      <c r="B94" s="187"/>
      <c r="C94" s="188" t="s">
        <v>200</v>
      </c>
      <c r="D94" s="189" t="s">
        <v>58</v>
      </c>
      <c r="E94" s="189" t="s">
        <v>54</v>
      </c>
      <c r="F94" s="189" t="s">
        <v>55</v>
      </c>
      <c r="G94" s="189" t="s">
        <v>201</v>
      </c>
      <c r="H94" s="189" t="s">
        <v>202</v>
      </c>
      <c r="I94" s="189" t="s">
        <v>203</v>
      </c>
      <c r="J94" s="189" t="s">
        <v>182</v>
      </c>
      <c r="K94" s="190" t="s">
        <v>204</v>
      </c>
      <c r="L94" s="191"/>
      <c r="M94" s="93" t="s">
        <v>19</v>
      </c>
      <c r="N94" s="94" t="s">
        <v>43</v>
      </c>
      <c r="O94" s="94" t="s">
        <v>205</v>
      </c>
      <c r="P94" s="94" t="s">
        <v>206</v>
      </c>
      <c r="Q94" s="94" t="s">
        <v>207</v>
      </c>
      <c r="R94" s="94" t="s">
        <v>208</v>
      </c>
      <c r="S94" s="94" t="s">
        <v>209</v>
      </c>
      <c r="T94" s="95" t="s">
        <v>210</v>
      </c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</row>
    <row r="95" s="2" customFormat="1" ht="22.8" customHeight="1">
      <c r="A95" s="39"/>
      <c r="B95" s="40"/>
      <c r="C95" s="100" t="s">
        <v>211</v>
      </c>
      <c r="D95" s="41"/>
      <c r="E95" s="41"/>
      <c r="F95" s="41"/>
      <c r="G95" s="41"/>
      <c r="H95" s="41"/>
      <c r="I95" s="41"/>
      <c r="J95" s="192">
        <f>BK95</f>
        <v>0</v>
      </c>
      <c r="K95" s="41"/>
      <c r="L95" s="45"/>
      <c r="M95" s="96"/>
      <c r="N95" s="193"/>
      <c r="O95" s="97"/>
      <c r="P95" s="194">
        <f>P96+P422</f>
        <v>0</v>
      </c>
      <c r="Q95" s="97"/>
      <c r="R95" s="194">
        <f>R96+R422</f>
        <v>7.976362</v>
      </c>
      <c r="S95" s="97"/>
      <c r="T95" s="195">
        <f>T96+T422</f>
        <v>1.986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72</v>
      </c>
      <c r="AU95" s="18" t="s">
        <v>183</v>
      </c>
      <c r="BK95" s="196">
        <f>BK96+BK422</f>
        <v>0</v>
      </c>
    </row>
    <row r="96" s="12" customFormat="1" ht="25.92" customHeight="1">
      <c r="A96" s="12"/>
      <c r="B96" s="197"/>
      <c r="C96" s="198"/>
      <c r="D96" s="199" t="s">
        <v>72</v>
      </c>
      <c r="E96" s="200" t="s">
        <v>244</v>
      </c>
      <c r="F96" s="200" t="s">
        <v>245</v>
      </c>
      <c r="G96" s="198"/>
      <c r="H96" s="198"/>
      <c r="I96" s="201"/>
      <c r="J96" s="202">
        <f>BK96</f>
        <v>0</v>
      </c>
      <c r="K96" s="198"/>
      <c r="L96" s="203"/>
      <c r="M96" s="204"/>
      <c r="N96" s="205"/>
      <c r="O96" s="205"/>
      <c r="P96" s="206">
        <f>P97+P155+P163+P198+P240+P397+P409</f>
        <v>0</v>
      </c>
      <c r="Q96" s="205"/>
      <c r="R96" s="206">
        <f>R97+R155+R163+R198+R240+R397+R409</f>
        <v>6.7752219999999994</v>
      </c>
      <c r="S96" s="205"/>
      <c r="T96" s="207">
        <f>T97+T155+T163+T198+T240+T397+T409</f>
        <v>1.986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82</v>
      </c>
      <c r="AT96" s="209" t="s">
        <v>72</v>
      </c>
      <c r="AU96" s="209" t="s">
        <v>73</v>
      </c>
      <c r="AY96" s="208" t="s">
        <v>214</v>
      </c>
      <c r="BK96" s="210">
        <f>BK97+BK155+BK163+BK198+BK240+BK397+BK409</f>
        <v>0</v>
      </c>
    </row>
    <row r="97" s="12" customFormat="1" ht="22.8" customHeight="1">
      <c r="A97" s="12"/>
      <c r="B97" s="197"/>
      <c r="C97" s="198"/>
      <c r="D97" s="199" t="s">
        <v>72</v>
      </c>
      <c r="E97" s="211" t="s">
        <v>246</v>
      </c>
      <c r="F97" s="211" t="s">
        <v>247</v>
      </c>
      <c r="G97" s="198"/>
      <c r="H97" s="198"/>
      <c r="I97" s="201"/>
      <c r="J97" s="212">
        <f>BK97</f>
        <v>0</v>
      </c>
      <c r="K97" s="198"/>
      <c r="L97" s="203"/>
      <c r="M97" s="204"/>
      <c r="N97" s="205"/>
      <c r="O97" s="205"/>
      <c r="P97" s="206">
        <f>SUM(P98:P154)</f>
        <v>0</v>
      </c>
      <c r="Q97" s="205"/>
      <c r="R97" s="206">
        <f>SUM(R98:R154)</f>
        <v>0.66449199999999986</v>
      </c>
      <c r="S97" s="205"/>
      <c r="T97" s="207">
        <f>SUM(T98:T154)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82</v>
      </c>
      <c r="AT97" s="209" t="s">
        <v>72</v>
      </c>
      <c r="AU97" s="209" t="s">
        <v>80</v>
      </c>
      <c r="AY97" s="208" t="s">
        <v>214</v>
      </c>
      <c r="BK97" s="210">
        <f>SUM(BK98:BK154)</f>
        <v>0</v>
      </c>
    </row>
    <row r="98" s="2" customFormat="1" ht="16.5" customHeight="1">
      <c r="A98" s="39"/>
      <c r="B98" s="40"/>
      <c r="C98" s="213" t="s">
        <v>80</v>
      </c>
      <c r="D98" s="213" t="s">
        <v>217</v>
      </c>
      <c r="E98" s="214" t="s">
        <v>275</v>
      </c>
      <c r="F98" s="215" t="s">
        <v>276</v>
      </c>
      <c r="G98" s="216" t="s">
        <v>277</v>
      </c>
      <c r="H98" s="217">
        <v>93</v>
      </c>
      <c r="I98" s="218"/>
      <c r="J98" s="219">
        <f>ROUND(I98*H98,2)</f>
        <v>0</v>
      </c>
      <c r="K98" s="215" t="s">
        <v>221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250</v>
      </c>
      <c r="AT98" s="224" t="s">
        <v>217</v>
      </c>
      <c r="AU98" s="224" t="s">
        <v>82</v>
      </c>
      <c r="AY98" s="18" t="s">
        <v>214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250</v>
      </c>
      <c r="BM98" s="224" t="s">
        <v>4619</v>
      </c>
    </row>
    <row r="99" s="2" customFormat="1">
      <c r="A99" s="39"/>
      <c r="B99" s="40"/>
      <c r="C99" s="41"/>
      <c r="D99" s="226" t="s">
        <v>224</v>
      </c>
      <c r="E99" s="41"/>
      <c r="F99" s="227" t="s">
        <v>279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224</v>
      </c>
      <c r="AU99" s="18" t="s">
        <v>82</v>
      </c>
    </row>
    <row r="100" s="2" customFormat="1">
      <c r="A100" s="39"/>
      <c r="B100" s="40"/>
      <c r="C100" s="41"/>
      <c r="D100" s="231" t="s">
        <v>226</v>
      </c>
      <c r="E100" s="41"/>
      <c r="F100" s="232" t="s">
        <v>280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226</v>
      </c>
      <c r="AU100" s="18" t="s">
        <v>82</v>
      </c>
    </row>
    <row r="101" s="2" customFormat="1" ht="16.5" customHeight="1">
      <c r="A101" s="39"/>
      <c r="B101" s="40"/>
      <c r="C101" s="243" t="s">
        <v>82</v>
      </c>
      <c r="D101" s="243" t="s">
        <v>254</v>
      </c>
      <c r="E101" s="244" t="s">
        <v>2890</v>
      </c>
      <c r="F101" s="245" t="s">
        <v>2891</v>
      </c>
      <c r="G101" s="246" t="s">
        <v>277</v>
      </c>
      <c r="H101" s="247">
        <v>46</v>
      </c>
      <c r="I101" s="248"/>
      <c r="J101" s="249">
        <f>ROUND(I101*H101,2)</f>
        <v>0</v>
      </c>
      <c r="K101" s="245" t="s">
        <v>19</v>
      </c>
      <c r="L101" s="250"/>
      <c r="M101" s="251" t="s">
        <v>19</v>
      </c>
      <c r="N101" s="252" t="s">
        <v>44</v>
      </c>
      <c r="O101" s="85"/>
      <c r="P101" s="222">
        <f>O101*H101</f>
        <v>0</v>
      </c>
      <c r="Q101" s="222">
        <v>0.00051999999999999995</v>
      </c>
      <c r="R101" s="222">
        <f>Q101*H101</f>
        <v>0.023919999999999997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257</v>
      </c>
      <c r="AT101" s="224" t="s">
        <v>254</v>
      </c>
      <c r="AU101" s="224" t="s">
        <v>82</v>
      </c>
      <c r="AY101" s="18" t="s">
        <v>214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80</v>
      </c>
      <c r="BK101" s="225">
        <f>ROUND(I101*H101,2)</f>
        <v>0</v>
      </c>
      <c r="BL101" s="18" t="s">
        <v>250</v>
      </c>
      <c r="BM101" s="224" t="s">
        <v>4620</v>
      </c>
    </row>
    <row r="102" s="2" customFormat="1">
      <c r="A102" s="39"/>
      <c r="B102" s="40"/>
      <c r="C102" s="41"/>
      <c r="D102" s="226" t="s">
        <v>224</v>
      </c>
      <c r="E102" s="41"/>
      <c r="F102" s="227" t="s">
        <v>2891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224</v>
      </c>
      <c r="AU102" s="18" t="s">
        <v>82</v>
      </c>
    </row>
    <row r="103" s="2" customFormat="1" ht="16.5" customHeight="1">
      <c r="A103" s="39"/>
      <c r="B103" s="40"/>
      <c r="C103" s="243" t="s">
        <v>236</v>
      </c>
      <c r="D103" s="243" t="s">
        <v>254</v>
      </c>
      <c r="E103" s="244" t="s">
        <v>4621</v>
      </c>
      <c r="F103" s="245" t="s">
        <v>4622</v>
      </c>
      <c r="G103" s="246" t="s">
        <v>277</v>
      </c>
      <c r="H103" s="247">
        <v>4</v>
      </c>
      <c r="I103" s="248"/>
      <c r="J103" s="249">
        <f>ROUND(I103*H103,2)</f>
        <v>0</v>
      </c>
      <c r="K103" s="245" t="s">
        <v>19</v>
      </c>
      <c r="L103" s="250"/>
      <c r="M103" s="251" t="s">
        <v>19</v>
      </c>
      <c r="N103" s="252" t="s">
        <v>44</v>
      </c>
      <c r="O103" s="85"/>
      <c r="P103" s="222">
        <f>O103*H103</f>
        <v>0</v>
      </c>
      <c r="Q103" s="222">
        <v>0.00081999999999999998</v>
      </c>
      <c r="R103" s="222">
        <f>Q103*H103</f>
        <v>0.0032799999999999999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257</v>
      </c>
      <c r="AT103" s="224" t="s">
        <v>254</v>
      </c>
      <c r="AU103" s="224" t="s">
        <v>82</v>
      </c>
      <c r="AY103" s="18" t="s">
        <v>214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250</v>
      </c>
      <c r="BM103" s="224" t="s">
        <v>4623</v>
      </c>
    </row>
    <row r="104" s="2" customFormat="1">
      <c r="A104" s="39"/>
      <c r="B104" s="40"/>
      <c r="C104" s="41"/>
      <c r="D104" s="226" t="s">
        <v>224</v>
      </c>
      <c r="E104" s="41"/>
      <c r="F104" s="227" t="s">
        <v>4622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224</v>
      </c>
      <c r="AU104" s="18" t="s">
        <v>82</v>
      </c>
    </row>
    <row r="105" s="2" customFormat="1" ht="16.5" customHeight="1">
      <c r="A105" s="39"/>
      <c r="B105" s="40"/>
      <c r="C105" s="243" t="s">
        <v>222</v>
      </c>
      <c r="D105" s="243" t="s">
        <v>254</v>
      </c>
      <c r="E105" s="244" t="s">
        <v>4624</v>
      </c>
      <c r="F105" s="245" t="s">
        <v>4625</v>
      </c>
      <c r="G105" s="246" t="s">
        <v>277</v>
      </c>
      <c r="H105" s="247">
        <v>16</v>
      </c>
      <c r="I105" s="248"/>
      <c r="J105" s="249">
        <f>ROUND(I105*H105,2)</f>
        <v>0</v>
      </c>
      <c r="K105" s="245" t="s">
        <v>19</v>
      </c>
      <c r="L105" s="250"/>
      <c r="M105" s="251" t="s">
        <v>19</v>
      </c>
      <c r="N105" s="252" t="s">
        <v>44</v>
      </c>
      <c r="O105" s="85"/>
      <c r="P105" s="222">
        <f>O105*H105</f>
        <v>0</v>
      </c>
      <c r="Q105" s="222">
        <v>0.0014499999999999999</v>
      </c>
      <c r="R105" s="222">
        <f>Q105*H105</f>
        <v>0.023199999999999998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257</v>
      </c>
      <c r="AT105" s="224" t="s">
        <v>254</v>
      </c>
      <c r="AU105" s="224" t="s">
        <v>82</v>
      </c>
      <c r="AY105" s="18" t="s">
        <v>214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250</v>
      </c>
      <c r="BM105" s="224" t="s">
        <v>4626</v>
      </c>
    </row>
    <row r="106" s="2" customFormat="1">
      <c r="A106" s="39"/>
      <c r="B106" s="40"/>
      <c r="C106" s="41"/>
      <c r="D106" s="226" t="s">
        <v>224</v>
      </c>
      <c r="E106" s="41"/>
      <c r="F106" s="227" t="s">
        <v>4625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224</v>
      </c>
      <c r="AU106" s="18" t="s">
        <v>82</v>
      </c>
    </row>
    <row r="107" s="2" customFormat="1" ht="16.5" customHeight="1">
      <c r="A107" s="39"/>
      <c r="B107" s="40"/>
      <c r="C107" s="243" t="s">
        <v>253</v>
      </c>
      <c r="D107" s="243" t="s">
        <v>254</v>
      </c>
      <c r="E107" s="244" t="s">
        <v>2887</v>
      </c>
      <c r="F107" s="245" t="s">
        <v>2888</v>
      </c>
      <c r="G107" s="246" t="s">
        <v>277</v>
      </c>
      <c r="H107" s="247">
        <v>3</v>
      </c>
      <c r="I107" s="248"/>
      <c r="J107" s="249">
        <f>ROUND(I107*H107,2)</f>
        <v>0</v>
      </c>
      <c r="K107" s="245" t="s">
        <v>19</v>
      </c>
      <c r="L107" s="250"/>
      <c r="M107" s="251" t="s">
        <v>19</v>
      </c>
      <c r="N107" s="252" t="s">
        <v>44</v>
      </c>
      <c r="O107" s="85"/>
      <c r="P107" s="222">
        <f>O107*H107</f>
        <v>0</v>
      </c>
      <c r="Q107" s="222">
        <v>0.0032299999999999998</v>
      </c>
      <c r="R107" s="222">
        <f>Q107*H107</f>
        <v>0.009689999999999999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257</v>
      </c>
      <c r="AT107" s="224" t="s">
        <v>254</v>
      </c>
      <c r="AU107" s="224" t="s">
        <v>82</v>
      </c>
      <c r="AY107" s="18" t="s">
        <v>214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250</v>
      </c>
      <c r="BM107" s="224" t="s">
        <v>4627</v>
      </c>
    </row>
    <row r="108" s="2" customFormat="1">
      <c r="A108" s="39"/>
      <c r="B108" s="40"/>
      <c r="C108" s="41"/>
      <c r="D108" s="226" t="s">
        <v>224</v>
      </c>
      <c r="E108" s="41"/>
      <c r="F108" s="227" t="s">
        <v>2888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224</v>
      </c>
      <c r="AU108" s="18" t="s">
        <v>82</v>
      </c>
    </row>
    <row r="109" s="2" customFormat="1" ht="16.5" customHeight="1">
      <c r="A109" s="39"/>
      <c r="B109" s="40"/>
      <c r="C109" s="243" t="s">
        <v>259</v>
      </c>
      <c r="D109" s="243" t="s">
        <v>254</v>
      </c>
      <c r="E109" s="244" t="s">
        <v>4628</v>
      </c>
      <c r="F109" s="245" t="s">
        <v>4629</v>
      </c>
      <c r="G109" s="246" t="s">
        <v>277</v>
      </c>
      <c r="H109" s="247">
        <v>14</v>
      </c>
      <c r="I109" s="248"/>
      <c r="J109" s="249">
        <f>ROUND(I109*H109,2)</f>
        <v>0</v>
      </c>
      <c r="K109" s="245" t="s">
        <v>19</v>
      </c>
      <c r="L109" s="250"/>
      <c r="M109" s="251" t="s">
        <v>19</v>
      </c>
      <c r="N109" s="252" t="s">
        <v>44</v>
      </c>
      <c r="O109" s="85"/>
      <c r="P109" s="222">
        <f>O109*H109</f>
        <v>0</v>
      </c>
      <c r="Q109" s="222">
        <v>0.00098999999999999999</v>
      </c>
      <c r="R109" s="222">
        <f>Q109*H109</f>
        <v>0.013860000000000001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257</v>
      </c>
      <c r="AT109" s="224" t="s">
        <v>254</v>
      </c>
      <c r="AU109" s="224" t="s">
        <v>82</v>
      </c>
      <c r="AY109" s="18" t="s">
        <v>214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250</v>
      </c>
      <c r="BM109" s="224" t="s">
        <v>4630</v>
      </c>
    </row>
    <row r="110" s="2" customFormat="1">
      <c r="A110" s="39"/>
      <c r="B110" s="40"/>
      <c r="C110" s="41"/>
      <c r="D110" s="226" t="s">
        <v>224</v>
      </c>
      <c r="E110" s="41"/>
      <c r="F110" s="227" t="s">
        <v>4629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224</v>
      </c>
      <c r="AU110" s="18" t="s">
        <v>82</v>
      </c>
    </row>
    <row r="111" s="2" customFormat="1" ht="16.5" customHeight="1">
      <c r="A111" s="39"/>
      <c r="B111" s="40"/>
      <c r="C111" s="243" t="s">
        <v>263</v>
      </c>
      <c r="D111" s="243" t="s">
        <v>254</v>
      </c>
      <c r="E111" s="244" t="s">
        <v>2884</v>
      </c>
      <c r="F111" s="245" t="s">
        <v>2885</v>
      </c>
      <c r="G111" s="246" t="s">
        <v>277</v>
      </c>
      <c r="H111" s="247">
        <v>3</v>
      </c>
      <c r="I111" s="248"/>
      <c r="J111" s="249">
        <f>ROUND(I111*H111,2)</f>
        <v>0</v>
      </c>
      <c r="K111" s="245" t="s">
        <v>19</v>
      </c>
      <c r="L111" s="250"/>
      <c r="M111" s="251" t="s">
        <v>19</v>
      </c>
      <c r="N111" s="252" t="s">
        <v>44</v>
      </c>
      <c r="O111" s="85"/>
      <c r="P111" s="222">
        <f>O111*H111</f>
        <v>0</v>
      </c>
      <c r="Q111" s="222">
        <v>0.0018699999999999999</v>
      </c>
      <c r="R111" s="222">
        <f>Q111*H111</f>
        <v>0.0056099999999999995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257</v>
      </c>
      <c r="AT111" s="224" t="s">
        <v>254</v>
      </c>
      <c r="AU111" s="224" t="s">
        <v>82</v>
      </c>
      <c r="AY111" s="18" t="s">
        <v>214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250</v>
      </c>
      <c r="BM111" s="224" t="s">
        <v>4631</v>
      </c>
    </row>
    <row r="112" s="2" customFormat="1">
      <c r="A112" s="39"/>
      <c r="B112" s="40"/>
      <c r="C112" s="41"/>
      <c r="D112" s="226" t="s">
        <v>224</v>
      </c>
      <c r="E112" s="41"/>
      <c r="F112" s="227" t="s">
        <v>2885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224</v>
      </c>
      <c r="AU112" s="18" t="s">
        <v>82</v>
      </c>
    </row>
    <row r="113" s="2" customFormat="1" ht="16.5" customHeight="1">
      <c r="A113" s="39"/>
      <c r="B113" s="40"/>
      <c r="C113" s="243" t="s">
        <v>215</v>
      </c>
      <c r="D113" s="243" t="s">
        <v>254</v>
      </c>
      <c r="E113" s="244" t="s">
        <v>293</v>
      </c>
      <c r="F113" s="245" t="s">
        <v>4632</v>
      </c>
      <c r="G113" s="246" t="s">
        <v>277</v>
      </c>
      <c r="H113" s="247">
        <v>7</v>
      </c>
      <c r="I113" s="248"/>
      <c r="J113" s="249">
        <f>ROUND(I113*H113,2)</f>
        <v>0</v>
      </c>
      <c r="K113" s="245" t="s">
        <v>19</v>
      </c>
      <c r="L113" s="250"/>
      <c r="M113" s="251" t="s">
        <v>19</v>
      </c>
      <c r="N113" s="252" t="s">
        <v>44</v>
      </c>
      <c r="O113" s="85"/>
      <c r="P113" s="222">
        <f>O113*H113</f>
        <v>0</v>
      </c>
      <c r="Q113" s="222">
        <v>0.00131</v>
      </c>
      <c r="R113" s="222">
        <f>Q113*H113</f>
        <v>0.0091699999999999993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257</v>
      </c>
      <c r="AT113" s="224" t="s">
        <v>254</v>
      </c>
      <c r="AU113" s="224" t="s">
        <v>82</v>
      </c>
      <c r="AY113" s="18" t="s">
        <v>214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250</v>
      </c>
      <c r="BM113" s="224" t="s">
        <v>4633</v>
      </c>
    </row>
    <row r="114" s="2" customFormat="1">
      <c r="A114" s="39"/>
      <c r="B114" s="40"/>
      <c r="C114" s="41"/>
      <c r="D114" s="226" t="s">
        <v>224</v>
      </c>
      <c r="E114" s="41"/>
      <c r="F114" s="227" t="s">
        <v>4632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224</v>
      </c>
      <c r="AU114" s="18" t="s">
        <v>82</v>
      </c>
    </row>
    <row r="115" s="2" customFormat="1" ht="16.5" customHeight="1">
      <c r="A115" s="39"/>
      <c r="B115" s="40"/>
      <c r="C115" s="213" t="s">
        <v>270</v>
      </c>
      <c r="D115" s="213" t="s">
        <v>217</v>
      </c>
      <c r="E115" s="214" t="s">
        <v>248</v>
      </c>
      <c r="F115" s="215" t="s">
        <v>2896</v>
      </c>
      <c r="G115" s="216" t="s">
        <v>220</v>
      </c>
      <c r="H115" s="217">
        <v>308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250</v>
      </c>
      <c r="AT115" s="224" t="s">
        <v>217</v>
      </c>
      <c r="AU115" s="224" t="s">
        <v>82</v>
      </c>
      <c r="AY115" s="18" t="s">
        <v>214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250</v>
      </c>
      <c r="BM115" s="224" t="s">
        <v>4634</v>
      </c>
    </row>
    <row r="116" s="2" customFormat="1">
      <c r="A116" s="39"/>
      <c r="B116" s="40"/>
      <c r="C116" s="41"/>
      <c r="D116" s="226" t="s">
        <v>224</v>
      </c>
      <c r="E116" s="41"/>
      <c r="F116" s="227" t="s">
        <v>2896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224</v>
      </c>
      <c r="AU116" s="18" t="s">
        <v>82</v>
      </c>
    </row>
    <row r="117" s="2" customFormat="1" ht="16.5" customHeight="1">
      <c r="A117" s="39"/>
      <c r="B117" s="40"/>
      <c r="C117" s="243" t="s">
        <v>274</v>
      </c>
      <c r="D117" s="243" t="s">
        <v>254</v>
      </c>
      <c r="E117" s="244" t="s">
        <v>2898</v>
      </c>
      <c r="F117" s="245" t="s">
        <v>2899</v>
      </c>
      <c r="G117" s="246" t="s">
        <v>220</v>
      </c>
      <c r="H117" s="247">
        <v>13.199999999999999</v>
      </c>
      <c r="I117" s="248"/>
      <c r="J117" s="249">
        <f>ROUND(I117*H117,2)</f>
        <v>0</v>
      </c>
      <c r="K117" s="245" t="s">
        <v>19</v>
      </c>
      <c r="L117" s="250"/>
      <c r="M117" s="251" t="s">
        <v>19</v>
      </c>
      <c r="N117" s="252" t="s">
        <v>44</v>
      </c>
      <c r="O117" s="85"/>
      <c r="P117" s="222">
        <f>O117*H117</f>
        <v>0</v>
      </c>
      <c r="Q117" s="222">
        <v>0.0015100000000000001</v>
      </c>
      <c r="R117" s="222">
        <f>Q117*H117</f>
        <v>0.019931999999999998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257</v>
      </c>
      <c r="AT117" s="224" t="s">
        <v>254</v>
      </c>
      <c r="AU117" s="224" t="s">
        <v>82</v>
      </c>
      <c r="AY117" s="18" t="s">
        <v>214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250</v>
      </c>
      <c r="BM117" s="224" t="s">
        <v>4635</v>
      </c>
    </row>
    <row r="118" s="2" customFormat="1">
      <c r="A118" s="39"/>
      <c r="B118" s="40"/>
      <c r="C118" s="41"/>
      <c r="D118" s="226" t="s">
        <v>224</v>
      </c>
      <c r="E118" s="41"/>
      <c r="F118" s="227" t="s">
        <v>2899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224</v>
      </c>
      <c r="AU118" s="18" t="s">
        <v>82</v>
      </c>
    </row>
    <row r="119" s="13" customFormat="1">
      <c r="A119" s="13"/>
      <c r="B119" s="233"/>
      <c r="C119" s="234"/>
      <c r="D119" s="226" t="s">
        <v>242</v>
      </c>
      <c r="E119" s="234"/>
      <c r="F119" s="235" t="s">
        <v>4636</v>
      </c>
      <c r="G119" s="234"/>
      <c r="H119" s="236">
        <v>13.199999999999999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242</v>
      </c>
      <c r="AU119" s="242" t="s">
        <v>82</v>
      </c>
      <c r="AV119" s="13" t="s">
        <v>82</v>
      </c>
      <c r="AW119" s="13" t="s">
        <v>4</v>
      </c>
      <c r="AX119" s="13" t="s">
        <v>80</v>
      </c>
      <c r="AY119" s="242" t="s">
        <v>214</v>
      </c>
    </row>
    <row r="120" s="2" customFormat="1" ht="16.5" customHeight="1">
      <c r="A120" s="39"/>
      <c r="B120" s="40"/>
      <c r="C120" s="243" t="s">
        <v>281</v>
      </c>
      <c r="D120" s="243" t="s">
        <v>254</v>
      </c>
      <c r="E120" s="244" t="s">
        <v>2902</v>
      </c>
      <c r="F120" s="245" t="s">
        <v>2903</v>
      </c>
      <c r="G120" s="246" t="s">
        <v>220</v>
      </c>
      <c r="H120" s="247">
        <v>38.5</v>
      </c>
      <c r="I120" s="248"/>
      <c r="J120" s="249">
        <f>ROUND(I120*H120,2)</f>
        <v>0</v>
      </c>
      <c r="K120" s="245" t="s">
        <v>19</v>
      </c>
      <c r="L120" s="250"/>
      <c r="M120" s="251" t="s">
        <v>19</v>
      </c>
      <c r="N120" s="252" t="s">
        <v>44</v>
      </c>
      <c r="O120" s="85"/>
      <c r="P120" s="222">
        <f>O120*H120</f>
        <v>0</v>
      </c>
      <c r="Q120" s="222">
        <v>0.0025999999999999999</v>
      </c>
      <c r="R120" s="222">
        <f>Q120*H120</f>
        <v>0.1001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257</v>
      </c>
      <c r="AT120" s="224" t="s">
        <v>254</v>
      </c>
      <c r="AU120" s="224" t="s">
        <v>82</v>
      </c>
      <c r="AY120" s="18" t="s">
        <v>214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250</v>
      </c>
      <c r="BM120" s="224" t="s">
        <v>4637</v>
      </c>
    </row>
    <row r="121" s="2" customFormat="1">
      <c r="A121" s="39"/>
      <c r="B121" s="40"/>
      <c r="C121" s="41"/>
      <c r="D121" s="226" t="s">
        <v>224</v>
      </c>
      <c r="E121" s="41"/>
      <c r="F121" s="227" t="s">
        <v>2903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224</v>
      </c>
      <c r="AU121" s="18" t="s">
        <v>82</v>
      </c>
    </row>
    <row r="122" s="13" customFormat="1">
      <c r="A122" s="13"/>
      <c r="B122" s="233"/>
      <c r="C122" s="234"/>
      <c r="D122" s="226" t="s">
        <v>242</v>
      </c>
      <c r="E122" s="234"/>
      <c r="F122" s="235" t="s">
        <v>4638</v>
      </c>
      <c r="G122" s="234"/>
      <c r="H122" s="236">
        <v>38.5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242</v>
      </c>
      <c r="AU122" s="242" t="s">
        <v>82</v>
      </c>
      <c r="AV122" s="13" t="s">
        <v>82</v>
      </c>
      <c r="AW122" s="13" t="s">
        <v>4</v>
      </c>
      <c r="AX122" s="13" t="s">
        <v>80</v>
      </c>
      <c r="AY122" s="242" t="s">
        <v>214</v>
      </c>
    </row>
    <row r="123" s="2" customFormat="1" ht="16.5" customHeight="1">
      <c r="A123" s="39"/>
      <c r="B123" s="40"/>
      <c r="C123" s="243" t="s">
        <v>8</v>
      </c>
      <c r="D123" s="243" t="s">
        <v>254</v>
      </c>
      <c r="E123" s="244" t="s">
        <v>4639</v>
      </c>
      <c r="F123" s="245" t="s">
        <v>4640</v>
      </c>
      <c r="G123" s="246" t="s">
        <v>220</v>
      </c>
      <c r="H123" s="247">
        <v>63.799999999999997</v>
      </c>
      <c r="I123" s="248"/>
      <c r="J123" s="249">
        <f>ROUND(I123*H123,2)</f>
        <v>0</v>
      </c>
      <c r="K123" s="245" t="s">
        <v>19</v>
      </c>
      <c r="L123" s="250"/>
      <c r="M123" s="251" t="s">
        <v>19</v>
      </c>
      <c r="N123" s="252" t="s">
        <v>44</v>
      </c>
      <c r="O123" s="85"/>
      <c r="P123" s="222">
        <f>O123*H123</f>
        <v>0</v>
      </c>
      <c r="Q123" s="222">
        <v>0.0022000000000000001</v>
      </c>
      <c r="R123" s="222">
        <f>Q123*H123</f>
        <v>0.14036000000000001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257</v>
      </c>
      <c r="AT123" s="224" t="s">
        <v>254</v>
      </c>
      <c r="AU123" s="224" t="s">
        <v>82</v>
      </c>
      <c r="AY123" s="18" t="s">
        <v>214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250</v>
      </c>
      <c r="BM123" s="224" t="s">
        <v>4641</v>
      </c>
    </row>
    <row r="124" s="2" customFormat="1">
      <c r="A124" s="39"/>
      <c r="B124" s="40"/>
      <c r="C124" s="41"/>
      <c r="D124" s="226" t="s">
        <v>224</v>
      </c>
      <c r="E124" s="41"/>
      <c r="F124" s="227" t="s">
        <v>4640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224</v>
      </c>
      <c r="AU124" s="18" t="s">
        <v>82</v>
      </c>
    </row>
    <row r="125" s="13" customFormat="1">
      <c r="A125" s="13"/>
      <c r="B125" s="233"/>
      <c r="C125" s="234"/>
      <c r="D125" s="226" t="s">
        <v>242</v>
      </c>
      <c r="E125" s="234"/>
      <c r="F125" s="235" t="s">
        <v>4642</v>
      </c>
      <c r="G125" s="234"/>
      <c r="H125" s="236">
        <v>63.799999999999997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242</v>
      </c>
      <c r="AU125" s="242" t="s">
        <v>82</v>
      </c>
      <c r="AV125" s="13" t="s">
        <v>82</v>
      </c>
      <c r="AW125" s="13" t="s">
        <v>4</v>
      </c>
      <c r="AX125" s="13" t="s">
        <v>80</v>
      </c>
      <c r="AY125" s="242" t="s">
        <v>214</v>
      </c>
    </row>
    <row r="126" s="2" customFormat="1" ht="16.5" customHeight="1">
      <c r="A126" s="39"/>
      <c r="B126" s="40"/>
      <c r="C126" s="243" t="s">
        <v>288</v>
      </c>
      <c r="D126" s="243" t="s">
        <v>254</v>
      </c>
      <c r="E126" s="244" t="s">
        <v>4643</v>
      </c>
      <c r="F126" s="245" t="s">
        <v>4644</v>
      </c>
      <c r="G126" s="246" t="s">
        <v>220</v>
      </c>
      <c r="H126" s="247">
        <v>77</v>
      </c>
      <c r="I126" s="248"/>
      <c r="J126" s="249">
        <f>ROUND(I126*H126,2)</f>
        <v>0</v>
      </c>
      <c r="K126" s="245" t="s">
        <v>19</v>
      </c>
      <c r="L126" s="250"/>
      <c r="M126" s="251" t="s">
        <v>19</v>
      </c>
      <c r="N126" s="252" t="s">
        <v>44</v>
      </c>
      <c r="O126" s="85"/>
      <c r="P126" s="222">
        <f>O126*H126</f>
        <v>0</v>
      </c>
      <c r="Q126" s="222">
        <v>0.0020999999999999999</v>
      </c>
      <c r="R126" s="222">
        <f>Q126*H126</f>
        <v>0.16169999999999998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257</v>
      </c>
      <c r="AT126" s="224" t="s">
        <v>254</v>
      </c>
      <c r="AU126" s="224" t="s">
        <v>82</v>
      </c>
      <c r="AY126" s="18" t="s">
        <v>214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250</v>
      </c>
      <c r="BM126" s="224" t="s">
        <v>4645</v>
      </c>
    </row>
    <row r="127" s="2" customFormat="1">
      <c r="A127" s="39"/>
      <c r="B127" s="40"/>
      <c r="C127" s="41"/>
      <c r="D127" s="226" t="s">
        <v>224</v>
      </c>
      <c r="E127" s="41"/>
      <c r="F127" s="227" t="s">
        <v>4646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224</v>
      </c>
      <c r="AU127" s="18" t="s">
        <v>82</v>
      </c>
    </row>
    <row r="128" s="13" customFormat="1">
      <c r="A128" s="13"/>
      <c r="B128" s="233"/>
      <c r="C128" s="234"/>
      <c r="D128" s="226" t="s">
        <v>242</v>
      </c>
      <c r="E128" s="234"/>
      <c r="F128" s="235" t="s">
        <v>4647</v>
      </c>
      <c r="G128" s="234"/>
      <c r="H128" s="236">
        <v>77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242</v>
      </c>
      <c r="AU128" s="242" t="s">
        <v>82</v>
      </c>
      <c r="AV128" s="13" t="s">
        <v>82</v>
      </c>
      <c r="AW128" s="13" t="s">
        <v>4</v>
      </c>
      <c r="AX128" s="13" t="s">
        <v>80</v>
      </c>
      <c r="AY128" s="242" t="s">
        <v>214</v>
      </c>
    </row>
    <row r="129" s="2" customFormat="1" ht="16.5" customHeight="1">
      <c r="A129" s="39"/>
      <c r="B129" s="40"/>
      <c r="C129" s="243" t="s">
        <v>292</v>
      </c>
      <c r="D129" s="243" t="s">
        <v>254</v>
      </c>
      <c r="E129" s="244" t="s">
        <v>4648</v>
      </c>
      <c r="F129" s="245" t="s">
        <v>4649</v>
      </c>
      <c r="G129" s="246" t="s">
        <v>220</v>
      </c>
      <c r="H129" s="247">
        <v>25.300000000000001</v>
      </c>
      <c r="I129" s="248"/>
      <c r="J129" s="249">
        <f>ROUND(I129*H129,2)</f>
        <v>0</v>
      </c>
      <c r="K129" s="245" t="s">
        <v>19</v>
      </c>
      <c r="L129" s="250"/>
      <c r="M129" s="251" t="s">
        <v>19</v>
      </c>
      <c r="N129" s="252" t="s">
        <v>44</v>
      </c>
      <c r="O129" s="85"/>
      <c r="P129" s="222">
        <f>O129*H129</f>
        <v>0</v>
      </c>
      <c r="Q129" s="222">
        <v>0.00139</v>
      </c>
      <c r="R129" s="222">
        <f>Q129*H129</f>
        <v>0.035166999999999997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257</v>
      </c>
      <c r="AT129" s="224" t="s">
        <v>254</v>
      </c>
      <c r="AU129" s="224" t="s">
        <v>82</v>
      </c>
      <c r="AY129" s="18" t="s">
        <v>214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250</v>
      </c>
      <c r="BM129" s="224" t="s">
        <v>4650</v>
      </c>
    </row>
    <row r="130" s="2" customFormat="1">
      <c r="A130" s="39"/>
      <c r="B130" s="40"/>
      <c r="C130" s="41"/>
      <c r="D130" s="226" t="s">
        <v>224</v>
      </c>
      <c r="E130" s="41"/>
      <c r="F130" s="227" t="s">
        <v>4649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224</v>
      </c>
      <c r="AU130" s="18" t="s">
        <v>82</v>
      </c>
    </row>
    <row r="131" s="13" customFormat="1">
      <c r="A131" s="13"/>
      <c r="B131" s="233"/>
      <c r="C131" s="234"/>
      <c r="D131" s="226" t="s">
        <v>242</v>
      </c>
      <c r="E131" s="234"/>
      <c r="F131" s="235" t="s">
        <v>4651</v>
      </c>
      <c r="G131" s="234"/>
      <c r="H131" s="236">
        <v>25.300000000000001</v>
      </c>
      <c r="I131" s="237"/>
      <c r="J131" s="234"/>
      <c r="K131" s="234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242</v>
      </c>
      <c r="AU131" s="242" t="s">
        <v>82</v>
      </c>
      <c r="AV131" s="13" t="s">
        <v>82</v>
      </c>
      <c r="AW131" s="13" t="s">
        <v>4</v>
      </c>
      <c r="AX131" s="13" t="s">
        <v>80</v>
      </c>
      <c r="AY131" s="242" t="s">
        <v>214</v>
      </c>
    </row>
    <row r="132" s="2" customFormat="1" ht="16.5" customHeight="1">
      <c r="A132" s="39"/>
      <c r="B132" s="40"/>
      <c r="C132" s="243" t="s">
        <v>296</v>
      </c>
      <c r="D132" s="243" t="s">
        <v>254</v>
      </c>
      <c r="E132" s="244" t="s">
        <v>4652</v>
      </c>
      <c r="F132" s="245" t="s">
        <v>4653</v>
      </c>
      <c r="G132" s="246" t="s">
        <v>220</v>
      </c>
      <c r="H132" s="247">
        <v>33</v>
      </c>
      <c r="I132" s="248"/>
      <c r="J132" s="249">
        <f>ROUND(I132*H132,2)</f>
        <v>0</v>
      </c>
      <c r="K132" s="245" t="s">
        <v>19</v>
      </c>
      <c r="L132" s="250"/>
      <c r="M132" s="251" t="s">
        <v>19</v>
      </c>
      <c r="N132" s="252" t="s">
        <v>44</v>
      </c>
      <c r="O132" s="85"/>
      <c r="P132" s="222">
        <f>O132*H132</f>
        <v>0</v>
      </c>
      <c r="Q132" s="222">
        <v>0.0012099999999999999</v>
      </c>
      <c r="R132" s="222">
        <f>Q132*H132</f>
        <v>0.03993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257</v>
      </c>
      <c r="AT132" s="224" t="s">
        <v>254</v>
      </c>
      <c r="AU132" s="224" t="s">
        <v>82</v>
      </c>
      <c r="AY132" s="18" t="s">
        <v>214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250</v>
      </c>
      <c r="BM132" s="224" t="s">
        <v>4654</v>
      </c>
    </row>
    <row r="133" s="2" customFormat="1">
      <c r="A133" s="39"/>
      <c r="B133" s="40"/>
      <c r="C133" s="41"/>
      <c r="D133" s="226" t="s">
        <v>224</v>
      </c>
      <c r="E133" s="41"/>
      <c r="F133" s="227" t="s">
        <v>4653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82</v>
      </c>
    </row>
    <row r="134" s="13" customFormat="1">
      <c r="A134" s="13"/>
      <c r="B134" s="233"/>
      <c r="C134" s="234"/>
      <c r="D134" s="226" t="s">
        <v>242</v>
      </c>
      <c r="E134" s="234"/>
      <c r="F134" s="235" t="s">
        <v>4655</v>
      </c>
      <c r="G134" s="234"/>
      <c r="H134" s="236">
        <v>33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242</v>
      </c>
      <c r="AU134" s="242" t="s">
        <v>82</v>
      </c>
      <c r="AV134" s="13" t="s">
        <v>82</v>
      </c>
      <c r="AW134" s="13" t="s">
        <v>4</v>
      </c>
      <c r="AX134" s="13" t="s">
        <v>80</v>
      </c>
      <c r="AY134" s="242" t="s">
        <v>214</v>
      </c>
    </row>
    <row r="135" s="2" customFormat="1" ht="16.5" customHeight="1">
      <c r="A135" s="39"/>
      <c r="B135" s="40"/>
      <c r="C135" s="243" t="s">
        <v>250</v>
      </c>
      <c r="D135" s="243" t="s">
        <v>254</v>
      </c>
      <c r="E135" s="244" t="s">
        <v>4656</v>
      </c>
      <c r="F135" s="245" t="s">
        <v>4657</v>
      </c>
      <c r="G135" s="246" t="s">
        <v>220</v>
      </c>
      <c r="H135" s="247">
        <v>25.300000000000001</v>
      </c>
      <c r="I135" s="248"/>
      <c r="J135" s="249">
        <f>ROUND(I135*H135,2)</f>
        <v>0</v>
      </c>
      <c r="K135" s="245" t="s">
        <v>19</v>
      </c>
      <c r="L135" s="250"/>
      <c r="M135" s="251" t="s">
        <v>19</v>
      </c>
      <c r="N135" s="252" t="s">
        <v>44</v>
      </c>
      <c r="O135" s="85"/>
      <c r="P135" s="222">
        <f>O135*H135</f>
        <v>0</v>
      </c>
      <c r="Q135" s="222">
        <v>0.00108</v>
      </c>
      <c r="R135" s="222">
        <f>Q135*H135</f>
        <v>0.027324000000000001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257</v>
      </c>
      <c r="AT135" s="224" t="s">
        <v>254</v>
      </c>
      <c r="AU135" s="224" t="s">
        <v>82</v>
      </c>
      <c r="AY135" s="18" t="s">
        <v>214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250</v>
      </c>
      <c r="BM135" s="224" t="s">
        <v>4658</v>
      </c>
    </row>
    <row r="136" s="2" customFormat="1">
      <c r="A136" s="39"/>
      <c r="B136" s="40"/>
      <c r="C136" s="41"/>
      <c r="D136" s="226" t="s">
        <v>224</v>
      </c>
      <c r="E136" s="41"/>
      <c r="F136" s="227" t="s">
        <v>4657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224</v>
      </c>
      <c r="AU136" s="18" t="s">
        <v>82</v>
      </c>
    </row>
    <row r="137" s="13" customFormat="1">
      <c r="A137" s="13"/>
      <c r="B137" s="233"/>
      <c r="C137" s="234"/>
      <c r="D137" s="226" t="s">
        <v>242</v>
      </c>
      <c r="E137" s="234"/>
      <c r="F137" s="235" t="s">
        <v>4651</v>
      </c>
      <c r="G137" s="234"/>
      <c r="H137" s="236">
        <v>25.300000000000001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242</v>
      </c>
      <c r="AU137" s="242" t="s">
        <v>82</v>
      </c>
      <c r="AV137" s="13" t="s">
        <v>82</v>
      </c>
      <c r="AW137" s="13" t="s">
        <v>4</v>
      </c>
      <c r="AX137" s="13" t="s">
        <v>80</v>
      </c>
      <c r="AY137" s="242" t="s">
        <v>214</v>
      </c>
    </row>
    <row r="138" s="2" customFormat="1" ht="16.5" customHeight="1">
      <c r="A138" s="39"/>
      <c r="B138" s="40"/>
      <c r="C138" s="243" t="s">
        <v>303</v>
      </c>
      <c r="D138" s="243" t="s">
        <v>254</v>
      </c>
      <c r="E138" s="244" t="s">
        <v>4659</v>
      </c>
      <c r="F138" s="245" t="s">
        <v>4660</v>
      </c>
      <c r="G138" s="246" t="s">
        <v>220</v>
      </c>
      <c r="H138" s="247">
        <v>11</v>
      </c>
      <c r="I138" s="248"/>
      <c r="J138" s="249">
        <f>ROUND(I138*H138,2)</f>
        <v>0</v>
      </c>
      <c r="K138" s="245" t="s">
        <v>19</v>
      </c>
      <c r="L138" s="250"/>
      <c r="M138" s="251" t="s">
        <v>19</v>
      </c>
      <c r="N138" s="252" t="s">
        <v>44</v>
      </c>
      <c r="O138" s="85"/>
      <c r="P138" s="222">
        <f>O138*H138</f>
        <v>0</v>
      </c>
      <c r="Q138" s="222">
        <v>0.0010100000000000001</v>
      </c>
      <c r="R138" s="222">
        <f>Q138*H138</f>
        <v>0.01111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257</v>
      </c>
      <c r="AT138" s="224" t="s">
        <v>254</v>
      </c>
      <c r="AU138" s="224" t="s">
        <v>82</v>
      </c>
      <c r="AY138" s="18" t="s">
        <v>214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250</v>
      </c>
      <c r="BM138" s="224" t="s">
        <v>4661</v>
      </c>
    </row>
    <row r="139" s="2" customFormat="1">
      <c r="A139" s="39"/>
      <c r="B139" s="40"/>
      <c r="C139" s="41"/>
      <c r="D139" s="226" t="s">
        <v>224</v>
      </c>
      <c r="E139" s="41"/>
      <c r="F139" s="227" t="s">
        <v>4660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224</v>
      </c>
      <c r="AU139" s="18" t="s">
        <v>82</v>
      </c>
    </row>
    <row r="140" s="13" customFormat="1">
      <c r="A140" s="13"/>
      <c r="B140" s="233"/>
      <c r="C140" s="234"/>
      <c r="D140" s="226" t="s">
        <v>242</v>
      </c>
      <c r="E140" s="234"/>
      <c r="F140" s="235" t="s">
        <v>4662</v>
      </c>
      <c r="G140" s="234"/>
      <c r="H140" s="236">
        <v>11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242</v>
      </c>
      <c r="AU140" s="242" t="s">
        <v>82</v>
      </c>
      <c r="AV140" s="13" t="s">
        <v>82</v>
      </c>
      <c r="AW140" s="13" t="s">
        <v>4</v>
      </c>
      <c r="AX140" s="13" t="s">
        <v>80</v>
      </c>
      <c r="AY140" s="242" t="s">
        <v>214</v>
      </c>
    </row>
    <row r="141" s="2" customFormat="1" ht="16.5" customHeight="1">
      <c r="A141" s="39"/>
      <c r="B141" s="40"/>
      <c r="C141" s="243" t="s">
        <v>307</v>
      </c>
      <c r="D141" s="243" t="s">
        <v>254</v>
      </c>
      <c r="E141" s="244" t="s">
        <v>4663</v>
      </c>
      <c r="F141" s="245" t="s">
        <v>4664</v>
      </c>
      <c r="G141" s="246" t="s">
        <v>220</v>
      </c>
      <c r="H141" s="247">
        <v>2.2000000000000002</v>
      </c>
      <c r="I141" s="248"/>
      <c r="J141" s="249">
        <f>ROUND(I141*H141,2)</f>
        <v>0</v>
      </c>
      <c r="K141" s="245" t="s">
        <v>19</v>
      </c>
      <c r="L141" s="250"/>
      <c r="M141" s="251" t="s">
        <v>19</v>
      </c>
      <c r="N141" s="252" t="s">
        <v>44</v>
      </c>
      <c r="O141" s="85"/>
      <c r="P141" s="222">
        <f>O141*H141</f>
        <v>0</v>
      </c>
      <c r="Q141" s="222">
        <v>0.00055999999999999995</v>
      </c>
      <c r="R141" s="222">
        <f>Q141*H141</f>
        <v>0.001232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257</v>
      </c>
      <c r="AT141" s="224" t="s">
        <v>254</v>
      </c>
      <c r="AU141" s="224" t="s">
        <v>82</v>
      </c>
      <c r="AY141" s="18" t="s">
        <v>214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250</v>
      </c>
      <c r="BM141" s="224" t="s">
        <v>4665</v>
      </c>
    </row>
    <row r="142" s="2" customFormat="1">
      <c r="A142" s="39"/>
      <c r="B142" s="40"/>
      <c r="C142" s="41"/>
      <c r="D142" s="226" t="s">
        <v>224</v>
      </c>
      <c r="E142" s="41"/>
      <c r="F142" s="227" t="s">
        <v>4664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82</v>
      </c>
    </row>
    <row r="143" s="13" customFormat="1">
      <c r="A143" s="13"/>
      <c r="B143" s="233"/>
      <c r="C143" s="234"/>
      <c r="D143" s="226" t="s">
        <v>242</v>
      </c>
      <c r="E143" s="234"/>
      <c r="F143" s="235" t="s">
        <v>4666</v>
      </c>
      <c r="G143" s="234"/>
      <c r="H143" s="236">
        <v>2.2000000000000002</v>
      </c>
      <c r="I143" s="237"/>
      <c r="J143" s="234"/>
      <c r="K143" s="234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242</v>
      </c>
      <c r="AU143" s="242" t="s">
        <v>82</v>
      </c>
      <c r="AV143" s="13" t="s">
        <v>82</v>
      </c>
      <c r="AW143" s="13" t="s">
        <v>4</v>
      </c>
      <c r="AX143" s="13" t="s">
        <v>80</v>
      </c>
      <c r="AY143" s="242" t="s">
        <v>214</v>
      </c>
    </row>
    <row r="144" s="2" customFormat="1" ht="16.5" customHeight="1">
      <c r="A144" s="39"/>
      <c r="B144" s="40"/>
      <c r="C144" s="243" t="s">
        <v>311</v>
      </c>
      <c r="D144" s="243" t="s">
        <v>254</v>
      </c>
      <c r="E144" s="244" t="s">
        <v>4667</v>
      </c>
      <c r="F144" s="245" t="s">
        <v>4668</v>
      </c>
      <c r="G144" s="246" t="s">
        <v>220</v>
      </c>
      <c r="H144" s="247">
        <v>23.100000000000001</v>
      </c>
      <c r="I144" s="248"/>
      <c r="J144" s="249">
        <f>ROUND(I144*H144,2)</f>
        <v>0</v>
      </c>
      <c r="K144" s="245" t="s">
        <v>19</v>
      </c>
      <c r="L144" s="250"/>
      <c r="M144" s="251" t="s">
        <v>19</v>
      </c>
      <c r="N144" s="252" t="s">
        <v>44</v>
      </c>
      <c r="O144" s="85"/>
      <c r="P144" s="222">
        <f>O144*H144</f>
        <v>0</v>
      </c>
      <c r="Q144" s="222">
        <v>0.00060999999999999997</v>
      </c>
      <c r="R144" s="222">
        <f>Q144*H144</f>
        <v>0.014091000000000001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257</v>
      </c>
      <c r="AT144" s="224" t="s">
        <v>254</v>
      </c>
      <c r="AU144" s="224" t="s">
        <v>82</v>
      </c>
      <c r="AY144" s="18" t="s">
        <v>214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250</v>
      </c>
      <c r="BM144" s="224" t="s">
        <v>4669</v>
      </c>
    </row>
    <row r="145" s="2" customFormat="1">
      <c r="A145" s="39"/>
      <c r="B145" s="40"/>
      <c r="C145" s="41"/>
      <c r="D145" s="226" t="s">
        <v>224</v>
      </c>
      <c r="E145" s="41"/>
      <c r="F145" s="227" t="s">
        <v>4668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224</v>
      </c>
      <c r="AU145" s="18" t="s">
        <v>82</v>
      </c>
    </row>
    <row r="146" s="13" customFormat="1">
      <c r="A146" s="13"/>
      <c r="B146" s="233"/>
      <c r="C146" s="234"/>
      <c r="D146" s="226" t="s">
        <v>242</v>
      </c>
      <c r="E146" s="254" t="s">
        <v>19</v>
      </c>
      <c r="F146" s="235" t="s">
        <v>4670</v>
      </c>
      <c r="G146" s="234"/>
      <c r="H146" s="236">
        <v>21</v>
      </c>
      <c r="I146" s="237"/>
      <c r="J146" s="234"/>
      <c r="K146" s="234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242</v>
      </c>
      <c r="AU146" s="242" t="s">
        <v>82</v>
      </c>
      <c r="AV146" s="13" t="s">
        <v>82</v>
      </c>
      <c r="AW146" s="13" t="s">
        <v>35</v>
      </c>
      <c r="AX146" s="13" t="s">
        <v>80</v>
      </c>
      <c r="AY146" s="242" t="s">
        <v>214</v>
      </c>
    </row>
    <row r="147" s="13" customFormat="1">
      <c r="A147" s="13"/>
      <c r="B147" s="233"/>
      <c r="C147" s="234"/>
      <c r="D147" s="226" t="s">
        <v>242</v>
      </c>
      <c r="E147" s="234"/>
      <c r="F147" s="235" t="s">
        <v>4671</v>
      </c>
      <c r="G147" s="234"/>
      <c r="H147" s="236">
        <v>23.100000000000001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242</v>
      </c>
      <c r="AU147" s="242" t="s">
        <v>82</v>
      </c>
      <c r="AV147" s="13" t="s">
        <v>82</v>
      </c>
      <c r="AW147" s="13" t="s">
        <v>4</v>
      </c>
      <c r="AX147" s="13" t="s">
        <v>80</v>
      </c>
      <c r="AY147" s="242" t="s">
        <v>214</v>
      </c>
    </row>
    <row r="148" s="2" customFormat="1" ht="16.5" customHeight="1">
      <c r="A148" s="39"/>
      <c r="B148" s="40"/>
      <c r="C148" s="243" t="s">
        <v>315</v>
      </c>
      <c r="D148" s="243" t="s">
        <v>254</v>
      </c>
      <c r="E148" s="244" t="s">
        <v>4672</v>
      </c>
      <c r="F148" s="245" t="s">
        <v>4673</v>
      </c>
      <c r="G148" s="246" t="s">
        <v>220</v>
      </c>
      <c r="H148" s="247">
        <v>26.399999999999999</v>
      </c>
      <c r="I148" s="248"/>
      <c r="J148" s="249">
        <f>ROUND(I148*H148,2)</f>
        <v>0</v>
      </c>
      <c r="K148" s="245" t="s">
        <v>19</v>
      </c>
      <c r="L148" s="250"/>
      <c r="M148" s="251" t="s">
        <v>19</v>
      </c>
      <c r="N148" s="252" t="s">
        <v>44</v>
      </c>
      <c r="O148" s="85"/>
      <c r="P148" s="222">
        <f>O148*H148</f>
        <v>0</v>
      </c>
      <c r="Q148" s="222">
        <v>0.00093999999999999997</v>
      </c>
      <c r="R148" s="222">
        <f>Q148*H148</f>
        <v>0.024815999999999998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257</v>
      </c>
      <c r="AT148" s="224" t="s">
        <v>254</v>
      </c>
      <c r="AU148" s="224" t="s">
        <v>82</v>
      </c>
      <c r="AY148" s="18" t="s">
        <v>214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250</v>
      </c>
      <c r="BM148" s="224" t="s">
        <v>4674</v>
      </c>
    </row>
    <row r="149" s="2" customFormat="1">
      <c r="A149" s="39"/>
      <c r="B149" s="40"/>
      <c r="C149" s="41"/>
      <c r="D149" s="226" t="s">
        <v>224</v>
      </c>
      <c r="E149" s="41"/>
      <c r="F149" s="227" t="s">
        <v>4673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224</v>
      </c>
      <c r="AU149" s="18" t="s">
        <v>82</v>
      </c>
    </row>
    <row r="150" s="13" customFormat="1">
      <c r="A150" s="13"/>
      <c r="B150" s="233"/>
      <c r="C150" s="234"/>
      <c r="D150" s="226" t="s">
        <v>242</v>
      </c>
      <c r="E150" s="254" t="s">
        <v>19</v>
      </c>
      <c r="F150" s="235" t="s">
        <v>4675</v>
      </c>
      <c r="G150" s="234"/>
      <c r="H150" s="236">
        <v>24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242</v>
      </c>
      <c r="AU150" s="242" t="s">
        <v>82</v>
      </c>
      <c r="AV150" s="13" t="s">
        <v>82</v>
      </c>
      <c r="AW150" s="13" t="s">
        <v>35</v>
      </c>
      <c r="AX150" s="13" t="s">
        <v>80</v>
      </c>
      <c r="AY150" s="242" t="s">
        <v>214</v>
      </c>
    </row>
    <row r="151" s="13" customFormat="1">
      <c r="A151" s="13"/>
      <c r="B151" s="233"/>
      <c r="C151" s="234"/>
      <c r="D151" s="226" t="s">
        <v>242</v>
      </c>
      <c r="E151" s="234"/>
      <c r="F151" s="235" t="s">
        <v>4676</v>
      </c>
      <c r="G151" s="234"/>
      <c r="H151" s="236">
        <v>26.399999999999999</v>
      </c>
      <c r="I151" s="237"/>
      <c r="J151" s="234"/>
      <c r="K151" s="234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242</v>
      </c>
      <c r="AU151" s="242" t="s">
        <v>82</v>
      </c>
      <c r="AV151" s="13" t="s">
        <v>82</v>
      </c>
      <c r="AW151" s="13" t="s">
        <v>4</v>
      </c>
      <c r="AX151" s="13" t="s">
        <v>80</v>
      </c>
      <c r="AY151" s="242" t="s">
        <v>214</v>
      </c>
    </row>
    <row r="152" s="2" customFormat="1" ht="16.5" customHeight="1">
      <c r="A152" s="39"/>
      <c r="B152" s="40"/>
      <c r="C152" s="213" t="s">
        <v>7</v>
      </c>
      <c r="D152" s="213" t="s">
        <v>217</v>
      </c>
      <c r="E152" s="214" t="s">
        <v>4677</v>
      </c>
      <c r="F152" s="215" t="s">
        <v>4678</v>
      </c>
      <c r="G152" s="216" t="s">
        <v>232</v>
      </c>
      <c r="H152" s="217">
        <v>0.66400000000000003</v>
      </c>
      <c r="I152" s="218"/>
      <c r="J152" s="219">
        <f>ROUND(I152*H152,2)</f>
        <v>0</v>
      </c>
      <c r="K152" s="215" t="s">
        <v>221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250</v>
      </c>
      <c r="AT152" s="224" t="s">
        <v>217</v>
      </c>
      <c r="AU152" s="224" t="s">
        <v>82</v>
      </c>
      <c r="AY152" s="18" t="s">
        <v>214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250</v>
      </c>
      <c r="BM152" s="224" t="s">
        <v>4679</v>
      </c>
    </row>
    <row r="153" s="2" customFormat="1">
      <c r="A153" s="39"/>
      <c r="B153" s="40"/>
      <c r="C153" s="41"/>
      <c r="D153" s="226" t="s">
        <v>224</v>
      </c>
      <c r="E153" s="41"/>
      <c r="F153" s="227" t="s">
        <v>4680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224</v>
      </c>
      <c r="AU153" s="18" t="s">
        <v>82</v>
      </c>
    </row>
    <row r="154" s="2" customFormat="1">
      <c r="A154" s="39"/>
      <c r="B154" s="40"/>
      <c r="C154" s="41"/>
      <c r="D154" s="231" t="s">
        <v>226</v>
      </c>
      <c r="E154" s="41"/>
      <c r="F154" s="232" t="s">
        <v>4681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226</v>
      </c>
      <c r="AU154" s="18" t="s">
        <v>82</v>
      </c>
    </row>
    <row r="155" s="12" customFormat="1" ht="22.8" customHeight="1">
      <c r="A155" s="12"/>
      <c r="B155" s="197"/>
      <c r="C155" s="198"/>
      <c r="D155" s="199" t="s">
        <v>72</v>
      </c>
      <c r="E155" s="211" t="s">
        <v>4682</v>
      </c>
      <c r="F155" s="211" t="s">
        <v>4683</v>
      </c>
      <c r="G155" s="198"/>
      <c r="H155" s="198"/>
      <c r="I155" s="201"/>
      <c r="J155" s="212">
        <f>BK155</f>
        <v>0</v>
      </c>
      <c r="K155" s="198"/>
      <c r="L155" s="203"/>
      <c r="M155" s="204"/>
      <c r="N155" s="205"/>
      <c r="O155" s="205"/>
      <c r="P155" s="206">
        <f>SUM(P156:P162)</f>
        <v>0</v>
      </c>
      <c r="Q155" s="205"/>
      <c r="R155" s="206">
        <f>SUM(R156:R162)</f>
        <v>0.023199999999999998</v>
      </c>
      <c r="S155" s="205"/>
      <c r="T155" s="207">
        <f>SUM(T156:T162)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8" t="s">
        <v>82</v>
      </c>
      <c r="AT155" s="209" t="s">
        <v>72</v>
      </c>
      <c r="AU155" s="209" t="s">
        <v>80</v>
      </c>
      <c r="AY155" s="208" t="s">
        <v>214</v>
      </c>
      <c r="BK155" s="210">
        <f>SUM(BK156:BK162)</f>
        <v>0</v>
      </c>
    </row>
    <row r="156" s="2" customFormat="1" ht="16.5" customHeight="1">
      <c r="A156" s="39"/>
      <c r="B156" s="40"/>
      <c r="C156" s="213" t="s">
        <v>325</v>
      </c>
      <c r="D156" s="213" t="s">
        <v>217</v>
      </c>
      <c r="E156" s="214" t="s">
        <v>4684</v>
      </c>
      <c r="F156" s="215" t="s">
        <v>4685</v>
      </c>
      <c r="G156" s="216" t="s">
        <v>220</v>
      </c>
      <c r="H156" s="217">
        <v>8</v>
      </c>
      <c r="I156" s="218"/>
      <c r="J156" s="219">
        <f>ROUND(I156*H156,2)</f>
        <v>0</v>
      </c>
      <c r="K156" s="215" t="s">
        <v>221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250</v>
      </c>
      <c r="AT156" s="224" t="s">
        <v>217</v>
      </c>
      <c r="AU156" s="224" t="s">
        <v>82</v>
      </c>
      <c r="AY156" s="18" t="s">
        <v>214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250</v>
      </c>
      <c r="BM156" s="224" t="s">
        <v>4686</v>
      </c>
    </row>
    <row r="157" s="2" customFormat="1">
      <c r="A157" s="39"/>
      <c r="B157" s="40"/>
      <c r="C157" s="41"/>
      <c r="D157" s="226" t="s">
        <v>224</v>
      </c>
      <c r="E157" s="41"/>
      <c r="F157" s="227" t="s">
        <v>4687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224</v>
      </c>
      <c r="AU157" s="18" t="s">
        <v>82</v>
      </c>
    </row>
    <row r="158" s="2" customFormat="1">
      <c r="A158" s="39"/>
      <c r="B158" s="40"/>
      <c r="C158" s="41"/>
      <c r="D158" s="231" t="s">
        <v>226</v>
      </c>
      <c r="E158" s="41"/>
      <c r="F158" s="232" t="s">
        <v>4688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226</v>
      </c>
      <c r="AU158" s="18" t="s">
        <v>82</v>
      </c>
    </row>
    <row r="159" s="2" customFormat="1" ht="16.5" customHeight="1">
      <c r="A159" s="39"/>
      <c r="B159" s="40"/>
      <c r="C159" s="243" t="s">
        <v>331</v>
      </c>
      <c r="D159" s="243" t="s">
        <v>254</v>
      </c>
      <c r="E159" s="244" t="s">
        <v>4689</v>
      </c>
      <c r="F159" s="245" t="s">
        <v>4690</v>
      </c>
      <c r="G159" s="246" t="s">
        <v>220</v>
      </c>
      <c r="H159" s="247">
        <v>8</v>
      </c>
      <c r="I159" s="248"/>
      <c r="J159" s="249">
        <f>ROUND(I159*H159,2)</f>
        <v>0</v>
      </c>
      <c r="K159" s="245" t="s">
        <v>221</v>
      </c>
      <c r="L159" s="250"/>
      <c r="M159" s="251" t="s">
        <v>19</v>
      </c>
      <c r="N159" s="252" t="s">
        <v>44</v>
      </c>
      <c r="O159" s="85"/>
      <c r="P159" s="222">
        <f>O159*H159</f>
        <v>0</v>
      </c>
      <c r="Q159" s="222">
        <v>0.0028999999999999998</v>
      </c>
      <c r="R159" s="222">
        <f>Q159*H159</f>
        <v>0.023199999999999998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257</v>
      </c>
      <c r="AT159" s="224" t="s">
        <v>254</v>
      </c>
      <c r="AU159" s="224" t="s">
        <v>82</v>
      </c>
      <c r="AY159" s="18" t="s">
        <v>214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250</v>
      </c>
      <c r="BM159" s="224" t="s">
        <v>4691</v>
      </c>
    </row>
    <row r="160" s="2" customFormat="1">
      <c r="A160" s="39"/>
      <c r="B160" s="40"/>
      <c r="C160" s="41"/>
      <c r="D160" s="226" t="s">
        <v>224</v>
      </c>
      <c r="E160" s="41"/>
      <c r="F160" s="227" t="s">
        <v>4690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82</v>
      </c>
    </row>
    <row r="161" s="2" customFormat="1" ht="16.5" customHeight="1">
      <c r="A161" s="39"/>
      <c r="B161" s="40"/>
      <c r="C161" s="243" t="s">
        <v>338</v>
      </c>
      <c r="D161" s="243" t="s">
        <v>254</v>
      </c>
      <c r="E161" s="244" t="s">
        <v>4692</v>
      </c>
      <c r="F161" s="245" t="s">
        <v>4693</v>
      </c>
      <c r="G161" s="246" t="s">
        <v>523</v>
      </c>
      <c r="H161" s="247">
        <v>6</v>
      </c>
      <c r="I161" s="248"/>
      <c r="J161" s="249">
        <f>ROUND(I161*H161,2)</f>
        <v>0</v>
      </c>
      <c r="K161" s="245" t="s">
        <v>19</v>
      </c>
      <c r="L161" s="250"/>
      <c r="M161" s="251" t="s">
        <v>19</v>
      </c>
      <c r="N161" s="252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257</v>
      </c>
      <c r="AT161" s="224" t="s">
        <v>254</v>
      </c>
      <c r="AU161" s="224" t="s">
        <v>82</v>
      </c>
      <c r="AY161" s="18" t="s">
        <v>214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250</v>
      </c>
      <c r="BM161" s="224" t="s">
        <v>4694</v>
      </c>
    </row>
    <row r="162" s="2" customFormat="1">
      <c r="A162" s="39"/>
      <c r="B162" s="40"/>
      <c r="C162" s="41"/>
      <c r="D162" s="226" t="s">
        <v>224</v>
      </c>
      <c r="E162" s="41"/>
      <c r="F162" s="227" t="s">
        <v>4693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224</v>
      </c>
      <c r="AU162" s="18" t="s">
        <v>82</v>
      </c>
    </row>
    <row r="163" s="12" customFormat="1" ht="22.8" customHeight="1">
      <c r="A163" s="12"/>
      <c r="B163" s="197"/>
      <c r="C163" s="198"/>
      <c r="D163" s="199" t="s">
        <v>72</v>
      </c>
      <c r="E163" s="211" t="s">
        <v>2911</v>
      </c>
      <c r="F163" s="211" t="s">
        <v>2912</v>
      </c>
      <c r="G163" s="198"/>
      <c r="H163" s="198"/>
      <c r="I163" s="201"/>
      <c r="J163" s="212">
        <f>BK163</f>
        <v>0</v>
      </c>
      <c r="K163" s="198"/>
      <c r="L163" s="203"/>
      <c r="M163" s="204"/>
      <c r="N163" s="205"/>
      <c r="O163" s="205"/>
      <c r="P163" s="206">
        <f>SUM(P164:P197)</f>
        <v>0</v>
      </c>
      <c r="Q163" s="205"/>
      <c r="R163" s="206">
        <f>SUM(R164:R197)</f>
        <v>1.1803599999999999</v>
      </c>
      <c r="S163" s="205"/>
      <c r="T163" s="207">
        <f>SUM(T164:T197)</f>
        <v>1.986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8" t="s">
        <v>82</v>
      </c>
      <c r="AT163" s="209" t="s">
        <v>72</v>
      </c>
      <c r="AU163" s="209" t="s">
        <v>80</v>
      </c>
      <c r="AY163" s="208" t="s">
        <v>214</v>
      </c>
      <c r="BK163" s="210">
        <f>SUM(BK164:BK197)</f>
        <v>0</v>
      </c>
    </row>
    <row r="164" s="2" customFormat="1" ht="16.5" customHeight="1">
      <c r="A164" s="39"/>
      <c r="B164" s="40"/>
      <c r="C164" s="213" t="s">
        <v>346</v>
      </c>
      <c r="D164" s="213" t="s">
        <v>217</v>
      </c>
      <c r="E164" s="214" t="s">
        <v>4695</v>
      </c>
      <c r="F164" s="215" t="s">
        <v>4696</v>
      </c>
      <c r="G164" s="216" t="s">
        <v>277</v>
      </c>
      <c r="H164" s="217">
        <v>2</v>
      </c>
      <c r="I164" s="218"/>
      <c r="J164" s="219">
        <f>ROUND(I164*H164,2)</f>
        <v>0</v>
      </c>
      <c r="K164" s="215" t="s">
        <v>221</v>
      </c>
      <c r="L164" s="45"/>
      <c r="M164" s="220" t="s">
        <v>19</v>
      </c>
      <c r="N164" s="221" t="s">
        <v>44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0.624</v>
      </c>
      <c r="T164" s="223">
        <f>S164*H164</f>
        <v>1.248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250</v>
      </c>
      <c r="AT164" s="224" t="s">
        <v>217</v>
      </c>
      <c r="AU164" s="224" t="s">
        <v>82</v>
      </c>
      <c r="AY164" s="18" t="s">
        <v>214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250</v>
      </c>
      <c r="BM164" s="224" t="s">
        <v>4697</v>
      </c>
    </row>
    <row r="165" s="2" customFormat="1">
      <c r="A165" s="39"/>
      <c r="B165" s="40"/>
      <c r="C165" s="41"/>
      <c r="D165" s="226" t="s">
        <v>224</v>
      </c>
      <c r="E165" s="41"/>
      <c r="F165" s="227" t="s">
        <v>4698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224</v>
      </c>
      <c r="AU165" s="18" t="s">
        <v>82</v>
      </c>
    </row>
    <row r="166" s="2" customFormat="1">
      <c r="A166" s="39"/>
      <c r="B166" s="40"/>
      <c r="C166" s="41"/>
      <c r="D166" s="231" t="s">
        <v>226</v>
      </c>
      <c r="E166" s="41"/>
      <c r="F166" s="232" t="s">
        <v>4699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226</v>
      </c>
      <c r="AU166" s="18" t="s">
        <v>82</v>
      </c>
    </row>
    <row r="167" s="2" customFormat="1" ht="16.5" customHeight="1">
      <c r="A167" s="39"/>
      <c r="B167" s="40"/>
      <c r="C167" s="213" t="s">
        <v>352</v>
      </c>
      <c r="D167" s="213" t="s">
        <v>217</v>
      </c>
      <c r="E167" s="214" t="s">
        <v>4700</v>
      </c>
      <c r="F167" s="215" t="s">
        <v>4701</v>
      </c>
      <c r="G167" s="216" t="s">
        <v>424</v>
      </c>
      <c r="H167" s="217">
        <v>12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0.02445</v>
      </c>
      <c r="R167" s="222">
        <f>Q167*H167</f>
        <v>0.29339999999999999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250</v>
      </c>
      <c r="AT167" s="224" t="s">
        <v>217</v>
      </c>
      <c r="AU167" s="224" t="s">
        <v>82</v>
      </c>
      <c r="AY167" s="18" t="s">
        <v>214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250</v>
      </c>
      <c r="BM167" s="224" t="s">
        <v>4702</v>
      </c>
    </row>
    <row r="168" s="2" customFormat="1">
      <c r="A168" s="39"/>
      <c r="B168" s="40"/>
      <c r="C168" s="41"/>
      <c r="D168" s="226" t="s">
        <v>224</v>
      </c>
      <c r="E168" s="41"/>
      <c r="F168" s="227" t="s">
        <v>4701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224</v>
      </c>
      <c r="AU168" s="18" t="s">
        <v>82</v>
      </c>
    </row>
    <row r="169" s="2" customFormat="1" ht="16.5" customHeight="1">
      <c r="A169" s="39"/>
      <c r="B169" s="40"/>
      <c r="C169" s="213" t="s">
        <v>358</v>
      </c>
      <c r="D169" s="213" t="s">
        <v>217</v>
      </c>
      <c r="E169" s="214" t="s">
        <v>4703</v>
      </c>
      <c r="F169" s="215" t="s">
        <v>4704</v>
      </c>
      <c r="G169" s="216" t="s">
        <v>523</v>
      </c>
      <c r="H169" s="217">
        <v>2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44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250</v>
      </c>
      <c r="AT169" s="224" t="s">
        <v>217</v>
      </c>
      <c r="AU169" s="224" t="s">
        <v>82</v>
      </c>
      <c r="AY169" s="18" t="s">
        <v>214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80</v>
      </c>
      <c r="BK169" s="225">
        <f>ROUND(I169*H169,2)</f>
        <v>0</v>
      </c>
      <c r="BL169" s="18" t="s">
        <v>250</v>
      </c>
      <c r="BM169" s="224" t="s">
        <v>4705</v>
      </c>
    </row>
    <row r="170" s="2" customFormat="1">
      <c r="A170" s="39"/>
      <c r="B170" s="40"/>
      <c r="C170" s="41"/>
      <c r="D170" s="226" t="s">
        <v>224</v>
      </c>
      <c r="E170" s="41"/>
      <c r="F170" s="227" t="s">
        <v>4704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224</v>
      </c>
      <c r="AU170" s="18" t="s">
        <v>82</v>
      </c>
    </row>
    <row r="171" s="2" customFormat="1" ht="16.5" customHeight="1">
      <c r="A171" s="39"/>
      <c r="B171" s="40"/>
      <c r="C171" s="213" t="s">
        <v>364</v>
      </c>
      <c r="D171" s="213" t="s">
        <v>217</v>
      </c>
      <c r="E171" s="214" t="s">
        <v>4706</v>
      </c>
      <c r="F171" s="215" t="s">
        <v>4707</v>
      </c>
      <c r="G171" s="216" t="s">
        <v>523</v>
      </c>
      <c r="H171" s="217">
        <v>3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44</v>
      </c>
      <c r="O171" s="85"/>
      <c r="P171" s="222">
        <f>O171*H171</f>
        <v>0</v>
      </c>
      <c r="Q171" s="222">
        <v>0.123</v>
      </c>
      <c r="R171" s="222">
        <f>Q171*H171</f>
        <v>0.36899999999999999</v>
      </c>
      <c r="S171" s="222">
        <v>0.123</v>
      </c>
      <c r="T171" s="223">
        <f>S171*H171</f>
        <v>0.36899999999999999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250</v>
      </c>
      <c r="AT171" s="224" t="s">
        <v>217</v>
      </c>
      <c r="AU171" s="224" t="s">
        <v>82</v>
      </c>
      <c r="AY171" s="18" t="s">
        <v>214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250</v>
      </c>
      <c r="BM171" s="224" t="s">
        <v>4708</v>
      </c>
    </row>
    <row r="172" s="2" customFormat="1">
      <c r="A172" s="39"/>
      <c r="B172" s="40"/>
      <c r="C172" s="41"/>
      <c r="D172" s="226" t="s">
        <v>224</v>
      </c>
      <c r="E172" s="41"/>
      <c r="F172" s="227" t="s">
        <v>4707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224</v>
      </c>
      <c r="AU172" s="18" t="s">
        <v>82</v>
      </c>
    </row>
    <row r="173" s="2" customFormat="1">
      <c r="A173" s="39"/>
      <c r="B173" s="40"/>
      <c r="C173" s="41"/>
      <c r="D173" s="226" t="s">
        <v>507</v>
      </c>
      <c r="E173" s="41"/>
      <c r="F173" s="253" t="s">
        <v>4709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507</v>
      </c>
      <c r="AU173" s="18" t="s">
        <v>82</v>
      </c>
    </row>
    <row r="174" s="2" customFormat="1" ht="16.5" customHeight="1">
      <c r="A174" s="39"/>
      <c r="B174" s="40"/>
      <c r="C174" s="213" t="s">
        <v>368</v>
      </c>
      <c r="D174" s="213" t="s">
        <v>217</v>
      </c>
      <c r="E174" s="214" t="s">
        <v>4710</v>
      </c>
      <c r="F174" s="215" t="s">
        <v>4711</v>
      </c>
      <c r="G174" s="216" t="s">
        <v>523</v>
      </c>
      <c r="H174" s="217">
        <v>2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250</v>
      </c>
      <c r="AT174" s="224" t="s">
        <v>217</v>
      </c>
      <c r="AU174" s="224" t="s">
        <v>82</v>
      </c>
      <c r="AY174" s="18" t="s">
        <v>214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250</v>
      </c>
      <c r="BM174" s="224" t="s">
        <v>4712</v>
      </c>
    </row>
    <row r="175" s="2" customFormat="1">
      <c r="A175" s="39"/>
      <c r="B175" s="40"/>
      <c r="C175" s="41"/>
      <c r="D175" s="226" t="s">
        <v>224</v>
      </c>
      <c r="E175" s="41"/>
      <c r="F175" s="227" t="s">
        <v>4711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224</v>
      </c>
      <c r="AU175" s="18" t="s">
        <v>82</v>
      </c>
    </row>
    <row r="176" s="2" customFormat="1">
      <c r="A176" s="39"/>
      <c r="B176" s="40"/>
      <c r="C176" s="41"/>
      <c r="D176" s="226" t="s">
        <v>507</v>
      </c>
      <c r="E176" s="41"/>
      <c r="F176" s="253" t="s">
        <v>4713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507</v>
      </c>
      <c r="AU176" s="18" t="s">
        <v>82</v>
      </c>
    </row>
    <row r="177" s="2" customFormat="1" ht="16.5" customHeight="1">
      <c r="A177" s="39"/>
      <c r="B177" s="40"/>
      <c r="C177" s="213" t="s">
        <v>372</v>
      </c>
      <c r="D177" s="213" t="s">
        <v>217</v>
      </c>
      <c r="E177" s="214" t="s">
        <v>4714</v>
      </c>
      <c r="F177" s="215" t="s">
        <v>4715</v>
      </c>
      <c r="G177" s="216" t="s">
        <v>523</v>
      </c>
      <c r="H177" s="217">
        <v>2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250</v>
      </c>
      <c r="AT177" s="224" t="s">
        <v>217</v>
      </c>
      <c r="AU177" s="224" t="s">
        <v>82</v>
      </c>
      <c r="AY177" s="18" t="s">
        <v>214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250</v>
      </c>
      <c r="BM177" s="224" t="s">
        <v>4716</v>
      </c>
    </row>
    <row r="178" s="2" customFormat="1">
      <c r="A178" s="39"/>
      <c r="B178" s="40"/>
      <c r="C178" s="41"/>
      <c r="D178" s="226" t="s">
        <v>224</v>
      </c>
      <c r="E178" s="41"/>
      <c r="F178" s="227" t="s">
        <v>4715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224</v>
      </c>
      <c r="AU178" s="18" t="s">
        <v>82</v>
      </c>
    </row>
    <row r="179" s="2" customFormat="1">
      <c r="A179" s="39"/>
      <c r="B179" s="40"/>
      <c r="C179" s="41"/>
      <c r="D179" s="226" t="s">
        <v>507</v>
      </c>
      <c r="E179" s="41"/>
      <c r="F179" s="253" t="s">
        <v>4717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507</v>
      </c>
      <c r="AU179" s="18" t="s">
        <v>82</v>
      </c>
    </row>
    <row r="180" s="2" customFormat="1" ht="16.5" customHeight="1">
      <c r="A180" s="39"/>
      <c r="B180" s="40"/>
      <c r="C180" s="213" t="s">
        <v>376</v>
      </c>
      <c r="D180" s="213" t="s">
        <v>217</v>
      </c>
      <c r="E180" s="214" t="s">
        <v>4718</v>
      </c>
      <c r="F180" s="215" t="s">
        <v>4719</v>
      </c>
      <c r="G180" s="216" t="s">
        <v>523</v>
      </c>
      <c r="H180" s="217">
        <v>3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0.123</v>
      </c>
      <c r="R180" s="222">
        <f>Q180*H180</f>
        <v>0.36899999999999999</v>
      </c>
      <c r="S180" s="222">
        <v>0.123</v>
      </c>
      <c r="T180" s="223">
        <f>S180*H180</f>
        <v>0.36899999999999999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250</v>
      </c>
      <c r="AT180" s="224" t="s">
        <v>217</v>
      </c>
      <c r="AU180" s="224" t="s">
        <v>82</v>
      </c>
      <c r="AY180" s="18" t="s">
        <v>214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250</v>
      </c>
      <c r="BM180" s="224" t="s">
        <v>364</v>
      </c>
    </row>
    <row r="181" s="2" customFormat="1">
      <c r="A181" s="39"/>
      <c r="B181" s="40"/>
      <c r="C181" s="41"/>
      <c r="D181" s="226" t="s">
        <v>224</v>
      </c>
      <c r="E181" s="41"/>
      <c r="F181" s="227" t="s">
        <v>4719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224</v>
      </c>
      <c r="AU181" s="18" t="s">
        <v>82</v>
      </c>
    </row>
    <row r="182" s="2" customFormat="1">
      <c r="A182" s="39"/>
      <c r="B182" s="40"/>
      <c r="C182" s="41"/>
      <c r="D182" s="226" t="s">
        <v>507</v>
      </c>
      <c r="E182" s="41"/>
      <c r="F182" s="253" t="s">
        <v>4720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507</v>
      </c>
      <c r="AU182" s="18" t="s">
        <v>82</v>
      </c>
    </row>
    <row r="183" s="2" customFormat="1" ht="16.5" customHeight="1">
      <c r="A183" s="39"/>
      <c r="B183" s="40"/>
      <c r="C183" s="213" t="s">
        <v>257</v>
      </c>
      <c r="D183" s="213" t="s">
        <v>217</v>
      </c>
      <c r="E183" s="214" t="s">
        <v>4721</v>
      </c>
      <c r="F183" s="215" t="s">
        <v>4722</v>
      </c>
      <c r="G183" s="216" t="s">
        <v>603</v>
      </c>
      <c r="H183" s="217">
        <v>2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250</v>
      </c>
      <c r="AT183" s="224" t="s">
        <v>217</v>
      </c>
      <c r="AU183" s="224" t="s">
        <v>82</v>
      </c>
      <c r="AY183" s="18" t="s">
        <v>214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250</v>
      </c>
      <c r="BM183" s="224" t="s">
        <v>372</v>
      </c>
    </row>
    <row r="184" s="2" customFormat="1">
      <c r="A184" s="39"/>
      <c r="B184" s="40"/>
      <c r="C184" s="41"/>
      <c r="D184" s="226" t="s">
        <v>224</v>
      </c>
      <c r="E184" s="41"/>
      <c r="F184" s="227" t="s">
        <v>4722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224</v>
      </c>
      <c r="AU184" s="18" t="s">
        <v>82</v>
      </c>
    </row>
    <row r="185" s="13" customFormat="1">
      <c r="A185" s="13"/>
      <c r="B185" s="233"/>
      <c r="C185" s="234"/>
      <c r="D185" s="226" t="s">
        <v>242</v>
      </c>
      <c r="E185" s="254" t="s">
        <v>19</v>
      </c>
      <c r="F185" s="235" t="s">
        <v>4723</v>
      </c>
      <c r="G185" s="234"/>
      <c r="H185" s="236">
        <v>2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242</v>
      </c>
      <c r="AU185" s="242" t="s">
        <v>82</v>
      </c>
      <c r="AV185" s="13" t="s">
        <v>82</v>
      </c>
      <c r="AW185" s="13" t="s">
        <v>35</v>
      </c>
      <c r="AX185" s="13" t="s">
        <v>80</v>
      </c>
      <c r="AY185" s="242" t="s">
        <v>214</v>
      </c>
    </row>
    <row r="186" s="2" customFormat="1" ht="16.5" customHeight="1">
      <c r="A186" s="39"/>
      <c r="B186" s="40"/>
      <c r="C186" s="213" t="s">
        <v>389</v>
      </c>
      <c r="D186" s="213" t="s">
        <v>217</v>
      </c>
      <c r="E186" s="214" t="s">
        <v>4724</v>
      </c>
      <c r="F186" s="215" t="s">
        <v>4725</v>
      </c>
      <c r="G186" s="216" t="s">
        <v>603</v>
      </c>
      <c r="H186" s="217">
        <v>1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250</v>
      </c>
      <c r="AT186" s="224" t="s">
        <v>217</v>
      </c>
      <c r="AU186" s="224" t="s">
        <v>82</v>
      </c>
      <c r="AY186" s="18" t="s">
        <v>214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250</v>
      </c>
      <c r="BM186" s="224" t="s">
        <v>4726</v>
      </c>
    </row>
    <row r="187" s="2" customFormat="1">
      <c r="A187" s="39"/>
      <c r="B187" s="40"/>
      <c r="C187" s="41"/>
      <c r="D187" s="226" t="s">
        <v>224</v>
      </c>
      <c r="E187" s="41"/>
      <c r="F187" s="227" t="s">
        <v>4725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224</v>
      </c>
      <c r="AU187" s="18" t="s">
        <v>82</v>
      </c>
    </row>
    <row r="188" s="2" customFormat="1">
      <c r="A188" s="39"/>
      <c r="B188" s="40"/>
      <c r="C188" s="41"/>
      <c r="D188" s="226" t="s">
        <v>507</v>
      </c>
      <c r="E188" s="41"/>
      <c r="F188" s="270" t="s">
        <v>4727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507</v>
      </c>
      <c r="AU188" s="18" t="s">
        <v>82</v>
      </c>
    </row>
    <row r="189" s="2" customFormat="1" ht="16.5" customHeight="1">
      <c r="A189" s="39"/>
      <c r="B189" s="40"/>
      <c r="C189" s="213" t="s">
        <v>395</v>
      </c>
      <c r="D189" s="213" t="s">
        <v>217</v>
      </c>
      <c r="E189" s="214" t="s">
        <v>4728</v>
      </c>
      <c r="F189" s="215" t="s">
        <v>4729</v>
      </c>
      <c r="G189" s="216" t="s">
        <v>424</v>
      </c>
      <c r="H189" s="217">
        <v>133</v>
      </c>
      <c r="I189" s="218"/>
      <c r="J189" s="219">
        <f>ROUND(I189*H189,2)</f>
        <v>0</v>
      </c>
      <c r="K189" s="215" t="s">
        <v>221</v>
      </c>
      <c r="L189" s="45"/>
      <c r="M189" s="220" t="s">
        <v>19</v>
      </c>
      <c r="N189" s="221" t="s">
        <v>44</v>
      </c>
      <c r="O189" s="85"/>
      <c r="P189" s="222">
        <f>O189*H189</f>
        <v>0</v>
      </c>
      <c r="Q189" s="222">
        <v>0.0011199999999999999</v>
      </c>
      <c r="R189" s="222">
        <f>Q189*H189</f>
        <v>0.14895999999999998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250</v>
      </c>
      <c r="AT189" s="224" t="s">
        <v>217</v>
      </c>
      <c r="AU189" s="224" t="s">
        <v>82</v>
      </c>
      <c r="AY189" s="18" t="s">
        <v>214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80</v>
      </c>
      <c r="BK189" s="225">
        <f>ROUND(I189*H189,2)</f>
        <v>0</v>
      </c>
      <c r="BL189" s="18" t="s">
        <v>250</v>
      </c>
      <c r="BM189" s="224" t="s">
        <v>395</v>
      </c>
    </row>
    <row r="190" s="2" customFormat="1">
      <c r="A190" s="39"/>
      <c r="B190" s="40"/>
      <c r="C190" s="41"/>
      <c r="D190" s="226" t="s">
        <v>224</v>
      </c>
      <c r="E190" s="41"/>
      <c r="F190" s="227" t="s">
        <v>4730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224</v>
      </c>
      <c r="AU190" s="18" t="s">
        <v>82</v>
      </c>
    </row>
    <row r="191" s="2" customFormat="1">
      <c r="A191" s="39"/>
      <c r="B191" s="40"/>
      <c r="C191" s="41"/>
      <c r="D191" s="231" t="s">
        <v>226</v>
      </c>
      <c r="E191" s="41"/>
      <c r="F191" s="232" t="s">
        <v>4731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226</v>
      </c>
      <c r="AU191" s="18" t="s">
        <v>82</v>
      </c>
    </row>
    <row r="192" s="13" customFormat="1">
      <c r="A192" s="13"/>
      <c r="B192" s="233"/>
      <c r="C192" s="234"/>
      <c r="D192" s="226" t="s">
        <v>242</v>
      </c>
      <c r="E192" s="254" t="s">
        <v>19</v>
      </c>
      <c r="F192" s="235" t="s">
        <v>4732</v>
      </c>
      <c r="G192" s="234"/>
      <c r="H192" s="236">
        <v>133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242</v>
      </c>
      <c r="AU192" s="242" t="s">
        <v>82</v>
      </c>
      <c r="AV192" s="13" t="s">
        <v>82</v>
      </c>
      <c r="AW192" s="13" t="s">
        <v>35</v>
      </c>
      <c r="AX192" s="13" t="s">
        <v>80</v>
      </c>
      <c r="AY192" s="242" t="s">
        <v>214</v>
      </c>
    </row>
    <row r="193" s="2" customFormat="1" ht="16.5" customHeight="1">
      <c r="A193" s="39"/>
      <c r="B193" s="40"/>
      <c r="C193" s="243" t="s">
        <v>401</v>
      </c>
      <c r="D193" s="243" t="s">
        <v>254</v>
      </c>
      <c r="E193" s="244" t="s">
        <v>4733</v>
      </c>
      <c r="F193" s="245" t="s">
        <v>4734</v>
      </c>
      <c r="G193" s="246" t="s">
        <v>277</v>
      </c>
      <c r="H193" s="247">
        <v>133</v>
      </c>
      <c r="I193" s="248"/>
      <c r="J193" s="249">
        <f>ROUND(I193*H193,2)</f>
        <v>0</v>
      </c>
      <c r="K193" s="245" t="s">
        <v>19</v>
      </c>
      <c r="L193" s="250"/>
      <c r="M193" s="251" t="s">
        <v>19</v>
      </c>
      <c r="N193" s="252" t="s">
        <v>44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257</v>
      </c>
      <c r="AT193" s="224" t="s">
        <v>254</v>
      </c>
      <c r="AU193" s="224" t="s">
        <v>82</v>
      </c>
      <c r="AY193" s="18" t="s">
        <v>214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80</v>
      </c>
      <c r="BK193" s="225">
        <f>ROUND(I193*H193,2)</f>
        <v>0</v>
      </c>
      <c r="BL193" s="18" t="s">
        <v>250</v>
      </c>
      <c r="BM193" s="224" t="s">
        <v>4735</v>
      </c>
    </row>
    <row r="194" s="2" customFormat="1">
      <c r="A194" s="39"/>
      <c r="B194" s="40"/>
      <c r="C194" s="41"/>
      <c r="D194" s="226" t="s">
        <v>224</v>
      </c>
      <c r="E194" s="41"/>
      <c r="F194" s="227" t="s">
        <v>4734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224</v>
      </c>
      <c r="AU194" s="18" t="s">
        <v>82</v>
      </c>
    </row>
    <row r="195" s="2" customFormat="1" ht="16.5" customHeight="1">
      <c r="A195" s="39"/>
      <c r="B195" s="40"/>
      <c r="C195" s="213" t="s">
        <v>407</v>
      </c>
      <c r="D195" s="213" t="s">
        <v>217</v>
      </c>
      <c r="E195" s="214" t="s">
        <v>2916</v>
      </c>
      <c r="F195" s="215" t="s">
        <v>2917</v>
      </c>
      <c r="G195" s="216" t="s">
        <v>232</v>
      </c>
      <c r="H195" s="217">
        <v>7.976</v>
      </c>
      <c r="I195" s="218"/>
      <c r="J195" s="219">
        <f>ROUND(I195*H195,2)</f>
        <v>0</v>
      </c>
      <c r="K195" s="215" t="s">
        <v>221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250</v>
      </c>
      <c r="AT195" s="224" t="s">
        <v>217</v>
      </c>
      <c r="AU195" s="224" t="s">
        <v>82</v>
      </c>
      <c r="AY195" s="18" t="s">
        <v>214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250</v>
      </c>
      <c r="BM195" s="224" t="s">
        <v>443</v>
      </c>
    </row>
    <row r="196" s="2" customFormat="1">
      <c r="A196" s="39"/>
      <c r="B196" s="40"/>
      <c r="C196" s="41"/>
      <c r="D196" s="226" t="s">
        <v>224</v>
      </c>
      <c r="E196" s="41"/>
      <c r="F196" s="227" t="s">
        <v>2919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224</v>
      </c>
      <c r="AU196" s="18" t="s">
        <v>82</v>
      </c>
    </row>
    <row r="197" s="2" customFormat="1">
      <c r="A197" s="39"/>
      <c r="B197" s="40"/>
      <c r="C197" s="41"/>
      <c r="D197" s="231" t="s">
        <v>226</v>
      </c>
      <c r="E197" s="41"/>
      <c r="F197" s="232" t="s">
        <v>2920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226</v>
      </c>
      <c r="AU197" s="18" t="s">
        <v>82</v>
      </c>
    </row>
    <row r="198" s="12" customFormat="1" ht="22.8" customHeight="1">
      <c r="A198" s="12"/>
      <c r="B198" s="197"/>
      <c r="C198" s="198"/>
      <c r="D198" s="199" t="s">
        <v>72</v>
      </c>
      <c r="E198" s="211" t="s">
        <v>382</v>
      </c>
      <c r="F198" s="211" t="s">
        <v>383</v>
      </c>
      <c r="G198" s="198"/>
      <c r="H198" s="198"/>
      <c r="I198" s="201"/>
      <c r="J198" s="212">
        <f>BK198</f>
        <v>0</v>
      </c>
      <c r="K198" s="198"/>
      <c r="L198" s="203"/>
      <c r="M198" s="204"/>
      <c r="N198" s="205"/>
      <c r="O198" s="205"/>
      <c r="P198" s="206">
        <f>SUM(P199:P239)</f>
        <v>0</v>
      </c>
      <c r="Q198" s="205"/>
      <c r="R198" s="206">
        <f>SUM(R199:R239)</f>
        <v>2.9272649999999998</v>
      </c>
      <c r="S198" s="205"/>
      <c r="T198" s="207">
        <f>SUM(T199:T239)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82</v>
      </c>
      <c r="AT198" s="209" t="s">
        <v>72</v>
      </c>
      <c r="AU198" s="209" t="s">
        <v>80</v>
      </c>
      <c r="AY198" s="208" t="s">
        <v>214</v>
      </c>
      <c r="BK198" s="210">
        <f>SUM(BK199:BK239)</f>
        <v>0</v>
      </c>
    </row>
    <row r="199" s="2" customFormat="1" ht="21.75" customHeight="1">
      <c r="A199" s="39"/>
      <c r="B199" s="40"/>
      <c r="C199" s="213" t="s">
        <v>413</v>
      </c>
      <c r="D199" s="213" t="s">
        <v>217</v>
      </c>
      <c r="E199" s="214" t="s">
        <v>4736</v>
      </c>
      <c r="F199" s="215" t="s">
        <v>4737</v>
      </c>
      <c r="G199" s="216" t="s">
        <v>277</v>
      </c>
      <c r="H199" s="217">
        <v>2</v>
      </c>
      <c r="I199" s="218"/>
      <c r="J199" s="219">
        <f>ROUND(I199*H199,2)</f>
        <v>0</v>
      </c>
      <c r="K199" s="215" t="s">
        <v>19</v>
      </c>
      <c r="L199" s="45"/>
      <c r="M199" s="220" t="s">
        <v>19</v>
      </c>
      <c r="N199" s="221" t="s">
        <v>44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250</v>
      </c>
      <c r="AT199" s="224" t="s">
        <v>217</v>
      </c>
      <c r="AU199" s="224" t="s">
        <v>82</v>
      </c>
      <c r="AY199" s="18" t="s">
        <v>214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80</v>
      </c>
      <c r="BK199" s="225">
        <f>ROUND(I199*H199,2)</f>
        <v>0</v>
      </c>
      <c r="BL199" s="18" t="s">
        <v>250</v>
      </c>
      <c r="BM199" s="224" t="s">
        <v>4738</v>
      </c>
    </row>
    <row r="200" s="2" customFormat="1">
      <c r="A200" s="39"/>
      <c r="B200" s="40"/>
      <c r="C200" s="41"/>
      <c r="D200" s="226" t="s">
        <v>224</v>
      </c>
      <c r="E200" s="41"/>
      <c r="F200" s="227" t="s">
        <v>4739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224</v>
      </c>
      <c r="AU200" s="18" t="s">
        <v>82</v>
      </c>
    </row>
    <row r="201" s="2" customFormat="1" ht="21.75" customHeight="1">
      <c r="A201" s="39"/>
      <c r="B201" s="40"/>
      <c r="C201" s="213" t="s">
        <v>421</v>
      </c>
      <c r="D201" s="213" t="s">
        <v>217</v>
      </c>
      <c r="E201" s="214" t="s">
        <v>2930</v>
      </c>
      <c r="F201" s="215" t="s">
        <v>2931</v>
      </c>
      <c r="G201" s="216" t="s">
        <v>220</v>
      </c>
      <c r="H201" s="217">
        <v>58.299999999999997</v>
      </c>
      <c r="I201" s="218"/>
      <c r="J201" s="219">
        <f>ROUND(I201*H201,2)</f>
        <v>0</v>
      </c>
      <c r="K201" s="215" t="s">
        <v>221</v>
      </c>
      <c r="L201" s="45"/>
      <c r="M201" s="220" t="s">
        <v>19</v>
      </c>
      <c r="N201" s="221" t="s">
        <v>44</v>
      </c>
      <c r="O201" s="85"/>
      <c r="P201" s="222">
        <f>O201*H201</f>
        <v>0</v>
      </c>
      <c r="Q201" s="222">
        <v>0.0022899999999999999</v>
      </c>
      <c r="R201" s="222">
        <f>Q201*H201</f>
        <v>0.13350699999999999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250</v>
      </c>
      <c r="AT201" s="224" t="s">
        <v>217</v>
      </c>
      <c r="AU201" s="224" t="s">
        <v>82</v>
      </c>
      <c r="AY201" s="18" t="s">
        <v>214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80</v>
      </c>
      <c r="BK201" s="225">
        <f>ROUND(I201*H201,2)</f>
        <v>0</v>
      </c>
      <c r="BL201" s="18" t="s">
        <v>250</v>
      </c>
      <c r="BM201" s="224" t="s">
        <v>4740</v>
      </c>
    </row>
    <row r="202" s="2" customFormat="1">
      <c r="A202" s="39"/>
      <c r="B202" s="40"/>
      <c r="C202" s="41"/>
      <c r="D202" s="226" t="s">
        <v>224</v>
      </c>
      <c r="E202" s="41"/>
      <c r="F202" s="227" t="s">
        <v>2933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224</v>
      </c>
      <c r="AU202" s="18" t="s">
        <v>82</v>
      </c>
    </row>
    <row r="203" s="2" customFormat="1">
      <c r="A203" s="39"/>
      <c r="B203" s="40"/>
      <c r="C203" s="41"/>
      <c r="D203" s="231" t="s">
        <v>226</v>
      </c>
      <c r="E203" s="41"/>
      <c r="F203" s="232" t="s">
        <v>2934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226</v>
      </c>
      <c r="AU203" s="18" t="s">
        <v>82</v>
      </c>
    </row>
    <row r="204" s="13" customFormat="1">
      <c r="A204" s="13"/>
      <c r="B204" s="233"/>
      <c r="C204" s="234"/>
      <c r="D204" s="226" t="s">
        <v>242</v>
      </c>
      <c r="E204" s="234"/>
      <c r="F204" s="235" t="s">
        <v>4741</v>
      </c>
      <c r="G204" s="234"/>
      <c r="H204" s="236">
        <v>58.299999999999997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242</v>
      </c>
      <c r="AU204" s="242" t="s">
        <v>82</v>
      </c>
      <c r="AV204" s="13" t="s">
        <v>82</v>
      </c>
      <c r="AW204" s="13" t="s">
        <v>4</v>
      </c>
      <c r="AX204" s="13" t="s">
        <v>80</v>
      </c>
      <c r="AY204" s="242" t="s">
        <v>214</v>
      </c>
    </row>
    <row r="205" s="2" customFormat="1" ht="21.75" customHeight="1">
      <c r="A205" s="39"/>
      <c r="B205" s="40"/>
      <c r="C205" s="213" t="s">
        <v>428</v>
      </c>
      <c r="D205" s="213" t="s">
        <v>217</v>
      </c>
      <c r="E205" s="214" t="s">
        <v>2936</v>
      </c>
      <c r="F205" s="215" t="s">
        <v>2937</v>
      </c>
      <c r="G205" s="216" t="s">
        <v>220</v>
      </c>
      <c r="H205" s="217">
        <v>22</v>
      </c>
      <c r="I205" s="218"/>
      <c r="J205" s="219">
        <f>ROUND(I205*H205,2)</f>
        <v>0</v>
      </c>
      <c r="K205" s="215" t="s">
        <v>221</v>
      </c>
      <c r="L205" s="45"/>
      <c r="M205" s="220" t="s">
        <v>19</v>
      </c>
      <c r="N205" s="221" t="s">
        <v>44</v>
      </c>
      <c r="O205" s="85"/>
      <c r="P205" s="222">
        <f>O205*H205</f>
        <v>0</v>
      </c>
      <c r="Q205" s="222">
        <v>0.0041599999999999996</v>
      </c>
      <c r="R205" s="222">
        <f>Q205*H205</f>
        <v>0.09151999999999999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250</v>
      </c>
      <c r="AT205" s="224" t="s">
        <v>217</v>
      </c>
      <c r="AU205" s="224" t="s">
        <v>82</v>
      </c>
      <c r="AY205" s="18" t="s">
        <v>214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80</v>
      </c>
      <c r="BK205" s="225">
        <f>ROUND(I205*H205,2)</f>
        <v>0</v>
      </c>
      <c r="BL205" s="18" t="s">
        <v>250</v>
      </c>
      <c r="BM205" s="224" t="s">
        <v>4742</v>
      </c>
    </row>
    <row r="206" s="2" customFormat="1">
      <c r="A206" s="39"/>
      <c r="B206" s="40"/>
      <c r="C206" s="41"/>
      <c r="D206" s="226" t="s">
        <v>224</v>
      </c>
      <c r="E206" s="41"/>
      <c r="F206" s="227" t="s">
        <v>2939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224</v>
      </c>
      <c r="AU206" s="18" t="s">
        <v>82</v>
      </c>
    </row>
    <row r="207" s="2" customFormat="1">
      <c r="A207" s="39"/>
      <c r="B207" s="40"/>
      <c r="C207" s="41"/>
      <c r="D207" s="231" t="s">
        <v>226</v>
      </c>
      <c r="E207" s="41"/>
      <c r="F207" s="232" t="s">
        <v>2940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226</v>
      </c>
      <c r="AU207" s="18" t="s">
        <v>82</v>
      </c>
    </row>
    <row r="208" s="13" customFormat="1">
      <c r="A208" s="13"/>
      <c r="B208" s="233"/>
      <c r="C208" s="234"/>
      <c r="D208" s="226" t="s">
        <v>242</v>
      </c>
      <c r="E208" s="234"/>
      <c r="F208" s="235" t="s">
        <v>4743</v>
      </c>
      <c r="G208" s="234"/>
      <c r="H208" s="236">
        <v>22</v>
      </c>
      <c r="I208" s="237"/>
      <c r="J208" s="234"/>
      <c r="K208" s="234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242</v>
      </c>
      <c r="AU208" s="242" t="s">
        <v>82</v>
      </c>
      <c r="AV208" s="13" t="s">
        <v>82</v>
      </c>
      <c r="AW208" s="13" t="s">
        <v>4</v>
      </c>
      <c r="AX208" s="13" t="s">
        <v>80</v>
      </c>
      <c r="AY208" s="242" t="s">
        <v>214</v>
      </c>
    </row>
    <row r="209" s="2" customFormat="1" ht="21.75" customHeight="1">
      <c r="A209" s="39"/>
      <c r="B209" s="40"/>
      <c r="C209" s="213" t="s">
        <v>433</v>
      </c>
      <c r="D209" s="213" t="s">
        <v>217</v>
      </c>
      <c r="E209" s="214" t="s">
        <v>2942</v>
      </c>
      <c r="F209" s="215" t="s">
        <v>2943</v>
      </c>
      <c r="G209" s="216" t="s">
        <v>220</v>
      </c>
      <c r="H209" s="217">
        <v>25.300000000000001</v>
      </c>
      <c r="I209" s="218"/>
      <c r="J209" s="219">
        <f>ROUND(I209*H209,2)</f>
        <v>0</v>
      </c>
      <c r="K209" s="215" t="s">
        <v>221</v>
      </c>
      <c r="L209" s="45"/>
      <c r="M209" s="220" t="s">
        <v>19</v>
      </c>
      <c r="N209" s="221" t="s">
        <v>44</v>
      </c>
      <c r="O209" s="85"/>
      <c r="P209" s="222">
        <f>O209*H209</f>
        <v>0</v>
      </c>
      <c r="Q209" s="222">
        <v>0.0051799999999999997</v>
      </c>
      <c r="R209" s="222">
        <f>Q209*H209</f>
        <v>0.131054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250</v>
      </c>
      <c r="AT209" s="224" t="s">
        <v>217</v>
      </c>
      <c r="AU209" s="224" t="s">
        <v>82</v>
      </c>
      <c r="AY209" s="18" t="s">
        <v>214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80</v>
      </c>
      <c r="BK209" s="225">
        <f>ROUND(I209*H209,2)</f>
        <v>0</v>
      </c>
      <c r="BL209" s="18" t="s">
        <v>250</v>
      </c>
      <c r="BM209" s="224" t="s">
        <v>4744</v>
      </c>
    </row>
    <row r="210" s="2" customFormat="1">
      <c r="A210" s="39"/>
      <c r="B210" s="40"/>
      <c r="C210" s="41"/>
      <c r="D210" s="226" t="s">
        <v>224</v>
      </c>
      <c r="E210" s="41"/>
      <c r="F210" s="227" t="s">
        <v>2945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224</v>
      </c>
      <c r="AU210" s="18" t="s">
        <v>82</v>
      </c>
    </row>
    <row r="211" s="2" customFormat="1">
      <c r="A211" s="39"/>
      <c r="B211" s="40"/>
      <c r="C211" s="41"/>
      <c r="D211" s="231" t="s">
        <v>226</v>
      </c>
      <c r="E211" s="41"/>
      <c r="F211" s="232" t="s">
        <v>2946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226</v>
      </c>
      <c r="AU211" s="18" t="s">
        <v>82</v>
      </c>
    </row>
    <row r="212" s="13" customFormat="1">
      <c r="A212" s="13"/>
      <c r="B212" s="233"/>
      <c r="C212" s="234"/>
      <c r="D212" s="226" t="s">
        <v>242</v>
      </c>
      <c r="E212" s="234"/>
      <c r="F212" s="235" t="s">
        <v>4651</v>
      </c>
      <c r="G212" s="234"/>
      <c r="H212" s="236">
        <v>25.300000000000001</v>
      </c>
      <c r="I212" s="237"/>
      <c r="J212" s="234"/>
      <c r="K212" s="234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242</v>
      </c>
      <c r="AU212" s="242" t="s">
        <v>82</v>
      </c>
      <c r="AV212" s="13" t="s">
        <v>82</v>
      </c>
      <c r="AW212" s="13" t="s">
        <v>4</v>
      </c>
      <c r="AX212" s="13" t="s">
        <v>80</v>
      </c>
      <c r="AY212" s="242" t="s">
        <v>214</v>
      </c>
    </row>
    <row r="213" s="2" customFormat="1" ht="21.75" customHeight="1">
      <c r="A213" s="39"/>
      <c r="B213" s="40"/>
      <c r="C213" s="213" t="s">
        <v>439</v>
      </c>
      <c r="D213" s="213" t="s">
        <v>217</v>
      </c>
      <c r="E213" s="214" t="s">
        <v>2948</v>
      </c>
      <c r="F213" s="215" t="s">
        <v>2949</v>
      </c>
      <c r="G213" s="216" t="s">
        <v>220</v>
      </c>
      <c r="H213" s="217">
        <v>12.1</v>
      </c>
      <c r="I213" s="218"/>
      <c r="J213" s="219">
        <f>ROUND(I213*H213,2)</f>
        <v>0</v>
      </c>
      <c r="K213" s="215" t="s">
        <v>221</v>
      </c>
      <c r="L213" s="45"/>
      <c r="M213" s="220" t="s">
        <v>19</v>
      </c>
      <c r="N213" s="221" t="s">
        <v>44</v>
      </c>
      <c r="O213" s="85"/>
      <c r="P213" s="222">
        <f>O213*H213</f>
        <v>0</v>
      </c>
      <c r="Q213" s="222">
        <v>0.0051399999999999996</v>
      </c>
      <c r="R213" s="222">
        <f>Q213*H213</f>
        <v>0.062193999999999992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250</v>
      </c>
      <c r="AT213" s="224" t="s">
        <v>217</v>
      </c>
      <c r="AU213" s="224" t="s">
        <v>82</v>
      </c>
      <c r="AY213" s="18" t="s">
        <v>214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80</v>
      </c>
      <c r="BK213" s="225">
        <f>ROUND(I213*H213,2)</f>
        <v>0</v>
      </c>
      <c r="BL213" s="18" t="s">
        <v>250</v>
      </c>
      <c r="BM213" s="224" t="s">
        <v>4745</v>
      </c>
    </row>
    <row r="214" s="2" customFormat="1">
      <c r="A214" s="39"/>
      <c r="B214" s="40"/>
      <c r="C214" s="41"/>
      <c r="D214" s="226" t="s">
        <v>224</v>
      </c>
      <c r="E214" s="41"/>
      <c r="F214" s="227" t="s">
        <v>2951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224</v>
      </c>
      <c r="AU214" s="18" t="s">
        <v>82</v>
      </c>
    </row>
    <row r="215" s="2" customFormat="1">
      <c r="A215" s="39"/>
      <c r="B215" s="40"/>
      <c r="C215" s="41"/>
      <c r="D215" s="231" t="s">
        <v>226</v>
      </c>
      <c r="E215" s="41"/>
      <c r="F215" s="232" t="s">
        <v>2952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226</v>
      </c>
      <c r="AU215" s="18" t="s">
        <v>82</v>
      </c>
    </row>
    <row r="216" s="13" customFormat="1">
      <c r="A216" s="13"/>
      <c r="B216" s="233"/>
      <c r="C216" s="234"/>
      <c r="D216" s="226" t="s">
        <v>242</v>
      </c>
      <c r="E216" s="234"/>
      <c r="F216" s="235" t="s">
        <v>4746</v>
      </c>
      <c r="G216" s="234"/>
      <c r="H216" s="236">
        <v>12.1</v>
      </c>
      <c r="I216" s="237"/>
      <c r="J216" s="234"/>
      <c r="K216" s="234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242</v>
      </c>
      <c r="AU216" s="242" t="s">
        <v>82</v>
      </c>
      <c r="AV216" s="13" t="s">
        <v>82</v>
      </c>
      <c r="AW216" s="13" t="s">
        <v>4</v>
      </c>
      <c r="AX216" s="13" t="s">
        <v>80</v>
      </c>
      <c r="AY216" s="242" t="s">
        <v>214</v>
      </c>
    </row>
    <row r="217" s="2" customFormat="1" ht="21.75" customHeight="1">
      <c r="A217" s="39"/>
      <c r="B217" s="40"/>
      <c r="C217" s="213" t="s">
        <v>443</v>
      </c>
      <c r="D217" s="213" t="s">
        <v>217</v>
      </c>
      <c r="E217" s="214" t="s">
        <v>2954</v>
      </c>
      <c r="F217" s="215" t="s">
        <v>2955</v>
      </c>
      <c r="G217" s="216" t="s">
        <v>220</v>
      </c>
      <c r="H217" s="217">
        <v>59.399999999999999</v>
      </c>
      <c r="I217" s="218"/>
      <c r="J217" s="219">
        <f>ROUND(I217*H217,2)</f>
        <v>0</v>
      </c>
      <c r="K217" s="215" t="s">
        <v>221</v>
      </c>
      <c r="L217" s="45"/>
      <c r="M217" s="220" t="s">
        <v>19</v>
      </c>
      <c r="N217" s="221" t="s">
        <v>44</v>
      </c>
      <c r="O217" s="85"/>
      <c r="P217" s="222">
        <f>O217*H217</f>
        <v>0</v>
      </c>
      <c r="Q217" s="222">
        <v>0.0071399999999999996</v>
      </c>
      <c r="R217" s="222">
        <f>Q217*H217</f>
        <v>0.42411599999999999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250</v>
      </c>
      <c r="AT217" s="224" t="s">
        <v>217</v>
      </c>
      <c r="AU217" s="224" t="s">
        <v>82</v>
      </c>
      <c r="AY217" s="18" t="s">
        <v>214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80</v>
      </c>
      <c r="BK217" s="225">
        <f>ROUND(I217*H217,2)</f>
        <v>0</v>
      </c>
      <c r="BL217" s="18" t="s">
        <v>250</v>
      </c>
      <c r="BM217" s="224" t="s">
        <v>4747</v>
      </c>
    </row>
    <row r="218" s="2" customFormat="1">
      <c r="A218" s="39"/>
      <c r="B218" s="40"/>
      <c r="C218" s="41"/>
      <c r="D218" s="226" t="s">
        <v>224</v>
      </c>
      <c r="E218" s="41"/>
      <c r="F218" s="227" t="s">
        <v>2957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224</v>
      </c>
      <c r="AU218" s="18" t="s">
        <v>82</v>
      </c>
    </row>
    <row r="219" s="2" customFormat="1">
      <c r="A219" s="39"/>
      <c r="B219" s="40"/>
      <c r="C219" s="41"/>
      <c r="D219" s="231" t="s">
        <v>226</v>
      </c>
      <c r="E219" s="41"/>
      <c r="F219" s="232" t="s">
        <v>2958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226</v>
      </c>
      <c r="AU219" s="18" t="s">
        <v>82</v>
      </c>
    </row>
    <row r="220" s="13" customFormat="1">
      <c r="A220" s="13"/>
      <c r="B220" s="233"/>
      <c r="C220" s="234"/>
      <c r="D220" s="226" t="s">
        <v>242</v>
      </c>
      <c r="E220" s="234"/>
      <c r="F220" s="235" t="s">
        <v>4748</v>
      </c>
      <c r="G220" s="234"/>
      <c r="H220" s="236">
        <v>59.399999999999999</v>
      </c>
      <c r="I220" s="237"/>
      <c r="J220" s="234"/>
      <c r="K220" s="234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242</v>
      </c>
      <c r="AU220" s="242" t="s">
        <v>82</v>
      </c>
      <c r="AV220" s="13" t="s">
        <v>82</v>
      </c>
      <c r="AW220" s="13" t="s">
        <v>4</v>
      </c>
      <c r="AX220" s="13" t="s">
        <v>80</v>
      </c>
      <c r="AY220" s="242" t="s">
        <v>214</v>
      </c>
    </row>
    <row r="221" s="2" customFormat="1" ht="21.75" customHeight="1">
      <c r="A221" s="39"/>
      <c r="B221" s="40"/>
      <c r="C221" s="213" t="s">
        <v>449</v>
      </c>
      <c r="D221" s="213" t="s">
        <v>217</v>
      </c>
      <c r="E221" s="214" t="s">
        <v>2960</v>
      </c>
      <c r="F221" s="215" t="s">
        <v>2961</v>
      </c>
      <c r="G221" s="216" t="s">
        <v>220</v>
      </c>
      <c r="H221" s="217">
        <v>77</v>
      </c>
      <c r="I221" s="218"/>
      <c r="J221" s="219">
        <f>ROUND(I221*H221,2)</f>
        <v>0</v>
      </c>
      <c r="K221" s="215" t="s">
        <v>221</v>
      </c>
      <c r="L221" s="45"/>
      <c r="M221" s="220" t="s">
        <v>19</v>
      </c>
      <c r="N221" s="221" t="s">
        <v>44</v>
      </c>
      <c r="O221" s="85"/>
      <c r="P221" s="222">
        <f>O221*H221</f>
        <v>0</v>
      </c>
      <c r="Q221" s="222">
        <v>0.00792</v>
      </c>
      <c r="R221" s="222">
        <f>Q221*H221</f>
        <v>0.60984000000000005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250</v>
      </c>
      <c r="AT221" s="224" t="s">
        <v>217</v>
      </c>
      <c r="AU221" s="224" t="s">
        <v>82</v>
      </c>
      <c r="AY221" s="18" t="s">
        <v>214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80</v>
      </c>
      <c r="BK221" s="225">
        <f>ROUND(I221*H221,2)</f>
        <v>0</v>
      </c>
      <c r="BL221" s="18" t="s">
        <v>250</v>
      </c>
      <c r="BM221" s="224" t="s">
        <v>4749</v>
      </c>
    </row>
    <row r="222" s="2" customFormat="1">
      <c r="A222" s="39"/>
      <c r="B222" s="40"/>
      <c r="C222" s="41"/>
      <c r="D222" s="226" t="s">
        <v>224</v>
      </c>
      <c r="E222" s="41"/>
      <c r="F222" s="227" t="s">
        <v>2963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224</v>
      </c>
      <c r="AU222" s="18" t="s">
        <v>82</v>
      </c>
    </row>
    <row r="223" s="2" customFormat="1">
      <c r="A223" s="39"/>
      <c r="B223" s="40"/>
      <c r="C223" s="41"/>
      <c r="D223" s="231" t="s">
        <v>226</v>
      </c>
      <c r="E223" s="41"/>
      <c r="F223" s="232" t="s">
        <v>2964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226</v>
      </c>
      <c r="AU223" s="18" t="s">
        <v>82</v>
      </c>
    </row>
    <row r="224" s="13" customFormat="1">
      <c r="A224" s="13"/>
      <c r="B224" s="233"/>
      <c r="C224" s="234"/>
      <c r="D224" s="226" t="s">
        <v>242</v>
      </c>
      <c r="E224" s="234"/>
      <c r="F224" s="235" t="s">
        <v>4647</v>
      </c>
      <c r="G224" s="234"/>
      <c r="H224" s="236">
        <v>77</v>
      </c>
      <c r="I224" s="237"/>
      <c r="J224" s="234"/>
      <c r="K224" s="234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242</v>
      </c>
      <c r="AU224" s="242" t="s">
        <v>82</v>
      </c>
      <c r="AV224" s="13" t="s">
        <v>82</v>
      </c>
      <c r="AW224" s="13" t="s">
        <v>4</v>
      </c>
      <c r="AX224" s="13" t="s">
        <v>80</v>
      </c>
      <c r="AY224" s="242" t="s">
        <v>214</v>
      </c>
    </row>
    <row r="225" s="2" customFormat="1" ht="21.75" customHeight="1">
      <c r="A225" s="39"/>
      <c r="B225" s="40"/>
      <c r="C225" s="213" t="s">
        <v>455</v>
      </c>
      <c r="D225" s="213" t="s">
        <v>217</v>
      </c>
      <c r="E225" s="214" t="s">
        <v>2965</v>
      </c>
      <c r="F225" s="215" t="s">
        <v>2966</v>
      </c>
      <c r="G225" s="216" t="s">
        <v>220</v>
      </c>
      <c r="H225" s="217">
        <v>59.399999999999999</v>
      </c>
      <c r="I225" s="218"/>
      <c r="J225" s="219">
        <f>ROUND(I225*H225,2)</f>
        <v>0</v>
      </c>
      <c r="K225" s="215" t="s">
        <v>221</v>
      </c>
      <c r="L225" s="45"/>
      <c r="M225" s="220" t="s">
        <v>19</v>
      </c>
      <c r="N225" s="221" t="s">
        <v>44</v>
      </c>
      <c r="O225" s="85"/>
      <c r="P225" s="222">
        <f>O225*H225</f>
        <v>0</v>
      </c>
      <c r="Q225" s="222">
        <v>0.0095499999999999995</v>
      </c>
      <c r="R225" s="222">
        <f>Q225*H225</f>
        <v>0.56726999999999994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250</v>
      </c>
      <c r="AT225" s="224" t="s">
        <v>217</v>
      </c>
      <c r="AU225" s="224" t="s">
        <v>82</v>
      </c>
      <c r="AY225" s="18" t="s">
        <v>214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80</v>
      </c>
      <c r="BK225" s="225">
        <f>ROUND(I225*H225,2)</f>
        <v>0</v>
      </c>
      <c r="BL225" s="18" t="s">
        <v>250</v>
      </c>
      <c r="BM225" s="224" t="s">
        <v>4750</v>
      </c>
    </row>
    <row r="226" s="2" customFormat="1">
      <c r="A226" s="39"/>
      <c r="B226" s="40"/>
      <c r="C226" s="41"/>
      <c r="D226" s="226" t="s">
        <v>224</v>
      </c>
      <c r="E226" s="41"/>
      <c r="F226" s="227" t="s">
        <v>2968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224</v>
      </c>
      <c r="AU226" s="18" t="s">
        <v>82</v>
      </c>
    </row>
    <row r="227" s="2" customFormat="1">
      <c r="A227" s="39"/>
      <c r="B227" s="40"/>
      <c r="C227" s="41"/>
      <c r="D227" s="231" t="s">
        <v>226</v>
      </c>
      <c r="E227" s="41"/>
      <c r="F227" s="232" t="s">
        <v>2969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226</v>
      </c>
      <c r="AU227" s="18" t="s">
        <v>82</v>
      </c>
    </row>
    <row r="228" s="13" customFormat="1">
      <c r="A228" s="13"/>
      <c r="B228" s="233"/>
      <c r="C228" s="234"/>
      <c r="D228" s="226" t="s">
        <v>242</v>
      </c>
      <c r="E228" s="234"/>
      <c r="F228" s="235" t="s">
        <v>4748</v>
      </c>
      <c r="G228" s="234"/>
      <c r="H228" s="236">
        <v>59.399999999999999</v>
      </c>
      <c r="I228" s="237"/>
      <c r="J228" s="234"/>
      <c r="K228" s="234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242</v>
      </c>
      <c r="AU228" s="242" t="s">
        <v>82</v>
      </c>
      <c r="AV228" s="13" t="s">
        <v>82</v>
      </c>
      <c r="AW228" s="13" t="s">
        <v>4</v>
      </c>
      <c r="AX228" s="13" t="s">
        <v>80</v>
      </c>
      <c r="AY228" s="242" t="s">
        <v>214</v>
      </c>
    </row>
    <row r="229" s="2" customFormat="1" ht="21.75" customHeight="1">
      <c r="A229" s="39"/>
      <c r="B229" s="40"/>
      <c r="C229" s="213" t="s">
        <v>459</v>
      </c>
      <c r="D229" s="213" t="s">
        <v>217</v>
      </c>
      <c r="E229" s="214" t="s">
        <v>2971</v>
      </c>
      <c r="F229" s="215" t="s">
        <v>2972</v>
      </c>
      <c r="G229" s="216" t="s">
        <v>220</v>
      </c>
      <c r="H229" s="217">
        <v>36.299999999999997</v>
      </c>
      <c r="I229" s="218"/>
      <c r="J229" s="219">
        <f>ROUND(I229*H229,2)</f>
        <v>0</v>
      </c>
      <c r="K229" s="215" t="s">
        <v>221</v>
      </c>
      <c r="L229" s="45"/>
      <c r="M229" s="220" t="s">
        <v>19</v>
      </c>
      <c r="N229" s="221" t="s">
        <v>44</v>
      </c>
      <c r="O229" s="85"/>
      <c r="P229" s="222">
        <f>O229*H229</f>
        <v>0</v>
      </c>
      <c r="Q229" s="222">
        <v>0.013480000000000001</v>
      </c>
      <c r="R229" s="222">
        <f>Q229*H229</f>
        <v>0.48932399999999998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250</v>
      </c>
      <c r="AT229" s="224" t="s">
        <v>217</v>
      </c>
      <c r="AU229" s="224" t="s">
        <v>82</v>
      </c>
      <c r="AY229" s="18" t="s">
        <v>214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80</v>
      </c>
      <c r="BK229" s="225">
        <f>ROUND(I229*H229,2)</f>
        <v>0</v>
      </c>
      <c r="BL229" s="18" t="s">
        <v>250</v>
      </c>
      <c r="BM229" s="224" t="s">
        <v>4751</v>
      </c>
    </row>
    <row r="230" s="2" customFormat="1">
      <c r="A230" s="39"/>
      <c r="B230" s="40"/>
      <c r="C230" s="41"/>
      <c r="D230" s="226" t="s">
        <v>224</v>
      </c>
      <c r="E230" s="41"/>
      <c r="F230" s="227" t="s">
        <v>2974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224</v>
      </c>
      <c r="AU230" s="18" t="s">
        <v>82</v>
      </c>
    </row>
    <row r="231" s="2" customFormat="1">
      <c r="A231" s="39"/>
      <c r="B231" s="40"/>
      <c r="C231" s="41"/>
      <c r="D231" s="231" t="s">
        <v>226</v>
      </c>
      <c r="E231" s="41"/>
      <c r="F231" s="232" t="s">
        <v>2975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226</v>
      </c>
      <c r="AU231" s="18" t="s">
        <v>82</v>
      </c>
    </row>
    <row r="232" s="13" customFormat="1">
      <c r="A232" s="13"/>
      <c r="B232" s="233"/>
      <c r="C232" s="234"/>
      <c r="D232" s="226" t="s">
        <v>242</v>
      </c>
      <c r="E232" s="234"/>
      <c r="F232" s="235" t="s">
        <v>4752</v>
      </c>
      <c r="G232" s="234"/>
      <c r="H232" s="236">
        <v>36.299999999999997</v>
      </c>
      <c r="I232" s="237"/>
      <c r="J232" s="234"/>
      <c r="K232" s="234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242</v>
      </c>
      <c r="AU232" s="242" t="s">
        <v>82</v>
      </c>
      <c r="AV232" s="13" t="s">
        <v>82</v>
      </c>
      <c r="AW232" s="13" t="s">
        <v>4</v>
      </c>
      <c r="AX232" s="13" t="s">
        <v>80</v>
      </c>
      <c r="AY232" s="242" t="s">
        <v>214</v>
      </c>
    </row>
    <row r="233" s="2" customFormat="1" ht="21.75" customHeight="1">
      <c r="A233" s="39"/>
      <c r="B233" s="40"/>
      <c r="C233" s="213" t="s">
        <v>464</v>
      </c>
      <c r="D233" s="213" t="s">
        <v>217</v>
      </c>
      <c r="E233" s="214" t="s">
        <v>2982</v>
      </c>
      <c r="F233" s="215" t="s">
        <v>2983</v>
      </c>
      <c r="G233" s="216" t="s">
        <v>220</v>
      </c>
      <c r="H233" s="217">
        <v>13.199999999999999</v>
      </c>
      <c r="I233" s="218"/>
      <c r="J233" s="219">
        <f>ROUND(I233*H233,2)</f>
        <v>0</v>
      </c>
      <c r="K233" s="215" t="s">
        <v>221</v>
      </c>
      <c r="L233" s="45"/>
      <c r="M233" s="220" t="s">
        <v>19</v>
      </c>
      <c r="N233" s="221" t="s">
        <v>44</v>
      </c>
      <c r="O233" s="85"/>
      <c r="P233" s="222">
        <f>O233*H233</f>
        <v>0</v>
      </c>
      <c r="Q233" s="222">
        <v>0.031699999999999999</v>
      </c>
      <c r="R233" s="222">
        <f>Q233*H233</f>
        <v>0.41843999999999998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250</v>
      </c>
      <c r="AT233" s="224" t="s">
        <v>217</v>
      </c>
      <c r="AU233" s="224" t="s">
        <v>82</v>
      </c>
      <c r="AY233" s="18" t="s">
        <v>214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80</v>
      </c>
      <c r="BK233" s="225">
        <f>ROUND(I233*H233,2)</f>
        <v>0</v>
      </c>
      <c r="BL233" s="18" t="s">
        <v>250</v>
      </c>
      <c r="BM233" s="224" t="s">
        <v>4753</v>
      </c>
    </row>
    <row r="234" s="2" customFormat="1">
      <c r="A234" s="39"/>
      <c r="B234" s="40"/>
      <c r="C234" s="41"/>
      <c r="D234" s="226" t="s">
        <v>224</v>
      </c>
      <c r="E234" s="41"/>
      <c r="F234" s="227" t="s">
        <v>2985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224</v>
      </c>
      <c r="AU234" s="18" t="s">
        <v>82</v>
      </c>
    </row>
    <row r="235" s="2" customFormat="1">
      <c r="A235" s="39"/>
      <c r="B235" s="40"/>
      <c r="C235" s="41"/>
      <c r="D235" s="231" t="s">
        <v>226</v>
      </c>
      <c r="E235" s="41"/>
      <c r="F235" s="232" t="s">
        <v>2986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226</v>
      </c>
      <c r="AU235" s="18" t="s">
        <v>82</v>
      </c>
    </row>
    <row r="236" s="13" customFormat="1">
      <c r="A236" s="13"/>
      <c r="B236" s="233"/>
      <c r="C236" s="234"/>
      <c r="D236" s="226" t="s">
        <v>242</v>
      </c>
      <c r="E236" s="234"/>
      <c r="F236" s="235" t="s">
        <v>4636</v>
      </c>
      <c r="G236" s="234"/>
      <c r="H236" s="236">
        <v>13.199999999999999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242</v>
      </c>
      <c r="AU236" s="242" t="s">
        <v>82</v>
      </c>
      <c r="AV236" s="13" t="s">
        <v>82</v>
      </c>
      <c r="AW236" s="13" t="s">
        <v>4</v>
      </c>
      <c r="AX236" s="13" t="s">
        <v>80</v>
      </c>
      <c r="AY236" s="242" t="s">
        <v>214</v>
      </c>
    </row>
    <row r="237" s="2" customFormat="1" ht="16.5" customHeight="1">
      <c r="A237" s="39"/>
      <c r="B237" s="40"/>
      <c r="C237" s="213" t="s">
        <v>470</v>
      </c>
      <c r="D237" s="213" t="s">
        <v>217</v>
      </c>
      <c r="E237" s="214" t="s">
        <v>414</v>
      </c>
      <c r="F237" s="215" t="s">
        <v>415</v>
      </c>
      <c r="G237" s="216" t="s">
        <v>232</v>
      </c>
      <c r="H237" s="217">
        <v>2.927</v>
      </c>
      <c r="I237" s="218"/>
      <c r="J237" s="219">
        <f>ROUND(I237*H237,2)</f>
        <v>0</v>
      </c>
      <c r="K237" s="215" t="s">
        <v>221</v>
      </c>
      <c r="L237" s="45"/>
      <c r="M237" s="220" t="s">
        <v>19</v>
      </c>
      <c r="N237" s="221" t="s">
        <v>44</v>
      </c>
      <c r="O237" s="85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250</v>
      </c>
      <c r="AT237" s="224" t="s">
        <v>217</v>
      </c>
      <c r="AU237" s="224" t="s">
        <v>82</v>
      </c>
      <c r="AY237" s="18" t="s">
        <v>214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80</v>
      </c>
      <c r="BK237" s="225">
        <f>ROUND(I237*H237,2)</f>
        <v>0</v>
      </c>
      <c r="BL237" s="18" t="s">
        <v>250</v>
      </c>
      <c r="BM237" s="224" t="s">
        <v>4754</v>
      </c>
    </row>
    <row r="238" s="2" customFormat="1">
      <c r="A238" s="39"/>
      <c r="B238" s="40"/>
      <c r="C238" s="41"/>
      <c r="D238" s="226" t="s">
        <v>224</v>
      </c>
      <c r="E238" s="41"/>
      <c r="F238" s="227" t="s">
        <v>417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224</v>
      </c>
      <c r="AU238" s="18" t="s">
        <v>82</v>
      </c>
    </row>
    <row r="239" s="2" customFormat="1">
      <c r="A239" s="39"/>
      <c r="B239" s="40"/>
      <c r="C239" s="41"/>
      <c r="D239" s="231" t="s">
        <v>226</v>
      </c>
      <c r="E239" s="41"/>
      <c r="F239" s="232" t="s">
        <v>418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226</v>
      </c>
      <c r="AU239" s="18" t="s">
        <v>82</v>
      </c>
    </row>
    <row r="240" s="12" customFormat="1" ht="22.8" customHeight="1">
      <c r="A240" s="12"/>
      <c r="B240" s="197"/>
      <c r="C240" s="198"/>
      <c r="D240" s="199" t="s">
        <v>72</v>
      </c>
      <c r="E240" s="211" t="s">
        <v>419</v>
      </c>
      <c r="F240" s="211" t="s">
        <v>420</v>
      </c>
      <c r="G240" s="198"/>
      <c r="H240" s="198"/>
      <c r="I240" s="201"/>
      <c r="J240" s="212">
        <f>BK240</f>
        <v>0</v>
      </c>
      <c r="K240" s="198"/>
      <c r="L240" s="203"/>
      <c r="M240" s="204"/>
      <c r="N240" s="205"/>
      <c r="O240" s="205"/>
      <c r="P240" s="206">
        <f>SUM(P241:P396)</f>
        <v>0</v>
      </c>
      <c r="Q240" s="205"/>
      <c r="R240" s="206">
        <f>SUM(R241:R396)</f>
        <v>1.67241</v>
      </c>
      <c r="S240" s="205"/>
      <c r="T240" s="207">
        <f>SUM(T241:T396)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8" t="s">
        <v>82</v>
      </c>
      <c r="AT240" s="209" t="s">
        <v>72</v>
      </c>
      <c r="AU240" s="209" t="s">
        <v>80</v>
      </c>
      <c r="AY240" s="208" t="s">
        <v>214</v>
      </c>
      <c r="BK240" s="210">
        <f>SUM(BK241:BK396)</f>
        <v>0</v>
      </c>
    </row>
    <row r="241" s="2" customFormat="1" ht="16.5" customHeight="1">
      <c r="A241" s="39"/>
      <c r="B241" s="40"/>
      <c r="C241" s="213" t="s">
        <v>476</v>
      </c>
      <c r="D241" s="213" t="s">
        <v>217</v>
      </c>
      <c r="E241" s="214" t="s">
        <v>4755</v>
      </c>
      <c r="F241" s="215" t="s">
        <v>4756</v>
      </c>
      <c r="G241" s="216" t="s">
        <v>277</v>
      </c>
      <c r="H241" s="217">
        <v>4</v>
      </c>
      <c r="I241" s="218"/>
      <c r="J241" s="219">
        <f>ROUND(I241*H241,2)</f>
        <v>0</v>
      </c>
      <c r="K241" s="215" t="s">
        <v>19</v>
      </c>
      <c r="L241" s="45"/>
      <c r="M241" s="220" t="s">
        <v>19</v>
      </c>
      <c r="N241" s="221" t="s">
        <v>44</v>
      </c>
      <c r="O241" s="85"/>
      <c r="P241" s="222">
        <f>O241*H241</f>
        <v>0</v>
      </c>
      <c r="Q241" s="222">
        <v>0.00093999999999999997</v>
      </c>
      <c r="R241" s="222">
        <f>Q241*H241</f>
        <v>0.0037599999999999999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250</v>
      </c>
      <c r="AT241" s="224" t="s">
        <v>217</v>
      </c>
      <c r="AU241" s="224" t="s">
        <v>82</v>
      </c>
      <c r="AY241" s="18" t="s">
        <v>214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80</v>
      </c>
      <c r="BK241" s="225">
        <f>ROUND(I241*H241,2)</f>
        <v>0</v>
      </c>
      <c r="BL241" s="18" t="s">
        <v>250</v>
      </c>
      <c r="BM241" s="224" t="s">
        <v>4757</v>
      </c>
    </row>
    <row r="242" s="2" customFormat="1">
      <c r="A242" s="39"/>
      <c r="B242" s="40"/>
      <c r="C242" s="41"/>
      <c r="D242" s="226" t="s">
        <v>224</v>
      </c>
      <c r="E242" s="41"/>
      <c r="F242" s="227" t="s">
        <v>4756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224</v>
      </c>
      <c r="AU242" s="18" t="s">
        <v>82</v>
      </c>
    </row>
    <row r="243" s="2" customFormat="1" ht="16.5" customHeight="1">
      <c r="A243" s="39"/>
      <c r="B243" s="40"/>
      <c r="C243" s="213" t="s">
        <v>482</v>
      </c>
      <c r="D243" s="213" t="s">
        <v>217</v>
      </c>
      <c r="E243" s="214" t="s">
        <v>4758</v>
      </c>
      <c r="F243" s="215" t="s">
        <v>4759</v>
      </c>
      <c r="G243" s="216" t="s">
        <v>277</v>
      </c>
      <c r="H243" s="217">
        <v>16</v>
      </c>
      <c r="I243" s="218"/>
      <c r="J243" s="219">
        <f>ROUND(I243*H243,2)</f>
        <v>0</v>
      </c>
      <c r="K243" s="215" t="s">
        <v>19</v>
      </c>
      <c r="L243" s="45"/>
      <c r="M243" s="220" t="s">
        <v>19</v>
      </c>
      <c r="N243" s="221" t="s">
        <v>44</v>
      </c>
      <c r="O243" s="85"/>
      <c r="P243" s="222">
        <f>O243*H243</f>
        <v>0</v>
      </c>
      <c r="Q243" s="222">
        <v>0.00165</v>
      </c>
      <c r="R243" s="222">
        <f>Q243*H243</f>
        <v>0.0264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250</v>
      </c>
      <c r="AT243" s="224" t="s">
        <v>217</v>
      </c>
      <c r="AU243" s="224" t="s">
        <v>82</v>
      </c>
      <c r="AY243" s="18" t="s">
        <v>214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80</v>
      </c>
      <c r="BK243" s="225">
        <f>ROUND(I243*H243,2)</f>
        <v>0</v>
      </c>
      <c r="BL243" s="18" t="s">
        <v>250</v>
      </c>
      <c r="BM243" s="224" t="s">
        <v>4760</v>
      </c>
    </row>
    <row r="244" s="2" customFormat="1">
      <c r="A244" s="39"/>
      <c r="B244" s="40"/>
      <c r="C244" s="41"/>
      <c r="D244" s="226" t="s">
        <v>224</v>
      </c>
      <c r="E244" s="41"/>
      <c r="F244" s="227" t="s">
        <v>4759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224</v>
      </c>
      <c r="AU244" s="18" t="s">
        <v>82</v>
      </c>
    </row>
    <row r="245" s="13" customFormat="1">
      <c r="A245" s="13"/>
      <c r="B245" s="233"/>
      <c r="C245" s="234"/>
      <c r="D245" s="226" t="s">
        <v>242</v>
      </c>
      <c r="E245" s="254" t="s">
        <v>19</v>
      </c>
      <c r="F245" s="235" t="s">
        <v>4761</v>
      </c>
      <c r="G245" s="234"/>
      <c r="H245" s="236">
        <v>16</v>
      </c>
      <c r="I245" s="237"/>
      <c r="J245" s="234"/>
      <c r="K245" s="234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242</v>
      </c>
      <c r="AU245" s="242" t="s">
        <v>82</v>
      </c>
      <c r="AV245" s="13" t="s">
        <v>82</v>
      </c>
      <c r="AW245" s="13" t="s">
        <v>35</v>
      </c>
      <c r="AX245" s="13" t="s">
        <v>80</v>
      </c>
      <c r="AY245" s="242" t="s">
        <v>214</v>
      </c>
    </row>
    <row r="246" s="2" customFormat="1" ht="16.5" customHeight="1">
      <c r="A246" s="39"/>
      <c r="B246" s="40"/>
      <c r="C246" s="213" t="s">
        <v>488</v>
      </c>
      <c r="D246" s="213" t="s">
        <v>217</v>
      </c>
      <c r="E246" s="214" t="s">
        <v>4762</v>
      </c>
      <c r="F246" s="215" t="s">
        <v>4763</v>
      </c>
      <c r="G246" s="216" t="s">
        <v>277</v>
      </c>
      <c r="H246" s="217">
        <v>6</v>
      </c>
      <c r="I246" s="218"/>
      <c r="J246" s="219">
        <f>ROUND(I246*H246,2)</f>
        <v>0</v>
      </c>
      <c r="K246" s="215" t="s">
        <v>19</v>
      </c>
      <c r="L246" s="45"/>
      <c r="M246" s="220" t="s">
        <v>19</v>
      </c>
      <c r="N246" s="221" t="s">
        <v>44</v>
      </c>
      <c r="O246" s="85"/>
      <c r="P246" s="222">
        <f>O246*H246</f>
        <v>0</v>
      </c>
      <c r="Q246" s="222">
        <v>0.0018699999999999999</v>
      </c>
      <c r="R246" s="222">
        <f>Q246*H246</f>
        <v>0.011219999999999999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250</v>
      </c>
      <c r="AT246" s="224" t="s">
        <v>217</v>
      </c>
      <c r="AU246" s="224" t="s">
        <v>82</v>
      </c>
      <c r="AY246" s="18" t="s">
        <v>214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80</v>
      </c>
      <c r="BK246" s="225">
        <f>ROUND(I246*H246,2)</f>
        <v>0</v>
      </c>
      <c r="BL246" s="18" t="s">
        <v>250</v>
      </c>
      <c r="BM246" s="224" t="s">
        <v>4764</v>
      </c>
    </row>
    <row r="247" s="2" customFormat="1">
      <c r="A247" s="39"/>
      <c r="B247" s="40"/>
      <c r="C247" s="41"/>
      <c r="D247" s="226" t="s">
        <v>224</v>
      </c>
      <c r="E247" s="41"/>
      <c r="F247" s="227" t="s">
        <v>4763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224</v>
      </c>
      <c r="AU247" s="18" t="s">
        <v>82</v>
      </c>
    </row>
    <row r="248" s="13" customFormat="1">
      <c r="A248" s="13"/>
      <c r="B248" s="233"/>
      <c r="C248" s="234"/>
      <c r="D248" s="226" t="s">
        <v>242</v>
      </c>
      <c r="E248" s="254" t="s">
        <v>19</v>
      </c>
      <c r="F248" s="235" t="s">
        <v>4765</v>
      </c>
      <c r="G248" s="234"/>
      <c r="H248" s="236">
        <v>6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242</v>
      </c>
      <c r="AU248" s="242" t="s">
        <v>82</v>
      </c>
      <c r="AV248" s="13" t="s">
        <v>82</v>
      </c>
      <c r="AW248" s="13" t="s">
        <v>35</v>
      </c>
      <c r="AX248" s="13" t="s">
        <v>80</v>
      </c>
      <c r="AY248" s="242" t="s">
        <v>214</v>
      </c>
    </row>
    <row r="249" s="2" customFormat="1" ht="16.5" customHeight="1">
      <c r="A249" s="39"/>
      <c r="B249" s="40"/>
      <c r="C249" s="213" t="s">
        <v>493</v>
      </c>
      <c r="D249" s="213" t="s">
        <v>217</v>
      </c>
      <c r="E249" s="214" t="s">
        <v>4766</v>
      </c>
      <c r="F249" s="215" t="s">
        <v>4767</v>
      </c>
      <c r="G249" s="216" t="s">
        <v>277</v>
      </c>
      <c r="H249" s="217">
        <v>24</v>
      </c>
      <c r="I249" s="218"/>
      <c r="J249" s="219">
        <f>ROUND(I249*H249,2)</f>
        <v>0</v>
      </c>
      <c r="K249" s="215" t="s">
        <v>19</v>
      </c>
      <c r="L249" s="45"/>
      <c r="M249" s="220" t="s">
        <v>19</v>
      </c>
      <c r="N249" s="221" t="s">
        <v>44</v>
      </c>
      <c r="O249" s="85"/>
      <c r="P249" s="222">
        <f>O249*H249</f>
        <v>0</v>
      </c>
      <c r="Q249" s="222">
        <v>0.0025200000000000001</v>
      </c>
      <c r="R249" s="222">
        <f>Q249*H249</f>
        <v>0.060480000000000006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250</v>
      </c>
      <c r="AT249" s="224" t="s">
        <v>217</v>
      </c>
      <c r="AU249" s="224" t="s">
        <v>82</v>
      </c>
      <c r="AY249" s="18" t="s">
        <v>214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80</v>
      </c>
      <c r="BK249" s="225">
        <f>ROUND(I249*H249,2)</f>
        <v>0</v>
      </c>
      <c r="BL249" s="18" t="s">
        <v>250</v>
      </c>
      <c r="BM249" s="224" t="s">
        <v>1071</v>
      </c>
    </row>
    <row r="250" s="2" customFormat="1">
      <c r="A250" s="39"/>
      <c r="B250" s="40"/>
      <c r="C250" s="41"/>
      <c r="D250" s="226" t="s">
        <v>224</v>
      </c>
      <c r="E250" s="41"/>
      <c r="F250" s="227" t="s">
        <v>4767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224</v>
      </c>
      <c r="AU250" s="18" t="s">
        <v>82</v>
      </c>
    </row>
    <row r="251" s="13" customFormat="1">
      <c r="A251" s="13"/>
      <c r="B251" s="233"/>
      <c r="C251" s="234"/>
      <c r="D251" s="226" t="s">
        <v>242</v>
      </c>
      <c r="E251" s="254" t="s">
        <v>19</v>
      </c>
      <c r="F251" s="235" t="s">
        <v>4768</v>
      </c>
      <c r="G251" s="234"/>
      <c r="H251" s="236">
        <v>24</v>
      </c>
      <c r="I251" s="237"/>
      <c r="J251" s="234"/>
      <c r="K251" s="234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242</v>
      </c>
      <c r="AU251" s="242" t="s">
        <v>82</v>
      </c>
      <c r="AV251" s="13" t="s">
        <v>82</v>
      </c>
      <c r="AW251" s="13" t="s">
        <v>35</v>
      </c>
      <c r="AX251" s="13" t="s">
        <v>80</v>
      </c>
      <c r="AY251" s="242" t="s">
        <v>214</v>
      </c>
    </row>
    <row r="252" s="2" customFormat="1" ht="16.5" customHeight="1">
      <c r="A252" s="39"/>
      <c r="B252" s="40"/>
      <c r="C252" s="213" t="s">
        <v>501</v>
      </c>
      <c r="D252" s="213" t="s">
        <v>217</v>
      </c>
      <c r="E252" s="214" t="s">
        <v>4769</v>
      </c>
      <c r="F252" s="215" t="s">
        <v>4770</v>
      </c>
      <c r="G252" s="216" t="s">
        <v>277</v>
      </c>
      <c r="H252" s="217">
        <v>10</v>
      </c>
      <c r="I252" s="218"/>
      <c r="J252" s="219">
        <f>ROUND(I252*H252,2)</f>
        <v>0</v>
      </c>
      <c r="K252" s="215" t="s">
        <v>19</v>
      </c>
      <c r="L252" s="45"/>
      <c r="M252" s="220" t="s">
        <v>19</v>
      </c>
      <c r="N252" s="221" t="s">
        <v>44</v>
      </c>
      <c r="O252" s="85"/>
      <c r="P252" s="222">
        <f>O252*H252</f>
        <v>0</v>
      </c>
      <c r="Q252" s="222">
        <v>0.0030500000000000002</v>
      </c>
      <c r="R252" s="222">
        <f>Q252*H252</f>
        <v>0.030500000000000003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250</v>
      </c>
      <c r="AT252" s="224" t="s">
        <v>217</v>
      </c>
      <c r="AU252" s="224" t="s">
        <v>82</v>
      </c>
      <c r="AY252" s="18" t="s">
        <v>214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80</v>
      </c>
      <c r="BK252" s="225">
        <f>ROUND(I252*H252,2)</f>
        <v>0</v>
      </c>
      <c r="BL252" s="18" t="s">
        <v>250</v>
      </c>
      <c r="BM252" s="224" t="s">
        <v>4771</v>
      </c>
    </row>
    <row r="253" s="2" customFormat="1">
      <c r="A253" s="39"/>
      <c r="B253" s="40"/>
      <c r="C253" s="41"/>
      <c r="D253" s="226" t="s">
        <v>224</v>
      </c>
      <c r="E253" s="41"/>
      <c r="F253" s="227" t="s">
        <v>4770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224</v>
      </c>
      <c r="AU253" s="18" t="s">
        <v>82</v>
      </c>
    </row>
    <row r="254" s="13" customFormat="1">
      <c r="A254" s="13"/>
      <c r="B254" s="233"/>
      <c r="C254" s="234"/>
      <c r="D254" s="226" t="s">
        <v>242</v>
      </c>
      <c r="E254" s="254" t="s">
        <v>19</v>
      </c>
      <c r="F254" s="235" t="s">
        <v>4772</v>
      </c>
      <c r="G254" s="234"/>
      <c r="H254" s="236">
        <v>10</v>
      </c>
      <c r="I254" s="237"/>
      <c r="J254" s="234"/>
      <c r="K254" s="234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242</v>
      </c>
      <c r="AU254" s="242" t="s">
        <v>82</v>
      </c>
      <c r="AV254" s="13" t="s">
        <v>82</v>
      </c>
      <c r="AW254" s="13" t="s">
        <v>35</v>
      </c>
      <c r="AX254" s="13" t="s">
        <v>80</v>
      </c>
      <c r="AY254" s="242" t="s">
        <v>214</v>
      </c>
    </row>
    <row r="255" s="2" customFormat="1" ht="16.5" customHeight="1">
      <c r="A255" s="39"/>
      <c r="B255" s="40"/>
      <c r="C255" s="213" t="s">
        <v>510</v>
      </c>
      <c r="D255" s="213" t="s">
        <v>217</v>
      </c>
      <c r="E255" s="214" t="s">
        <v>4773</v>
      </c>
      <c r="F255" s="215" t="s">
        <v>4774</v>
      </c>
      <c r="G255" s="216" t="s">
        <v>277</v>
      </c>
      <c r="H255" s="217">
        <v>46</v>
      </c>
      <c r="I255" s="218"/>
      <c r="J255" s="219">
        <f>ROUND(I255*H255,2)</f>
        <v>0</v>
      </c>
      <c r="K255" s="215" t="s">
        <v>19</v>
      </c>
      <c r="L255" s="45"/>
      <c r="M255" s="220" t="s">
        <v>19</v>
      </c>
      <c r="N255" s="221" t="s">
        <v>44</v>
      </c>
      <c r="O255" s="85"/>
      <c r="P255" s="222">
        <f>O255*H255</f>
        <v>0</v>
      </c>
      <c r="Q255" s="222">
        <v>0.0038400000000000001</v>
      </c>
      <c r="R255" s="222">
        <f>Q255*H255</f>
        <v>0.17663999999999999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250</v>
      </c>
      <c r="AT255" s="224" t="s">
        <v>217</v>
      </c>
      <c r="AU255" s="224" t="s">
        <v>82</v>
      </c>
      <c r="AY255" s="18" t="s">
        <v>214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80</v>
      </c>
      <c r="BK255" s="225">
        <f>ROUND(I255*H255,2)</f>
        <v>0</v>
      </c>
      <c r="BL255" s="18" t="s">
        <v>250</v>
      </c>
      <c r="BM255" s="224" t="s">
        <v>1081</v>
      </c>
    </row>
    <row r="256" s="2" customFormat="1">
      <c r="A256" s="39"/>
      <c r="B256" s="40"/>
      <c r="C256" s="41"/>
      <c r="D256" s="226" t="s">
        <v>224</v>
      </c>
      <c r="E256" s="41"/>
      <c r="F256" s="227" t="s">
        <v>4774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224</v>
      </c>
      <c r="AU256" s="18" t="s">
        <v>82</v>
      </c>
    </row>
    <row r="257" s="13" customFormat="1">
      <c r="A257" s="13"/>
      <c r="B257" s="233"/>
      <c r="C257" s="234"/>
      <c r="D257" s="226" t="s">
        <v>242</v>
      </c>
      <c r="E257" s="254" t="s">
        <v>19</v>
      </c>
      <c r="F257" s="235" t="s">
        <v>4775</v>
      </c>
      <c r="G257" s="234"/>
      <c r="H257" s="236">
        <v>46</v>
      </c>
      <c r="I257" s="237"/>
      <c r="J257" s="234"/>
      <c r="K257" s="234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242</v>
      </c>
      <c r="AU257" s="242" t="s">
        <v>82</v>
      </c>
      <c r="AV257" s="13" t="s">
        <v>82</v>
      </c>
      <c r="AW257" s="13" t="s">
        <v>35</v>
      </c>
      <c r="AX257" s="13" t="s">
        <v>80</v>
      </c>
      <c r="AY257" s="242" t="s">
        <v>214</v>
      </c>
    </row>
    <row r="258" s="2" customFormat="1" ht="16.5" customHeight="1">
      <c r="A258" s="39"/>
      <c r="B258" s="40"/>
      <c r="C258" s="213" t="s">
        <v>514</v>
      </c>
      <c r="D258" s="213" t="s">
        <v>217</v>
      </c>
      <c r="E258" s="214" t="s">
        <v>4776</v>
      </c>
      <c r="F258" s="215" t="s">
        <v>4777</v>
      </c>
      <c r="G258" s="216" t="s">
        <v>277</v>
      </c>
      <c r="H258" s="217">
        <v>4</v>
      </c>
      <c r="I258" s="218"/>
      <c r="J258" s="219">
        <f>ROUND(I258*H258,2)</f>
        <v>0</v>
      </c>
      <c r="K258" s="215" t="s">
        <v>19</v>
      </c>
      <c r="L258" s="45"/>
      <c r="M258" s="220" t="s">
        <v>19</v>
      </c>
      <c r="N258" s="221" t="s">
        <v>44</v>
      </c>
      <c r="O258" s="85"/>
      <c r="P258" s="222">
        <f>O258*H258</f>
        <v>0</v>
      </c>
      <c r="Q258" s="222">
        <v>0.00462</v>
      </c>
      <c r="R258" s="222">
        <f>Q258*H258</f>
        <v>0.01848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250</v>
      </c>
      <c r="AT258" s="224" t="s">
        <v>217</v>
      </c>
      <c r="AU258" s="224" t="s">
        <v>82</v>
      </c>
      <c r="AY258" s="18" t="s">
        <v>214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80</v>
      </c>
      <c r="BK258" s="225">
        <f>ROUND(I258*H258,2)</f>
        <v>0</v>
      </c>
      <c r="BL258" s="18" t="s">
        <v>250</v>
      </c>
      <c r="BM258" s="224" t="s">
        <v>1090</v>
      </c>
    </row>
    <row r="259" s="2" customFormat="1">
      <c r="A259" s="39"/>
      <c r="B259" s="40"/>
      <c r="C259" s="41"/>
      <c r="D259" s="226" t="s">
        <v>224</v>
      </c>
      <c r="E259" s="41"/>
      <c r="F259" s="227" t="s">
        <v>4777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224</v>
      </c>
      <c r="AU259" s="18" t="s">
        <v>82</v>
      </c>
    </row>
    <row r="260" s="13" customFormat="1">
      <c r="A260" s="13"/>
      <c r="B260" s="233"/>
      <c r="C260" s="234"/>
      <c r="D260" s="226" t="s">
        <v>242</v>
      </c>
      <c r="E260" s="254" t="s">
        <v>19</v>
      </c>
      <c r="F260" s="235" t="s">
        <v>4778</v>
      </c>
      <c r="G260" s="234"/>
      <c r="H260" s="236">
        <v>4</v>
      </c>
      <c r="I260" s="237"/>
      <c r="J260" s="234"/>
      <c r="K260" s="234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242</v>
      </c>
      <c r="AU260" s="242" t="s">
        <v>82</v>
      </c>
      <c r="AV260" s="13" t="s">
        <v>82</v>
      </c>
      <c r="AW260" s="13" t="s">
        <v>35</v>
      </c>
      <c r="AX260" s="13" t="s">
        <v>80</v>
      </c>
      <c r="AY260" s="242" t="s">
        <v>214</v>
      </c>
    </row>
    <row r="261" s="2" customFormat="1" ht="16.5" customHeight="1">
      <c r="A261" s="39"/>
      <c r="B261" s="40"/>
      <c r="C261" s="213" t="s">
        <v>520</v>
      </c>
      <c r="D261" s="213" t="s">
        <v>217</v>
      </c>
      <c r="E261" s="214" t="s">
        <v>4779</v>
      </c>
      <c r="F261" s="215" t="s">
        <v>4780</v>
      </c>
      <c r="G261" s="216" t="s">
        <v>277</v>
      </c>
      <c r="H261" s="217">
        <v>2</v>
      </c>
      <c r="I261" s="218"/>
      <c r="J261" s="219">
        <f>ROUND(I261*H261,2)</f>
        <v>0</v>
      </c>
      <c r="K261" s="215" t="s">
        <v>19</v>
      </c>
      <c r="L261" s="45"/>
      <c r="M261" s="220" t="s">
        <v>19</v>
      </c>
      <c r="N261" s="221" t="s">
        <v>44</v>
      </c>
      <c r="O261" s="85"/>
      <c r="P261" s="222">
        <f>O261*H261</f>
        <v>0</v>
      </c>
      <c r="Q261" s="222">
        <v>0.0077799999999999996</v>
      </c>
      <c r="R261" s="222">
        <f>Q261*H261</f>
        <v>0.015559999999999999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250</v>
      </c>
      <c r="AT261" s="224" t="s">
        <v>217</v>
      </c>
      <c r="AU261" s="224" t="s">
        <v>82</v>
      </c>
      <c r="AY261" s="18" t="s">
        <v>214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80</v>
      </c>
      <c r="BK261" s="225">
        <f>ROUND(I261*H261,2)</f>
        <v>0</v>
      </c>
      <c r="BL261" s="18" t="s">
        <v>250</v>
      </c>
      <c r="BM261" s="224" t="s">
        <v>4781</v>
      </c>
    </row>
    <row r="262" s="2" customFormat="1">
      <c r="A262" s="39"/>
      <c r="B262" s="40"/>
      <c r="C262" s="41"/>
      <c r="D262" s="226" t="s">
        <v>224</v>
      </c>
      <c r="E262" s="41"/>
      <c r="F262" s="227" t="s">
        <v>4780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224</v>
      </c>
      <c r="AU262" s="18" t="s">
        <v>82</v>
      </c>
    </row>
    <row r="263" s="2" customFormat="1" ht="16.5" customHeight="1">
      <c r="A263" s="39"/>
      <c r="B263" s="40"/>
      <c r="C263" s="213" t="s">
        <v>526</v>
      </c>
      <c r="D263" s="213" t="s">
        <v>217</v>
      </c>
      <c r="E263" s="214" t="s">
        <v>3105</v>
      </c>
      <c r="F263" s="215" t="s">
        <v>3106</v>
      </c>
      <c r="G263" s="216" t="s">
        <v>277</v>
      </c>
      <c r="H263" s="217">
        <v>8</v>
      </c>
      <c r="I263" s="218"/>
      <c r="J263" s="219">
        <f>ROUND(I263*H263,2)</f>
        <v>0</v>
      </c>
      <c r="K263" s="215" t="s">
        <v>221</v>
      </c>
      <c r="L263" s="45"/>
      <c r="M263" s="220" t="s">
        <v>19</v>
      </c>
      <c r="N263" s="221" t="s">
        <v>44</v>
      </c>
      <c r="O263" s="85"/>
      <c r="P263" s="222">
        <f>O263*H263</f>
        <v>0</v>
      </c>
      <c r="Q263" s="222">
        <v>0.00018000000000000001</v>
      </c>
      <c r="R263" s="222">
        <f>Q263*H263</f>
        <v>0.0014400000000000001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250</v>
      </c>
      <c r="AT263" s="224" t="s">
        <v>217</v>
      </c>
      <c r="AU263" s="224" t="s">
        <v>82</v>
      </c>
      <c r="AY263" s="18" t="s">
        <v>214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80</v>
      </c>
      <c r="BK263" s="225">
        <f>ROUND(I263*H263,2)</f>
        <v>0</v>
      </c>
      <c r="BL263" s="18" t="s">
        <v>250</v>
      </c>
      <c r="BM263" s="224" t="s">
        <v>4782</v>
      </c>
    </row>
    <row r="264" s="2" customFormat="1">
      <c r="A264" s="39"/>
      <c r="B264" s="40"/>
      <c r="C264" s="41"/>
      <c r="D264" s="226" t="s">
        <v>224</v>
      </c>
      <c r="E264" s="41"/>
      <c r="F264" s="227" t="s">
        <v>3108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224</v>
      </c>
      <c r="AU264" s="18" t="s">
        <v>82</v>
      </c>
    </row>
    <row r="265" s="2" customFormat="1">
      <c r="A265" s="39"/>
      <c r="B265" s="40"/>
      <c r="C265" s="41"/>
      <c r="D265" s="231" t="s">
        <v>226</v>
      </c>
      <c r="E265" s="41"/>
      <c r="F265" s="232" t="s">
        <v>3109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226</v>
      </c>
      <c r="AU265" s="18" t="s">
        <v>82</v>
      </c>
    </row>
    <row r="266" s="2" customFormat="1" ht="16.5" customHeight="1">
      <c r="A266" s="39"/>
      <c r="B266" s="40"/>
      <c r="C266" s="213" t="s">
        <v>531</v>
      </c>
      <c r="D266" s="213" t="s">
        <v>217</v>
      </c>
      <c r="E266" s="214" t="s">
        <v>4783</v>
      </c>
      <c r="F266" s="215" t="s">
        <v>4784</v>
      </c>
      <c r="G266" s="216" t="s">
        <v>277</v>
      </c>
      <c r="H266" s="217">
        <v>8</v>
      </c>
      <c r="I266" s="218"/>
      <c r="J266" s="219">
        <f>ROUND(I266*H266,2)</f>
        <v>0</v>
      </c>
      <c r="K266" s="215" t="s">
        <v>19</v>
      </c>
      <c r="L266" s="45"/>
      <c r="M266" s="220" t="s">
        <v>19</v>
      </c>
      <c r="N266" s="221" t="s">
        <v>44</v>
      </c>
      <c r="O266" s="85"/>
      <c r="P266" s="222">
        <f>O266*H266</f>
        <v>0</v>
      </c>
      <c r="Q266" s="222">
        <v>0.00012999999999999999</v>
      </c>
      <c r="R266" s="222">
        <f>Q266*H266</f>
        <v>0.0010399999999999999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250</v>
      </c>
      <c r="AT266" s="224" t="s">
        <v>217</v>
      </c>
      <c r="AU266" s="224" t="s">
        <v>82</v>
      </c>
      <c r="AY266" s="18" t="s">
        <v>214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80</v>
      </c>
      <c r="BK266" s="225">
        <f>ROUND(I266*H266,2)</f>
        <v>0</v>
      </c>
      <c r="BL266" s="18" t="s">
        <v>250</v>
      </c>
      <c r="BM266" s="224" t="s">
        <v>4785</v>
      </c>
    </row>
    <row r="267" s="2" customFormat="1">
      <c r="A267" s="39"/>
      <c r="B267" s="40"/>
      <c r="C267" s="41"/>
      <c r="D267" s="226" t="s">
        <v>224</v>
      </c>
      <c r="E267" s="41"/>
      <c r="F267" s="227" t="s">
        <v>4784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224</v>
      </c>
      <c r="AU267" s="18" t="s">
        <v>82</v>
      </c>
    </row>
    <row r="268" s="13" customFormat="1">
      <c r="A268" s="13"/>
      <c r="B268" s="233"/>
      <c r="C268" s="234"/>
      <c r="D268" s="226" t="s">
        <v>242</v>
      </c>
      <c r="E268" s="254" t="s">
        <v>19</v>
      </c>
      <c r="F268" s="235" t="s">
        <v>4786</v>
      </c>
      <c r="G268" s="234"/>
      <c r="H268" s="236">
        <v>8</v>
      </c>
      <c r="I268" s="237"/>
      <c r="J268" s="234"/>
      <c r="K268" s="234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242</v>
      </c>
      <c r="AU268" s="242" t="s">
        <v>82</v>
      </c>
      <c r="AV268" s="13" t="s">
        <v>82</v>
      </c>
      <c r="AW268" s="13" t="s">
        <v>35</v>
      </c>
      <c r="AX268" s="13" t="s">
        <v>80</v>
      </c>
      <c r="AY268" s="242" t="s">
        <v>214</v>
      </c>
    </row>
    <row r="269" s="2" customFormat="1" ht="16.5" customHeight="1">
      <c r="A269" s="39"/>
      <c r="B269" s="40"/>
      <c r="C269" s="213" t="s">
        <v>539</v>
      </c>
      <c r="D269" s="213" t="s">
        <v>217</v>
      </c>
      <c r="E269" s="214" t="s">
        <v>4787</v>
      </c>
      <c r="F269" s="215" t="s">
        <v>4788</v>
      </c>
      <c r="G269" s="216" t="s">
        <v>277</v>
      </c>
      <c r="H269" s="217">
        <v>16</v>
      </c>
      <c r="I269" s="218"/>
      <c r="J269" s="219">
        <f>ROUND(I269*H269,2)</f>
        <v>0</v>
      </c>
      <c r="K269" s="215" t="s">
        <v>19</v>
      </c>
      <c r="L269" s="45"/>
      <c r="M269" s="220" t="s">
        <v>19</v>
      </c>
      <c r="N269" s="221" t="s">
        <v>44</v>
      </c>
      <c r="O269" s="85"/>
      <c r="P269" s="222">
        <f>O269*H269</f>
        <v>0</v>
      </c>
      <c r="Q269" s="222">
        <v>0.00059999999999999995</v>
      </c>
      <c r="R269" s="222">
        <f>Q269*H269</f>
        <v>0.0095999999999999992</v>
      </c>
      <c r="S269" s="222">
        <v>0</v>
      </c>
      <c r="T269" s="22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250</v>
      </c>
      <c r="AT269" s="224" t="s">
        <v>217</v>
      </c>
      <c r="AU269" s="224" t="s">
        <v>82</v>
      </c>
      <c r="AY269" s="18" t="s">
        <v>214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80</v>
      </c>
      <c r="BK269" s="225">
        <f>ROUND(I269*H269,2)</f>
        <v>0</v>
      </c>
      <c r="BL269" s="18" t="s">
        <v>250</v>
      </c>
      <c r="BM269" s="224" t="s">
        <v>4789</v>
      </c>
    </row>
    <row r="270" s="2" customFormat="1">
      <c r="A270" s="39"/>
      <c r="B270" s="40"/>
      <c r="C270" s="41"/>
      <c r="D270" s="226" t="s">
        <v>224</v>
      </c>
      <c r="E270" s="41"/>
      <c r="F270" s="227" t="s">
        <v>4788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224</v>
      </c>
      <c r="AU270" s="18" t="s">
        <v>82</v>
      </c>
    </row>
    <row r="271" s="13" customFormat="1">
      <c r="A271" s="13"/>
      <c r="B271" s="233"/>
      <c r="C271" s="234"/>
      <c r="D271" s="226" t="s">
        <v>242</v>
      </c>
      <c r="E271" s="254" t="s">
        <v>19</v>
      </c>
      <c r="F271" s="235" t="s">
        <v>4790</v>
      </c>
      <c r="G271" s="234"/>
      <c r="H271" s="236">
        <v>16</v>
      </c>
      <c r="I271" s="237"/>
      <c r="J271" s="234"/>
      <c r="K271" s="234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242</v>
      </c>
      <c r="AU271" s="242" t="s">
        <v>82</v>
      </c>
      <c r="AV271" s="13" t="s">
        <v>82</v>
      </c>
      <c r="AW271" s="13" t="s">
        <v>35</v>
      </c>
      <c r="AX271" s="13" t="s">
        <v>80</v>
      </c>
      <c r="AY271" s="242" t="s">
        <v>214</v>
      </c>
    </row>
    <row r="272" s="2" customFormat="1" ht="16.5" customHeight="1">
      <c r="A272" s="39"/>
      <c r="B272" s="40"/>
      <c r="C272" s="213" t="s">
        <v>544</v>
      </c>
      <c r="D272" s="213" t="s">
        <v>217</v>
      </c>
      <c r="E272" s="214" t="s">
        <v>450</v>
      </c>
      <c r="F272" s="215" t="s">
        <v>451</v>
      </c>
      <c r="G272" s="216" t="s">
        <v>424</v>
      </c>
      <c r="H272" s="217">
        <v>6</v>
      </c>
      <c r="I272" s="218"/>
      <c r="J272" s="219">
        <f>ROUND(I272*H272,2)</f>
        <v>0</v>
      </c>
      <c r="K272" s="215" t="s">
        <v>221</v>
      </c>
      <c r="L272" s="45"/>
      <c r="M272" s="220" t="s">
        <v>19</v>
      </c>
      <c r="N272" s="221" t="s">
        <v>44</v>
      </c>
      <c r="O272" s="85"/>
      <c r="P272" s="222">
        <f>O272*H272</f>
        <v>0</v>
      </c>
      <c r="Q272" s="222">
        <v>0.0044600000000000004</v>
      </c>
      <c r="R272" s="222">
        <f>Q272*H272</f>
        <v>0.026760000000000003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250</v>
      </c>
      <c r="AT272" s="224" t="s">
        <v>217</v>
      </c>
      <c r="AU272" s="224" t="s">
        <v>82</v>
      </c>
      <c r="AY272" s="18" t="s">
        <v>214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80</v>
      </c>
      <c r="BK272" s="225">
        <f>ROUND(I272*H272,2)</f>
        <v>0</v>
      </c>
      <c r="BL272" s="18" t="s">
        <v>250</v>
      </c>
      <c r="BM272" s="224" t="s">
        <v>4791</v>
      </c>
    </row>
    <row r="273" s="2" customFormat="1">
      <c r="A273" s="39"/>
      <c r="B273" s="40"/>
      <c r="C273" s="41"/>
      <c r="D273" s="226" t="s">
        <v>224</v>
      </c>
      <c r="E273" s="41"/>
      <c r="F273" s="227" t="s">
        <v>453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224</v>
      </c>
      <c r="AU273" s="18" t="s">
        <v>82</v>
      </c>
    </row>
    <row r="274" s="2" customFormat="1">
      <c r="A274" s="39"/>
      <c r="B274" s="40"/>
      <c r="C274" s="41"/>
      <c r="D274" s="231" t="s">
        <v>226</v>
      </c>
      <c r="E274" s="41"/>
      <c r="F274" s="232" t="s">
        <v>454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226</v>
      </c>
      <c r="AU274" s="18" t="s">
        <v>82</v>
      </c>
    </row>
    <row r="275" s="2" customFormat="1" ht="16.5" customHeight="1">
      <c r="A275" s="39"/>
      <c r="B275" s="40"/>
      <c r="C275" s="213" t="s">
        <v>548</v>
      </c>
      <c r="D275" s="213" t="s">
        <v>217</v>
      </c>
      <c r="E275" s="214" t="s">
        <v>494</v>
      </c>
      <c r="F275" s="215" t="s">
        <v>495</v>
      </c>
      <c r="G275" s="216" t="s">
        <v>232</v>
      </c>
      <c r="H275" s="217">
        <v>1.6719999999999999</v>
      </c>
      <c r="I275" s="218"/>
      <c r="J275" s="219">
        <f>ROUND(I275*H275,2)</f>
        <v>0</v>
      </c>
      <c r="K275" s="215" t="s">
        <v>221</v>
      </c>
      <c r="L275" s="45"/>
      <c r="M275" s="220" t="s">
        <v>19</v>
      </c>
      <c r="N275" s="221" t="s">
        <v>44</v>
      </c>
      <c r="O275" s="85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250</v>
      </c>
      <c r="AT275" s="224" t="s">
        <v>217</v>
      </c>
      <c r="AU275" s="224" t="s">
        <v>82</v>
      </c>
      <c r="AY275" s="18" t="s">
        <v>214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80</v>
      </c>
      <c r="BK275" s="225">
        <f>ROUND(I275*H275,2)</f>
        <v>0</v>
      </c>
      <c r="BL275" s="18" t="s">
        <v>250</v>
      </c>
      <c r="BM275" s="224" t="s">
        <v>4792</v>
      </c>
    </row>
    <row r="276" s="2" customFormat="1">
      <c r="A276" s="39"/>
      <c r="B276" s="40"/>
      <c r="C276" s="41"/>
      <c r="D276" s="226" t="s">
        <v>224</v>
      </c>
      <c r="E276" s="41"/>
      <c r="F276" s="227" t="s">
        <v>497</v>
      </c>
      <c r="G276" s="41"/>
      <c r="H276" s="41"/>
      <c r="I276" s="228"/>
      <c r="J276" s="41"/>
      <c r="K276" s="41"/>
      <c r="L276" s="45"/>
      <c r="M276" s="229"/>
      <c r="N276" s="230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224</v>
      </c>
      <c r="AU276" s="18" t="s">
        <v>82</v>
      </c>
    </row>
    <row r="277" s="2" customFormat="1">
      <c r="A277" s="39"/>
      <c r="B277" s="40"/>
      <c r="C277" s="41"/>
      <c r="D277" s="231" t="s">
        <v>226</v>
      </c>
      <c r="E277" s="41"/>
      <c r="F277" s="232" t="s">
        <v>498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226</v>
      </c>
      <c r="AU277" s="18" t="s">
        <v>82</v>
      </c>
    </row>
    <row r="278" s="2" customFormat="1" ht="16.5" customHeight="1">
      <c r="A278" s="39"/>
      <c r="B278" s="40"/>
      <c r="C278" s="213" t="s">
        <v>555</v>
      </c>
      <c r="D278" s="213" t="s">
        <v>217</v>
      </c>
      <c r="E278" s="214" t="s">
        <v>4793</v>
      </c>
      <c r="F278" s="215" t="s">
        <v>4794</v>
      </c>
      <c r="G278" s="216" t="s">
        <v>523</v>
      </c>
      <c r="H278" s="217">
        <v>4</v>
      </c>
      <c r="I278" s="218"/>
      <c r="J278" s="219">
        <f>ROUND(I278*H278,2)</f>
        <v>0</v>
      </c>
      <c r="K278" s="215" t="s">
        <v>19</v>
      </c>
      <c r="L278" s="45"/>
      <c r="M278" s="220" t="s">
        <v>19</v>
      </c>
      <c r="N278" s="221" t="s">
        <v>44</v>
      </c>
      <c r="O278" s="85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250</v>
      </c>
      <c r="AT278" s="224" t="s">
        <v>217</v>
      </c>
      <c r="AU278" s="224" t="s">
        <v>82</v>
      </c>
      <c r="AY278" s="18" t="s">
        <v>214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80</v>
      </c>
      <c r="BK278" s="225">
        <f>ROUND(I278*H278,2)</f>
        <v>0</v>
      </c>
      <c r="BL278" s="18" t="s">
        <v>250</v>
      </c>
      <c r="BM278" s="224" t="s">
        <v>4795</v>
      </c>
    </row>
    <row r="279" s="2" customFormat="1">
      <c r="A279" s="39"/>
      <c r="B279" s="40"/>
      <c r="C279" s="41"/>
      <c r="D279" s="226" t="s">
        <v>224</v>
      </c>
      <c r="E279" s="41"/>
      <c r="F279" s="227" t="s">
        <v>4794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224</v>
      </c>
      <c r="AU279" s="18" t="s">
        <v>82</v>
      </c>
    </row>
    <row r="280" s="13" customFormat="1">
      <c r="A280" s="13"/>
      <c r="B280" s="233"/>
      <c r="C280" s="234"/>
      <c r="D280" s="226" t="s">
        <v>242</v>
      </c>
      <c r="E280" s="254" t="s">
        <v>19</v>
      </c>
      <c r="F280" s="235" t="s">
        <v>4778</v>
      </c>
      <c r="G280" s="234"/>
      <c r="H280" s="236">
        <v>4</v>
      </c>
      <c r="I280" s="237"/>
      <c r="J280" s="234"/>
      <c r="K280" s="234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242</v>
      </c>
      <c r="AU280" s="242" t="s">
        <v>82</v>
      </c>
      <c r="AV280" s="13" t="s">
        <v>82</v>
      </c>
      <c r="AW280" s="13" t="s">
        <v>35</v>
      </c>
      <c r="AX280" s="13" t="s">
        <v>80</v>
      </c>
      <c r="AY280" s="242" t="s">
        <v>214</v>
      </c>
    </row>
    <row r="281" s="2" customFormat="1" ht="16.5" customHeight="1">
      <c r="A281" s="39"/>
      <c r="B281" s="40"/>
      <c r="C281" s="213" t="s">
        <v>563</v>
      </c>
      <c r="D281" s="213" t="s">
        <v>217</v>
      </c>
      <c r="E281" s="214" t="s">
        <v>4796</v>
      </c>
      <c r="F281" s="215" t="s">
        <v>4797</v>
      </c>
      <c r="G281" s="216" t="s">
        <v>523</v>
      </c>
      <c r="H281" s="217">
        <v>2</v>
      </c>
      <c r="I281" s="218"/>
      <c r="J281" s="219">
        <f>ROUND(I281*H281,2)</f>
        <v>0</v>
      </c>
      <c r="K281" s="215" t="s">
        <v>19</v>
      </c>
      <c r="L281" s="45"/>
      <c r="M281" s="220" t="s">
        <v>19</v>
      </c>
      <c r="N281" s="221" t="s">
        <v>44</v>
      </c>
      <c r="O281" s="85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250</v>
      </c>
      <c r="AT281" s="224" t="s">
        <v>217</v>
      </c>
      <c r="AU281" s="224" t="s">
        <v>82</v>
      </c>
      <c r="AY281" s="18" t="s">
        <v>214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80</v>
      </c>
      <c r="BK281" s="225">
        <f>ROUND(I281*H281,2)</f>
        <v>0</v>
      </c>
      <c r="BL281" s="18" t="s">
        <v>250</v>
      </c>
      <c r="BM281" s="224" t="s">
        <v>4798</v>
      </c>
    </row>
    <row r="282" s="2" customFormat="1">
      <c r="A282" s="39"/>
      <c r="B282" s="40"/>
      <c r="C282" s="41"/>
      <c r="D282" s="226" t="s">
        <v>224</v>
      </c>
      <c r="E282" s="41"/>
      <c r="F282" s="227" t="s">
        <v>4797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224</v>
      </c>
      <c r="AU282" s="18" t="s">
        <v>82</v>
      </c>
    </row>
    <row r="283" s="2" customFormat="1" ht="16.5" customHeight="1">
      <c r="A283" s="39"/>
      <c r="B283" s="40"/>
      <c r="C283" s="213" t="s">
        <v>569</v>
      </c>
      <c r="D283" s="213" t="s">
        <v>217</v>
      </c>
      <c r="E283" s="214" t="s">
        <v>4799</v>
      </c>
      <c r="F283" s="215" t="s">
        <v>4800</v>
      </c>
      <c r="G283" s="216" t="s">
        <v>424</v>
      </c>
      <c r="H283" s="217">
        <v>2</v>
      </c>
      <c r="I283" s="218"/>
      <c r="J283" s="219">
        <f>ROUND(I283*H283,2)</f>
        <v>0</v>
      </c>
      <c r="K283" s="215" t="s">
        <v>221</v>
      </c>
      <c r="L283" s="45"/>
      <c r="M283" s="220" t="s">
        <v>19</v>
      </c>
      <c r="N283" s="221" t="s">
        <v>44</v>
      </c>
      <c r="O283" s="85"/>
      <c r="P283" s="222">
        <f>O283*H283</f>
        <v>0</v>
      </c>
      <c r="Q283" s="222">
        <v>0.0055300000000000002</v>
      </c>
      <c r="R283" s="222">
        <f>Q283*H283</f>
        <v>0.01106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250</v>
      </c>
      <c r="AT283" s="224" t="s">
        <v>217</v>
      </c>
      <c r="AU283" s="224" t="s">
        <v>82</v>
      </c>
      <c r="AY283" s="18" t="s">
        <v>214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80</v>
      </c>
      <c r="BK283" s="225">
        <f>ROUND(I283*H283,2)</f>
        <v>0</v>
      </c>
      <c r="BL283" s="18" t="s">
        <v>250</v>
      </c>
      <c r="BM283" s="224" t="s">
        <v>4801</v>
      </c>
    </row>
    <row r="284" s="2" customFormat="1">
      <c r="A284" s="39"/>
      <c r="B284" s="40"/>
      <c r="C284" s="41"/>
      <c r="D284" s="226" t="s">
        <v>224</v>
      </c>
      <c r="E284" s="41"/>
      <c r="F284" s="227" t="s">
        <v>4802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224</v>
      </c>
      <c r="AU284" s="18" t="s">
        <v>82</v>
      </c>
    </row>
    <row r="285" s="2" customFormat="1">
      <c r="A285" s="39"/>
      <c r="B285" s="40"/>
      <c r="C285" s="41"/>
      <c r="D285" s="231" t="s">
        <v>226</v>
      </c>
      <c r="E285" s="41"/>
      <c r="F285" s="232" t="s">
        <v>4803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226</v>
      </c>
      <c r="AU285" s="18" t="s">
        <v>82</v>
      </c>
    </row>
    <row r="286" s="2" customFormat="1" ht="16.5" customHeight="1">
      <c r="A286" s="39"/>
      <c r="B286" s="40"/>
      <c r="C286" s="213" t="s">
        <v>334</v>
      </c>
      <c r="D286" s="213" t="s">
        <v>217</v>
      </c>
      <c r="E286" s="214" t="s">
        <v>4804</v>
      </c>
      <c r="F286" s="215" t="s">
        <v>4805</v>
      </c>
      <c r="G286" s="216" t="s">
        <v>523</v>
      </c>
      <c r="H286" s="217">
        <v>2</v>
      </c>
      <c r="I286" s="218"/>
      <c r="J286" s="219">
        <f>ROUND(I286*H286,2)</f>
        <v>0</v>
      </c>
      <c r="K286" s="215" t="s">
        <v>19</v>
      </c>
      <c r="L286" s="45"/>
      <c r="M286" s="220" t="s">
        <v>19</v>
      </c>
      <c r="N286" s="221" t="s">
        <v>44</v>
      </c>
      <c r="O286" s="85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250</v>
      </c>
      <c r="AT286" s="224" t="s">
        <v>217</v>
      </c>
      <c r="AU286" s="224" t="s">
        <v>82</v>
      </c>
      <c r="AY286" s="18" t="s">
        <v>214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80</v>
      </c>
      <c r="BK286" s="225">
        <f>ROUND(I286*H286,2)</f>
        <v>0</v>
      </c>
      <c r="BL286" s="18" t="s">
        <v>250</v>
      </c>
      <c r="BM286" s="224" t="s">
        <v>4806</v>
      </c>
    </row>
    <row r="287" s="2" customFormat="1">
      <c r="A287" s="39"/>
      <c r="B287" s="40"/>
      <c r="C287" s="41"/>
      <c r="D287" s="226" t="s">
        <v>224</v>
      </c>
      <c r="E287" s="41"/>
      <c r="F287" s="227" t="s">
        <v>4805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224</v>
      </c>
      <c r="AU287" s="18" t="s">
        <v>82</v>
      </c>
    </row>
    <row r="288" s="2" customFormat="1" ht="16.5" customHeight="1">
      <c r="A288" s="39"/>
      <c r="B288" s="40"/>
      <c r="C288" s="213" t="s">
        <v>579</v>
      </c>
      <c r="D288" s="213" t="s">
        <v>217</v>
      </c>
      <c r="E288" s="214" t="s">
        <v>3007</v>
      </c>
      <c r="F288" s="215" t="s">
        <v>3008</v>
      </c>
      <c r="G288" s="216" t="s">
        <v>424</v>
      </c>
      <c r="H288" s="217">
        <v>5</v>
      </c>
      <c r="I288" s="218"/>
      <c r="J288" s="219">
        <f>ROUND(I288*H288,2)</f>
        <v>0</v>
      </c>
      <c r="K288" s="215" t="s">
        <v>221</v>
      </c>
      <c r="L288" s="45"/>
      <c r="M288" s="220" t="s">
        <v>19</v>
      </c>
      <c r="N288" s="221" t="s">
        <v>44</v>
      </c>
      <c r="O288" s="85"/>
      <c r="P288" s="222">
        <f>O288*H288</f>
        <v>0</v>
      </c>
      <c r="Q288" s="222">
        <v>0.0070400000000000003</v>
      </c>
      <c r="R288" s="222">
        <f>Q288*H288</f>
        <v>0.035200000000000002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250</v>
      </c>
      <c r="AT288" s="224" t="s">
        <v>217</v>
      </c>
      <c r="AU288" s="224" t="s">
        <v>82</v>
      </c>
      <c r="AY288" s="18" t="s">
        <v>214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80</v>
      </c>
      <c r="BK288" s="225">
        <f>ROUND(I288*H288,2)</f>
        <v>0</v>
      </c>
      <c r="BL288" s="18" t="s">
        <v>250</v>
      </c>
      <c r="BM288" s="224" t="s">
        <v>4807</v>
      </c>
    </row>
    <row r="289" s="2" customFormat="1">
      <c r="A289" s="39"/>
      <c r="B289" s="40"/>
      <c r="C289" s="41"/>
      <c r="D289" s="226" t="s">
        <v>224</v>
      </c>
      <c r="E289" s="41"/>
      <c r="F289" s="227" t="s">
        <v>3010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224</v>
      </c>
      <c r="AU289" s="18" t="s">
        <v>82</v>
      </c>
    </row>
    <row r="290" s="2" customFormat="1">
      <c r="A290" s="39"/>
      <c r="B290" s="40"/>
      <c r="C290" s="41"/>
      <c r="D290" s="231" t="s">
        <v>226</v>
      </c>
      <c r="E290" s="41"/>
      <c r="F290" s="232" t="s">
        <v>3011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226</v>
      </c>
      <c r="AU290" s="18" t="s">
        <v>82</v>
      </c>
    </row>
    <row r="291" s="2" customFormat="1" ht="16.5" customHeight="1">
      <c r="A291" s="39"/>
      <c r="B291" s="40"/>
      <c r="C291" s="213" t="s">
        <v>582</v>
      </c>
      <c r="D291" s="213" t="s">
        <v>217</v>
      </c>
      <c r="E291" s="214" t="s">
        <v>4808</v>
      </c>
      <c r="F291" s="215" t="s">
        <v>4809</v>
      </c>
      <c r="G291" s="216" t="s">
        <v>523</v>
      </c>
      <c r="H291" s="217">
        <v>5</v>
      </c>
      <c r="I291" s="218"/>
      <c r="J291" s="219">
        <f>ROUND(I291*H291,2)</f>
        <v>0</v>
      </c>
      <c r="K291" s="215" t="s">
        <v>19</v>
      </c>
      <c r="L291" s="45"/>
      <c r="M291" s="220" t="s">
        <v>19</v>
      </c>
      <c r="N291" s="221" t="s">
        <v>44</v>
      </c>
      <c r="O291" s="85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250</v>
      </c>
      <c r="AT291" s="224" t="s">
        <v>217</v>
      </c>
      <c r="AU291" s="224" t="s">
        <v>82</v>
      </c>
      <c r="AY291" s="18" t="s">
        <v>214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80</v>
      </c>
      <c r="BK291" s="225">
        <f>ROUND(I291*H291,2)</f>
        <v>0</v>
      </c>
      <c r="BL291" s="18" t="s">
        <v>250</v>
      </c>
      <c r="BM291" s="224" t="s">
        <v>4810</v>
      </c>
    </row>
    <row r="292" s="2" customFormat="1">
      <c r="A292" s="39"/>
      <c r="B292" s="40"/>
      <c r="C292" s="41"/>
      <c r="D292" s="226" t="s">
        <v>224</v>
      </c>
      <c r="E292" s="41"/>
      <c r="F292" s="227" t="s">
        <v>4809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224</v>
      </c>
      <c r="AU292" s="18" t="s">
        <v>82</v>
      </c>
    </row>
    <row r="293" s="13" customFormat="1">
      <c r="A293" s="13"/>
      <c r="B293" s="233"/>
      <c r="C293" s="234"/>
      <c r="D293" s="226" t="s">
        <v>242</v>
      </c>
      <c r="E293" s="254" t="s">
        <v>19</v>
      </c>
      <c r="F293" s="235" t="s">
        <v>4811</v>
      </c>
      <c r="G293" s="234"/>
      <c r="H293" s="236">
        <v>5</v>
      </c>
      <c r="I293" s="237"/>
      <c r="J293" s="234"/>
      <c r="K293" s="234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242</v>
      </c>
      <c r="AU293" s="242" t="s">
        <v>82</v>
      </c>
      <c r="AV293" s="13" t="s">
        <v>82</v>
      </c>
      <c r="AW293" s="13" t="s">
        <v>35</v>
      </c>
      <c r="AX293" s="13" t="s">
        <v>80</v>
      </c>
      <c r="AY293" s="242" t="s">
        <v>214</v>
      </c>
    </row>
    <row r="294" s="2" customFormat="1" ht="16.5" customHeight="1">
      <c r="A294" s="39"/>
      <c r="B294" s="40"/>
      <c r="C294" s="213" t="s">
        <v>588</v>
      </c>
      <c r="D294" s="213" t="s">
        <v>217</v>
      </c>
      <c r="E294" s="214" t="s">
        <v>422</v>
      </c>
      <c r="F294" s="215" t="s">
        <v>423</v>
      </c>
      <c r="G294" s="216" t="s">
        <v>424</v>
      </c>
      <c r="H294" s="217">
        <v>4</v>
      </c>
      <c r="I294" s="218"/>
      <c r="J294" s="219">
        <f>ROUND(I294*H294,2)</f>
        <v>0</v>
      </c>
      <c r="K294" s="215" t="s">
        <v>221</v>
      </c>
      <c r="L294" s="45"/>
      <c r="M294" s="220" t="s">
        <v>19</v>
      </c>
      <c r="N294" s="221" t="s">
        <v>44</v>
      </c>
      <c r="O294" s="85"/>
      <c r="P294" s="222">
        <f>O294*H294</f>
        <v>0</v>
      </c>
      <c r="Q294" s="222">
        <v>0.0093900000000000008</v>
      </c>
      <c r="R294" s="222">
        <f>Q294*H294</f>
        <v>0.037560000000000003</v>
      </c>
      <c r="S294" s="222">
        <v>0</v>
      </c>
      <c r="T294" s="22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250</v>
      </c>
      <c r="AT294" s="224" t="s">
        <v>217</v>
      </c>
      <c r="AU294" s="224" t="s">
        <v>82</v>
      </c>
      <c r="AY294" s="18" t="s">
        <v>214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80</v>
      </c>
      <c r="BK294" s="225">
        <f>ROUND(I294*H294,2)</f>
        <v>0</v>
      </c>
      <c r="BL294" s="18" t="s">
        <v>250</v>
      </c>
      <c r="BM294" s="224" t="s">
        <v>4812</v>
      </c>
    </row>
    <row r="295" s="2" customFormat="1">
      <c r="A295" s="39"/>
      <c r="B295" s="40"/>
      <c r="C295" s="41"/>
      <c r="D295" s="226" t="s">
        <v>224</v>
      </c>
      <c r="E295" s="41"/>
      <c r="F295" s="227" t="s">
        <v>426</v>
      </c>
      <c r="G295" s="41"/>
      <c r="H295" s="41"/>
      <c r="I295" s="228"/>
      <c r="J295" s="41"/>
      <c r="K295" s="41"/>
      <c r="L295" s="45"/>
      <c r="M295" s="229"/>
      <c r="N295" s="230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224</v>
      </c>
      <c r="AU295" s="18" t="s">
        <v>82</v>
      </c>
    </row>
    <row r="296" s="2" customFormat="1">
      <c r="A296" s="39"/>
      <c r="B296" s="40"/>
      <c r="C296" s="41"/>
      <c r="D296" s="231" t="s">
        <v>226</v>
      </c>
      <c r="E296" s="41"/>
      <c r="F296" s="232" t="s">
        <v>427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226</v>
      </c>
      <c r="AU296" s="18" t="s">
        <v>82</v>
      </c>
    </row>
    <row r="297" s="2" customFormat="1" ht="16.5" customHeight="1">
      <c r="A297" s="39"/>
      <c r="B297" s="40"/>
      <c r="C297" s="213" t="s">
        <v>594</v>
      </c>
      <c r="D297" s="213" t="s">
        <v>217</v>
      </c>
      <c r="E297" s="214" t="s">
        <v>4813</v>
      </c>
      <c r="F297" s="215" t="s">
        <v>4814</v>
      </c>
      <c r="G297" s="216" t="s">
        <v>523</v>
      </c>
      <c r="H297" s="217">
        <v>3</v>
      </c>
      <c r="I297" s="218"/>
      <c r="J297" s="219">
        <f>ROUND(I297*H297,2)</f>
        <v>0</v>
      </c>
      <c r="K297" s="215" t="s">
        <v>19</v>
      </c>
      <c r="L297" s="45"/>
      <c r="M297" s="220" t="s">
        <v>19</v>
      </c>
      <c r="N297" s="221" t="s">
        <v>44</v>
      </c>
      <c r="O297" s="85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250</v>
      </c>
      <c r="AT297" s="224" t="s">
        <v>217</v>
      </c>
      <c r="AU297" s="224" t="s">
        <v>82</v>
      </c>
      <c r="AY297" s="18" t="s">
        <v>214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80</v>
      </c>
      <c r="BK297" s="225">
        <f>ROUND(I297*H297,2)</f>
        <v>0</v>
      </c>
      <c r="BL297" s="18" t="s">
        <v>250</v>
      </c>
      <c r="BM297" s="224" t="s">
        <v>4815</v>
      </c>
    </row>
    <row r="298" s="2" customFormat="1">
      <c r="A298" s="39"/>
      <c r="B298" s="40"/>
      <c r="C298" s="41"/>
      <c r="D298" s="226" t="s">
        <v>224</v>
      </c>
      <c r="E298" s="41"/>
      <c r="F298" s="227" t="s">
        <v>4814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224</v>
      </c>
      <c r="AU298" s="18" t="s">
        <v>82</v>
      </c>
    </row>
    <row r="299" s="2" customFormat="1" ht="16.5" customHeight="1">
      <c r="A299" s="39"/>
      <c r="B299" s="40"/>
      <c r="C299" s="213" t="s">
        <v>600</v>
      </c>
      <c r="D299" s="213" t="s">
        <v>217</v>
      </c>
      <c r="E299" s="214" t="s">
        <v>4816</v>
      </c>
      <c r="F299" s="215" t="s">
        <v>4817</v>
      </c>
      <c r="G299" s="216" t="s">
        <v>424</v>
      </c>
      <c r="H299" s="217">
        <v>1</v>
      </c>
      <c r="I299" s="218"/>
      <c r="J299" s="219">
        <f>ROUND(I299*H299,2)</f>
        <v>0</v>
      </c>
      <c r="K299" s="215" t="s">
        <v>221</v>
      </c>
      <c r="L299" s="45"/>
      <c r="M299" s="220" t="s">
        <v>19</v>
      </c>
      <c r="N299" s="221" t="s">
        <v>44</v>
      </c>
      <c r="O299" s="85"/>
      <c r="P299" s="222">
        <f>O299*H299</f>
        <v>0</v>
      </c>
      <c r="Q299" s="222">
        <v>0.025250000000000002</v>
      </c>
      <c r="R299" s="222">
        <f>Q299*H299</f>
        <v>0.025250000000000002</v>
      </c>
      <c r="S299" s="222">
        <v>0</v>
      </c>
      <c r="T299" s="223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250</v>
      </c>
      <c r="AT299" s="224" t="s">
        <v>217</v>
      </c>
      <c r="AU299" s="224" t="s">
        <v>82</v>
      </c>
      <c r="AY299" s="18" t="s">
        <v>214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80</v>
      </c>
      <c r="BK299" s="225">
        <f>ROUND(I299*H299,2)</f>
        <v>0</v>
      </c>
      <c r="BL299" s="18" t="s">
        <v>250</v>
      </c>
      <c r="BM299" s="224" t="s">
        <v>4818</v>
      </c>
    </row>
    <row r="300" s="2" customFormat="1">
      <c r="A300" s="39"/>
      <c r="B300" s="40"/>
      <c r="C300" s="41"/>
      <c r="D300" s="226" t="s">
        <v>224</v>
      </c>
      <c r="E300" s="41"/>
      <c r="F300" s="227" t="s">
        <v>4819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224</v>
      </c>
      <c r="AU300" s="18" t="s">
        <v>82</v>
      </c>
    </row>
    <row r="301" s="2" customFormat="1">
      <c r="A301" s="39"/>
      <c r="B301" s="40"/>
      <c r="C301" s="41"/>
      <c r="D301" s="231" t="s">
        <v>226</v>
      </c>
      <c r="E301" s="41"/>
      <c r="F301" s="232" t="s">
        <v>4820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226</v>
      </c>
      <c r="AU301" s="18" t="s">
        <v>82</v>
      </c>
    </row>
    <row r="302" s="2" customFormat="1" ht="16.5" customHeight="1">
      <c r="A302" s="39"/>
      <c r="B302" s="40"/>
      <c r="C302" s="213" t="s">
        <v>606</v>
      </c>
      <c r="D302" s="213" t="s">
        <v>217</v>
      </c>
      <c r="E302" s="214" t="s">
        <v>3792</v>
      </c>
      <c r="F302" s="215" t="s">
        <v>3793</v>
      </c>
      <c r="G302" s="216" t="s">
        <v>424</v>
      </c>
      <c r="H302" s="217">
        <v>2</v>
      </c>
      <c r="I302" s="218"/>
      <c r="J302" s="219">
        <f>ROUND(I302*H302,2)</f>
        <v>0</v>
      </c>
      <c r="K302" s="215" t="s">
        <v>221</v>
      </c>
      <c r="L302" s="45"/>
      <c r="M302" s="220" t="s">
        <v>19</v>
      </c>
      <c r="N302" s="221" t="s">
        <v>44</v>
      </c>
      <c r="O302" s="85"/>
      <c r="P302" s="222">
        <f>O302*H302</f>
        <v>0</v>
      </c>
      <c r="Q302" s="222">
        <v>0.01149</v>
      </c>
      <c r="R302" s="222">
        <f>Q302*H302</f>
        <v>0.02298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250</v>
      </c>
      <c r="AT302" s="224" t="s">
        <v>217</v>
      </c>
      <c r="AU302" s="224" t="s">
        <v>82</v>
      </c>
      <c r="AY302" s="18" t="s">
        <v>214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80</v>
      </c>
      <c r="BK302" s="225">
        <f>ROUND(I302*H302,2)</f>
        <v>0</v>
      </c>
      <c r="BL302" s="18" t="s">
        <v>250</v>
      </c>
      <c r="BM302" s="224" t="s">
        <v>4821</v>
      </c>
    </row>
    <row r="303" s="2" customFormat="1">
      <c r="A303" s="39"/>
      <c r="B303" s="40"/>
      <c r="C303" s="41"/>
      <c r="D303" s="226" t="s">
        <v>224</v>
      </c>
      <c r="E303" s="41"/>
      <c r="F303" s="227" t="s">
        <v>3795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224</v>
      </c>
      <c r="AU303" s="18" t="s">
        <v>82</v>
      </c>
    </row>
    <row r="304" s="2" customFormat="1">
      <c r="A304" s="39"/>
      <c r="B304" s="40"/>
      <c r="C304" s="41"/>
      <c r="D304" s="231" t="s">
        <v>226</v>
      </c>
      <c r="E304" s="41"/>
      <c r="F304" s="232" t="s">
        <v>3796</v>
      </c>
      <c r="G304" s="41"/>
      <c r="H304" s="41"/>
      <c r="I304" s="228"/>
      <c r="J304" s="41"/>
      <c r="K304" s="41"/>
      <c r="L304" s="45"/>
      <c r="M304" s="229"/>
      <c r="N304" s="230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226</v>
      </c>
      <c r="AU304" s="18" t="s">
        <v>82</v>
      </c>
    </row>
    <row r="305" s="2" customFormat="1" ht="16.5" customHeight="1">
      <c r="A305" s="39"/>
      <c r="B305" s="40"/>
      <c r="C305" s="213" t="s">
        <v>612</v>
      </c>
      <c r="D305" s="213" t="s">
        <v>217</v>
      </c>
      <c r="E305" s="214" t="s">
        <v>4822</v>
      </c>
      <c r="F305" s="215" t="s">
        <v>4823</v>
      </c>
      <c r="G305" s="216" t="s">
        <v>424</v>
      </c>
      <c r="H305" s="217">
        <v>1</v>
      </c>
      <c r="I305" s="218"/>
      <c r="J305" s="219">
        <f>ROUND(I305*H305,2)</f>
        <v>0</v>
      </c>
      <c r="K305" s="215" t="s">
        <v>221</v>
      </c>
      <c r="L305" s="45"/>
      <c r="M305" s="220" t="s">
        <v>19</v>
      </c>
      <c r="N305" s="221" t="s">
        <v>44</v>
      </c>
      <c r="O305" s="85"/>
      <c r="P305" s="222">
        <f>O305*H305</f>
        <v>0</v>
      </c>
      <c r="Q305" s="222">
        <v>0.029739999999999999</v>
      </c>
      <c r="R305" s="222">
        <f>Q305*H305</f>
        <v>0.029739999999999999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250</v>
      </c>
      <c r="AT305" s="224" t="s">
        <v>217</v>
      </c>
      <c r="AU305" s="224" t="s">
        <v>82</v>
      </c>
      <c r="AY305" s="18" t="s">
        <v>214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80</v>
      </c>
      <c r="BK305" s="225">
        <f>ROUND(I305*H305,2)</f>
        <v>0</v>
      </c>
      <c r="BL305" s="18" t="s">
        <v>250</v>
      </c>
      <c r="BM305" s="224" t="s">
        <v>4824</v>
      </c>
    </row>
    <row r="306" s="2" customFormat="1">
      <c r="A306" s="39"/>
      <c r="B306" s="40"/>
      <c r="C306" s="41"/>
      <c r="D306" s="226" t="s">
        <v>224</v>
      </c>
      <c r="E306" s="41"/>
      <c r="F306" s="227" t="s">
        <v>4825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224</v>
      </c>
      <c r="AU306" s="18" t="s">
        <v>82</v>
      </c>
    </row>
    <row r="307" s="2" customFormat="1">
      <c r="A307" s="39"/>
      <c r="B307" s="40"/>
      <c r="C307" s="41"/>
      <c r="D307" s="231" t="s">
        <v>226</v>
      </c>
      <c r="E307" s="41"/>
      <c r="F307" s="232" t="s">
        <v>4826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226</v>
      </c>
      <c r="AU307" s="18" t="s">
        <v>82</v>
      </c>
    </row>
    <row r="308" s="2" customFormat="1" ht="16.5" customHeight="1">
      <c r="A308" s="39"/>
      <c r="B308" s="40"/>
      <c r="C308" s="213" t="s">
        <v>616</v>
      </c>
      <c r="D308" s="213" t="s">
        <v>217</v>
      </c>
      <c r="E308" s="214" t="s">
        <v>3797</v>
      </c>
      <c r="F308" s="215" t="s">
        <v>3798</v>
      </c>
      <c r="G308" s="216" t="s">
        <v>424</v>
      </c>
      <c r="H308" s="217">
        <v>1</v>
      </c>
      <c r="I308" s="218"/>
      <c r="J308" s="219">
        <f>ROUND(I308*H308,2)</f>
        <v>0</v>
      </c>
      <c r="K308" s="215" t="s">
        <v>221</v>
      </c>
      <c r="L308" s="45"/>
      <c r="M308" s="220" t="s">
        <v>19</v>
      </c>
      <c r="N308" s="221" t="s">
        <v>44</v>
      </c>
      <c r="O308" s="85"/>
      <c r="P308" s="222">
        <f>O308*H308</f>
        <v>0</v>
      </c>
      <c r="Q308" s="222">
        <v>0.01362</v>
      </c>
      <c r="R308" s="222">
        <f>Q308*H308</f>
        <v>0.01362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250</v>
      </c>
      <c r="AT308" s="224" t="s">
        <v>217</v>
      </c>
      <c r="AU308" s="224" t="s">
        <v>82</v>
      </c>
      <c r="AY308" s="18" t="s">
        <v>214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80</v>
      </c>
      <c r="BK308" s="225">
        <f>ROUND(I308*H308,2)</f>
        <v>0</v>
      </c>
      <c r="BL308" s="18" t="s">
        <v>250</v>
      </c>
      <c r="BM308" s="224" t="s">
        <v>4827</v>
      </c>
    </row>
    <row r="309" s="2" customFormat="1">
      <c r="A309" s="39"/>
      <c r="B309" s="40"/>
      <c r="C309" s="41"/>
      <c r="D309" s="226" t="s">
        <v>224</v>
      </c>
      <c r="E309" s="41"/>
      <c r="F309" s="227" t="s">
        <v>3800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224</v>
      </c>
      <c r="AU309" s="18" t="s">
        <v>82</v>
      </c>
    </row>
    <row r="310" s="2" customFormat="1">
      <c r="A310" s="39"/>
      <c r="B310" s="40"/>
      <c r="C310" s="41"/>
      <c r="D310" s="231" t="s">
        <v>226</v>
      </c>
      <c r="E310" s="41"/>
      <c r="F310" s="232" t="s">
        <v>3801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226</v>
      </c>
      <c r="AU310" s="18" t="s">
        <v>82</v>
      </c>
    </row>
    <row r="311" s="2" customFormat="1" ht="16.5" customHeight="1">
      <c r="A311" s="39"/>
      <c r="B311" s="40"/>
      <c r="C311" s="213" t="s">
        <v>622</v>
      </c>
      <c r="D311" s="213" t="s">
        <v>217</v>
      </c>
      <c r="E311" s="214" t="s">
        <v>4828</v>
      </c>
      <c r="F311" s="215" t="s">
        <v>4829</v>
      </c>
      <c r="G311" s="216" t="s">
        <v>424</v>
      </c>
      <c r="H311" s="217">
        <v>1</v>
      </c>
      <c r="I311" s="218"/>
      <c r="J311" s="219">
        <f>ROUND(I311*H311,2)</f>
        <v>0</v>
      </c>
      <c r="K311" s="215" t="s">
        <v>221</v>
      </c>
      <c r="L311" s="45"/>
      <c r="M311" s="220" t="s">
        <v>19</v>
      </c>
      <c r="N311" s="221" t="s">
        <v>44</v>
      </c>
      <c r="O311" s="85"/>
      <c r="P311" s="222">
        <f>O311*H311</f>
        <v>0</v>
      </c>
      <c r="Q311" s="222">
        <v>0.039870000000000003</v>
      </c>
      <c r="R311" s="222">
        <f>Q311*H311</f>
        <v>0.039870000000000003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250</v>
      </c>
      <c r="AT311" s="224" t="s">
        <v>217</v>
      </c>
      <c r="AU311" s="224" t="s">
        <v>82</v>
      </c>
      <c r="AY311" s="18" t="s">
        <v>214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80</v>
      </c>
      <c r="BK311" s="225">
        <f>ROUND(I311*H311,2)</f>
        <v>0</v>
      </c>
      <c r="BL311" s="18" t="s">
        <v>250</v>
      </c>
      <c r="BM311" s="224" t="s">
        <v>4830</v>
      </c>
    </row>
    <row r="312" s="2" customFormat="1">
      <c r="A312" s="39"/>
      <c r="B312" s="40"/>
      <c r="C312" s="41"/>
      <c r="D312" s="226" t="s">
        <v>224</v>
      </c>
      <c r="E312" s="41"/>
      <c r="F312" s="227" t="s">
        <v>4831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224</v>
      </c>
      <c r="AU312" s="18" t="s">
        <v>82</v>
      </c>
    </row>
    <row r="313" s="2" customFormat="1">
      <c r="A313" s="39"/>
      <c r="B313" s="40"/>
      <c r="C313" s="41"/>
      <c r="D313" s="231" t="s">
        <v>226</v>
      </c>
      <c r="E313" s="41"/>
      <c r="F313" s="232" t="s">
        <v>4832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226</v>
      </c>
      <c r="AU313" s="18" t="s">
        <v>82</v>
      </c>
    </row>
    <row r="314" s="2" customFormat="1" ht="16.5" customHeight="1">
      <c r="A314" s="39"/>
      <c r="B314" s="40"/>
      <c r="C314" s="213" t="s">
        <v>628</v>
      </c>
      <c r="D314" s="213" t="s">
        <v>217</v>
      </c>
      <c r="E314" s="214" t="s">
        <v>3018</v>
      </c>
      <c r="F314" s="215" t="s">
        <v>3019</v>
      </c>
      <c r="G314" s="216" t="s">
        <v>424</v>
      </c>
      <c r="H314" s="217">
        <v>1</v>
      </c>
      <c r="I314" s="218"/>
      <c r="J314" s="219">
        <f>ROUND(I314*H314,2)</f>
        <v>0</v>
      </c>
      <c r="K314" s="215" t="s">
        <v>221</v>
      </c>
      <c r="L314" s="45"/>
      <c r="M314" s="220" t="s">
        <v>19</v>
      </c>
      <c r="N314" s="221" t="s">
        <v>44</v>
      </c>
      <c r="O314" s="85"/>
      <c r="P314" s="222">
        <f>O314*H314</f>
        <v>0</v>
      </c>
      <c r="Q314" s="222">
        <v>0.022780000000000002</v>
      </c>
      <c r="R314" s="222">
        <f>Q314*H314</f>
        <v>0.022780000000000002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250</v>
      </c>
      <c r="AT314" s="224" t="s">
        <v>217</v>
      </c>
      <c r="AU314" s="224" t="s">
        <v>82</v>
      </c>
      <c r="AY314" s="18" t="s">
        <v>214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80</v>
      </c>
      <c r="BK314" s="225">
        <f>ROUND(I314*H314,2)</f>
        <v>0</v>
      </c>
      <c r="BL314" s="18" t="s">
        <v>250</v>
      </c>
      <c r="BM314" s="224" t="s">
        <v>4833</v>
      </c>
    </row>
    <row r="315" s="2" customFormat="1">
      <c r="A315" s="39"/>
      <c r="B315" s="40"/>
      <c r="C315" s="41"/>
      <c r="D315" s="226" t="s">
        <v>224</v>
      </c>
      <c r="E315" s="41"/>
      <c r="F315" s="227" t="s">
        <v>3021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224</v>
      </c>
      <c r="AU315" s="18" t="s">
        <v>82</v>
      </c>
    </row>
    <row r="316" s="2" customFormat="1">
      <c r="A316" s="39"/>
      <c r="B316" s="40"/>
      <c r="C316" s="41"/>
      <c r="D316" s="231" t="s">
        <v>226</v>
      </c>
      <c r="E316" s="41"/>
      <c r="F316" s="232" t="s">
        <v>3022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226</v>
      </c>
      <c r="AU316" s="18" t="s">
        <v>82</v>
      </c>
    </row>
    <row r="317" s="2" customFormat="1" ht="16.5" customHeight="1">
      <c r="A317" s="39"/>
      <c r="B317" s="40"/>
      <c r="C317" s="213" t="s">
        <v>634</v>
      </c>
      <c r="D317" s="213" t="s">
        <v>217</v>
      </c>
      <c r="E317" s="214" t="s">
        <v>3023</v>
      </c>
      <c r="F317" s="215" t="s">
        <v>3024</v>
      </c>
      <c r="G317" s="216" t="s">
        <v>424</v>
      </c>
      <c r="H317" s="217">
        <v>1</v>
      </c>
      <c r="I317" s="218"/>
      <c r="J317" s="219">
        <f>ROUND(I317*H317,2)</f>
        <v>0</v>
      </c>
      <c r="K317" s="215" t="s">
        <v>221</v>
      </c>
      <c r="L317" s="45"/>
      <c r="M317" s="220" t="s">
        <v>19</v>
      </c>
      <c r="N317" s="221" t="s">
        <v>44</v>
      </c>
      <c r="O317" s="85"/>
      <c r="P317" s="222">
        <f>O317*H317</f>
        <v>0</v>
      </c>
      <c r="Q317" s="222">
        <v>0.083930000000000005</v>
      </c>
      <c r="R317" s="222">
        <f>Q317*H317</f>
        <v>0.083930000000000005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250</v>
      </c>
      <c r="AT317" s="224" t="s">
        <v>217</v>
      </c>
      <c r="AU317" s="224" t="s">
        <v>82</v>
      </c>
      <c r="AY317" s="18" t="s">
        <v>214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80</v>
      </c>
      <c r="BK317" s="225">
        <f>ROUND(I317*H317,2)</f>
        <v>0</v>
      </c>
      <c r="BL317" s="18" t="s">
        <v>250</v>
      </c>
      <c r="BM317" s="224" t="s">
        <v>4834</v>
      </c>
    </row>
    <row r="318" s="2" customFormat="1">
      <c r="A318" s="39"/>
      <c r="B318" s="40"/>
      <c r="C318" s="41"/>
      <c r="D318" s="226" t="s">
        <v>224</v>
      </c>
      <c r="E318" s="41"/>
      <c r="F318" s="227" t="s">
        <v>3026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224</v>
      </c>
      <c r="AU318" s="18" t="s">
        <v>82</v>
      </c>
    </row>
    <row r="319" s="2" customFormat="1">
      <c r="A319" s="39"/>
      <c r="B319" s="40"/>
      <c r="C319" s="41"/>
      <c r="D319" s="231" t="s">
        <v>226</v>
      </c>
      <c r="E319" s="41"/>
      <c r="F319" s="232" t="s">
        <v>3027</v>
      </c>
      <c r="G319" s="41"/>
      <c r="H319" s="41"/>
      <c r="I319" s="228"/>
      <c r="J319" s="41"/>
      <c r="K319" s="41"/>
      <c r="L319" s="45"/>
      <c r="M319" s="229"/>
      <c r="N319" s="230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226</v>
      </c>
      <c r="AU319" s="18" t="s">
        <v>82</v>
      </c>
    </row>
    <row r="320" s="2" customFormat="1" ht="16.5" customHeight="1">
      <c r="A320" s="39"/>
      <c r="B320" s="40"/>
      <c r="C320" s="213" t="s">
        <v>640</v>
      </c>
      <c r="D320" s="213" t="s">
        <v>217</v>
      </c>
      <c r="E320" s="214" t="s">
        <v>4835</v>
      </c>
      <c r="F320" s="215" t="s">
        <v>4836</v>
      </c>
      <c r="G320" s="216" t="s">
        <v>424</v>
      </c>
      <c r="H320" s="217">
        <v>4</v>
      </c>
      <c r="I320" s="218"/>
      <c r="J320" s="219">
        <f>ROUND(I320*H320,2)</f>
        <v>0</v>
      </c>
      <c r="K320" s="215" t="s">
        <v>19</v>
      </c>
      <c r="L320" s="45"/>
      <c r="M320" s="220" t="s">
        <v>19</v>
      </c>
      <c r="N320" s="221" t="s">
        <v>44</v>
      </c>
      <c r="O320" s="85"/>
      <c r="P320" s="222">
        <f>O320*H320</f>
        <v>0</v>
      </c>
      <c r="Q320" s="222">
        <v>0.0028400000000000001</v>
      </c>
      <c r="R320" s="222">
        <f>Q320*H320</f>
        <v>0.01136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250</v>
      </c>
      <c r="AT320" s="224" t="s">
        <v>217</v>
      </c>
      <c r="AU320" s="224" t="s">
        <v>82</v>
      </c>
      <c r="AY320" s="18" t="s">
        <v>214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80</v>
      </c>
      <c r="BK320" s="225">
        <f>ROUND(I320*H320,2)</f>
        <v>0</v>
      </c>
      <c r="BL320" s="18" t="s">
        <v>250</v>
      </c>
      <c r="BM320" s="224" t="s">
        <v>4837</v>
      </c>
    </row>
    <row r="321" s="2" customFormat="1">
      <c r="A321" s="39"/>
      <c r="B321" s="40"/>
      <c r="C321" s="41"/>
      <c r="D321" s="226" t="s">
        <v>224</v>
      </c>
      <c r="E321" s="41"/>
      <c r="F321" s="227" t="s">
        <v>4838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224</v>
      </c>
      <c r="AU321" s="18" t="s">
        <v>82</v>
      </c>
    </row>
    <row r="322" s="2" customFormat="1" ht="16.5" customHeight="1">
      <c r="A322" s="39"/>
      <c r="B322" s="40"/>
      <c r="C322" s="213" t="s">
        <v>646</v>
      </c>
      <c r="D322" s="213" t="s">
        <v>217</v>
      </c>
      <c r="E322" s="214" t="s">
        <v>4839</v>
      </c>
      <c r="F322" s="215" t="s">
        <v>4840</v>
      </c>
      <c r="G322" s="216" t="s">
        <v>424</v>
      </c>
      <c r="H322" s="217">
        <v>16</v>
      </c>
      <c r="I322" s="218"/>
      <c r="J322" s="219">
        <f>ROUND(I322*H322,2)</f>
        <v>0</v>
      </c>
      <c r="K322" s="215" t="s">
        <v>19</v>
      </c>
      <c r="L322" s="45"/>
      <c r="M322" s="220" t="s">
        <v>19</v>
      </c>
      <c r="N322" s="221" t="s">
        <v>44</v>
      </c>
      <c r="O322" s="85"/>
      <c r="P322" s="222">
        <f>O322*H322</f>
        <v>0</v>
      </c>
      <c r="Q322" s="222">
        <v>0.0047200000000000002</v>
      </c>
      <c r="R322" s="222">
        <f>Q322*H322</f>
        <v>0.075520000000000004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250</v>
      </c>
      <c r="AT322" s="224" t="s">
        <v>217</v>
      </c>
      <c r="AU322" s="224" t="s">
        <v>82</v>
      </c>
      <c r="AY322" s="18" t="s">
        <v>214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80</v>
      </c>
      <c r="BK322" s="225">
        <f>ROUND(I322*H322,2)</f>
        <v>0</v>
      </c>
      <c r="BL322" s="18" t="s">
        <v>250</v>
      </c>
      <c r="BM322" s="224" t="s">
        <v>4841</v>
      </c>
    </row>
    <row r="323" s="2" customFormat="1">
      <c r="A323" s="39"/>
      <c r="B323" s="40"/>
      <c r="C323" s="41"/>
      <c r="D323" s="226" t="s">
        <v>224</v>
      </c>
      <c r="E323" s="41"/>
      <c r="F323" s="227" t="s">
        <v>4842</v>
      </c>
      <c r="G323" s="41"/>
      <c r="H323" s="41"/>
      <c r="I323" s="228"/>
      <c r="J323" s="41"/>
      <c r="K323" s="41"/>
      <c r="L323" s="45"/>
      <c r="M323" s="229"/>
      <c r="N323" s="230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224</v>
      </c>
      <c r="AU323" s="18" t="s">
        <v>82</v>
      </c>
    </row>
    <row r="324" s="2" customFormat="1" ht="16.5" customHeight="1">
      <c r="A324" s="39"/>
      <c r="B324" s="40"/>
      <c r="C324" s="213" t="s">
        <v>652</v>
      </c>
      <c r="D324" s="213" t="s">
        <v>217</v>
      </c>
      <c r="E324" s="214" t="s">
        <v>4843</v>
      </c>
      <c r="F324" s="215" t="s">
        <v>4840</v>
      </c>
      <c r="G324" s="216" t="s">
        <v>424</v>
      </c>
      <c r="H324" s="217">
        <v>6</v>
      </c>
      <c r="I324" s="218"/>
      <c r="J324" s="219">
        <f>ROUND(I324*H324,2)</f>
        <v>0</v>
      </c>
      <c r="K324" s="215" t="s">
        <v>221</v>
      </c>
      <c r="L324" s="45"/>
      <c r="M324" s="220" t="s">
        <v>19</v>
      </c>
      <c r="N324" s="221" t="s">
        <v>44</v>
      </c>
      <c r="O324" s="85"/>
      <c r="P324" s="222">
        <f>O324*H324</f>
        <v>0</v>
      </c>
      <c r="Q324" s="222">
        <v>0.0047200000000000002</v>
      </c>
      <c r="R324" s="222">
        <f>Q324*H324</f>
        <v>0.028320000000000001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250</v>
      </c>
      <c r="AT324" s="224" t="s">
        <v>217</v>
      </c>
      <c r="AU324" s="224" t="s">
        <v>82</v>
      </c>
      <c r="AY324" s="18" t="s">
        <v>214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80</v>
      </c>
      <c r="BK324" s="225">
        <f>ROUND(I324*H324,2)</f>
        <v>0</v>
      </c>
      <c r="BL324" s="18" t="s">
        <v>250</v>
      </c>
      <c r="BM324" s="224" t="s">
        <v>4844</v>
      </c>
    </row>
    <row r="325" s="2" customFormat="1">
      <c r="A325" s="39"/>
      <c r="B325" s="40"/>
      <c r="C325" s="41"/>
      <c r="D325" s="226" t="s">
        <v>224</v>
      </c>
      <c r="E325" s="41"/>
      <c r="F325" s="227" t="s">
        <v>492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224</v>
      </c>
      <c r="AU325" s="18" t="s">
        <v>82</v>
      </c>
    </row>
    <row r="326" s="2" customFormat="1">
      <c r="A326" s="39"/>
      <c r="B326" s="40"/>
      <c r="C326" s="41"/>
      <c r="D326" s="231" t="s">
        <v>226</v>
      </c>
      <c r="E326" s="41"/>
      <c r="F326" s="232" t="s">
        <v>4845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226</v>
      </c>
      <c r="AU326" s="18" t="s">
        <v>82</v>
      </c>
    </row>
    <row r="327" s="2" customFormat="1" ht="16.5" customHeight="1">
      <c r="A327" s="39"/>
      <c r="B327" s="40"/>
      <c r="C327" s="213" t="s">
        <v>658</v>
      </c>
      <c r="D327" s="213" t="s">
        <v>217</v>
      </c>
      <c r="E327" s="214" t="s">
        <v>3028</v>
      </c>
      <c r="F327" s="215" t="s">
        <v>3029</v>
      </c>
      <c r="G327" s="216" t="s">
        <v>424</v>
      </c>
      <c r="H327" s="217">
        <v>24</v>
      </c>
      <c r="I327" s="218"/>
      <c r="J327" s="219">
        <f>ROUND(I327*H327,2)</f>
        <v>0</v>
      </c>
      <c r="K327" s="215" t="s">
        <v>221</v>
      </c>
      <c r="L327" s="45"/>
      <c r="M327" s="220" t="s">
        <v>19</v>
      </c>
      <c r="N327" s="221" t="s">
        <v>44</v>
      </c>
      <c r="O327" s="85"/>
      <c r="P327" s="222">
        <f>O327*H327</f>
        <v>0</v>
      </c>
      <c r="Q327" s="222">
        <v>0.0061700000000000001</v>
      </c>
      <c r="R327" s="222">
        <f>Q327*H327</f>
        <v>0.14807999999999999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250</v>
      </c>
      <c r="AT327" s="224" t="s">
        <v>217</v>
      </c>
      <c r="AU327" s="224" t="s">
        <v>82</v>
      </c>
      <c r="AY327" s="18" t="s">
        <v>214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80</v>
      </c>
      <c r="BK327" s="225">
        <f>ROUND(I327*H327,2)</f>
        <v>0</v>
      </c>
      <c r="BL327" s="18" t="s">
        <v>250</v>
      </c>
      <c r="BM327" s="224" t="s">
        <v>4846</v>
      </c>
    </row>
    <row r="328" s="2" customFormat="1">
      <c r="A328" s="39"/>
      <c r="B328" s="40"/>
      <c r="C328" s="41"/>
      <c r="D328" s="226" t="s">
        <v>224</v>
      </c>
      <c r="E328" s="41"/>
      <c r="F328" s="227" t="s">
        <v>3031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224</v>
      </c>
      <c r="AU328" s="18" t="s">
        <v>82</v>
      </c>
    </row>
    <row r="329" s="2" customFormat="1">
      <c r="A329" s="39"/>
      <c r="B329" s="40"/>
      <c r="C329" s="41"/>
      <c r="D329" s="231" t="s">
        <v>226</v>
      </c>
      <c r="E329" s="41"/>
      <c r="F329" s="232" t="s">
        <v>3032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226</v>
      </c>
      <c r="AU329" s="18" t="s">
        <v>82</v>
      </c>
    </row>
    <row r="330" s="2" customFormat="1" ht="16.5" customHeight="1">
      <c r="A330" s="39"/>
      <c r="B330" s="40"/>
      <c r="C330" s="213" t="s">
        <v>664</v>
      </c>
      <c r="D330" s="213" t="s">
        <v>217</v>
      </c>
      <c r="E330" s="214" t="s">
        <v>465</v>
      </c>
      <c r="F330" s="215" t="s">
        <v>466</v>
      </c>
      <c r="G330" s="216" t="s">
        <v>424</v>
      </c>
      <c r="H330" s="217">
        <v>8</v>
      </c>
      <c r="I330" s="218"/>
      <c r="J330" s="219">
        <f>ROUND(I330*H330,2)</f>
        <v>0</v>
      </c>
      <c r="K330" s="215" t="s">
        <v>221</v>
      </c>
      <c r="L330" s="45"/>
      <c r="M330" s="220" t="s">
        <v>19</v>
      </c>
      <c r="N330" s="221" t="s">
        <v>44</v>
      </c>
      <c r="O330" s="85"/>
      <c r="P330" s="222">
        <f>O330*H330</f>
        <v>0</v>
      </c>
      <c r="Q330" s="222">
        <v>0.0084499999999999992</v>
      </c>
      <c r="R330" s="222">
        <f>Q330*H330</f>
        <v>0.067599999999999993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250</v>
      </c>
      <c r="AT330" s="224" t="s">
        <v>217</v>
      </c>
      <c r="AU330" s="224" t="s">
        <v>82</v>
      </c>
      <c r="AY330" s="18" t="s">
        <v>214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80</v>
      </c>
      <c r="BK330" s="225">
        <f>ROUND(I330*H330,2)</f>
        <v>0</v>
      </c>
      <c r="BL330" s="18" t="s">
        <v>250</v>
      </c>
      <c r="BM330" s="224" t="s">
        <v>4847</v>
      </c>
    </row>
    <row r="331" s="2" customFormat="1">
      <c r="A331" s="39"/>
      <c r="B331" s="40"/>
      <c r="C331" s="41"/>
      <c r="D331" s="226" t="s">
        <v>224</v>
      </c>
      <c r="E331" s="41"/>
      <c r="F331" s="227" t="s">
        <v>468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224</v>
      </c>
      <c r="AU331" s="18" t="s">
        <v>82</v>
      </c>
    </row>
    <row r="332" s="2" customFormat="1">
      <c r="A332" s="39"/>
      <c r="B332" s="40"/>
      <c r="C332" s="41"/>
      <c r="D332" s="231" t="s">
        <v>226</v>
      </c>
      <c r="E332" s="41"/>
      <c r="F332" s="232" t="s">
        <v>469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226</v>
      </c>
      <c r="AU332" s="18" t="s">
        <v>82</v>
      </c>
    </row>
    <row r="333" s="2" customFormat="1" ht="16.5" customHeight="1">
      <c r="A333" s="39"/>
      <c r="B333" s="40"/>
      <c r="C333" s="213" t="s">
        <v>670</v>
      </c>
      <c r="D333" s="213" t="s">
        <v>217</v>
      </c>
      <c r="E333" s="214" t="s">
        <v>3036</v>
      </c>
      <c r="F333" s="215" t="s">
        <v>3037</v>
      </c>
      <c r="G333" s="216" t="s">
        <v>424</v>
      </c>
      <c r="H333" s="217">
        <v>46</v>
      </c>
      <c r="I333" s="218"/>
      <c r="J333" s="219">
        <f>ROUND(I333*H333,2)</f>
        <v>0</v>
      </c>
      <c r="K333" s="215" t="s">
        <v>221</v>
      </c>
      <c r="L333" s="45"/>
      <c r="M333" s="220" t="s">
        <v>19</v>
      </c>
      <c r="N333" s="221" t="s">
        <v>44</v>
      </c>
      <c r="O333" s="85"/>
      <c r="P333" s="222">
        <f>O333*H333</f>
        <v>0</v>
      </c>
      <c r="Q333" s="222">
        <v>0.0096299999999999997</v>
      </c>
      <c r="R333" s="222">
        <f>Q333*H333</f>
        <v>0.44297999999999998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250</v>
      </c>
      <c r="AT333" s="224" t="s">
        <v>217</v>
      </c>
      <c r="AU333" s="224" t="s">
        <v>82</v>
      </c>
      <c r="AY333" s="18" t="s">
        <v>214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80</v>
      </c>
      <c r="BK333" s="225">
        <f>ROUND(I333*H333,2)</f>
        <v>0</v>
      </c>
      <c r="BL333" s="18" t="s">
        <v>250</v>
      </c>
      <c r="BM333" s="224" t="s">
        <v>4848</v>
      </c>
    </row>
    <row r="334" s="2" customFormat="1">
      <c r="A334" s="39"/>
      <c r="B334" s="40"/>
      <c r="C334" s="41"/>
      <c r="D334" s="226" t="s">
        <v>224</v>
      </c>
      <c r="E334" s="41"/>
      <c r="F334" s="227" t="s">
        <v>3039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224</v>
      </c>
      <c r="AU334" s="18" t="s">
        <v>82</v>
      </c>
    </row>
    <row r="335" s="2" customFormat="1">
      <c r="A335" s="39"/>
      <c r="B335" s="40"/>
      <c r="C335" s="41"/>
      <c r="D335" s="231" t="s">
        <v>226</v>
      </c>
      <c r="E335" s="41"/>
      <c r="F335" s="232" t="s">
        <v>3040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226</v>
      </c>
      <c r="AU335" s="18" t="s">
        <v>82</v>
      </c>
    </row>
    <row r="336" s="2" customFormat="1" ht="16.5" customHeight="1">
      <c r="A336" s="39"/>
      <c r="B336" s="40"/>
      <c r="C336" s="213" t="s">
        <v>677</v>
      </c>
      <c r="D336" s="213" t="s">
        <v>217</v>
      </c>
      <c r="E336" s="214" t="s">
        <v>3041</v>
      </c>
      <c r="F336" s="215" t="s">
        <v>3042</v>
      </c>
      <c r="G336" s="216" t="s">
        <v>424</v>
      </c>
      <c r="H336" s="217">
        <v>4</v>
      </c>
      <c r="I336" s="218"/>
      <c r="J336" s="219">
        <f>ROUND(I336*H336,2)</f>
        <v>0</v>
      </c>
      <c r="K336" s="215" t="s">
        <v>221</v>
      </c>
      <c r="L336" s="45"/>
      <c r="M336" s="220" t="s">
        <v>19</v>
      </c>
      <c r="N336" s="221" t="s">
        <v>44</v>
      </c>
      <c r="O336" s="85"/>
      <c r="P336" s="222">
        <f>O336*H336</f>
        <v>0</v>
      </c>
      <c r="Q336" s="222">
        <v>0.011679999999999999</v>
      </c>
      <c r="R336" s="222">
        <f>Q336*H336</f>
        <v>0.046719999999999998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250</v>
      </c>
      <c r="AT336" s="224" t="s">
        <v>217</v>
      </c>
      <c r="AU336" s="224" t="s">
        <v>82</v>
      </c>
      <c r="AY336" s="18" t="s">
        <v>214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80</v>
      </c>
      <c r="BK336" s="225">
        <f>ROUND(I336*H336,2)</f>
        <v>0</v>
      </c>
      <c r="BL336" s="18" t="s">
        <v>250</v>
      </c>
      <c r="BM336" s="224" t="s">
        <v>4849</v>
      </c>
    </row>
    <row r="337" s="2" customFormat="1">
      <c r="A337" s="39"/>
      <c r="B337" s="40"/>
      <c r="C337" s="41"/>
      <c r="D337" s="226" t="s">
        <v>224</v>
      </c>
      <c r="E337" s="41"/>
      <c r="F337" s="227" t="s">
        <v>3044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224</v>
      </c>
      <c r="AU337" s="18" t="s">
        <v>82</v>
      </c>
    </row>
    <row r="338" s="2" customFormat="1">
      <c r="A338" s="39"/>
      <c r="B338" s="40"/>
      <c r="C338" s="41"/>
      <c r="D338" s="231" t="s">
        <v>226</v>
      </c>
      <c r="E338" s="41"/>
      <c r="F338" s="232" t="s">
        <v>3045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226</v>
      </c>
      <c r="AU338" s="18" t="s">
        <v>82</v>
      </c>
    </row>
    <row r="339" s="2" customFormat="1" ht="16.5" customHeight="1">
      <c r="A339" s="39"/>
      <c r="B339" s="40"/>
      <c r="C339" s="213" t="s">
        <v>683</v>
      </c>
      <c r="D339" s="213" t="s">
        <v>217</v>
      </c>
      <c r="E339" s="214" t="s">
        <v>3046</v>
      </c>
      <c r="F339" s="215" t="s">
        <v>3047</v>
      </c>
      <c r="G339" s="216" t="s">
        <v>424</v>
      </c>
      <c r="H339" s="217">
        <v>2</v>
      </c>
      <c r="I339" s="218"/>
      <c r="J339" s="219">
        <f>ROUND(I339*H339,2)</f>
        <v>0</v>
      </c>
      <c r="K339" s="215" t="s">
        <v>221</v>
      </c>
      <c r="L339" s="45"/>
      <c r="M339" s="220" t="s">
        <v>19</v>
      </c>
      <c r="N339" s="221" t="s">
        <v>44</v>
      </c>
      <c r="O339" s="85"/>
      <c r="P339" s="222">
        <f>O339*H339</f>
        <v>0</v>
      </c>
      <c r="Q339" s="222">
        <v>0.01951</v>
      </c>
      <c r="R339" s="222">
        <f>Q339*H339</f>
        <v>0.039019999999999999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250</v>
      </c>
      <c r="AT339" s="224" t="s">
        <v>217</v>
      </c>
      <c r="AU339" s="224" t="s">
        <v>82</v>
      </c>
      <c r="AY339" s="18" t="s">
        <v>214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80</v>
      </c>
      <c r="BK339" s="225">
        <f>ROUND(I339*H339,2)</f>
        <v>0</v>
      </c>
      <c r="BL339" s="18" t="s">
        <v>250</v>
      </c>
      <c r="BM339" s="224" t="s">
        <v>4850</v>
      </c>
    </row>
    <row r="340" s="2" customFormat="1">
      <c r="A340" s="39"/>
      <c r="B340" s="40"/>
      <c r="C340" s="41"/>
      <c r="D340" s="226" t="s">
        <v>224</v>
      </c>
      <c r="E340" s="41"/>
      <c r="F340" s="227" t="s">
        <v>3049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224</v>
      </c>
      <c r="AU340" s="18" t="s">
        <v>82</v>
      </c>
    </row>
    <row r="341" s="2" customFormat="1">
      <c r="A341" s="39"/>
      <c r="B341" s="40"/>
      <c r="C341" s="41"/>
      <c r="D341" s="231" t="s">
        <v>226</v>
      </c>
      <c r="E341" s="41"/>
      <c r="F341" s="232" t="s">
        <v>3050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226</v>
      </c>
      <c r="AU341" s="18" t="s">
        <v>82</v>
      </c>
    </row>
    <row r="342" s="2" customFormat="1" ht="16.5" customHeight="1">
      <c r="A342" s="39"/>
      <c r="B342" s="40"/>
      <c r="C342" s="213" t="s">
        <v>690</v>
      </c>
      <c r="D342" s="213" t="s">
        <v>217</v>
      </c>
      <c r="E342" s="214" t="s">
        <v>4851</v>
      </c>
      <c r="F342" s="215" t="s">
        <v>4852</v>
      </c>
      <c r="G342" s="216" t="s">
        <v>424</v>
      </c>
      <c r="H342" s="217">
        <v>1</v>
      </c>
      <c r="I342" s="218"/>
      <c r="J342" s="219">
        <f>ROUND(I342*H342,2)</f>
        <v>0</v>
      </c>
      <c r="K342" s="215" t="s">
        <v>221</v>
      </c>
      <c r="L342" s="45"/>
      <c r="M342" s="220" t="s">
        <v>19</v>
      </c>
      <c r="N342" s="221" t="s">
        <v>44</v>
      </c>
      <c r="O342" s="85"/>
      <c r="P342" s="222">
        <f>O342*H342</f>
        <v>0</v>
      </c>
      <c r="Q342" s="222">
        <v>0.0047699999999999999</v>
      </c>
      <c r="R342" s="222">
        <f>Q342*H342</f>
        <v>0.0047699999999999999</v>
      </c>
      <c r="S342" s="222">
        <v>0</v>
      </c>
      <c r="T342" s="223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250</v>
      </c>
      <c r="AT342" s="224" t="s">
        <v>217</v>
      </c>
      <c r="AU342" s="224" t="s">
        <v>82</v>
      </c>
      <c r="AY342" s="18" t="s">
        <v>214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80</v>
      </c>
      <c r="BK342" s="225">
        <f>ROUND(I342*H342,2)</f>
        <v>0</v>
      </c>
      <c r="BL342" s="18" t="s">
        <v>250</v>
      </c>
      <c r="BM342" s="224" t="s">
        <v>4853</v>
      </c>
    </row>
    <row r="343" s="2" customFormat="1">
      <c r="A343" s="39"/>
      <c r="B343" s="40"/>
      <c r="C343" s="41"/>
      <c r="D343" s="226" t="s">
        <v>224</v>
      </c>
      <c r="E343" s="41"/>
      <c r="F343" s="227" t="s">
        <v>4854</v>
      </c>
      <c r="G343" s="41"/>
      <c r="H343" s="41"/>
      <c r="I343" s="228"/>
      <c r="J343" s="41"/>
      <c r="K343" s="41"/>
      <c r="L343" s="45"/>
      <c r="M343" s="229"/>
      <c r="N343" s="230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224</v>
      </c>
      <c r="AU343" s="18" t="s">
        <v>82</v>
      </c>
    </row>
    <row r="344" s="2" customFormat="1">
      <c r="A344" s="39"/>
      <c r="B344" s="40"/>
      <c r="C344" s="41"/>
      <c r="D344" s="231" t="s">
        <v>226</v>
      </c>
      <c r="E344" s="41"/>
      <c r="F344" s="232" t="s">
        <v>4855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226</v>
      </c>
      <c r="AU344" s="18" t="s">
        <v>82</v>
      </c>
    </row>
    <row r="345" s="2" customFormat="1" ht="16.5" customHeight="1">
      <c r="A345" s="39"/>
      <c r="B345" s="40"/>
      <c r="C345" s="213" t="s">
        <v>694</v>
      </c>
      <c r="D345" s="213" t="s">
        <v>217</v>
      </c>
      <c r="E345" s="214" t="s">
        <v>4856</v>
      </c>
      <c r="F345" s="215" t="s">
        <v>4857</v>
      </c>
      <c r="G345" s="216" t="s">
        <v>603</v>
      </c>
      <c r="H345" s="217">
        <v>1</v>
      </c>
      <c r="I345" s="218"/>
      <c r="J345" s="219">
        <f>ROUND(I345*H345,2)</f>
        <v>0</v>
      </c>
      <c r="K345" s="215" t="s">
        <v>19</v>
      </c>
      <c r="L345" s="45"/>
      <c r="M345" s="220" t="s">
        <v>19</v>
      </c>
      <c r="N345" s="221" t="s">
        <v>44</v>
      </c>
      <c r="O345" s="85"/>
      <c r="P345" s="222">
        <f>O345*H345</f>
        <v>0</v>
      </c>
      <c r="Q345" s="222">
        <v>0</v>
      </c>
      <c r="R345" s="222">
        <f>Q345*H345</f>
        <v>0</v>
      </c>
      <c r="S345" s="222">
        <v>0</v>
      </c>
      <c r="T345" s="223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4" t="s">
        <v>334</v>
      </c>
      <c r="AT345" s="224" t="s">
        <v>217</v>
      </c>
      <c r="AU345" s="224" t="s">
        <v>82</v>
      </c>
      <c r="AY345" s="18" t="s">
        <v>214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8" t="s">
        <v>80</v>
      </c>
      <c r="BK345" s="225">
        <f>ROUND(I345*H345,2)</f>
        <v>0</v>
      </c>
      <c r="BL345" s="18" t="s">
        <v>334</v>
      </c>
      <c r="BM345" s="224" t="s">
        <v>4858</v>
      </c>
    </row>
    <row r="346" s="2" customFormat="1">
      <c r="A346" s="39"/>
      <c r="B346" s="40"/>
      <c r="C346" s="41"/>
      <c r="D346" s="226" t="s">
        <v>224</v>
      </c>
      <c r="E346" s="41"/>
      <c r="F346" s="227" t="s">
        <v>4857</v>
      </c>
      <c r="G346" s="41"/>
      <c r="H346" s="41"/>
      <c r="I346" s="228"/>
      <c r="J346" s="41"/>
      <c r="K346" s="41"/>
      <c r="L346" s="45"/>
      <c r="M346" s="229"/>
      <c r="N346" s="230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224</v>
      </c>
      <c r="AU346" s="18" t="s">
        <v>82</v>
      </c>
    </row>
    <row r="347" s="2" customFormat="1" ht="16.5" customHeight="1">
      <c r="A347" s="39"/>
      <c r="B347" s="40"/>
      <c r="C347" s="213" t="s">
        <v>700</v>
      </c>
      <c r="D347" s="213" t="s">
        <v>217</v>
      </c>
      <c r="E347" s="214" t="s">
        <v>4859</v>
      </c>
      <c r="F347" s="215" t="s">
        <v>4860</v>
      </c>
      <c r="G347" s="216" t="s">
        <v>424</v>
      </c>
      <c r="H347" s="217">
        <v>1</v>
      </c>
      <c r="I347" s="218"/>
      <c r="J347" s="219">
        <f>ROUND(I347*H347,2)</f>
        <v>0</v>
      </c>
      <c r="K347" s="215" t="s">
        <v>221</v>
      </c>
      <c r="L347" s="45"/>
      <c r="M347" s="220" t="s">
        <v>19</v>
      </c>
      <c r="N347" s="221" t="s">
        <v>44</v>
      </c>
      <c r="O347" s="85"/>
      <c r="P347" s="222">
        <f>O347*H347</f>
        <v>0</v>
      </c>
      <c r="Q347" s="222">
        <v>0.0060600000000000003</v>
      </c>
      <c r="R347" s="222">
        <f>Q347*H347</f>
        <v>0.0060600000000000003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250</v>
      </c>
      <c r="AT347" s="224" t="s">
        <v>217</v>
      </c>
      <c r="AU347" s="224" t="s">
        <v>82</v>
      </c>
      <c r="AY347" s="18" t="s">
        <v>214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80</v>
      </c>
      <c r="BK347" s="225">
        <f>ROUND(I347*H347,2)</f>
        <v>0</v>
      </c>
      <c r="BL347" s="18" t="s">
        <v>250</v>
      </c>
      <c r="BM347" s="224" t="s">
        <v>4861</v>
      </c>
    </row>
    <row r="348" s="2" customFormat="1">
      <c r="A348" s="39"/>
      <c r="B348" s="40"/>
      <c r="C348" s="41"/>
      <c r="D348" s="226" t="s">
        <v>224</v>
      </c>
      <c r="E348" s="41"/>
      <c r="F348" s="227" t="s">
        <v>4862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224</v>
      </c>
      <c r="AU348" s="18" t="s">
        <v>82</v>
      </c>
    </row>
    <row r="349" s="2" customFormat="1">
      <c r="A349" s="39"/>
      <c r="B349" s="40"/>
      <c r="C349" s="41"/>
      <c r="D349" s="231" t="s">
        <v>226</v>
      </c>
      <c r="E349" s="41"/>
      <c r="F349" s="232" t="s">
        <v>4863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226</v>
      </c>
      <c r="AU349" s="18" t="s">
        <v>82</v>
      </c>
    </row>
    <row r="350" s="2" customFormat="1" ht="16.5" customHeight="1">
      <c r="A350" s="39"/>
      <c r="B350" s="40"/>
      <c r="C350" s="213" t="s">
        <v>705</v>
      </c>
      <c r="D350" s="213" t="s">
        <v>217</v>
      </c>
      <c r="E350" s="214" t="s">
        <v>4864</v>
      </c>
      <c r="F350" s="215" t="s">
        <v>4865</v>
      </c>
      <c r="G350" s="216" t="s">
        <v>603</v>
      </c>
      <c r="H350" s="217">
        <v>2</v>
      </c>
      <c r="I350" s="218"/>
      <c r="J350" s="219">
        <f>ROUND(I350*H350,2)</f>
        <v>0</v>
      </c>
      <c r="K350" s="215" t="s">
        <v>19</v>
      </c>
      <c r="L350" s="45"/>
      <c r="M350" s="220" t="s">
        <v>19</v>
      </c>
      <c r="N350" s="221" t="s">
        <v>44</v>
      </c>
      <c r="O350" s="85"/>
      <c r="P350" s="222">
        <f>O350*H350</f>
        <v>0</v>
      </c>
      <c r="Q350" s="222">
        <v>0</v>
      </c>
      <c r="R350" s="222">
        <f>Q350*H350</f>
        <v>0</v>
      </c>
      <c r="S350" s="222">
        <v>0</v>
      </c>
      <c r="T350" s="223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334</v>
      </c>
      <c r="AT350" s="224" t="s">
        <v>217</v>
      </c>
      <c r="AU350" s="224" t="s">
        <v>82</v>
      </c>
      <c r="AY350" s="18" t="s">
        <v>214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80</v>
      </c>
      <c r="BK350" s="225">
        <f>ROUND(I350*H350,2)</f>
        <v>0</v>
      </c>
      <c r="BL350" s="18" t="s">
        <v>334</v>
      </c>
      <c r="BM350" s="224" t="s">
        <v>1297</v>
      </c>
    </row>
    <row r="351" s="2" customFormat="1">
      <c r="A351" s="39"/>
      <c r="B351" s="40"/>
      <c r="C351" s="41"/>
      <c r="D351" s="226" t="s">
        <v>224</v>
      </c>
      <c r="E351" s="41"/>
      <c r="F351" s="227" t="s">
        <v>4865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224</v>
      </c>
      <c r="AU351" s="18" t="s">
        <v>82</v>
      </c>
    </row>
    <row r="352" s="13" customFormat="1">
      <c r="A352" s="13"/>
      <c r="B352" s="233"/>
      <c r="C352" s="234"/>
      <c r="D352" s="226" t="s">
        <v>242</v>
      </c>
      <c r="E352" s="254" t="s">
        <v>19</v>
      </c>
      <c r="F352" s="235" t="s">
        <v>4723</v>
      </c>
      <c r="G352" s="234"/>
      <c r="H352" s="236">
        <v>2</v>
      </c>
      <c r="I352" s="237"/>
      <c r="J352" s="234"/>
      <c r="K352" s="234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242</v>
      </c>
      <c r="AU352" s="242" t="s">
        <v>82</v>
      </c>
      <c r="AV352" s="13" t="s">
        <v>82</v>
      </c>
      <c r="AW352" s="13" t="s">
        <v>35</v>
      </c>
      <c r="AX352" s="13" t="s">
        <v>80</v>
      </c>
      <c r="AY352" s="242" t="s">
        <v>214</v>
      </c>
    </row>
    <row r="353" s="2" customFormat="1" ht="16.5" customHeight="1">
      <c r="A353" s="39"/>
      <c r="B353" s="40"/>
      <c r="C353" s="213" t="s">
        <v>709</v>
      </c>
      <c r="D353" s="213" t="s">
        <v>217</v>
      </c>
      <c r="E353" s="214" t="s">
        <v>4866</v>
      </c>
      <c r="F353" s="215" t="s">
        <v>4867</v>
      </c>
      <c r="G353" s="216" t="s">
        <v>424</v>
      </c>
      <c r="H353" s="217">
        <v>2</v>
      </c>
      <c r="I353" s="218"/>
      <c r="J353" s="219">
        <f>ROUND(I353*H353,2)</f>
        <v>0</v>
      </c>
      <c r="K353" s="215" t="s">
        <v>221</v>
      </c>
      <c r="L353" s="45"/>
      <c r="M353" s="220" t="s">
        <v>19</v>
      </c>
      <c r="N353" s="221" t="s">
        <v>44</v>
      </c>
      <c r="O353" s="85"/>
      <c r="P353" s="222">
        <f>O353*H353</f>
        <v>0</v>
      </c>
      <c r="Q353" s="222">
        <v>0.0076499999999999997</v>
      </c>
      <c r="R353" s="222">
        <f>Q353*H353</f>
        <v>0.015299999999999999</v>
      </c>
      <c r="S353" s="222">
        <v>0</v>
      </c>
      <c r="T353" s="223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4" t="s">
        <v>250</v>
      </c>
      <c r="AT353" s="224" t="s">
        <v>217</v>
      </c>
      <c r="AU353" s="224" t="s">
        <v>82</v>
      </c>
      <c r="AY353" s="18" t="s">
        <v>214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8" t="s">
        <v>80</v>
      </c>
      <c r="BK353" s="225">
        <f>ROUND(I353*H353,2)</f>
        <v>0</v>
      </c>
      <c r="BL353" s="18" t="s">
        <v>250</v>
      </c>
      <c r="BM353" s="224" t="s">
        <v>4868</v>
      </c>
    </row>
    <row r="354" s="2" customFormat="1">
      <c r="A354" s="39"/>
      <c r="B354" s="40"/>
      <c r="C354" s="41"/>
      <c r="D354" s="226" t="s">
        <v>224</v>
      </c>
      <c r="E354" s="41"/>
      <c r="F354" s="227" t="s">
        <v>4869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224</v>
      </c>
      <c r="AU354" s="18" t="s">
        <v>82</v>
      </c>
    </row>
    <row r="355" s="2" customFormat="1">
      <c r="A355" s="39"/>
      <c r="B355" s="40"/>
      <c r="C355" s="41"/>
      <c r="D355" s="231" t="s">
        <v>226</v>
      </c>
      <c r="E355" s="41"/>
      <c r="F355" s="232" t="s">
        <v>4870</v>
      </c>
      <c r="G355" s="41"/>
      <c r="H355" s="41"/>
      <c r="I355" s="228"/>
      <c r="J355" s="41"/>
      <c r="K355" s="41"/>
      <c r="L355" s="45"/>
      <c r="M355" s="229"/>
      <c r="N355" s="230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226</v>
      </c>
      <c r="AU355" s="18" t="s">
        <v>82</v>
      </c>
    </row>
    <row r="356" s="2" customFormat="1" ht="16.5" customHeight="1">
      <c r="A356" s="39"/>
      <c r="B356" s="40"/>
      <c r="C356" s="213" t="s">
        <v>715</v>
      </c>
      <c r="D356" s="213" t="s">
        <v>217</v>
      </c>
      <c r="E356" s="214" t="s">
        <v>4871</v>
      </c>
      <c r="F356" s="215" t="s">
        <v>4872</v>
      </c>
      <c r="G356" s="216" t="s">
        <v>603</v>
      </c>
      <c r="H356" s="217">
        <v>2</v>
      </c>
      <c r="I356" s="218"/>
      <c r="J356" s="219">
        <f>ROUND(I356*H356,2)</f>
        <v>0</v>
      </c>
      <c r="K356" s="215" t="s">
        <v>19</v>
      </c>
      <c r="L356" s="45"/>
      <c r="M356" s="220" t="s">
        <v>19</v>
      </c>
      <c r="N356" s="221" t="s">
        <v>44</v>
      </c>
      <c r="O356" s="85"/>
      <c r="P356" s="222">
        <f>O356*H356</f>
        <v>0</v>
      </c>
      <c r="Q356" s="222">
        <v>0</v>
      </c>
      <c r="R356" s="222">
        <f>Q356*H356</f>
        <v>0</v>
      </c>
      <c r="S356" s="222">
        <v>0</v>
      </c>
      <c r="T356" s="22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334</v>
      </c>
      <c r="AT356" s="224" t="s">
        <v>217</v>
      </c>
      <c r="AU356" s="224" t="s">
        <v>82</v>
      </c>
      <c r="AY356" s="18" t="s">
        <v>214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80</v>
      </c>
      <c r="BK356" s="225">
        <f>ROUND(I356*H356,2)</f>
        <v>0</v>
      </c>
      <c r="BL356" s="18" t="s">
        <v>334</v>
      </c>
      <c r="BM356" s="224" t="s">
        <v>4873</v>
      </c>
    </row>
    <row r="357" s="2" customFormat="1">
      <c r="A357" s="39"/>
      <c r="B357" s="40"/>
      <c r="C357" s="41"/>
      <c r="D357" s="226" t="s">
        <v>224</v>
      </c>
      <c r="E357" s="41"/>
      <c r="F357" s="227" t="s">
        <v>4872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224</v>
      </c>
      <c r="AU357" s="18" t="s">
        <v>82</v>
      </c>
    </row>
    <row r="358" s="2" customFormat="1" ht="16.5" customHeight="1">
      <c r="A358" s="39"/>
      <c r="B358" s="40"/>
      <c r="C358" s="213" t="s">
        <v>722</v>
      </c>
      <c r="D358" s="213" t="s">
        <v>217</v>
      </c>
      <c r="E358" s="214" t="s">
        <v>3060</v>
      </c>
      <c r="F358" s="215" t="s">
        <v>3061</v>
      </c>
      <c r="G358" s="216" t="s">
        <v>424</v>
      </c>
      <c r="H358" s="217">
        <v>1</v>
      </c>
      <c r="I358" s="218"/>
      <c r="J358" s="219">
        <f>ROUND(I358*H358,2)</f>
        <v>0</v>
      </c>
      <c r="K358" s="215" t="s">
        <v>221</v>
      </c>
      <c r="L358" s="45"/>
      <c r="M358" s="220" t="s">
        <v>19</v>
      </c>
      <c r="N358" s="221" t="s">
        <v>44</v>
      </c>
      <c r="O358" s="85"/>
      <c r="P358" s="222">
        <f>O358*H358</f>
        <v>0</v>
      </c>
      <c r="Q358" s="222">
        <v>0.019009999999999999</v>
      </c>
      <c r="R358" s="222">
        <f>Q358*H358</f>
        <v>0.019009999999999999</v>
      </c>
      <c r="S358" s="222">
        <v>0</v>
      </c>
      <c r="T358" s="22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250</v>
      </c>
      <c r="AT358" s="224" t="s">
        <v>217</v>
      </c>
      <c r="AU358" s="224" t="s">
        <v>82</v>
      </c>
      <c r="AY358" s="18" t="s">
        <v>214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80</v>
      </c>
      <c r="BK358" s="225">
        <f>ROUND(I358*H358,2)</f>
        <v>0</v>
      </c>
      <c r="BL358" s="18" t="s">
        <v>250</v>
      </c>
      <c r="BM358" s="224" t="s">
        <v>4874</v>
      </c>
    </row>
    <row r="359" s="2" customFormat="1">
      <c r="A359" s="39"/>
      <c r="B359" s="40"/>
      <c r="C359" s="41"/>
      <c r="D359" s="226" t="s">
        <v>224</v>
      </c>
      <c r="E359" s="41"/>
      <c r="F359" s="227" t="s">
        <v>3063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224</v>
      </c>
      <c r="AU359" s="18" t="s">
        <v>82</v>
      </c>
    </row>
    <row r="360" s="2" customFormat="1">
      <c r="A360" s="39"/>
      <c r="B360" s="40"/>
      <c r="C360" s="41"/>
      <c r="D360" s="231" t="s">
        <v>226</v>
      </c>
      <c r="E360" s="41"/>
      <c r="F360" s="232" t="s">
        <v>3064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226</v>
      </c>
      <c r="AU360" s="18" t="s">
        <v>82</v>
      </c>
    </row>
    <row r="361" s="2" customFormat="1" ht="16.5" customHeight="1">
      <c r="A361" s="39"/>
      <c r="B361" s="40"/>
      <c r="C361" s="213" t="s">
        <v>726</v>
      </c>
      <c r="D361" s="213" t="s">
        <v>217</v>
      </c>
      <c r="E361" s="214" t="s">
        <v>4875</v>
      </c>
      <c r="F361" s="215" t="s">
        <v>4876</v>
      </c>
      <c r="G361" s="216" t="s">
        <v>603</v>
      </c>
      <c r="H361" s="217">
        <v>1</v>
      </c>
      <c r="I361" s="218"/>
      <c r="J361" s="219">
        <f>ROUND(I361*H361,2)</f>
        <v>0</v>
      </c>
      <c r="K361" s="215" t="s">
        <v>19</v>
      </c>
      <c r="L361" s="45"/>
      <c r="M361" s="220" t="s">
        <v>19</v>
      </c>
      <c r="N361" s="221" t="s">
        <v>44</v>
      </c>
      <c r="O361" s="85"/>
      <c r="P361" s="222">
        <f>O361*H361</f>
        <v>0</v>
      </c>
      <c r="Q361" s="222">
        <v>0</v>
      </c>
      <c r="R361" s="222">
        <f>Q361*H361</f>
        <v>0</v>
      </c>
      <c r="S361" s="222">
        <v>0</v>
      </c>
      <c r="T361" s="223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4" t="s">
        <v>334</v>
      </c>
      <c r="AT361" s="224" t="s">
        <v>217</v>
      </c>
      <c r="AU361" s="224" t="s">
        <v>82</v>
      </c>
      <c r="AY361" s="18" t="s">
        <v>214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8" t="s">
        <v>80</v>
      </c>
      <c r="BK361" s="225">
        <f>ROUND(I361*H361,2)</f>
        <v>0</v>
      </c>
      <c r="BL361" s="18" t="s">
        <v>334</v>
      </c>
      <c r="BM361" s="224" t="s">
        <v>4877</v>
      </c>
    </row>
    <row r="362" s="2" customFormat="1">
      <c r="A362" s="39"/>
      <c r="B362" s="40"/>
      <c r="C362" s="41"/>
      <c r="D362" s="226" t="s">
        <v>224</v>
      </c>
      <c r="E362" s="41"/>
      <c r="F362" s="227" t="s">
        <v>4876</v>
      </c>
      <c r="G362" s="41"/>
      <c r="H362" s="41"/>
      <c r="I362" s="228"/>
      <c r="J362" s="41"/>
      <c r="K362" s="41"/>
      <c r="L362" s="45"/>
      <c r="M362" s="229"/>
      <c r="N362" s="230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224</v>
      </c>
      <c r="AU362" s="18" t="s">
        <v>82</v>
      </c>
    </row>
    <row r="363" s="2" customFormat="1" ht="16.5" customHeight="1">
      <c r="A363" s="39"/>
      <c r="B363" s="40"/>
      <c r="C363" s="213" t="s">
        <v>732</v>
      </c>
      <c r="D363" s="213" t="s">
        <v>217</v>
      </c>
      <c r="E363" s="214" t="s">
        <v>4878</v>
      </c>
      <c r="F363" s="215" t="s">
        <v>4879</v>
      </c>
      <c r="G363" s="216" t="s">
        <v>277</v>
      </c>
      <c r="H363" s="217">
        <v>1</v>
      </c>
      <c r="I363" s="218"/>
      <c r="J363" s="219">
        <f>ROUND(I363*H363,2)</f>
        <v>0</v>
      </c>
      <c r="K363" s="215" t="s">
        <v>221</v>
      </c>
      <c r="L363" s="45"/>
      <c r="M363" s="220" t="s">
        <v>19</v>
      </c>
      <c r="N363" s="221" t="s">
        <v>44</v>
      </c>
      <c r="O363" s="85"/>
      <c r="P363" s="222">
        <f>O363*H363</f>
        <v>0</v>
      </c>
      <c r="Q363" s="222">
        <v>0.00060999999999999997</v>
      </c>
      <c r="R363" s="222">
        <f>Q363*H363</f>
        <v>0.00060999999999999997</v>
      </c>
      <c r="S363" s="222">
        <v>0</v>
      </c>
      <c r="T363" s="223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4" t="s">
        <v>250</v>
      </c>
      <c r="AT363" s="224" t="s">
        <v>217</v>
      </c>
      <c r="AU363" s="224" t="s">
        <v>82</v>
      </c>
      <c r="AY363" s="18" t="s">
        <v>214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8" t="s">
        <v>80</v>
      </c>
      <c r="BK363" s="225">
        <f>ROUND(I363*H363,2)</f>
        <v>0</v>
      </c>
      <c r="BL363" s="18" t="s">
        <v>250</v>
      </c>
      <c r="BM363" s="224" t="s">
        <v>4880</v>
      </c>
    </row>
    <row r="364" s="2" customFormat="1">
      <c r="A364" s="39"/>
      <c r="B364" s="40"/>
      <c r="C364" s="41"/>
      <c r="D364" s="226" t="s">
        <v>224</v>
      </c>
      <c r="E364" s="41"/>
      <c r="F364" s="227" t="s">
        <v>4881</v>
      </c>
      <c r="G364" s="41"/>
      <c r="H364" s="41"/>
      <c r="I364" s="228"/>
      <c r="J364" s="41"/>
      <c r="K364" s="41"/>
      <c r="L364" s="45"/>
      <c r="M364" s="229"/>
      <c r="N364" s="230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224</v>
      </c>
      <c r="AU364" s="18" t="s">
        <v>82</v>
      </c>
    </row>
    <row r="365" s="2" customFormat="1">
      <c r="A365" s="39"/>
      <c r="B365" s="40"/>
      <c r="C365" s="41"/>
      <c r="D365" s="231" t="s">
        <v>226</v>
      </c>
      <c r="E365" s="41"/>
      <c r="F365" s="232" t="s">
        <v>4882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226</v>
      </c>
      <c r="AU365" s="18" t="s">
        <v>82</v>
      </c>
    </row>
    <row r="366" s="2" customFormat="1" ht="16.5" customHeight="1">
      <c r="A366" s="39"/>
      <c r="B366" s="40"/>
      <c r="C366" s="213" t="s">
        <v>738</v>
      </c>
      <c r="D366" s="213" t="s">
        <v>217</v>
      </c>
      <c r="E366" s="214" t="s">
        <v>4883</v>
      </c>
      <c r="F366" s="215" t="s">
        <v>4884</v>
      </c>
      <c r="G366" s="216" t="s">
        <v>277</v>
      </c>
      <c r="H366" s="217">
        <v>1</v>
      </c>
      <c r="I366" s="218"/>
      <c r="J366" s="219">
        <f>ROUND(I366*H366,2)</f>
        <v>0</v>
      </c>
      <c r="K366" s="215" t="s">
        <v>19</v>
      </c>
      <c r="L366" s="45"/>
      <c r="M366" s="220" t="s">
        <v>19</v>
      </c>
      <c r="N366" s="221" t="s">
        <v>44</v>
      </c>
      <c r="O366" s="85"/>
      <c r="P366" s="222">
        <f>O366*H366</f>
        <v>0</v>
      </c>
      <c r="Q366" s="222">
        <v>0.0020999999999999999</v>
      </c>
      <c r="R366" s="222">
        <f>Q366*H366</f>
        <v>0.0020999999999999999</v>
      </c>
      <c r="S366" s="222">
        <v>0</v>
      </c>
      <c r="T366" s="223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250</v>
      </c>
      <c r="AT366" s="224" t="s">
        <v>217</v>
      </c>
      <c r="AU366" s="224" t="s">
        <v>82</v>
      </c>
      <c r="AY366" s="18" t="s">
        <v>214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80</v>
      </c>
      <c r="BK366" s="225">
        <f>ROUND(I366*H366,2)</f>
        <v>0</v>
      </c>
      <c r="BL366" s="18" t="s">
        <v>250</v>
      </c>
      <c r="BM366" s="224" t="s">
        <v>4885</v>
      </c>
    </row>
    <row r="367" s="2" customFormat="1">
      <c r="A367" s="39"/>
      <c r="B367" s="40"/>
      <c r="C367" s="41"/>
      <c r="D367" s="226" t="s">
        <v>224</v>
      </c>
      <c r="E367" s="41"/>
      <c r="F367" s="227" t="s">
        <v>4884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224</v>
      </c>
      <c r="AU367" s="18" t="s">
        <v>82</v>
      </c>
    </row>
    <row r="368" s="2" customFormat="1" ht="16.5" customHeight="1">
      <c r="A368" s="39"/>
      <c r="B368" s="40"/>
      <c r="C368" s="213" t="s">
        <v>742</v>
      </c>
      <c r="D368" s="213" t="s">
        <v>217</v>
      </c>
      <c r="E368" s="214" t="s">
        <v>4886</v>
      </c>
      <c r="F368" s="215" t="s">
        <v>4887</v>
      </c>
      <c r="G368" s="216" t="s">
        <v>277</v>
      </c>
      <c r="H368" s="217">
        <v>2</v>
      </c>
      <c r="I368" s="218"/>
      <c r="J368" s="219">
        <f>ROUND(I368*H368,2)</f>
        <v>0</v>
      </c>
      <c r="K368" s="215" t="s">
        <v>19</v>
      </c>
      <c r="L368" s="45"/>
      <c r="M368" s="220" t="s">
        <v>19</v>
      </c>
      <c r="N368" s="221" t="s">
        <v>44</v>
      </c>
      <c r="O368" s="85"/>
      <c r="P368" s="222">
        <f>O368*H368</f>
        <v>0</v>
      </c>
      <c r="Q368" s="222">
        <v>0.00014999999999999999</v>
      </c>
      <c r="R368" s="222">
        <f>Q368*H368</f>
        <v>0.00029999999999999997</v>
      </c>
      <c r="S368" s="222">
        <v>0</v>
      </c>
      <c r="T368" s="223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4" t="s">
        <v>250</v>
      </c>
      <c r="AT368" s="224" t="s">
        <v>217</v>
      </c>
      <c r="AU368" s="224" t="s">
        <v>82</v>
      </c>
      <c r="AY368" s="18" t="s">
        <v>214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8" t="s">
        <v>80</v>
      </c>
      <c r="BK368" s="225">
        <f>ROUND(I368*H368,2)</f>
        <v>0</v>
      </c>
      <c r="BL368" s="18" t="s">
        <v>250</v>
      </c>
      <c r="BM368" s="224" t="s">
        <v>4888</v>
      </c>
    </row>
    <row r="369" s="2" customFormat="1">
      <c r="A369" s="39"/>
      <c r="B369" s="40"/>
      <c r="C369" s="41"/>
      <c r="D369" s="226" t="s">
        <v>224</v>
      </c>
      <c r="E369" s="41"/>
      <c r="F369" s="227" t="s">
        <v>4889</v>
      </c>
      <c r="G369" s="41"/>
      <c r="H369" s="41"/>
      <c r="I369" s="228"/>
      <c r="J369" s="41"/>
      <c r="K369" s="41"/>
      <c r="L369" s="45"/>
      <c r="M369" s="229"/>
      <c r="N369" s="230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224</v>
      </c>
      <c r="AU369" s="18" t="s">
        <v>82</v>
      </c>
    </row>
    <row r="370" s="2" customFormat="1" ht="16.5" customHeight="1">
      <c r="A370" s="39"/>
      <c r="B370" s="40"/>
      <c r="C370" s="213" t="s">
        <v>748</v>
      </c>
      <c r="D370" s="213" t="s">
        <v>217</v>
      </c>
      <c r="E370" s="214" t="s">
        <v>4890</v>
      </c>
      <c r="F370" s="215" t="s">
        <v>4891</v>
      </c>
      <c r="G370" s="216" t="s">
        <v>277</v>
      </c>
      <c r="H370" s="217">
        <v>32</v>
      </c>
      <c r="I370" s="218"/>
      <c r="J370" s="219">
        <f>ROUND(I370*H370,2)</f>
        <v>0</v>
      </c>
      <c r="K370" s="215" t="s">
        <v>19</v>
      </c>
      <c r="L370" s="45"/>
      <c r="M370" s="220" t="s">
        <v>19</v>
      </c>
      <c r="N370" s="221" t="s">
        <v>44</v>
      </c>
      <c r="O370" s="85"/>
      <c r="P370" s="222">
        <f>O370*H370</f>
        <v>0</v>
      </c>
      <c r="Q370" s="222">
        <v>0.00024000000000000001</v>
      </c>
      <c r="R370" s="222">
        <f>Q370*H370</f>
        <v>0.0076800000000000002</v>
      </c>
      <c r="S370" s="222">
        <v>0</v>
      </c>
      <c r="T370" s="223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4" t="s">
        <v>250</v>
      </c>
      <c r="AT370" s="224" t="s">
        <v>217</v>
      </c>
      <c r="AU370" s="224" t="s">
        <v>82</v>
      </c>
      <c r="AY370" s="18" t="s">
        <v>214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8" t="s">
        <v>80</v>
      </c>
      <c r="BK370" s="225">
        <f>ROUND(I370*H370,2)</f>
        <v>0</v>
      </c>
      <c r="BL370" s="18" t="s">
        <v>250</v>
      </c>
      <c r="BM370" s="224" t="s">
        <v>1169</v>
      </c>
    </row>
    <row r="371" s="2" customFormat="1">
      <c r="A371" s="39"/>
      <c r="B371" s="40"/>
      <c r="C371" s="41"/>
      <c r="D371" s="226" t="s">
        <v>224</v>
      </c>
      <c r="E371" s="41"/>
      <c r="F371" s="227" t="s">
        <v>4891</v>
      </c>
      <c r="G371" s="41"/>
      <c r="H371" s="41"/>
      <c r="I371" s="228"/>
      <c r="J371" s="41"/>
      <c r="K371" s="41"/>
      <c r="L371" s="45"/>
      <c r="M371" s="229"/>
      <c r="N371" s="230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224</v>
      </c>
      <c r="AU371" s="18" t="s">
        <v>82</v>
      </c>
    </row>
    <row r="372" s="13" customFormat="1">
      <c r="A372" s="13"/>
      <c r="B372" s="233"/>
      <c r="C372" s="234"/>
      <c r="D372" s="226" t="s">
        <v>242</v>
      </c>
      <c r="E372" s="254" t="s">
        <v>19</v>
      </c>
      <c r="F372" s="235" t="s">
        <v>4892</v>
      </c>
      <c r="G372" s="234"/>
      <c r="H372" s="236">
        <v>32</v>
      </c>
      <c r="I372" s="237"/>
      <c r="J372" s="234"/>
      <c r="K372" s="234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242</v>
      </c>
      <c r="AU372" s="242" t="s">
        <v>82</v>
      </c>
      <c r="AV372" s="13" t="s">
        <v>82</v>
      </c>
      <c r="AW372" s="13" t="s">
        <v>35</v>
      </c>
      <c r="AX372" s="13" t="s">
        <v>80</v>
      </c>
      <c r="AY372" s="242" t="s">
        <v>214</v>
      </c>
    </row>
    <row r="373" s="2" customFormat="1" ht="16.5" customHeight="1">
      <c r="A373" s="39"/>
      <c r="B373" s="40"/>
      <c r="C373" s="213" t="s">
        <v>754</v>
      </c>
      <c r="D373" s="213" t="s">
        <v>217</v>
      </c>
      <c r="E373" s="214" t="s">
        <v>4893</v>
      </c>
      <c r="F373" s="215" t="s">
        <v>4894</v>
      </c>
      <c r="G373" s="216" t="s">
        <v>277</v>
      </c>
      <c r="H373" s="217">
        <v>16</v>
      </c>
      <c r="I373" s="218"/>
      <c r="J373" s="219">
        <f>ROUND(I373*H373,2)</f>
        <v>0</v>
      </c>
      <c r="K373" s="215" t="s">
        <v>19</v>
      </c>
      <c r="L373" s="45"/>
      <c r="M373" s="220" t="s">
        <v>19</v>
      </c>
      <c r="N373" s="221" t="s">
        <v>44</v>
      </c>
      <c r="O373" s="85"/>
      <c r="P373" s="222">
        <f>O373*H373</f>
        <v>0</v>
      </c>
      <c r="Q373" s="222">
        <v>0.00018000000000000001</v>
      </c>
      <c r="R373" s="222">
        <f>Q373*H373</f>
        <v>0.0028800000000000002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250</v>
      </c>
      <c r="AT373" s="224" t="s">
        <v>217</v>
      </c>
      <c r="AU373" s="224" t="s">
        <v>82</v>
      </c>
      <c r="AY373" s="18" t="s">
        <v>214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80</v>
      </c>
      <c r="BK373" s="225">
        <f>ROUND(I373*H373,2)</f>
        <v>0</v>
      </c>
      <c r="BL373" s="18" t="s">
        <v>250</v>
      </c>
      <c r="BM373" s="224" t="s">
        <v>1180</v>
      </c>
    </row>
    <row r="374" s="2" customFormat="1">
      <c r="A374" s="39"/>
      <c r="B374" s="40"/>
      <c r="C374" s="41"/>
      <c r="D374" s="226" t="s">
        <v>224</v>
      </c>
      <c r="E374" s="41"/>
      <c r="F374" s="227" t="s">
        <v>4895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224</v>
      </c>
      <c r="AU374" s="18" t="s">
        <v>82</v>
      </c>
    </row>
    <row r="375" s="13" customFormat="1">
      <c r="A375" s="13"/>
      <c r="B375" s="233"/>
      <c r="C375" s="234"/>
      <c r="D375" s="226" t="s">
        <v>242</v>
      </c>
      <c r="E375" s="254" t="s">
        <v>19</v>
      </c>
      <c r="F375" s="235" t="s">
        <v>4896</v>
      </c>
      <c r="G375" s="234"/>
      <c r="H375" s="236">
        <v>16</v>
      </c>
      <c r="I375" s="237"/>
      <c r="J375" s="234"/>
      <c r="K375" s="234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242</v>
      </c>
      <c r="AU375" s="242" t="s">
        <v>82</v>
      </c>
      <c r="AV375" s="13" t="s">
        <v>82</v>
      </c>
      <c r="AW375" s="13" t="s">
        <v>35</v>
      </c>
      <c r="AX375" s="13" t="s">
        <v>80</v>
      </c>
      <c r="AY375" s="242" t="s">
        <v>214</v>
      </c>
    </row>
    <row r="376" s="2" customFormat="1" ht="16.5" customHeight="1">
      <c r="A376" s="39"/>
      <c r="B376" s="40"/>
      <c r="C376" s="213" t="s">
        <v>758</v>
      </c>
      <c r="D376" s="213" t="s">
        <v>217</v>
      </c>
      <c r="E376" s="214" t="s">
        <v>4897</v>
      </c>
      <c r="F376" s="215" t="s">
        <v>4898</v>
      </c>
      <c r="G376" s="216" t="s">
        <v>277</v>
      </c>
      <c r="H376" s="217">
        <v>16</v>
      </c>
      <c r="I376" s="218"/>
      <c r="J376" s="219">
        <f>ROUND(I376*H376,2)</f>
        <v>0</v>
      </c>
      <c r="K376" s="215" t="s">
        <v>19</v>
      </c>
      <c r="L376" s="45"/>
      <c r="M376" s="220" t="s">
        <v>19</v>
      </c>
      <c r="N376" s="221" t="s">
        <v>44</v>
      </c>
      <c r="O376" s="85"/>
      <c r="P376" s="222">
        <f>O376*H376</f>
        <v>0</v>
      </c>
      <c r="Q376" s="222">
        <v>0.00025999999999999998</v>
      </c>
      <c r="R376" s="222">
        <f>Q376*H376</f>
        <v>0.0041599999999999996</v>
      </c>
      <c r="S376" s="222">
        <v>0</v>
      </c>
      <c r="T376" s="223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4" t="s">
        <v>250</v>
      </c>
      <c r="AT376" s="224" t="s">
        <v>217</v>
      </c>
      <c r="AU376" s="224" t="s">
        <v>82</v>
      </c>
      <c r="AY376" s="18" t="s">
        <v>214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8" t="s">
        <v>80</v>
      </c>
      <c r="BK376" s="225">
        <f>ROUND(I376*H376,2)</f>
        <v>0</v>
      </c>
      <c r="BL376" s="18" t="s">
        <v>250</v>
      </c>
      <c r="BM376" s="224" t="s">
        <v>1189</v>
      </c>
    </row>
    <row r="377" s="2" customFormat="1">
      <c r="A377" s="39"/>
      <c r="B377" s="40"/>
      <c r="C377" s="41"/>
      <c r="D377" s="226" t="s">
        <v>224</v>
      </c>
      <c r="E377" s="41"/>
      <c r="F377" s="227" t="s">
        <v>4898</v>
      </c>
      <c r="G377" s="41"/>
      <c r="H377" s="41"/>
      <c r="I377" s="228"/>
      <c r="J377" s="41"/>
      <c r="K377" s="41"/>
      <c r="L377" s="45"/>
      <c r="M377" s="229"/>
      <c r="N377" s="230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224</v>
      </c>
      <c r="AU377" s="18" t="s">
        <v>82</v>
      </c>
    </row>
    <row r="378" s="13" customFormat="1">
      <c r="A378" s="13"/>
      <c r="B378" s="233"/>
      <c r="C378" s="234"/>
      <c r="D378" s="226" t="s">
        <v>242</v>
      </c>
      <c r="E378" s="254" t="s">
        <v>19</v>
      </c>
      <c r="F378" s="235" t="s">
        <v>4899</v>
      </c>
      <c r="G378" s="234"/>
      <c r="H378" s="236">
        <v>16</v>
      </c>
      <c r="I378" s="237"/>
      <c r="J378" s="234"/>
      <c r="K378" s="234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242</v>
      </c>
      <c r="AU378" s="242" t="s">
        <v>82</v>
      </c>
      <c r="AV378" s="13" t="s">
        <v>82</v>
      </c>
      <c r="AW378" s="13" t="s">
        <v>35</v>
      </c>
      <c r="AX378" s="13" t="s">
        <v>80</v>
      </c>
      <c r="AY378" s="242" t="s">
        <v>214</v>
      </c>
    </row>
    <row r="379" s="2" customFormat="1" ht="16.5" customHeight="1">
      <c r="A379" s="39"/>
      <c r="B379" s="40"/>
      <c r="C379" s="213" t="s">
        <v>762</v>
      </c>
      <c r="D379" s="213" t="s">
        <v>217</v>
      </c>
      <c r="E379" s="214" t="s">
        <v>4900</v>
      </c>
      <c r="F379" s="215" t="s">
        <v>4901</v>
      </c>
      <c r="G379" s="216" t="s">
        <v>277</v>
      </c>
      <c r="H379" s="217">
        <v>12</v>
      </c>
      <c r="I379" s="218"/>
      <c r="J379" s="219">
        <f>ROUND(I379*H379,2)</f>
        <v>0</v>
      </c>
      <c r="K379" s="215" t="s">
        <v>19</v>
      </c>
      <c r="L379" s="45"/>
      <c r="M379" s="220" t="s">
        <v>19</v>
      </c>
      <c r="N379" s="221" t="s">
        <v>44</v>
      </c>
      <c r="O379" s="85"/>
      <c r="P379" s="222">
        <f>O379*H379</f>
        <v>0</v>
      </c>
      <c r="Q379" s="222">
        <v>0.00072000000000000005</v>
      </c>
      <c r="R379" s="222">
        <f>Q379*H379</f>
        <v>0.0086400000000000001</v>
      </c>
      <c r="S379" s="222">
        <v>0</v>
      </c>
      <c r="T379" s="223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4" t="s">
        <v>250</v>
      </c>
      <c r="AT379" s="224" t="s">
        <v>217</v>
      </c>
      <c r="AU379" s="224" t="s">
        <v>82</v>
      </c>
      <c r="AY379" s="18" t="s">
        <v>214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8" t="s">
        <v>80</v>
      </c>
      <c r="BK379" s="225">
        <f>ROUND(I379*H379,2)</f>
        <v>0</v>
      </c>
      <c r="BL379" s="18" t="s">
        <v>250</v>
      </c>
      <c r="BM379" s="224" t="s">
        <v>1197</v>
      </c>
    </row>
    <row r="380" s="2" customFormat="1">
      <c r="A380" s="39"/>
      <c r="B380" s="40"/>
      <c r="C380" s="41"/>
      <c r="D380" s="226" t="s">
        <v>224</v>
      </c>
      <c r="E380" s="41"/>
      <c r="F380" s="227" t="s">
        <v>4901</v>
      </c>
      <c r="G380" s="41"/>
      <c r="H380" s="41"/>
      <c r="I380" s="228"/>
      <c r="J380" s="41"/>
      <c r="K380" s="41"/>
      <c r="L380" s="45"/>
      <c r="M380" s="229"/>
      <c r="N380" s="230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224</v>
      </c>
      <c r="AU380" s="18" t="s">
        <v>82</v>
      </c>
    </row>
    <row r="381" s="13" customFormat="1">
      <c r="A381" s="13"/>
      <c r="B381" s="233"/>
      <c r="C381" s="234"/>
      <c r="D381" s="226" t="s">
        <v>242</v>
      </c>
      <c r="E381" s="254" t="s">
        <v>19</v>
      </c>
      <c r="F381" s="235" t="s">
        <v>4902</v>
      </c>
      <c r="G381" s="234"/>
      <c r="H381" s="236">
        <v>12</v>
      </c>
      <c r="I381" s="237"/>
      <c r="J381" s="234"/>
      <c r="K381" s="234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242</v>
      </c>
      <c r="AU381" s="242" t="s">
        <v>82</v>
      </c>
      <c r="AV381" s="13" t="s">
        <v>82</v>
      </c>
      <c r="AW381" s="13" t="s">
        <v>35</v>
      </c>
      <c r="AX381" s="13" t="s">
        <v>80</v>
      </c>
      <c r="AY381" s="242" t="s">
        <v>214</v>
      </c>
    </row>
    <row r="382" s="2" customFormat="1" ht="16.5" customHeight="1">
      <c r="A382" s="39"/>
      <c r="B382" s="40"/>
      <c r="C382" s="213" t="s">
        <v>768</v>
      </c>
      <c r="D382" s="213" t="s">
        <v>217</v>
      </c>
      <c r="E382" s="214" t="s">
        <v>4903</v>
      </c>
      <c r="F382" s="215" t="s">
        <v>4904</v>
      </c>
      <c r="G382" s="216" t="s">
        <v>277</v>
      </c>
      <c r="H382" s="217">
        <v>21</v>
      </c>
      <c r="I382" s="218"/>
      <c r="J382" s="219">
        <f>ROUND(I382*H382,2)</f>
        <v>0</v>
      </c>
      <c r="K382" s="215" t="s">
        <v>19</v>
      </c>
      <c r="L382" s="45"/>
      <c r="M382" s="220" t="s">
        <v>19</v>
      </c>
      <c r="N382" s="221" t="s">
        <v>44</v>
      </c>
      <c r="O382" s="85"/>
      <c r="P382" s="222">
        <f>O382*H382</f>
        <v>0</v>
      </c>
      <c r="Q382" s="222">
        <v>0.00012999999999999999</v>
      </c>
      <c r="R382" s="222">
        <f>Q382*H382</f>
        <v>0.0027299999999999998</v>
      </c>
      <c r="S382" s="222">
        <v>0</v>
      </c>
      <c r="T382" s="223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4" t="s">
        <v>250</v>
      </c>
      <c r="AT382" s="224" t="s">
        <v>217</v>
      </c>
      <c r="AU382" s="224" t="s">
        <v>82</v>
      </c>
      <c r="AY382" s="18" t="s">
        <v>214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8" t="s">
        <v>80</v>
      </c>
      <c r="BK382" s="225">
        <f>ROUND(I382*H382,2)</f>
        <v>0</v>
      </c>
      <c r="BL382" s="18" t="s">
        <v>250</v>
      </c>
      <c r="BM382" s="224" t="s">
        <v>1205</v>
      </c>
    </row>
    <row r="383" s="2" customFormat="1">
      <c r="A383" s="39"/>
      <c r="B383" s="40"/>
      <c r="C383" s="41"/>
      <c r="D383" s="226" t="s">
        <v>224</v>
      </c>
      <c r="E383" s="41"/>
      <c r="F383" s="227" t="s">
        <v>4904</v>
      </c>
      <c r="G383" s="41"/>
      <c r="H383" s="41"/>
      <c r="I383" s="228"/>
      <c r="J383" s="41"/>
      <c r="K383" s="41"/>
      <c r="L383" s="45"/>
      <c r="M383" s="229"/>
      <c r="N383" s="230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224</v>
      </c>
      <c r="AU383" s="18" t="s">
        <v>82</v>
      </c>
    </row>
    <row r="384" s="13" customFormat="1">
      <c r="A384" s="13"/>
      <c r="B384" s="233"/>
      <c r="C384" s="234"/>
      <c r="D384" s="226" t="s">
        <v>242</v>
      </c>
      <c r="E384" s="254" t="s">
        <v>19</v>
      </c>
      <c r="F384" s="235" t="s">
        <v>4905</v>
      </c>
      <c r="G384" s="234"/>
      <c r="H384" s="236">
        <v>21</v>
      </c>
      <c r="I384" s="237"/>
      <c r="J384" s="234"/>
      <c r="K384" s="234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242</v>
      </c>
      <c r="AU384" s="242" t="s">
        <v>82</v>
      </c>
      <c r="AV384" s="13" t="s">
        <v>82</v>
      </c>
      <c r="AW384" s="13" t="s">
        <v>35</v>
      </c>
      <c r="AX384" s="13" t="s">
        <v>80</v>
      </c>
      <c r="AY384" s="242" t="s">
        <v>214</v>
      </c>
    </row>
    <row r="385" s="2" customFormat="1" ht="16.5" customHeight="1">
      <c r="A385" s="39"/>
      <c r="B385" s="40"/>
      <c r="C385" s="213" t="s">
        <v>772</v>
      </c>
      <c r="D385" s="213" t="s">
        <v>217</v>
      </c>
      <c r="E385" s="214" t="s">
        <v>4906</v>
      </c>
      <c r="F385" s="215" t="s">
        <v>4907</v>
      </c>
      <c r="G385" s="216" t="s">
        <v>277</v>
      </c>
      <c r="H385" s="217">
        <v>16</v>
      </c>
      <c r="I385" s="218"/>
      <c r="J385" s="219">
        <f>ROUND(I385*H385,2)</f>
        <v>0</v>
      </c>
      <c r="K385" s="215" t="s">
        <v>19</v>
      </c>
      <c r="L385" s="45"/>
      <c r="M385" s="220" t="s">
        <v>19</v>
      </c>
      <c r="N385" s="221" t="s">
        <v>44</v>
      </c>
      <c r="O385" s="85"/>
      <c r="P385" s="222">
        <f>O385*H385</f>
        <v>0</v>
      </c>
      <c r="Q385" s="222">
        <v>0.00010000000000000001</v>
      </c>
      <c r="R385" s="222">
        <f>Q385*H385</f>
        <v>0.0016000000000000001</v>
      </c>
      <c r="S385" s="222">
        <v>0</v>
      </c>
      <c r="T385" s="22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250</v>
      </c>
      <c r="AT385" s="224" t="s">
        <v>217</v>
      </c>
      <c r="AU385" s="224" t="s">
        <v>82</v>
      </c>
      <c r="AY385" s="18" t="s">
        <v>214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80</v>
      </c>
      <c r="BK385" s="225">
        <f>ROUND(I385*H385,2)</f>
        <v>0</v>
      </c>
      <c r="BL385" s="18" t="s">
        <v>250</v>
      </c>
      <c r="BM385" s="224" t="s">
        <v>1229</v>
      </c>
    </row>
    <row r="386" s="2" customFormat="1">
      <c r="A386" s="39"/>
      <c r="B386" s="40"/>
      <c r="C386" s="41"/>
      <c r="D386" s="226" t="s">
        <v>224</v>
      </c>
      <c r="E386" s="41"/>
      <c r="F386" s="227" t="s">
        <v>4908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224</v>
      </c>
      <c r="AU386" s="18" t="s">
        <v>82</v>
      </c>
    </row>
    <row r="387" s="13" customFormat="1">
      <c r="A387" s="13"/>
      <c r="B387" s="233"/>
      <c r="C387" s="234"/>
      <c r="D387" s="226" t="s">
        <v>242</v>
      </c>
      <c r="E387" s="254" t="s">
        <v>19</v>
      </c>
      <c r="F387" s="235" t="s">
        <v>4909</v>
      </c>
      <c r="G387" s="234"/>
      <c r="H387" s="236">
        <v>16</v>
      </c>
      <c r="I387" s="237"/>
      <c r="J387" s="234"/>
      <c r="K387" s="234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242</v>
      </c>
      <c r="AU387" s="242" t="s">
        <v>82</v>
      </c>
      <c r="AV387" s="13" t="s">
        <v>82</v>
      </c>
      <c r="AW387" s="13" t="s">
        <v>35</v>
      </c>
      <c r="AX387" s="13" t="s">
        <v>80</v>
      </c>
      <c r="AY387" s="242" t="s">
        <v>214</v>
      </c>
    </row>
    <row r="388" s="2" customFormat="1" ht="16.5" customHeight="1">
      <c r="A388" s="39"/>
      <c r="B388" s="40"/>
      <c r="C388" s="213" t="s">
        <v>776</v>
      </c>
      <c r="D388" s="213" t="s">
        <v>217</v>
      </c>
      <c r="E388" s="214" t="s">
        <v>4910</v>
      </c>
      <c r="F388" s="215" t="s">
        <v>4911</v>
      </c>
      <c r="G388" s="216" t="s">
        <v>523</v>
      </c>
      <c r="H388" s="217">
        <v>16</v>
      </c>
      <c r="I388" s="218"/>
      <c r="J388" s="219">
        <f>ROUND(I388*H388,2)</f>
        <v>0</v>
      </c>
      <c r="K388" s="215" t="s">
        <v>19</v>
      </c>
      <c r="L388" s="45"/>
      <c r="M388" s="220" t="s">
        <v>19</v>
      </c>
      <c r="N388" s="221" t="s">
        <v>44</v>
      </c>
      <c r="O388" s="85"/>
      <c r="P388" s="222">
        <f>O388*H388</f>
        <v>0</v>
      </c>
      <c r="Q388" s="222">
        <v>0</v>
      </c>
      <c r="R388" s="222">
        <f>Q388*H388</f>
        <v>0</v>
      </c>
      <c r="S388" s="222">
        <v>0</v>
      </c>
      <c r="T388" s="223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4" t="s">
        <v>250</v>
      </c>
      <c r="AT388" s="224" t="s">
        <v>217</v>
      </c>
      <c r="AU388" s="224" t="s">
        <v>82</v>
      </c>
      <c r="AY388" s="18" t="s">
        <v>214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8" t="s">
        <v>80</v>
      </c>
      <c r="BK388" s="225">
        <f>ROUND(I388*H388,2)</f>
        <v>0</v>
      </c>
      <c r="BL388" s="18" t="s">
        <v>250</v>
      </c>
      <c r="BM388" s="224" t="s">
        <v>1237</v>
      </c>
    </row>
    <row r="389" s="2" customFormat="1">
      <c r="A389" s="39"/>
      <c r="B389" s="40"/>
      <c r="C389" s="41"/>
      <c r="D389" s="226" t="s">
        <v>224</v>
      </c>
      <c r="E389" s="41"/>
      <c r="F389" s="227" t="s">
        <v>4912</v>
      </c>
      <c r="G389" s="41"/>
      <c r="H389" s="41"/>
      <c r="I389" s="228"/>
      <c r="J389" s="41"/>
      <c r="K389" s="41"/>
      <c r="L389" s="45"/>
      <c r="M389" s="229"/>
      <c r="N389" s="230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224</v>
      </c>
      <c r="AU389" s="18" t="s">
        <v>82</v>
      </c>
    </row>
    <row r="390" s="13" customFormat="1">
      <c r="A390" s="13"/>
      <c r="B390" s="233"/>
      <c r="C390" s="234"/>
      <c r="D390" s="226" t="s">
        <v>242</v>
      </c>
      <c r="E390" s="254" t="s">
        <v>19</v>
      </c>
      <c r="F390" s="235" t="s">
        <v>4909</v>
      </c>
      <c r="G390" s="234"/>
      <c r="H390" s="236">
        <v>16</v>
      </c>
      <c r="I390" s="237"/>
      <c r="J390" s="234"/>
      <c r="K390" s="234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242</v>
      </c>
      <c r="AU390" s="242" t="s">
        <v>82</v>
      </c>
      <c r="AV390" s="13" t="s">
        <v>82</v>
      </c>
      <c r="AW390" s="13" t="s">
        <v>35</v>
      </c>
      <c r="AX390" s="13" t="s">
        <v>80</v>
      </c>
      <c r="AY390" s="242" t="s">
        <v>214</v>
      </c>
    </row>
    <row r="391" s="2" customFormat="1" ht="16.5" customHeight="1">
      <c r="A391" s="39"/>
      <c r="B391" s="40"/>
      <c r="C391" s="213" t="s">
        <v>780</v>
      </c>
      <c r="D391" s="213" t="s">
        <v>217</v>
      </c>
      <c r="E391" s="214" t="s">
        <v>4913</v>
      </c>
      <c r="F391" s="215" t="s">
        <v>4914</v>
      </c>
      <c r="G391" s="216" t="s">
        <v>277</v>
      </c>
      <c r="H391" s="217">
        <v>10</v>
      </c>
      <c r="I391" s="218"/>
      <c r="J391" s="219">
        <f>ROUND(I391*H391,2)</f>
        <v>0</v>
      </c>
      <c r="K391" s="215" t="s">
        <v>19</v>
      </c>
      <c r="L391" s="45"/>
      <c r="M391" s="220" t="s">
        <v>19</v>
      </c>
      <c r="N391" s="221" t="s">
        <v>44</v>
      </c>
      <c r="O391" s="85"/>
      <c r="P391" s="222">
        <f>O391*H391</f>
        <v>0</v>
      </c>
      <c r="Q391" s="222">
        <v>0.0025500000000000002</v>
      </c>
      <c r="R391" s="222">
        <f>Q391*H391</f>
        <v>0.025500000000000002</v>
      </c>
      <c r="S391" s="222">
        <v>0</v>
      </c>
      <c r="T391" s="223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4" t="s">
        <v>250</v>
      </c>
      <c r="AT391" s="224" t="s">
        <v>217</v>
      </c>
      <c r="AU391" s="224" t="s">
        <v>82</v>
      </c>
      <c r="AY391" s="18" t="s">
        <v>214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8" t="s">
        <v>80</v>
      </c>
      <c r="BK391" s="225">
        <f>ROUND(I391*H391,2)</f>
        <v>0</v>
      </c>
      <c r="BL391" s="18" t="s">
        <v>250</v>
      </c>
      <c r="BM391" s="224" t="s">
        <v>1245</v>
      </c>
    </row>
    <row r="392" s="2" customFormat="1">
      <c r="A392" s="39"/>
      <c r="B392" s="40"/>
      <c r="C392" s="41"/>
      <c r="D392" s="226" t="s">
        <v>224</v>
      </c>
      <c r="E392" s="41"/>
      <c r="F392" s="227" t="s">
        <v>4914</v>
      </c>
      <c r="G392" s="41"/>
      <c r="H392" s="41"/>
      <c r="I392" s="228"/>
      <c r="J392" s="41"/>
      <c r="K392" s="41"/>
      <c r="L392" s="45"/>
      <c r="M392" s="229"/>
      <c r="N392" s="230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224</v>
      </c>
      <c r="AU392" s="18" t="s">
        <v>82</v>
      </c>
    </row>
    <row r="393" s="13" customFormat="1">
      <c r="A393" s="13"/>
      <c r="B393" s="233"/>
      <c r="C393" s="234"/>
      <c r="D393" s="226" t="s">
        <v>242</v>
      </c>
      <c r="E393" s="254" t="s">
        <v>19</v>
      </c>
      <c r="F393" s="235" t="s">
        <v>4915</v>
      </c>
      <c r="G393" s="234"/>
      <c r="H393" s="236">
        <v>10</v>
      </c>
      <c r="I393" s="237"/>
      <c r="J393" s="234"/>
      <c r="K393" s="234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242</v>
      </c>
      <c r="AU393" s="242" t="s">
        <v>82</v>
      </c>
      <c r="AV393" s="13" t="s">
        <v>82</v>
      </c>
      <c r="AW393" s="13" t="s">
        <v>35</v>
      </c>
      <c r="AX393" s="13" t="s">
        <v>80</v>
      </c>
      <c r="AY393" s="242" t="s">
        <v>214</v>
      </c>
    </row>
    <row r="394" s="2" customFormat="1" ht="16.5" customHeight="1">
      <c r="A394" s="39"/>
      <c r="B394" s="40"/>
      <c r="C394" s="213" t="s">
        <v>784</v>
      </c>
      <c r="D394" s="213" t="s">
        <v>217</v>
      </c>
      <c r="E394" s="214" t="s">
        <v>4916</v>
      </c>
      <c r="F394" s="215" t="s">
        <v>4917</v>
      </c>
      <c r="G394" s="216" t="s">
        <v>277</v>
      </c>
      <c r="H394" s="217">
        <v>10</v>
      </c>
      <c r="I394" s="218"/>
      <c r="J394" s="219">
        <f>ROUND(I394*H394,2)</f>
        <v>0</v>
      </c>
      <c r="K394" s="215" t="s">
        <v>19</v>
      </c>
      <c r="L394" s="45"/>
      <c r="M394" s="220" t="s">
        <v>19</v>
      </c>
      <c r="N394" s="221" t="s">
        <v>44</v>
      </c>
      <c r="O394" s="85"/>
      <c r="P394" s="222">
        <f>O394*H394</f>
        <v>0</v>
      </c>
      <c r="Q394" s="222">
        <v>0.00076000000000000004</v>
      </c>
      <c r="R394" s="222">
        <f>Q394*H394</f>
        <v>0.0076000000000000009</v>
      </c>
      <c r="S394" s="222">
        <v>0</v>
      </c>
      <c r="T394" s="223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4" t="s">
        <v>250</v>
      </c>
      <c r="AT394" s="224" t="s">
        <v>217</v>
      </c>
      <c r="AU394" s="224" t="s">
        <v>82</v>
      </c>
      <c r="AY394" s="18" t="s">
        <v>214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8" t="s">
        <v>80</v>
      </c>
      <c r="BK394" s="225">
        <f>ROUND(I394*H394,2)</f>
        <v>0</v>
      </c>
      <c r="BL394" s="18" t="s">
        <v>250</v>
      </c>
      <c r="BM394" s="224" t="s">
        <v>1253</v>
      </c>
    </row>
    <row r="395" s="2" customFormat="1">
      <c r="A395" s="39"/>
      <c r="B395" s="40"/>
      <c r="C395" s="41"/>
      <c r="D395" s="226" t="s">
        <v>224</v>
      </c>
      <c r="E395" s="41"/>
      <c r="F395" s="227" t="s">
        <v>4918</v>
      </c>
      <c r="G395" s="41"/>
      <c r="H395" s="41"/>
      <c r="I395" s="228"/>
      <c r="J395" s="41"/>
      <c r="K395" s="41"/>
      <c r="L395" s="45"/>
      <c r="M395" s="229"/>
      <c r="N395" s="230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224</v>
      </c>
      <c r="AU395" s="18" t="s">
        <v>82</v>
      </c>
    </row>
    <row r="396" s="13" customFormat="1">
      <c r="A396" s="13"/>
      <c r="B396" s="233"/>
      <c r="C396" s="234"/>
      <c r="D396" s="226" t="s">
        <v>242</v>
      </c>
      <c r="E396" s="254" t="s">
        <v>19</v>
      </c>
      <c r="F396" s="235" t="s">
        <v>4915</v>
      </c>
      <c r="G396" s="234"/>
      <c r="H396" s="236">
        <v>10</v>
      </c>
      <c r="I396" s="237"/>
      <c r="J396" s="234"/>
      <c r="K396" s="234"/>
      <c r="L396" s="238"/>
      <c r="M396" s="239"/>
      <c r="N396" s="240"/>
      <c r="O396" s="240"/>
      <c r="P396" s="240"/>
      <c r="Q396" s="240"/>
      <c r="R396" s="240"/>
      <c r="S396" s="240"/>
      <c r="T396" s="24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2" t="s">
        <v>242</v>
      </c>
      <c r="AU396" s="242" t="s">
        <v>82</v>
      </c>
      <c r="AV396" s="13" t="s">
        <v>82</v>
      </c>
      <c r="AW396" s="13" t="s">
        <v>35</v>
      </c>
      <c r="AX396" s="13" t="s">
        <v>80</v>
      </c>
      <c r="AY396" s="242" t="s">
        <v>214</v>
      </c>
    </row>
    <row r="397" s="12" customFormat="1" ht="22.8" customHeight="1">
      <c r="A397" s="12"/>
      <c r="B397" s="197"/>
      <c r="C397" s="198"/>
      <c r="D397" s="199" t="s">
        <v>72</v>
      </c>
      <c r="E397" s="211" t="s">
        <v>537</v>
      </c>
      <c r="F397" s="211" t="s">
        <v>538</v>
      </c>
      <c r="G397" s="198"/>
      <c r="H397" s="198"/>
      <c r="I397" s="201"/>
      <c r="J397" s="212">
        <f>BK397</f>
        <v>0</v>
      </c>
      <c r="K397" s="198"/>
      <c r="L397" s="203"/>
      <c r="M397" s="204"/>
      <c r="N397" s="205"/>
      <c r="O397" s="205"/>
      <c r="P397" s="206">
        <f>SUM(P398:P408)</f>
        <v>0</v>
      </c>
      <c r="Q397" s="205"/>
      <c r="R397" s="206">
        <f>SUM(R398:R408)</f>
        <v>0.29680000000000001</v>
      </c>
      <c r="S397" s="205"/>
      <c r="T397" s="207">
        <f>SUM(T398:T408)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8" t="s">
        <v>82</v>
      </c>
      <c r="AT397" s="209" t="s">
        <v>72</v>
      </c>
      <c r="AU397" s="209" t="s">
        <v>80</v>
      </c>
      <c r="AY397" s="208" t="s">
        <v>214</v>
      </c>
      <c r="BK397" s="210">
        <f>SUM(BK398:BK408)</f>
        <v>0</v>
      </c>
    </row>
    <row r="398" s="2" customFormat="1" ht="16.5" customHeight="1">
      <c r="A398" s="39"/>
      <c r="B398" s="40"/>
      <c r="C398" s="213" t="s">
        <v>790</v>
      </c>
      <c r="D398" s="213" t="s">
        <v>217</v>
      </c>
      <c r="E398" s="214" t="s">
        <v>4919</v>
      </c>
      <c r="F398" s="215" t="s">
        <v>4920</v>
      </c>
      <c r="G398" s="216" t="s">
        <v>551</v>
      </c>
      <c r="H398" s="217">
        <v>280</v>
      </c>
      <c r="I398" s="218"/>
      <c r="J398" s="219">
        <f>ROUND(I398*H398,2)</f>
        <v>0</v>
      </c>
      <c r="K398" s="215" t="s">
        <v>221</v>
      </c>
      <c r="L398" s="45"/>
      <c r="M398" s="220" t="s">
        <v>19</v>
      </c>
      <c r="N398" s="221" t="s">
        <v>44</v>
      </c>
      <c r="O398" s="85"/>
      <c r="P398" s="222">
        <f>O398*H398</f>
        <v>0</v>
      </c>
      <c r="Q398" s="222">
        <v>6.0000000000000002E-05</v>
      </c>
      <c r="R398" s="222">
        <f>Q398*H398</f>
        <v>0.016799999999999999</v>
      </c>
      <c r="S398" s="222">
        <v>0</v>
      </c>
      <c r="T398" s="223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4" t="s">
        <v>250</v>
      </c>
      <c r="AT398" s="224" t="s">
        <v>217</v>
      </c>
      <c r="AU398" s="224" t="s">
        <v>82</v>
      </c>
      <c r="AY398" s="18" t="s">
        <v>214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8" t="s">
        <v>80</v>
      </c>
      <c r="BK398" s="225">
        <f>ROUND(I398*H398,2)</f>
        <v>0</v>
      </c>
      <c r="BL398" s="18" t="s">
        <v>250</v>
      </c>
      <c r="BM398" s="224" t="s">
        <v>4921</v>
      </c>
    </row>
    <row r="399" s="2" customFormat="1">
      <c r="A399" s="39"/>
      <c r="B399" s="40"/>
      <c r="C399" s="41"/>
      <c r="D399" s="226" t="s">
        <v>224</v>
      </c>
      <c r="E399" s="41"/>
      <c r="F399" s="227" t="s">
        <v>4922</v>
      </c>
      <c r="G399" s="41"/>
      <c r="H399" s="41"/>
      <c r="I399" s="228"/>
      <c r="J399" s="41"/>
      <c r="K399" s="41"/>
      <c r="L399" s="45"/>
      <c r="M399" s="229"/>
      <c r="N399" s="230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224</v>
      </c>
      <c r="AU399" s="18" t="s">
        <v>82</v>
      </c>
    </row>
    <row r="400" s="2" customFormat="1">
      <c r="A400" s="39"/>
      <c r="B400" s="40"/>
      <c r="C400" s="41"/>
      <c r="D400" s="231" t="s">
        <v>226</v>
      </c>
      <c r="E400" s="41"/>
      <c r="F400" s="232" t="s">
        <v>4923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226</v>
      </c>
      <c r="AU400" s="18" t="s">
        <v>82</v>
      </c>
    </row>
    <row r="401" s="2" customFormat="1" ht="16.5" customHeight="1">
      <c r="A401" s="39"/>
      <c r="B401" s="40"/>
      <c r="C401" s="213" t="s">
        <v>797</v>
      </c>
      <c r="D401" s="213" t="s">
        <v>217</v>
      </c>
      <c r="E401" s="214" t="s">
        <v>4924</v>
      </c>
      <c r="F401" s="215" t="s">
        <v>4925</v>
      </c>
      <c r="G401" s="216" t="s">
        <v>232</v>
      </c>
      <c r="H401" s="217">
        <v>0.28000000000000003</v>
      </c>
      <c r="I401" s="218"/>
      <c r="J401" s="219">
        <f>ROUND(I401*H401,2)</f>
        <v>0</v>
      </c>
      <c r="K401" s="215" t="s">
        <v>19</v>
      </c>
      <c r="L401" s="45"/>
      <c r="M401" s="220" t="s">
        <v>19</v>
      </c>
      <c r="N401" s="221" t="s">
        <v>44</v>
      </c>
      <c r="O401" s="85"/>
      <c r="P401" s="222">
        <f>O401*H401</f>
        <v>0</v>
      </c>
      <c r="Q401" s="222">
        <v>1</v>
      </c>
      <c r="R401" s="222">
        <f>Q401*H401</f>
        <v>0.28000000000000003</v>
      </c>
      <c r="S401" s="222">
        <v>0</v>
      </c>
      <c r="T401" s="223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4" t="s">
        <v>222</v>
      </c>
      <c r="AT401" s="224" t="s">
        <v>217</v>
      </c>
      <c r="AU401" s="224" t="s">
        <v>82</v>
      </c>
      <c r="AY401" s="18" t="s">
        <v>214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8" t="s">
        <v>80</v>
      </c>
      <c r="BK401" s="225">
        <f>ROUND(I401*H401,2)</f>
        <v>0</v>
      </c>
      <c r="BL401" s="18" t="s">
        <v>222</v>
      </c>
      <c r="BM401" s="224" t="s">
        <v>4926</v>
      </c>
    </row>
    <row r="402" s="2" customFormat="1">
      <c r="A402" s="39"/>
      <c r="B402" s="40"/>
      <c r="C402" s="41"/>
      <c r="D402" s="226" t="s">
        <v>224</v>
      </c>
      <c r="E402" s="41"/>
      <c r="F402" s="227" t="s">
        <v>4925</v>
      </c>
      <c r="G402" s="41"/>
      <c r="H402" s="41"/>
      <c r="I402" s="228"/>
      <c r="J402" s="41"/>
      <c r="K402" s="41"/>
      <c r="L402" s="45"/>
      <c r="M402" s="229"/>
      <c r="N402" s="230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224</v>
      </c>
      <c r="AU402" s="18" t="s">
        <v>82</v>
      </c>
    </row>
    <row r="403" s="2" customFormat="1" ht="16.5" customHeight="1">
      <c r="A403" s="39"/>
      <c r="B403" s="40"/>
      <c r="C403" s="213" t="s">
        <v>801</v>
      </c>
      <c r="D403" s="213" t="s">
        <v>217</v>
      </c>
      <c r="E403" s="214" t="s">
        <v>4927</v>
      </c>
      <c r="F403" s="215" t="s">
        <v>4928</v>
      </c>
      <c r="G403" s="216" t="s">
        <v>551</v>
      </c>
      <c r="H403" s="217">
        <v>510</v>
      </c>
      <c r="I403" s="218"/>
      <c r="J403" s="219">
        <f>ROUND(I403*H403,2)</f>
        <v>0</v>
      </c>
      <c r="K403" s="215" t="s">
        <v>19</v>
      </c>
      <c r="L403" s="45"/>
      <c r="M403" s="220" t="s">
        <v>19</v>
      </c>
      <c r="N403" s="221" t="s">
        <v>44</v>
      </c>
      <c r="O403" s="85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4" t="s">
        <v>250</v>
      </c>
      <c r="AT403" s="224" t="s">
        <v>217</v>
      </c>
      <c r="AU403" s="224" t="s">
        <v>82</v>
      </c>
      <c r="AY403" s="18" t="s">
        <v>214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8" t="s">
        <v>80</v>
      </c>
      <c r="BK403" s="225">
        <f>ROUND(I403*H403,2)</f>
        <v>0</v>
      </c>
      <c r="BL403" s="18" t="s">
        <v>250</v>
      </c>
      <c r="BM403" s="224" t="s">
        <v>1337</v>
      </c>
    </row>
    <row r="404" s="2" customFormat="1">
      <c r="A404" s="39"/>
      <c r="B404" s="40"/>
      <c r="C404" s="41"/>
      <c r="D404" s="226" t="s">
        <v>224</v>
      </c>
      <c r="E404" s="41"/>
      <c r="F404" s="227" t="s">
        <v>4928</v>
      </c>
      <c r="G404" s="41"/>
      <c r="H404" s="41"/>
      <c r="I404" s="228"/>
      <c r="J404" s="41"/>
      <c r="K404" s="41"/>
      <c r="L404" s="45"/>
      <c r="M404" s="229"/>
      <c r="N404" s="230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224</v>
      </c>
      <c r="AU404" s="18" t="s">
        <v>82</v>
      </c>
    </row>
    <row r="405" s="13" customFormat="1">
      <c r="A405" s="13"/>
      <c r="B405" s="233"/>
      <c r="C405" s="234"/>
      <c r="D405" s="226" t="s">
        <v>242</v>
      </c>
      <c r="E405" s="254" t="s">
        <v>19</v>
      </c>
      <c r="F405" s="235" t="s">
        <v>4929</v>
      </c>
      <c r="G405" s="234"/>
      <c r="H405" s="236">
        <v>510</v>
      </c>
      <c r="I405" s="237"/>
      <c r="J405" s="234"/>
      <c r="K405" s="234"/>
      <c r="L405" s="238"/>
      <c r="M405" s="239"/>
      <c r="N405" s="240"/>
      <c r="O405" s="240"/>
      <c r="P405" s="240"/>
      <c r="Q405" s="240"/>
      <c r="R405" s="240"/>
      <c r="S405" s="240"/>
      <c r="T405" s="24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2" t="s">
        <v>242</v>
      </c>
      <c r="AU405" s="242" t="s">
        <v>82</v>
      </c>
      <c r="AV405" s="13" t="s">
        <v>82</v>
      </c>
      <c r="AW405" s="13" t="s">
        <v>35</v>
      </c>
      <c r="AX405" s="13" t="s">
        <v>80</v>
      </c>
      <c r="AY405" s="242" t="s">
        <v>214</v>
      </c>
    </row>
    <row r="406" s="2" customFormat="1" ht="16.5" customHeight="1">
      <c r="A406" s="39"/>
      <c r="B406" s="40"/>
      <c r="C406" s="213" t="s">
        <v>807</v>
      </c>
      <c r="D406" s="213" t="s">
        <v>217</v>
      </c>
      <c r="E406" s="214" t="s">
        <v>3120</v>
      </c>
      <c r="F406" s="215" t="s">
        <v>3121</v>
      </c>
      <c r="G406" s="216" t="s">
        <v>232</v>
      </c>
      <c r="H406" s="217">
        <v>0.017000000000000001</v>
      </c>
      <c r="I406" s="218"/>
      <c r="J406" s="219">
        <f>ROUND(I406*H406,2)</f>
        <v>0</v>
      </c>
      <c r="K406" s="215" t="s">
        <v>221</v>
      </c>
      <c r="L406" s="45"/>
      <c r="M406" s="220" t="s">
        <v>19</v>
      </c>
      <c r="N406" s="221" t="s">
        <v>44</v>
      </c>
      <c r="O406" s="85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4" t="s">
        <v>250</v>
      </c>
      <c r="AT406" s="224" t="s">
        <v>217</v>
      </c>
      <c r="AU406" s="224" t="s">
        <v>82</v>
      </c>
      <c r="AY406" s="18" t="s">
        <v>214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8" t="s">
        <v>80</v>
      </c>
      <c r="BK406" s="225">
        <f>ROUND(I406*H406,2)</f>
        <v>0</v>
      </c>
      <c r="BL406" s="18" t="s">
        <v>250</v>
      </c>
      <c r="BM406" s="224" t="s">
        <v>4930</v>
      </c>
    </row>
    <row r="407" s="2" customFormat="1">
      <c r="A407" s="39"/>
      <c r="B407" s="40"/>
      <c r="C407" s="41"/>
      <c r="D407" s="226" t="s">
        <v>224</v>
      </c>
      <c r="E407" s="41"/>
      <c r="F407" s="227" t="s">
        <v>3123</v>
      </c>
      <c r="G407" s="41"/>
      <c r="H407" s="41"/>
      <c r="I407" s="228"/>
      <c r="J407" s="41"/>
      <c r="K407" s="41"/>
      <c r="L407" s="45"/>
      <c r="M407" s="229"/>
      <c r="N407" s="230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224</v>
      </c>
      <c r="AU407" s="18" t="s">
        <v>82</v>
      </c>
    </row>
    <row r="408" s="2" customFormat="1">
      <c r="A408" s="39"/>
      <c r="B408" s="40"/>
      <c r="C408" s="41"/>
      <c r="D408" s="231" t="s">
        <v>226</v>
      </c>
      <c r="E408" s="41"/>
      <c r="F408" s="232" t="s">
        <v>3124</v>
      </c>
      <c r="G408" s="41"/>
      <c r="H408" s="41"/>
      <c r="I408" s="228"/>
      <c r="J408" s="41"/>
      <c r="K408" s="41"/>
      <c r="L408" s="45"/>
      <c r="M408" s="229"/>
      <c r="N408" s="230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226</v>
      </c>
      <c r="AU408" s="18" t="s">
        <v>82</v>
      </c>
    </row>
    <row r="409" s="12" customFormat="1" ht="22.8" customHeight="1">
      <c r="A409" s="12"/>
      <c r="B409" s="197"/>
      <c r="C409" s="198"/>
      <c r="D409" s="199" t="s">
        <v>72</v>
      </c>
      <c r="E409" s="211" t="s">
        <v>561</v>
      </c>
      <c r="F409" s="211" t="s">
        <v>562</v>
      </c>
      <c r="G409" s="198"/>
      <c r="H409" s="198"/>
      <c r="I409" s="201"/>
      <c r="J409" s="212">
        <f>BK409</f>
        <v>0</v>
      </c>
      <c r="K409" s="198"/>
      <c r="L409" s="203"/>
      <c r="M409" s="204"/>
      <c r="N409" s="205"/>
      <c r="O409" s="205"/>
      <c r="P409" s="206">
        <f>SUM(P410:P421)</f>
        <v>0</v>
      </c>
      <c r="Q409" s="205"/>
      <c r="R409" s="206">
        <f>SUM(R410:R421)</f>
        <v>0.010695</v>
      </c>
      <c r="S409" s="205"/>
      <c r="T409" s="207">
        <f>SUM(T410:T421)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08" t="s">
        <v>82</v>
      </c>
      <c r="AT409" s="209" t="s">
        <v>72</v>
      </c>
      <c r="AU409" s="209" t="s">
        <v>80</v>
      </c>
      <c r="AY409" s="208" t="s">
        <v>214</v>
      </c>
      <c r="BK409" s="210">
        <f>SUM(BK410:BK421)</f>
        <v>0</v>
      </c>
    </row>
    <row r="410" s="2" customFormat="1" ht="16.5" customHeight="1">
      <c r="A410" s="39"/>
      <c r="B410" s="40"/>
      <c r="C410" s="213" t="s">
        <v>813</v>
      </c>
      <c r="D410" s="213" t="s">
        <v>217</v>
      </c>
      <c r="E410" s="214" t="s">
        <v>564</v>
      </c>
      <c r="F410" s="215" t="s">
        <v>565</v>
      </c>
      <c r="G410" s="216" t="s">
        <v>220</v>
      </c>
      <c r="H410" s="217">
        <v>145</v>
      </c>
      <c r="I410" s="218"/>
      <c r="J410" s="219">
        <f>ROUND(I410*H410,2)</f>
        <v>0</v>
      </c>
      <c r="K410" s="215" t="s">
        <v>221</v>
      </c>
      <c r="L410" s="45"/>
      <c r="M410" s="220" t="s">
        <v>19</v>
      </c>
      <c r="N410" s="221" t="s">
        <v>44</v>
      </c>
      <c r="O410" s="85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4" t="s">
        <v>250</v>
      </c>
      <c r="AT410" s="224" t="s">
        <v>217</v>
      </c>
      <c r="AU410" s="224" t="s">
        <v>82</v>
      </c>
      <c r="AY410" s="18" t="s">
        <v>214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8" t="s">
        <v>80</v>
      </c>
      <c r="BK410" s="225">
        <f>ROUND(I410*H410,2)</f>
        <v>0</v>
      </c>
      <c r="BL410" s="18" t="s">
        <v>250</v>
      </c>
      <c r="BM410" s="224" t="s">
        <v>4931</v>
      </c>
    </row>
    <row r="411" s="2" customFormat="1">
      <c r="A411" s="39"/>
      <c r="B411" s="40"/>
      <c r="C411" s="41"/>
      <c r="D411" s="226" t="s">
        <v>224</v>
      </c>
      <c r="E411" s="41"/>
      <c r="F411" s="227" t="s">
        <v>567</v>
      </c>
      <c r="G411" s="41"/>
      <c r="H411" s="41"/>
      <c r="I411" s="228"/>
      <c r="J411" s="41"/>
      <c r="K411" s="41"/>
      <c r="L411" s="45"/>
      <c r="M411" s="229"/>
      <c r="N411" s="230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224</v>
      </c>
      <c r="AU411" s="18" t="s">
        <v>82</v>
      </c>
    </row>
    <row r="412" s="2" customFormat="1">
      <c r="A412" s="39"/>
      <c r="B412" s="40"/>
      <c r="C412" s="41"/>
      <c r="D412" s="231" t="s">
        <v>226</v>
      </c>
      <c r="E412" s="41"/>
      <c r="F412" s="232" t="s">
        <v>568</v>
      </c>
      <c r="G412" s="41"/>
      <c r="H412" s="41"/>
      <c r="I412" s="228"/>
      <c r="J412" s="41"/>
      <c r="K412" s="41"/>
      <c r="L412" s="45"/>
      <c r="M412" s="229"/>
      <c r="N412" s="230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226</v>
      </c>
      <c r="AU412" s="18" t="s">
        <v>82</v>
      </c>
    </row>
    <row r="413" s="2" customFormat="1" ht="16.5" customHeight="1">
      <c r="A413" s="39"/>
      <c r="B413" s="40"/>
      <c r="C413" s="243" t="s">
        <v>817</v>
      </c>
      <c r="D413" s="243" t="s">
        <v>254</v>
      </c>
      <c r="E413" s="244" t="s">
        <v>570</v>
      </c>
      <c r="F413" s="245" t="s">
        <v>571</v>
      </c>
      <c r="G413" s="246" t="s">
        <v>551</v>
      </c>
      <c r="H413" s="247">
        <v>2.6099999999999999</v>
      </c>
      <c r="I413" s="248"/>
      <c r="J413" s="249">
        <f>ROUND(I413*H413,2)</f>
        <v>0</v>
      </c>
      <c r="K413" s="245" t="s">
        <v>221</v>
      </c>
      <c r="L413" s="250"/>
      <c r="M413" s="251" t="s">
        <v>19</v>
      </c>
      <c r="N413" s="252" t="s">
        <v>44</v>
      </c>
      <c r="O413" s="85"/>
      <c r="P413" s="222">
        <f>O413*H413</f>
        <v>0</v>
      </c>
      <c r="Q413" s="222">
        <v>0.001</v>
      </c>
      <c r="R413" s="222">
        <f>Q413*H413</f>
        <v>0.0026099999999999999</v>
      </c>
      <c r="S413" s="222">
        <v>0</v>
      </c>
      <c r="T413" s="223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4" t="s">
        <v>257</v>
      </c>
      <c r="AT413" s="224" t="s">
        <v>254</v>
      </c>
      <c r="AU413" s="224" t="s">
        <v>82</v>
      </c>
      <c r="AY413" s="18" t="s">
        <v>214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8" t="s">
        <v>80</v>
      </c>
      <c r="BK413" s="225">
        <f>ROUND(I413*H413,2)</f>
        <v>0</v>
      </c>
      <c r="BL413" s="18" t="s">
        <v>250</v>
      </c>
      <c r="BM413" s="224" t="s">
        <v>4932</v>
      </c>
    </row>
    <row r="414" s="2" customFormat="1">
      <c r="A414" s="39"/>
      <c r="B414" s="40"/>
      <c r="C414" s="41"/>
      <c r="D414" s="226" t="s">
        <v>224</v>
      </c>
      <c r="E414" s="41"/>
      <c r="F414" s="227" t="s">
        <v>571</v>
      </c>
      <c r="G414" s="41"/>
      <c r="H414" s="41"/>
      <c r="I414" s="228"/>
      <c r="J414" s="41"/>
      <c r="K414" s="41"/>
      <c r="L414" s="45"/>
      <c r="M414" s="229"/>
      <c r="N414" s="230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224</v>
      </c>
      <c r="AU414" s="18" t="s">
        <v>82</v>
      </c>
    </row>
    <row r="415" s="13" customFormat="1">
      <c r="A415" s="13"/>
      <c r="B415" s="233"/>
      <c r="C415" s="234"/>
      <c r="D415" s="226" t="s">
        <v>242</v>
      </c>
      <c r="E415" s="234"/>
      <c r="F415" s="235" t="s">
        <v>4933</v>
      </c>
      <c r="G415" s="234"/>
      <c r="H415" s="236">
        <v>2.6099999999999999</v>
      </c>
      <c r="I415" s="237"/>
      <c r="J415" s="234"/>
      <c r="K415" s="234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242</v>
      </c>
      <c r="AU415" s="242" t="s">
        <v>82</v>
      </c>
      <c r="AV415" s="13" t="s">
        <v>82</v>
      </c>
      <c r="AW415" s="13" t="s">
        <v>4</v>
      </c>
      <c r="AX415" s="13" t="s">
        <v>80</v>
      </c>
      <c r="AY415" s="242" t="s">
        <v>214</v>
      </c>
    </row>
    <row r="416" s="2" customFormat="1" ht="16.5" customHeight="1">
      <c r="A416" s="39"/>
      <c r="B416" s="40"/>
      <c r="C416" s="213" t="s">
        <v>821</v>
      </c>
      <c r="D416" s="213" t="s">
        <v>217</v>
      </c>
      <c r="E416" s="214" t="s">
        <v>4934</v>
      </c>
      <c r="F416" s="215" t="s">
        <v>4935</v>
      </c>
      <c r="G416" s="216" t="s">
        <v>220</v>
      </c>
      <c r="H416" s="217">
        <v>165</v>
      </c>
      <c r="I416" s="218"/>
      <c r="J416" s="219">
        <f>ROUND(I416*H416,2)</f>
        <v>0</v>
      </c>
      <c r="K416" s="215" t="s">
        <v>221</v>
      </c>
      <c r="L416" s="45"/>
      <c r="M416" s="220" t="s">
        <v>19</v>
      </c>
      <c r="N416" s="221" t="s">
        <v>44</v>
      </c>
      <c r="O416" s="85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4" t="s">
        <v>250</v>
      </c>
      <c r="AT416" s="224" t="s">
        <v>217</v>
      </c>
      <c r="AU416" s="224" t="s">
        <v>82</v>
      </c>
      <c r="AY416" s="18" t="s">
        <v>214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8" t="s">
        <v>80</v>
      </c>
      <c r="BK416" s="225">
        <f>ROUND(I416*H416,2)</f>
        <v>0</v>
      </c>
      <c r="BL416" s="18" t="s">
        <v>250</v>
      </c>
      <c r="BM416" s="224" t="s">
        <v>4936</v>
      </c>
    </row>
    <row r="417" s="2" customFormat="1">
      <c r="A417" s="39"/>
      <c r="B417" s="40"/>
      <c r="C417" s="41"/>
      <c r="D417" s="226" t="s">
        <v>224</v>
      </c>
      <c r="E417" s="41"/>
      <c r="F417" s="227" t="s">
        <v>4937</v>
      </c>
      <c r="G417" s="41"/>
      <c r="H417" s="41"/>
      <c r="I417" s="228"/>
      <c r="J417" s="41"/>
      <c r="K417" s="41"/>
      <c r="L417" s="45"/>
      <c r="M417" s="229"/>
      <c r="N417" s="230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224</v>
      </c>
      <c r="AU417" s="18" t="s">
        <v>82</v>
      </c>
    </row>
    <row r="418" s="2" customFormat="1">
      <c r="A418" s="39"/>
      <c r="B418" s="40"/>
      <c r="C418" s="41"/>
      <c r="D418" s="231" t="s">
        <v>226</v>
      </c>
      <c r="E418" s="41"/>
      <c r="F418" s="232" t="s">
        <v>4938</v>
      </c>
      <c r="G418" s="41"/>
      <c r="H418" s="41"/>
      <c r="I418" s="228"/>
      <c r="J418" s="41"/>
      <c r="K418" s="41"/>
      <c r="L418" s="45"/>
      <c r="M418" s="229"/>
      <c r="N418" s="230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226</v>
      </c>
      <c r="AU418" s="18" t="s">
        <v>82</v>
      </c>
    </row>
    <row r="419" s="2" customFormat="1" ht="16.5" customHeight="1">
      <c r="A419" s="39"/>
      <c r="B419" s="40"/>
      <c r="C419" s="243" t="s">
        <v>825</v>
      </c>
      <c r="D419" s="243" t="s">
        <v>254</v>
      </c>
      <c r="E419" s="244" t="s">
        <v>570</v>
      </c>
      <c r="F419" s="245" t="s">
        <v>571</v>
      </c>
      <c r="G419" s="246" t="s">
        <v>551</v>
      </c>
      <c r="H419" s="247">
        <v>8.0850000000000009</v>
      </c>
      <c r="I419" s="248"/>
      <c r="J419" s="249">
        <f>ROUND(I419*H419,2)</f>
        <v>0</v>
      </c>
      <c r="K419" s="245" t="s">
        <v>221</v>
      </c>
      <c r="L419" s="250"/>
      <c r="M419" s="251" t="s">
        <v>19</v>
      </c>
      <c r="N419" s="252" t="s">
        <v>44</v>
      </c>
      <c r="O419" s="85"/>
      <c r="P419" s="222">
        <f>O419*H419</f>
        <v>0</v>
      </c>
      <c r="Q419" s="222">
        <v>0.001</v>
      </c>
      <c r="R419" s="222">
        <f>Q419*H419</f>
        <v>0.0080850000000000002</v>
      </c>
      <c r="S419" s="222">
        <v>0</v>
      </c>
      <c r="T419" s="223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24" t="s">
        <v>257</v>
      </c>
      <c r="AT419" s="224" t="s">
        <v>254</v>
      </c>
      <c r="AU419" s="224" t="s">
        <v>82</v>
      </c>
      <c r="AY419" s="18" t="s">
        <v>214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8" t="s">
        <v>80</v>
      </c>
      <c r="BK419" s="225">
        <f>ROUND(I419*H419,2)</f>
        <v>0</v>
      </c>
      <c r="BL419" s="18" t="s">
        <v>250</v>
      </c>
      <c r="BM419" s="224" t="s">
        <v>4939</v>
      </c>
    </row>
    <row r="420" s="2" customFormat="1">
      <c r="A420" s="39"/>
      <c r="B420" s="40"/>
      <c r="C420" s="41"/>
      <c r="D420" s="226" t="s">
        <v>224</v>
      </c>
      <c r="E420" s="41"/>
      <c r="F420" s="227" t="s">
        <v>571</v>
      </c>
      <c r="G420" s="41"/>
      <c r="H420" s="41"/>
      <c r="I420" s="228"/>
      <c r="J420" s="41"/>
      <c r="K420" s="41"/>
      <c r="L420" s="45"/>
      <c r="M420" s="229"/>
      <c r="N420" s="230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224</v>
      </c>
      <c r="AU420" s="18" t="s">
        <v>82</v>
      </c>
    </row>
    <row r="421" s="13" customFormat="1">
      <c r="A421" s="13"/>
      <c r="B421" s="233"/>
      <c r="C421" s="234"/>
      <c r="D421" s="226" t="s">
        <v>242</v>
      </c>
      <c r="E421" s="234"/>
      <c r="F421" s="235" t="s">
        <v>4940</v>
      </c>
      <c r="G421" s="234"/>
      <c r="H421" s="236">
        <v>8.0850000000000009</v>
      </c>
      <c r="I421" s="237"/>
      <c r="J421" s="234"/>
      <c r="K421" s="234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242</v>
      </c>
      <c r="AU421" s="242" t="s">
        <v>82</v>
      </c>
      <c r="AV421" s="13" t="s">
        <v>82</v>
      </c>
      <c r="AW421" s="13" t="s">
        <v>4</v>
      </c>
      <c r="AX421" s="13" t="s">
        <v>80</v>
      </c>
      <c r="AY421" s="242" t="s">
        <v>214</v>
      </c>
    </row>
    <row r="422" s="12" customFormat="1" ht="25.92" customHeight="1">
      <c r="A422" s="12"/>
      <c r="B422" s="197"/>
      <c r="C422" s="198"/>
      <c r="D422" s="199" t="s">
        <v>72</v>
      </c>
      <c r="E422" s="200" t="s">
        <v>254</v>
      </c>
      <c r="F422" s="200" t="s">
        <v>591</v>
      </c>
      <c r="G422" s="198"/>
      <c r="H422" s="198"/>
      <c r="I422" s="201"/>
      <c r="J422" s="202">
        <f>BK422</f>
        <v>0</v>
      </c>
      <c r="K422" s="198"/>
      <c r="L422" s="203"/>
      <c r="M422" s="204"/>
      <c r="N422" s="205"/>
      <c r="O422" s="205"/>
      <c r="P422" s="206">
        <f>P423</f>
        <v>0</v>
      </c>
      <c r="Q422" s="205"/>
      <c r="R422" s="206">
        <f>R423</f>
        <v>1.2011400000000001</v>
      </c>
      <c r="S422" s="205"/>
      <c r="T422" s="207">
        <f>T423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8" t="s">
        <v>236</v>
      </c>
      <c r="AT422" s="209" t="s">
        <v>72</v>
      </c>
      <c r="AU422" s="209" t="s">
        <v>73</v>
      </c>
      <c r="AY422" s="208" t="s">
        <v>214</v>
      </c>
      <c r="BK422" s="210">
        <f>BK423</f>
        <v>0</v>
      </c>
    </row>
    <row r="423" s="12" customFormat="1" ht="22.8" customHeight="1">
      <c r="A423" s="12"/>
      <c r="B423" s="197"/>
      <c r="C423" s="198"/>
      <c r="D423" s="199" t="s">
        <v>72</v>
      </c>
      <c r="E423" s="211" t="s">
        <v>592</v>
      </c>
      <c r="F423" s="211" t="s">
        <v>593</v>
      </c>
      <c r="G423" s="198"/>
      <c r="H423" s="198"/>
      <c r="I423" s="201"/>
      <c r="J423" s="212">
        <f>BK423</f>
        <v>0</v>
      </c>
      <c r="K423" s="198"/>
      <c r="L423" s="203"/>
      <c r="M423" s="204"/>
      <c r="N423" s="205"/>
      <c r="O423" s="205"/>
      <c r="P423" s="206">
        <f>SUM(P424:P616)</f>
        <v>0</v>
      </c>
      <c r="Q423" s="205"/>
      <c r="R423" s="206">
        <f>SUM(R424:R616)</f>
        <v>1.2011400000000001</v>
      </c>
      <c r="S423" s="205"/>
      <c r="T423" s="207">
        <f>SUM(T424:T616)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08" t="s">
        <v>236</v>
      </c>
      <c r="AT423" s="209" t="s">
        <v>72</v>
      </c>
      <c r="AU423" s="209" t="s">
        <v>80</v>
      </c>
      <c r="AY423" s="208" t="s">
        <v>214</v>
      </c>
      <c r="BK423" s="210">
        <f>SUM(BK424:BK616)</f>
        <v>0</v>
      </c>
    </row>
    <row r="424" s="2" customFormat="1" ht="16.5" customHeight="1">
      <c r="A424" s="39"/>
      <c r="B424" s="40"/>
      <c r="C424" s="213" t="s">
        <v>831</v>
      </c>
      <c r="D424" s="213" t="s">
        <v>217</v>
      </c>
      <c r="E424" s="214" t="s">
        <v>4036</v>
      </c>
      <c r="F424" s="215" t="s">
        <v>4037</v>
      </c>
      <c r="G424" s="216" t="s">
        <v>277</v>
      </c>
      <c r="H424" s="217">
        <v>19</v>
      </c>
      <c r="I424" s="218"/>
      <c r="J424" s="219">
        <f>ROUND(I424*H424,2)</f>
        <v>0</v>
      </c>
      <c r="K424" s="215" t="s">
        <v>221</v>
      </c>
      <c r="L424" s="45"/>
      <c r="M424" s="220" t="s">
        <v>19</v>
      </c>
      <c r="N424" s="221" t="s">
        <v>44</v>
      </c>
      <c r="O424" s="85"/>
      <c r="P424" s="222">
        <f>O424*H424</f>
        <v>0</v>
      </c>
      <c r="Q424" s="222">
        <v>0.00035</v>
      </c>
      <c r="R424" s="222">
        <f>Q424*H424</f>
        <v>0.0066499999999999997</v>
      </c>
      <c r="S424" s="222">
        <v>0</v>
      </c>
      <c r="T424" s="223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4" t="s">
        <v>334</v>
      </c>
      <c r="AT424" s="224" t="s">
        <v>217</v>
      </c>
      <c r="AU424" s="224" t="s">
        <v>82</v>
      </c>
      <c r="AY424" s="18" t="s">
        <v>214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8" t="s">
        <v>80</v>
      </c>
      <c r="BK424" s="225">
        <f>ROUND(I424*H424,2)</f>
        <v>0</v>
      </c>
      <c r="BL424" s="18" t="s">
        <v>334</v>
      </c>
      <c r="BM424" s="224" t="s">
        <v>4941</v>
      </c>
    </row>
    <row r="425" s="2" customFormat="1">
      <c r="A425" s="39"/>
      <c r="B425" s="40"/>
      <c r="C425" s="41"/>
      <c r="D425" s="226" t="s">
        <v>224</v>
      </c>
      <c r="E425" s="41"/>
      <c r="F425" s="227" t="s">
        <v>4039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224</v>
      </c>
      <c r="AU425" s="18" t="s">
        <v>82</v>
      </c>
    </row>
    <row r="426" s="2" customFormat="1">
      <c r="A426" s="39"/>
      <c r="B426" s="40"/>
      <c r="C426" s="41"/>
      <c r="D426" s="231" t="s">
        <v>226</v>
      </c>
      <c r="E426" s="41"/>
      <c r="F426" s="232" t="s">
        <v>4942</v>
      </c>
      <c r="G426" s="41"/>
      <c r="H426" s="41"/>
      <c r="I426" s="228"/>
      <c r="J426" s="41"/>
      <c r="K426" s="41"/>
      <c r="L426" s="45"/>
      <c r="M426" s="229"/>
      <c r="N426" s="230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226</v>
      </c>
      <c r="AU426" s="18" t="s">
        <v>82</v>
      </c>
    </row>
    <row r="427" s="2" customFormat="1" ht="16.5" customHeight="1">
      <c r="A427" s="39"/>
      <c r="B427" s="40"/>
      <c r="C427" s="213" t="s">
        <v>835</v>
      </c>
      <c r="D427" s="213" t="s">
        <v>217</v>
      </c>
      <c r="E427" s="214" t="s">
        <v>4943</v>
      </c>
      <c r="F427" s="215" t="s">
        <v>4944</v>
      </c>
      <c r="G427" s="216" t="s">
        <v>277</v>
      </c>
      <c r="H427" s="217">
        <v>5</v>
      </c>
      <c r="I427" s="218"/>
      <c r="J427" s="219">
        <f>ROUND(I427*H427,2)</f>
        <v>0</v>
      </c>
      <c r="K427" s="215" t="s">
        <v>19</v>
      </c>
      <c r="L427" s="45"/>
      <c r="M427" s="220" t="s">
        <v>19</v>
      </c>
      <c r="N427" s="221" t="s">
        <v>44</v>
      </c>
      <c r="O427" s="85"/>
      <c r="P427" s="222">
        <f>O427*H427</f>
        <v>0</v>
      </c>
      <c r="Q427" s="222">
        <v>0.0063200000000000001</v>
      </c>
      <c r="R427" s="222">
        <f>Q427*H427</f>
        <v>0.031600000000000003</v>
      </c>
      <c r="S427" s="222">
        <v>0</v>
      </c>
      <c r="T427" s="223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4" t="s">
        <v>250</v>
      </c>
      <c r="AT427" s="224" t="s">
        <v>217</v>
      </c>
      <c r="AU427" s="224" t="s">
        <v>82</v>
      </c>
      <c r="AY427" s="18" t="s">
        <v>214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8" t="s">
        <v>80</v>
      </c>
      <c r="BK427" s="225">
        <f>ROUND(I427*H427,2)</f>
        <v>0</v>
      </c>
      <c r="BL427" s="18" t="s">
        <v>250</v>
      </c>
      <c r="BM427" s="224" t="s">
        <v>4945</v>
      </c>
    </row>
    <row r="428" s="2" customFormat="1">
      <c r="A428" s="39"/>
      <c r="B428" s="40"/>
      <c r="C428" s="41"/>
      <c r="D428" s="226" t="s">
        <v>224</v>
      </c>
      <c r="E428" s="41"/>
      <c r="F428" s="227" t="s">
        <v>4944</v>
      </c>
      <c r="G428" s="41"/>
      <c r="H428" s="41"/>
      <c r="I428" s="228"/>
      <c r="J428" s="41"/>
      <c r="K428" s="41"/>
      <c r="L428" s="45"/>
      <c r="M428" s="229"/>
      <c r="N428" s="230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224</v>
      </c>
      <c r="AU428" s="18" t="s">
        <v>82</v>
      </c>
    </row>
    <row r="429" s="2" customFormat="1" ht="16.5" customHeight="1">
      <c r="A429" s="39"/>
      <c r="B429" s="40"/>
      <c r="C429" s="213" t="s">
        <v>839</v>
      </c>
      <c r="D429" s="213" t="s">
        <v>217</v>
      </c>
      <c r="E429" s="214" t="s">
        <v>4946</v>
      </c>
      <c r="F429" s="215" t="s">
        <v>4947</v>
      </c>
      <c r="G429" s="216" t="s">
        <v>277</v>
      </c>
      <c r="H429" s="217">
        <v>2</v>
      </c>
      <c r="I429" s="218"/>
      <c r="J429" s="219">
        <f>ROUND(I429*H429,2)</f>
        <v>0</v>
      </c>
      <c r="K429" s="215" t="s">
        <v>19</v>
      </c>
      <c r="L429" s="45"/>
      <c r="M429" s="220" t="s">
        <v>19</v>
      </c>
      <c r="N429" s="221" t="s">
        <v>44</v>
      </c>
      <c r="O429" s="85"/>
      <c r="P429" s="222">
        <f>O429*H429</f>
        <v>0</v>
      </c>
      <c r="Q429" s="222">
        <v>0.0042900000000000004</v>
      </c>
      <c r="R429" s="222">
        <f>Q429*H429</f>
        <v>0.0085800000000000008</v>
      </c>
      <c r="S429" s="222">
        <v>0</v>
      </c>
      <c r="T429" s="223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4" t="s">
        <v>250</v>
      </c>
      <c r="AT429" s="224" t="s">
        <v>217</v>
      </c>
      <c r="AU429" s="224" t="s">
        <v>82</v>
      </c>
      <c r="AY429" s="18" t="s">
        <v>214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8" t="s">
        <v>80</v>
      </c>
      <c r="BK429" s="225">
        <f>ROUND(I429*H429,2)</f>
        <v>0</v>
      </c>
      <c r="BL429" s="18" t="s">
        <v>250</v>
      </c>
      <c r="BM429" s="224" t="s">
        <v>4948</v>
      </c>
    </row>
    <row r="430" s="2" customFormat="1">
      <c r="A430" s="39"/>
      <c r="B430" s="40"/>
      <c r="C430" s="41"/>
      <c r="D430" s="226" t="s">
        <v>224</v>
      </c>
      <c r="E430" s="41"/>
      <c r="F430" s="227" t="s">
        <v>4947</v>
      </c>
      <c r="G430" s="41"/>
      <c r="H430" s="41"/>
      <c r="I430" s="228"/>
      <c r="J430" s="41"/>
      <c r="K430" s="41"/>
      <c r="L430" s="45"/>
      <c r="M430" s="229"/>
      <c r="N430" s="230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224</v>
      </c>
      <c r="AU430" s="18" t="s">
        <v>82</v>
      </c>
    </row>
    <row r="431" s="2" customFormat="1" ht="16.5" customHeight="1">
      <c r="A431" s="39"/>
      <c r="B431" s="40"/>
      <c r="C431" s="213" t="s">
        <v>843</v>
      </c>
      <c r="D431" s="213" t="s">
        <v>217</v>
      </c>
      <c r="E431" s="214" t="s">
        <v>4949</v>
      </c>
      <c r="F431" s="215" t="s">
        <v>4950</v>
      </c>
      <c r="G431" s="216" t="s">
        <v>277</v>
      </c>
      <c r="H431" s="217">
        <v>2</v>
      </c>
      <c r="I431" s="218"/>
      <c r="J431" s="219">
        <f>ROUND(I431*H431,2)</f>
        <v>0</v>
      </c>
      <c r="K431" s="215" t="s">
        <v>19</v>
      </c>
      <c r="L431" s="45"/>
      <c r="M431" s="220" t="s">
        <v>19</v>
      </c>
      <c r="N431" s="221" t="s">
        <v>44</v>
      </c>
      <c r="O431" s="85"/>
      <c r="P431" s="222">
        <f>O431*H431</f>
        <v>0</v>
      </c>
      <c r="Q431" s="222">
        <v>0.0042900000000000004</v>
      </c>
      <c r="R431" s="222">
        <f>Q431*H431</f>
        <v>0.0085800000000000008</v>
      </c>
      <c r="S431" s="222">
        <v>0</v>
      </c>
      <c r="T431" s="223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4" t="s">
        <v>250</v>
      </c>
      <c r="AT431" s="224" t="s">
        <v>217</v>
      </c>
      <c r="AU431" s="224" t="s">
        <v>82</v>
      </c>
      <c r="AY431" s="18" t="s">
        <v>214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8" t="s">
        <v>80</v>
      </c>
      <c r="BK431" s="225">
        <f>ROUND(I431*H431,2)</f>
        <v>0</v>
      </c>
      <c r="BL431" s="18" t="s">
        <v>250</v>
      </c>
      <c r="BM431" s="224" t="s">
        <v>4951</v>
      </c>
    </row>
    <row r="432" s="2" customFormat="1">
      <c r="A432" s="39"/>
      <c r="B432" s="40"/>
      <c r="C432" s="41"/>
      <c r="D432" s="226" t="s">
        <v>224</v>
      </c>
      <c r="E432" s="41"/>
      <c r="F432" s="227" t="s">
        <v>4950</v>
      </c>
      <c r="G432" s="41"/>
      <c r="H432" s="41"/>
      <c r="I432" s="228"/>
      <c r="J432" s="41"/>
      <c r="K432" s="41"/>
      <c r="L432" s="45"/>
      <c r="M432" s="229"/>
      <c r="N432" s="230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224</v>
      </c>
      <c r="AU432" s="18" t="s">
        <v>82</v>
      </c>
    </row>
    <row r="433" s="2" customFormat="1" ht="16.5" customHeight="1">
      <c r="A433" s="39"/>
      <c r="B433" s="40"/>
      <c r="C433" s="213" t="s">
        <v>847</v>
      </c>
      <c r="D433" s="213" t="s">
        <v>217</v>
      </c>
      <c r="E433" s="214" t="s">
        <v>4952</v>
      </c>
      <c r="F433" s="215" t="s">
        <v>4953</v>
      </c>
      <c r="G433" s="216" t="s">
        <v>277</v>
      </c>
      <c r="H433" s="217">
        <v>6</v>
      </c>
      <c r="I433" s="218"/>
      <c r="J433" s="219">
        <f>ROUND(I433*H433,2)</f>
        <v>0</v>
      </c>
      <c r="K433" s="215" t="s">
        <v>19</v>
      </c>
      <c r="L433" s="45"/>
      <c r="M433" s="220" t="s">
        <v>19</v>
      </c>
      <c r="N433" s="221" t="s">
        <v>44</v>
      </c>
      <c r="O433" s="85"/>
      <c r="P433" s="222">
        <f>O433*H433</f>
        <v>0</v>
      </c>
      <c r="Q433" s="222">
        <v>0.0042900000000000004</v>
      </c>
      <c r="R433" s="222">
        <f>Q433*H433</f>
        <v>0.025740000000000002</v>
      </c>
      <c r="S433" s="222">
        <v>0</v>
      </c>
      <c r="T433" s="223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24" t="s">
        <v>250</v>
      </c>
      <c r="AT433" s="224" t="s">
        <v>217</v>
      </c>
      <c r="AU433" s="224" t="s">
        <v>82</v>
      </c>
      <c r="AY433" s="18" t="s">
        <v>214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8" t="s">
        <v>80</v>
      </c>
      <c r="BK433" s="225">
        <f>ROUND(I433*H433,2)</f>
        <v>0</v>
      </c>
      <c r="BL433" s="18" t="s">
        <v>250</v>
      </c>
      <c r="BM433" s="224" t="s">
        <v>4954</v>
      </c>
    </row>
    <row r="434" s="2" customFormat="1">
      <c r="A434" s="39"/>
      <c r="B434" s="40"/>
      <c r="C434" s="41"/>
      <c r="D434" s="226" t="s">
        <v>224</v>
      </c>
      <c r="E434" s="41"/>
      <c r="F434" s="227" t="s">
        <v>4953</v>
      </c>
      <c r="G434" s="41"/>
      <c r="H434" s="41"/>
      <c r="I434" s="228"/>
      <c r="J434" s="41"/>
      <c r="K434" s="41"/>
      <c r="L434" s="45"/>
      <c r="M434" s="229"/>
      <c r="N434" s="230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224</v>
      </c>
      <c r="AU434" s="18" t="s">
        <v>82</v>
      </c>
    </row>
    <row r="435" s="2" customFormat="1" ht="16.5" customHeight="1">
      <c r="A435" s="39"/>
      <c r="B435" s="40"/>
      <c r="C435" s="213" t="s">
        <v>851</v>
      </c>
      <c r="D435" s="213" t="s">
        <v>217</v>
      </c>
      <c r="E435" s="214" t="s">
        <v>4955</v>
      </c>
      <c r="F435" s="215" t="s">
        <v>4956</v>
      </c>
      <c r="G435" s="216" t="s">
        <v>277</v>
      </c>
      <c r="H435" s="217">
        <v>2</v>
      </c>
      <c r="I435" s="218"/>
      <c r="J435" s="219">
        <f>ROUND(I435*H435,2)</f>
        <v>0</v>
      </c>
      <c r="K435" s="215" t="s">
        <v>19</v>
      </c>
      <c r="L435" s="45"/>
      <c r="M435" s="220" t="s">
        <v>19</v>
      </c>
      <c r="N435" s="221" t="s">
        <v>44</v>
      </c>
      <c r="O435" s="85"/>
      <c r="P435" s="222">
        <f>O435*H435</f>
        <v>0</v>
      </c>
      <c r="Q435" s="222">
        <v>0.002</v>
      </c>
      <c r="R435" s="222">
        <f>Q435*H435</f>
        <v>0.0040000000000000001</v>
      </c>
      <c r="S435" s="222">
        <v>0</v>
      </c>
      <c r="T435" s="223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4" t="s">
        <v>250</v>
      </c>
      <c r="AT435" s="224" t="s">
        <v>217</v>
      </c>
      <c r="AU435" s="224" t="s">
        <v>82</v>
      </c>
      <c r="AY435" s="18" t="s">
        <v>214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8" t="s">
        <v>80</v>
      </c>
      <c r="BK435" s="225">
        <f>ROUND(I435*H435,2)</f>
        <v>0</v>
      </c>
      <c r="BL435" s="18" t="s">
        <v>250</v>
      </c>
      <c r="BM435" s="224" t="s">
        <v>4957</v>
      </c>
    </row>
    <row r="436" s="2" customFormat="1">
      <c r="A436" s="39"/>
      <c r="B436" s="40"/>
      <c r="C436" s="41"/>
      <c r="D436" s="226" t="s">
        <v>224</v>
      </c>
      <c r="E436" s="41"/>
      <c r="F436" s="227" t="s">
        <v>4956</v>
      </c>
      <c r="G436" s="41"/>
      <c r="H436" s="41"/>
      <c r="I436" s="228"/>
      <c r="J436" s="41"/>
      <c r="K436" s="41"/>
      <c r="L436" s="45"/>
      <c r="M436" s="229"/>
      <c r="N436" s="230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224</v>
      </c>
      <c r="AU436" s="18" t="s">
        <v>82</v>
      </c>
    </row>
    <row r="437" s="2" customFormat="1" ht="16.5" customHeight="1">
      <c r="A437" s="39"/>
      <c r="B437" s="40"/>
      <c r="C437" s="213" t="s">
        <v>855</v>
      </c>
      <c r="D437" s="213" t="s">
        <v>217</v>
      </c>
      <c r="E437" s="214" t="s">
        <v>4958</v>
      </c>
      <c r="F437" s="215" t="s">
        <v>4959</v>
      </c>
      <c r="G437" s="216" t="s">
        <v>277</v>
      </c>
      <c r="H437" s="217">
        <v>2</v>
      </c>
      <c r="I437" s="218"/>
      <c r="J437" s="219">
        <f>ROUND(I437*H437,2)</f>
        <v>0</v>
      </c>
      <c r="K437" s="215" t="s">
        <v>19</v>
      </c>
      <c r="L437" s="45"/>
      <c r="M437" s="220" t="s">
        <v>19</v>
      </c>
      <c r="N437" s="221" t="s">
        <v>44</v>
      </c>
      <c r="O437" s="85"/>
      <c r="P437" s="222">
        <f>O437*H437</f>
        <v>0</v>
      </c>
      <c r="Q437" s="222">
        <v>0.025000000000000001</v>
      </c>
      <c r="R437" s="222">
        <f>Q437*H437</f>
        <v>0.050000000000000003</v>
      </c>
      <c r="S437" s="222">
        <v>0</v>
      </c>
      <c r="T437" s="223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4" t="s">
        <v>250</v>
      </c>
      <c r="AT437" s="224" t="s">
        <v>217</v>
      </c>
      <c r="AU437" s="224" t="s">
        <v>82</v>
      </c>
      <c r="AY437" s="18" t="s">
        <v>214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8" t="s">
        <v>80</v>
      </c>
      <c r="BK437" s="225">
        <f>ROUND(I437*H437,2)</f>
        <v>0</v>
      </c>
      <c r="BL437" s="18" t="s">
        <v>250</v>
      </c>
      <c r="BM437" s="224" t="s">
        <v>4960</v>
      </c>
    </row>
    <row r="438" s="2" customFormat="1">
      <c r="A438" s="39"/>
      <c r="B438" s="40"/>
      <c r="C438" s="41"/>
      <c r="D438" s="226" t="s">
        <v>224</v>
      </c>
      <c r="E438" s="41"/>
      <c r="F438" s="227" t="s">
        <v>4959</v>
      </c>
      <c r="G438" s="41"/>
      <c r="H438" s="41"/>
      <c r="I438" s="228"/>
      <c r="J438" s="41"/>
      <c r="K438" s="41"/>
      <c r="L438" s="45"/>
      <c r="M438" s="229"/>
      <c r="N438" s="230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224</v>
      </c>
      <c r="AU438" s="18" t="s">
        <v>82</v>
      </c>
    </row>
    <row r="439" s="2" customFormat="1" ht="16.5" customHeight="1">
      <c r="A439" s="39"/>
      <c r="B439" s="40"/>
      <c r="C439" s="213" t="s">
        <v>861</v>
      </c>
      <c r="D439" s="213" t="s">
        <v>217</v>
      </c>
      <c r="E439" s="214" t="s">
        <v>925</v>
      </c>
      <c r="F439" s="215" t="s">
        <v>926</v>
      </c>
      <c r="G439" s="216" t="s">
        <v>277</v>
      </c>
      <c r="H439" s="217">
        <v>37</v>
      </c>
      <c r="I439" s="218"/>
      <c r="J439" s="219">
        <f>ROUND(I439*H439,2)</f>
        <v>0</v>
      </c>
      <c r="K439" s="215" t="s">
        <v>221</v>
      </c>
      <c r="L439" s="45"/>
      <c r="M439" s="220" t="s">
        <v>19</v>
      </c>
      <c r="N439" s="221" t="s">
        <v>44</v>
      </c>
      <c r="O439" s="85"/>
      <c r="P439" s="222">
        <f>O439*H439</f>
        <v>0</v>
      </c>
      <c r="Q439" s="222">
        <v>0.00021000000000000001</v>
      </c>
      <c r="R439" s="222">
        <f>Q439*H439</f>
        <v>0.00777</v>
      </c>
      <c r="S439" s="222">
        <v>0</v>
      </c>
      <c r="T439" s="223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4" t="s">
        <v>334</v>
      </c>
      <c r="AT439" s="224" t="s">
        <v>217</v>
      </c>
      <c r="AU439" s="224" t="s">
        <v>82</v>
      </c>
      <c r="AY439" s="18" t="s">
        <v>214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8" t="s">
        <v>80</v>
      </c>
      <c r="BK439" s="225">
        <f>ROUND(I439*H439,2)</f>
        <v>0</v>
      </c>
      <c r="BL439" s="18" t="s">
        <v>334</v>
      </c>
      <c r="BM439" s="224" t="s">
        <v>4961</v>
      </c>
    </row>
    <row r="440" s="2" customFormat="1">
      <c r="A440" s="39"/>
      <c r="B440" s="40"/>
      <c r="C440" s="41"/>
      <c r="D440" s="226" t="s">
        <v>224</v>
      </c>
      <c r="E440" s="41"/>
      <c r="F440" s="227" t="s">
        <v>928</v>
      </c>
      <c r="G440" s="41"/>
      <c r="H440" s="41"/>
      <c r="I440" s="228"/>
      <c r="J440" s="41"/>
      <c r="K440" s="41"/>
      <c r="L440" s="45"/>
      <c r="M440" s="229"/>
      <c r="N440" s="230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224</v>
      </c>
      <c r="AU440" s="18" t="s">
        <v>82</v>
      </c>
    </row>
    <row r="441" s="2" customFormat="1">
      <c r="A441" s="39"/>
      <c r="B441" s="40"/>
      <c r="C441" s="41"/>
      <c r="D441" s="231" t="s">
        <v>226</v>
      </c>
      <c r="E441" s="41"/>
      <c r="F441" s="232" t="s">
        <v>929</v>
      </c>
      <c r="G441" s="41"/>
      <c r="H441" s="41"/>
      <c r="I441" s="228"/>
      <c r="J441" s="41"/>
      <c r="K441" s="41"/>
      <c r="L441" s="45"/>
      <c r="M441" s="229"/>
      <c r="N441" s="230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226</v>
      </c>
      <c r="AU441" s="18" t="s">
        <v>82</v>
      </c>
    </row>
    <row r="442" s="2" customFormat="1" ht="16.5" customHeight="1">
      <c r="A442" s="39"/>
      <c r="B442" s="40"/>
      <c r="C442" s="213" t="s">
        <v>865</v>
      </c>
      <c r="D442" s="213" t="s">
        <v>217</v>
      </c>
      <c r="E442" s="214" t="s">
        <v>4962</v>
      </c>
      <c r="F442" s="215" t="s">
        <v>4963</v>
      </c>
      <c r="G442" s="216" t="s">
        <v>277</v>
      </c>
      <c r="H442" s="217">
        <v>7</v>
      </c>
      <c r="I442" s="218"/>
      <c r="J442" s="219">
        <f>ROUND(I442*H442,2)</f>
        <v>0</v>
      </c>
      <c r="K442" s="215" t="s">
        <v>19</v>
      </c>
      <c r="L442" s="45"/>
      <c r="M442" s="220" t="s">
        <v>19</v>
      </c>
      <c r="N442" s="221" t="s">
        <v>44</v>
      </c>
      <c r="O442" s="85"/>
      <c r="P442" s="222">
        <f>O442*H442</f>
        <v>0</v>
      </c>
      <c r="Q442" s="222">
        <v>0.0021900000000000001</v>
      </c>
      <c r="R442" s="222">
        <f>Q442*H442</f>
        <v>0.01533</v>
      </c>
      <c r="S442" s="222">
        <v>0</v>
      </c>
      <c r="T442" s="223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4" t="s">
        <v>250</v>
      </c>
      <c r="AT442" s="224" t="s">
        <v>217</v>
      </c>
      <c r="AU442" s="224" t="s">
        <v>82</v>
      </c>
      <c r="AY442" s="18" t="s">
        <v>214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8" t="s">
        <v>80</v>
      </c>
      <c r="BK442" s="225">
        <f>ROUND(I442*H442,2)</f>
        <v>0</v>
      </c>
      <c r="BL442" s="18" t="s">
        <v>250</v>
      </c>
      <c r="BM442" s="224" t="s">
        <v>4964</v>
      </c>
    </row>
    <row r="443" s="2" customFormat="1">
      <c r="A443" s="39"/>
      <c r="B443" s="40"/>
      <c r="C443" s="41"/>
      <c r="D443" s="226" t="s">
        <v>224</v>
      </c>
      <c r="E443" s="41"/>
      <c r="F443" s="227" t="s">
        <v>4963</v>
      </c>
      <c r="G443" s="41"/>
      <c r="H443" s="41"/>
      <c r="I443" s="228"/>
      <c r="J443" s="41"/>
      <c r="K443" s="41"/>
      <c r="L443" s="45"/>
      <c r="M443" s="229"/>
      <c r="N443" s="230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224</v>
      </c>
      <c r="AU443" s="18" t="s">
        <v>82</v>
      </c>
    </row>
    <row r="444" s="13" customFormat="1">
      <c r="A444" s="13"/>
      <c r="B444" s="233"/>
      <c r="C444" s="234"/>
      <c r="D444" s="226" t="s">
        <v>242</v>
      </c>
      <c r="E444" s="254" t="s">
        <v>19</v>
      </c>
      <c r="F444" s="235" t="s">
        <v>4965</v>
      </c>
      <c r="G444" s="234"/>
      <c r="H444" s="236">
        <v>7</v>
      </c>
      <c r="I444" s="237"/>
      <c r="J444" s="234"/>
      <c r="K444" s="234"/>
      <c r="L444" s="238"/>
      <c r="M444" s="239"/>
      <c r="N444" s="240"/>
      <c r="O444" s="240"/>
      <c r="P444" s="240"/>
      <c r="Q444" s="240"/>
      <c r="R444" s="240"/>
      <c r="S444" s="240"/>
      <c r="T444" s="24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2" t="s">
        <v>242</v>
      </c>
      <c r="AU444" s="242" t="s">
        <v>82</v>
      </c>
      <c r="AV444" s="13" t="s">
        <v>82</v>
      </c>
      <c r="AW444" s="13" t="s">
        <v>35</v>
      </c>
      <c r="AX444" s="13" t="s">
        <v>80</v>
      </c>
      <c r="AY444" s="242" t="s">
        <v>214</v>
      </c>
    </row>
    <row r="445" s="2" customFormat="1" ht="16.5" customHeight="1">
      <c r="A445" s="39"/>
      <c r="B445" s="40"/>
      <c r="C445" s="213" t="s">
        <v>871</v>
      </c>
      <c r="D445" s="213" t="s">
        <v>217</v>
      </c>
      <c r="E445" s="214" t="s">
        <v>4966</v>
      </c>
      <c r="F445" s="215" t="s">
        <v>4967</v>
      </c>
      <c r="G445" s="216" t="s">
        <v>277</v>
      </c>
      <c r="H445" s="217">
        <v>4</v>
      </c>
      <c r="I445" s="218"/>
      <c r="J445" s="219">
        <f>ROUND(I445*H445,2)</f>
        <v>0</v>
      </c>
      <c r="K445" s="215" t="s">
        <v>19</v>
      </c>
      <c r="L445" s="45"/>
      <c r="M445" s="220" t="s">
        <v>19</v>
      </c>
      <c r="N445" s="221" t="s">
        <v>44</v>
      </c>
      <c r="O445" s="85"/>
      <c r="P445" s="222">
        <f>O445*H445</f>
        <v>0</v>
      </c>
      <c r="Q445" s="222">
        <v>0.0021900000000000001</v>
      </c>
      <c r="R445" s="222">
        <f>Q445*H445</f>
        <v>0.0087600000000000004</v>
      </c>
      <c r="S445" s="222">
        <v>0</v>
      </c>
      <c r="T445" s="223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4" t="s">
        <v>250</v>
      </c>
      <c r="AT445" s="224" t="s">
        <v>217</v>
      </c>
      <c r="AU445" s="224" t="s">
        <v>82</v>
      </c>
      <c r="AY445" s="18" t="s">
        <v>214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18" t="s">
        <v>80</v>
      </c>
      <c r="BK445" s="225">
        <f>ROUND(I445*H445,2)</f>
        <v>0</v>
      </c>
      <c r="BL445" s="18" t="s">
        <v>250</v>
      </c>
      <c r="BM445" s="224" t="s">
        <v>4968</v>
      </c>
    </row>
    <row r="446" s="2" customFormat="1">
      <c r="A446" s="39"/>
      <c r="B446" s="40"/>
      <c r="C446" s="41"/>
      <c r="D446" s="226" t="s">
        <v>224</v>
      </c>
      <c r="E446" s="41"/>
      <c r="F446" s="227" t="s">
        <v>4967</v>
      </c>
      <c r="G446" s="41"/>
      <c r="H446" s="41"/>
      <c r="I446" s="228"/>
      <c r="J446" s="41"/>
      <c r="K446" s="41"/>
      <c r="L446" s="45"/>
      <c r="M446" s="229"/>
      <c r="N446" s="230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224</v>
      </c>
      <c r="AU446" s="18" t="s">
        <v>82</v>
      </c>
    </row>
    <row r="447" s="2" customFormat="1" ht="16.5" customHeight="1">
      <c r="A447" s="39"/>
      <c r="B447" s="40"/>
      <c r="C447" s="213" t="s">
        <v>875</v>
      </c>
      <c r="D447" s="213" t="s">
        <v>217</v>
      </c>
      <c r="E447" s="214" t="s">
        <v>4969</v>
      </c>
      <c r="F447" s="215" t="s">
        <v>4970</v>
      </c>
      <c r="G447" s="216" t="s">
        <v>277</v>
      </c>
      <c r="H447" s="217">
        <v>8</v>
      </c>
      <c r="I447" s="218"/>
      <c r="J447" s="219">
        <f>ROUND(I447*H447,2)</f>
        <v>0</v>
      </c>
      <c r="K447" s="215" t="s">
        <v>19</v>
      </c>
      <c r="L447" s="45"/>
      <c r="M447" s="220" t="s">
        <v>19</v>
      </c>
      <c r="N447" s="221" t="s">
        <v>44</v>
      </c>
      <c r="O447" s="85"/>
      <c r="P447" s="222">
        <f>O447*H447</f>
        <v>0</v>
      </c>
      <c r="Q447" s="222">
        <v>0.0042900000000000004</v>
      </c>
      <c r="R447" s="222">
        <f>Q447*H447</f>
        <v>0.034320000000000003</v>
      </c>
      <c r="S447" s="222">
        <v>0</v>
      </c>
      <c r="T447" s="223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4" t="s">
        <v>250</v>
      </c>
      <c r="AT447" s="224" t="s">
        <v>217</v>
      </c>
      <c r="AU447" s="224" t="s">
        <v>82</v>
      </c>
      <c r="AY447" s="18" t="s">
        <v>214</v>
      </c>
      <c r="BE447" s="225">
        <f>IF(N447="základní",J447,0)</f>
        <v>0</v>
      </c>
      <c r="BF447" s="225">
        <f>IF(N447="snížená",J447,0)</f>
        <v>0</v>
      </c>
      <c r="BG447" s="225">
        <f>IF(N447="zákl. přenesená",J447,0)</f>
        <v>0</v>
      </c>
      <c r="BH447" s="225">
        <f>IF(N447="sníž. přenesená",J447,0)</f>
        <v>0</v>
      </c>
      <c r="BI447" s="225">
        <f>IF(N447="nulová",J447,0)</f>
        <v>0</v>
      </c>
      <c r="BJ447" s="18" t="s">
        <v>80</v>
      </c>
      <c r="BK447" s="225">
        <f>ROUND(I447*H447,2)</f>
        <v>0</v>
      </c>
      <c r="BL447" s="18" t="s">
        <v>250</v>
      </c>
      <c r="BM447" s="224" t="s">
        <v>616</v>
      </c>
    </row>
    <row r="448" s="2" customFormat="1">
      <c r="A448" s="39"/>
      <c r="B448" s="40"/>
      <c r="C448" s="41"/>
      <c r="D448" s="226" t="s">
        <v>224</v>
      </c>
      <c r="E448" s="41"/>
      <c r="F448" s="227" t="s">
        <v>4970</v>
      </c>
      <c r="G448" s="41"/>
      <c r="H448" s="41"/>
      <c r="I448" s="228"/>
      <c r="J448" s="41"/>
      <c r="K448" s="41"/>
      <c r="L448" s="45"/>
      <c r="M448" s="229"/>
      <c r="N448" s="230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224</v>
      </c>
      <c r="AU448" s="18" t="s">
        <v>82</v>
      </c>
    </row>
    <row r="449" s="13" customFormat="1">
      <c r="A449" s="13"/>
      <c r="B449" s="233"/>
      <c r="C449" s="234"/>
      <c r="D449" s="226" t="s">
        <v>242</v>
      </c>
      <c r="E449" s="254" t="s">
        <v>19</v>
      </c>
      <c r="F449" s="235" t="s">
        <v>4971</v>
      </c>
      <c r="G449" s="234"/>
      <c r="H449" s="236">
        <v>8</v>
      </c>
      <c r="I449" s="237"/>
      <c r="J449" s="234"/>
      <c r="K449" s="234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242</v>
      </c>
      <c r="AU449" s="242" t="s">
        <v>82</v>
      </c>
      <c r="AV449" s="13" t="s">
        <v>82</v>
      </c>
      <c r="AW449" s="13" t="s">
        <v>35</v>
      </c>
      <c r="AX449" s="13" t="s">
        <v>80</v>
      </c>
      <c r="AY449" s="242" t="s">
        <v>214</v>
      </c>
    </row>
    <row r="450" s="2" customFormat="1" ht="16.5" customHeight="1">
      <c r="A450" s="39"/>
      <c r="B450" s="40"/>
      <c r="C450" s="213" t="s">
        <v>879</v>
      </c>
      <c r="D450" s="213" t="s">
        <v>217</v>
      </c>
      <c r="E450" s="214" t="s">
        <v>4972</v>
      </c>
      <c r="F450" s="215" t="s">
        <v>4973</v>
      </c>
      <c r="G450" s="216" t="s">
        <v>277</v>
      </c>
      <c r="H450" s="217">
        <v>4</v>
      </c>
      <c r="I450" s="218"/>
      <c r="J450" s="219">
        <f>ROUND(I450*H450,2)</f>
        <v>0</v>
      </c>
      <c r="K450" s="215" t="s">
        <v>19</v>
      </c>
      <c r="L450" s="45"/>
      <c r="M450" s="220" t="s">
        <v>19</v>
      </c>
      <c r="N450" s="221" t="s">
        <v>44</v>
      </c>
      <c r="O450" s="85"/>
      <c r="P450" s="222">
        <f>O450*H450</f>
        <v>0</v>
      </c>
      <c r="Q450" s="222">
        <v>0.0042900000000000004</v>
      </c>
      <c r="R450" s="222">
        <f>Q450*H450</f>
        <v>0.017160000000000002</v>
      </c>
      <c r="S450" s="222">
        <v>0</v>
      </c>
      <c r="T450" s="223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4" t="s">
        <v>250</v>
      </c>
      <c r="AT450" s="224" t="s">
        <v>217</v>
      </c>
      <c r="AU450" s="224" t="s">
        <v>82</v>
      </c>
      <c r="AY450" s="18" t="s">
        <v>214</v>
      </c>
      <c r="BE450" s="225">
        <f>IF(N450="základní",J450,0)</f>
        <v>0</v>
      </c>
      <c r="BF450" s="225">
        <f>IF(N450="snížená",J450,0)</f>
        <v>0</v>
      </c>
      <c r="BG450" s="225">
        <f>IF(N450="zákl. přenesená",J450,0)</f>
        <v>0</v>
      </c>
      <c r="BH450" s="225">
        <f>IF(N450="sníž. přenesená",J450,0)</f>
        <v>0</v>
      </c>
      <c r="BI450" s="225">
        <f>IF(N450="nulová",J450,0)</f>
        <v>0</v>
      </c>
      <c r="BJ450" s="18" t="s">
        <v>80</v>
      </c>
      <c r="BK450" s="225">
        <f>ROUND(I450*H450,2)</f>
        <v>0</v>
      </c>
      <c r="BL450" s="18" t="s">
        <v>250</v>
      </c>
      <c r="BM450" s="224" t="s">
        <v>4974</v>
      </c>
    </row>
    <row r="451" s="2" customFormat="1">
      <c r="A451" s="39"/>
      <c r="B451" s="40"/>
      <c r="C451" s="41"/>
      <c r="D451" s="226" t="s">
        <v>224</v>
      </c>
      <c r="E451" s="41"/>
      <c r="F451" s="227" t="s">
        <v>4973</v>
      </c>
      <c r="G451" s="41"/>
      <c r="H451" s="41"/>
      <c r="I451" s="228"/>
      <c r="J451" s="41"/>
      <c r="K451" s="41"/>
      <c r="L451" s="45"/>
      <c r="M451" s="229"/>
      <c r="N451" s="230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224</v>
      </c>
      <c r="AU451" s="18" t="s">
        <v>82</v>
      </c>
    </row>
    <row r="452" s="2" customFormat="1" ht="16.5" customHeight="1">
      <c r="A452" s="39"/>
      <c r="B452" s="40"/>
      <c r="C452" s="213" t="s">
        <v>883</v>
      </c>
      <c r="D452" s="213" t="s">
        <v>217</v>
      </c>
      <c r="E452" s="214" t="s">
        <v>4975</v>
      </c>
      <c r="F452" s="215" t="s">
        <v>4976</v>
      </c>
      <c r="G452" s="216" t="s">
        <v>277</v>
      </c>
      <c r="H452" s="217">
        <v>8</v>
      </c>
      <c r="I452" s="218"/>
      <c r="J452" s="219">
        <f>ROUND(I452*H452,2)</f>
        <v>0</v>
      </c>
      <c r="K452" s="215" t="s">
        <v>19</v>
      </c>
      <c r="L452" s="45"/>
      <c r="M452" s="220" t="s">
        <v>19</v>
      </c>
      <c r="N452" s="221" t="s">
        <v>44</v>
      </c>
      <c r="O452" s="85"/>
      <c r="P452" s="222">
        <f>O452*H452</f>
        <v>0</v>
      </c>
      <c r="Q452" s="222">
        <v>0.0042900000000000004</v>
      </c>
      <c r="R452" s="222">
        <f>Q452*H452</f>
        <v>0.034320000000000003</v>
      </c>
      <c r="S452" s="222">
        <v>0</v>
      </c>
      <c r="T452" s="223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4" t="s">
        <v>250</v>
      </c>
      <c r="AT452" s="224" t="s">
        <v>217</v>
      </c>
      <c r="AU452" s="224" t="s">
        <v>82</v>
      </c>
      <c r="AY452" s="18" t="s">
        <v>214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18" t="s">
        <v>80</v>
      </c>
      <c r="BK452" s="225">
        <f>ROUND(I452*H452,2)</f>
        <v>0</v>
      </c>
      <c r="BL452" s="18" t="s">
        <v>250</v>
      </c>
      <c r="BM452" s="224" t="s">
        <v>700</v>
      </c>
    </row>
    <row r="453" s="2" customFormat="1">
      <c r="A453" s="39"/>
      <c r="B453" s="40"/>
      <c r="C453" s="41"/>
      <c r="D453" s="226" t="s">
        <v>224</v>
      </c>
      <c r="E453" s="41"/>
      <c r="F453" s="227" t="s">
        <v>4976</v>
      </c>
      <c r="G453" s="41"/>
      <c r="H453" s="41"/>
      <c r="I453" s="228"/>
      <c r="J453" s="41"/>
      <c r="K453" s="41"/>
      <c r="L453" s="45"/>
      <c r="M453" s="229"/>
      <c r="N453" s="230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224</v>
      </c>
      <c r="AU453" s="18" t="s">
        <v>82</v>
      </c>
    </row>
    <row r="454" s="2" customFormat="1" ht="16.5" customHeight="1">
      <c r="A454" s="39"/>
      <c r="B454" s="40"/>
      <c r="C454" s="213" t="s">
        <v>887</v>
      </c>
      <c r="D454" s="213" t="s">
        <v>217</v>
      </c>
      <c r="E454" s="214" t="s">
        <v>4977</v>
      </c>
      <c r="F454" s="215" t="s">
        <v>4978</v>
      </c>
      <c r="G454" s="216" t="s">
        <v>277</v>
      </c>
      <c r="H454" s="217">
        <v>4</v>
      </c>
      <c r="I454" s="218"/>
      <c r="J454" s="219">
        <f>ROUND(I454*H454,2)</f>
        <v>0</v>
      </c>
      <c r="K454" s="215" t="s">
        <v>19</v>
      </c>
      <c r="L454" s="45"/>
      <c r="M454" s="220" t="s">
        <v>19</v>
      </c>
      <c r="N454" s="221" t="s">
        <v>44</v>
      </c>
      <c r="O454" s="85"/>
      <c r="P454" s="222">
        <f>O454*H454</f>
        <v>0</v>
      </c>
      <c r="Q454" s="222">
        <v>0.00089999999999999998</v>
      </c>
      <c r="R454" s="222">
        <f>Q454*H454</f>
        <v>0.0035999999999999999</v>
      </c>
      <c r="S454" s="222">
        <v>0</v>
      </c>
      <c r="T454" s="223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4" t="s">
        <v>250</v>
      </c>
      <c r="AT454" s="224" t="s">
        <v>217</v>
      </c>
      <c r="AU454" s="224" t="s">
        <v>82</v>
      </c>
      <c r="AY454" s="18" t="s">
        <v>214</v>
      </c>
      <c r="BE454" s="225">
        <f>IF(N454="základní",J454,0)</f>
        <v>0</v>
      </c>
      <c r="BF454" s="225">
        <f>IF(N454="snížená",J454,0)</f>
        <v>0</v>
      </c>
      <c r="BG454" s="225">
        <f>IF(N454="zákl. přenesená",J454,0)</f>
        <v>0</v>
      </c>
      <c r="BH454" s="225">
        <f>IF(N454="sníž. přenesená",J454,0)</f>
        <v>0</v>
      </c>
      <c r="BI454" s="225">
        <f>IF(N454="nulová",J454,0)</f>
        <v>0</v>
      </c>
      <c r="BJ454" s="18" t="s">
        <v>80</v>
      </c>
      <c r="BK454" s="225">
        <f>ROUND(I454*H454,2)</f>
        <v>0</v>
      </c>
      <c r="BL454" s="18" t="s">
        <v>250</v>
      </c>
      <c r="BM454" s="224" t="s">
        <v>908</v>
      </c>
    </row>
    <row r="455" s="2" customFormat="1">
      <c r="A455" s="39"/>
      <c r="B455" s="40"/>
      <c r="C455" s="41"/>
      <c r="D455" s="226" t="s">
        <v>224</v>
      </c>
      <c r="E455" s="41"/>
      <c r="F455" s="227" t="s">
        <v>4978</v>
      </c>
      <c r="G455" s="41"/>
      <c r="H455" s="41"/>
      <c r="I455" s="228"/>
      <c r="J455" s="41"/>
      <c r="K455" s="41"/>
      <c r="L455" s="45"/>
      <c r="M455" s="229"/>
      <c r="N455" s="230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224</v>
      </c>
      <c r="AU455" s="18" t="s">
        <v>82</v>
      </c>
    </row>
    <row r="456" s="13" customFormat="1">
      <c r="A456" s="13"/>
      <c r="B456" s="233"/>
      <c r="C456" s="234"/>
      <c r="D456" s="226" t="s">
        <v>242</v>
      </c>
      <c r="E456" s="254" t="s">
        <v>19</v>
      </c>
      <c r="F456" s="235" t="s">
        <v>4778</v>
      </c>
      <c r="G456" s="234"/>
      <c r="H456" s="236">
        <v>4</v>
      </c>
      <c r="I456" s="237"/>
      <c r="J456" s="234"/>
      <c r="K456" s="234"/>
      <c r="L456" s="238"/>
      <c r="M456" s="239"/>
      <c r="N456" s="240"/>
      <c r="O456" s="240"/>
      <c r="P456" s="240"/>
      <c r="Q456" s="240"/>
      <c r="R456" s="240"/>
      <c r="S456" s="240"/>
      <c r="T456" s="24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2" t="s">
        <v>242</v>
      </c>
      <c r="AU456" s="242" t="s">
        <v>82</v>
      </c>
      <c r="AV456" s="13" t="s">
        <v>82</v>
      </c>
      <c r="AW456" s="13" t="s">
        <v>35</v>
      </c>
      <c r="AX456" s="13" t="s">
        <v>80</v>
      </c>
      <c r="AY456" s="242" t="s">
        <v>214</v>
      </c>
    </row>
    <row r="457" s="2" customFormat="1" ht="16.5" customHeight="1">
      <c r="A457" s="39"/>
      <c r="B457" s="40"/>
      <c r="C457" s="213" t="s">
        <v>893</v>
      </c>
      <c r="D457" s="213" t="s">
        <v>217</v>
      </c>
      <c r="E457" s="214" t="s">
        <v>4979</v>
      </c>
      <c r="F457" s="215" t="s">
        <v>4980</v>
      </c>
      <c r="G457" s="216" t="s">
        <v>277</v>
      </c>
      <c r="H457" s="217">
        <v>2</v>
      </c>
      <c r="I457" s="218"/>
      <c r="J457" s="219">
        <f>ROUND(I457*H457,2)</f>
        <v>0</v>
      </c>
      <c r="K457" s="215" t="s">
        <v>19</v>
      </c>
      <c r="L457" s="45"/>
      <c r="M457" s="220" t="s">
        <v>19</v>
      </c>
      <c r="N457" s="221" t="s">
        <v>44</v>
      </c>
      <c r="O457" s="85"/>
      <c r="P457" s="222">
        <f>O457*H457</f>
        <v>0</v>
      </c>
      <c r="Q457" s="222">
        <v>0.0097000000000000003</v>
      </c>
      <c r="R457" s="222">
        <f>Q457*H457</f>
        <v>0.019400000000000001</v>
      </c>
      <c r="S457" s="222">
        <v>0</v>
      </c>
      <c r="T457" s="223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4" t="s">
        <v>250</v>
      </c>
      <c r="AT457" s="224" t="s">
        <v>217</v>
      </c>
      <c r="AU457" s="224" t="s">
        <v>82</v>
      </c>
      <c r="AY457" s="18" t="s">
        <v>214</v>
      </c>
      <c r="BE457" s="225">
        <f>IF(N457="základní",J457,0)</f>
        <v>0</v>
      </c>
      <c r="BF457" s="225">
        <f>IF(N457="snížená",J457,0)</f>
        <v>0</v>
      </c>
      <c r="BG457" s="225">
        <f>IF(N457="zákl. přenesená",J457,0)</f>
        <v>0</v>
      </c>
      <c r="BH457" s="225">
        <f>IF(N457="sníž. přenesená",J457,0)</f>
        <v>0</v>
      </c>
      <c r="BI457" s="225">
        <f>IF(N457="nulová",J457,0)</f>
        <v>0</v>
      </c>
      <c r="BJ457" s="18" t="s">
        <v>80</v>
      </c>
      <c r="BK457" s="225">
        <f>ROUND(I457*H457,2)</f>
        <v>0</v>
      </c>
      <c r="BL457" s="18" t="s">
        <v>250</v>
      </c>
      <c r="BM457" s="224" t="s">
        <v>976</v>
      </c>
    </row>
    <row r="458" s="2" customFormat="1">
      <c r="A458" s="39"/>
      <c r="B458" s="40"/>
      <c r="C458" s="41"/>
      <c r="D458" s="226" t="s">
        <v>224</v>
      </c>
      <c r="E458" s="41"/>
      <c r="F458" s="227" t="s">
        <v>4980</v>
      </c>
      <c r="G458" s="41"/>
      <c r="H458" s="41"/>
      <c r="I458" s="228"/>
      <c r="J458" s="41"/>
      <c r="K458" s="41"/>
      <c r="L458" s="45"/>
      <c r="M458" s="229"/>
      <c r="N458" s="230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224</v>
      </c>
      <c r="AU458" s="18" t="s">
        <v>82</v>
      </c>
    </row>
    <row r="459" s="2" customFormat="1" ht="16.5" customHeight="1">
      <c r="A459" s="39"/>
      <c r="B459" s="40"/>
      <c r="C459" s="213" t="s">
        <v>897</v>
      </c>
      <c r="D459" s="213" t="s">
        <v>217</v>
      </c>
      <c r="E459" s="214" t="s">
        <v>888</v>
      </c>
      <c r="F459" s="215" t="s">
        <v>889</v>
      </c>
      <c r="G459" s="216" t="s">
        <v>277</v>
      </c>
      <c r="H459" s="217">
        <v>126</v>
      </c>
      <c r="I459" s="218"/>
      <c r="J459" s="219">
        <f>ROUND(I459*H459,2)</f>
        <v>0</v>
      </c>
      <c r="K459" s="215" t="s">
        <v>221</v>
      </c>
      <c r="L459" s="45"/>
      <c r="M459" s="220" t="s">
        <v>19</v>
      </c>
      <c r="N459" s="221" t="s">
        <v>44</v>
      </c>
      <c r="O459" s="85"/>
      <c r="P459" s="222">
        <f>O459*H459</f>
        <v>0</v>
      </c>
      <c r="Q459" s="222">
        <v>0.00020000000000000001</v>
      </c>
      <c r="R459" s="222">
        <f>Q459*H459</f>
        <v>0.0252</v>
      </c>
      <c r="S459" s="222">
        <v>0</v>
      </c>
      <c r="T459" s="223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4" t="s">
        <v>334</v>
      </c>
      <c r="AT459" s="224" t="s">
        <v>217</v>
      </c>
      <c r="AU459" s="224" t="s">
        <v>82</v>
      </c>
      <c r="AY459" s="18" t="s">
        <v>214</v>
      </c>
      <c r="BE459" s="225">
        <f>IF(N459="základní",J459,0)</f>
        <v>0</v>
      </c>
      <c r="BF459" s="225">
        <f>IF(N459="snížená",J459,0)</f>
        <v>0</v>
      </c>
      <c r="BG459" s="225">
        <f>IF(N459="zákl. přenesená",J459,0)</f>
        <v>0</v>
      </c>
      <c r="BH459" s="225">
        <f>IF(N459="sníž. přenesená",J459,0)</f>
        <v>0</v>
      </c>
      <c r="BI459" s="225">
        <f>IF(N459="nulová",J459,0)</f>
        <v>0</v>
      </c>
      <c r="BJ459" s="18" t="s">
        <v>80</v>
      </c>
      <c r="BK459" s="225">
        <f>ROUND(I459*H459,2)</f>
        <v>0</v>
      </c>
      <c r="BL459" s="18" t="s">
        <v>334</v>
      </c>
      <c r="BM459" s="224" t="s">
        <v>4981</v>
      </c>
    </row>
    <row r="460" s="2" customFormat="1">
      <c r="A460" s="39"/>
      <c r="B460" s="40"/>
      <c r="C460" s="41"/>
      <c r="D460" s="226" t="s">
        <v>224</v>
      </c>
      <c r="E460" s="41"/>
      <c r="F460" s="227" t="s">
        <v>891</v>
      </c>
      <c r="G460" s="41"/>
      <c r="H460" s="41"/>
      <c r="I460" s="228"/>
      <c r="J460" s="41"/>
      <c r="K460" s="41"/>
      <c r="L460" s="45"/>
      <c r="M460" s="229"/>
      <c r="N460" s="230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224</v>
      </c>
      <c r="AU460" s="18" t="s">
        <v>82</v>
      </c>
    </row>
    <row r="461" s="2" customFormat="1">
      <c r="A461" s="39"/>
      <c r="B461" s="40"/>
      <c r="C461" s="41"/>
      <c r="D461" s="231" t="s">
        <v>226</v>
      </c>
      <c r="E461" s="41"/>
      <c r="F461" s="232" t="s">
        <v>892</v>
      </c>
      <c r="G461" s="41"/>
      <c r="H461" s="41"/>
      <c r="I461" s="228"/>
      <c r="J461" s="41"/>
      <c r="K461" s="41"/>
      <c r="L461" s="45"/>
      <c r="M461" s="229"/>
      <c r="N461" s="230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226</v>
      </c>
      <c r="AU461" s="18" t="s">
        <v>82</v>
      </c>
    </row>
    <row r="462" s="2" customFormat="1" ht="16.5" customHeight="1">
      <c r="A462" s="39"/>
      <c r="B462" s="40"/>
      <c r="C462" s="213" t="s">
        <v>686</v>
      </c>
      <c r="D462" s="213" t="s">
        <v>217</v>
      </c>
      <c r="E462" s="214" t="s">
        <v>4982</v>
      </c>
      <c r="F462" s="215" t="s">
        <v>4983</v>
      </c>
      <c r="G462" s="216" t="s">
        <v>277</v>
      </c>
      <c r="H462" s="217">
        <v>56</v>
      </c>
      <c r="I462" s="218"/>
      <c r="J462" s="219">
        <f>ROUND(I462*H462,2)</f>
        <v>0</v>
      </c>
      <c r="K462" s="215" t="s">
        <v>19</v>
      </c>
      <c r="L462" s="45"/>
      <c r="M462" s="220" t="s">
        <v>19</v>
      </c>
      <c r="N462" s="221" t="s">
        <v>44</v>
      </c>
      <c r="O462" s="85"/>
      <c r="P462" s="222">
        <f>O462*H462</f>
        <v>0</v>
      </c>
      <c r="Q462" s="222">
        <v>0.00132</v>
      </c>
      <c r="R462" s="222">
        <f>Q462*H462</f>
        <v>0.07392</v>
      </c>
      <c r="S462" s="222">
        <v>0</v>
      </c>
      <c r="T462" s="223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4" t="s">
        <v>250</v>
      </c>
      <c r="AT462" s="224" t="s">
        <v>217</v>
      </c>
      <c r="AU462" s="224" t="s">
        <v>82</v>
      </c>
      <c r="AY462" s="18" t="s">
        <v>214</v>
      </c>
      <c r="BE462" s="225">
        <f>IF(N462="základní",J462,0)</f>
        <v>0</v>
      </c>
      <c r="BF462" s="225">
        <f>IF(N462="snížená",J462,0)</f>
        <v>0</v>
      </c>
      <c r="BG462" s="225">
        <f>IF(N462="zákl. přenesená",J462,0)</f>
        <v>0</v>
      </c>
      <c r="BH462" s="225">
        <f>IF(N462="sníž. přenesená",J462,0)</f>
        <v>0</v>
      </c>
      <c r="BI462" s="225">
        <f>IF(N462="nulová",J462,0)</f>
        <v>0</v>
      </c>
      <c r="BJ462" s="18" t="s">
        <v>80</v>
      </c>
      <c r="BK462" s="225">
        <f>ROUND(I462*H462,2)</f>
        <v>0</v>
      </c>
      <c r="BL462" s="18" t="s">
        <v>250</v>
      </c>
      <c r="BM462" s="224" t="s">
        <v>4984</v>
      </c>
    </row>
    <row r="463" s="2" customFormat="1">
      <c r="A463" s="39"/>
      <c r="B463" s="40"/>
      <c r="C463" s="41"/>
      <c r="D463" s="226" t="s">
        <v>224</v>
      </c>
      <c r="E463" s="41"/>
      <c r="F463" s="227" t="s">
        <v>4983</v>
      </c>
      <c r="G463" s="41"/>
      <c r="H463" s="41"/>
      <c r="I463" s="228"/>
      <c r="J463" s="41"/>
      <c r="K463" s="41"/>
      <c r="L463" s="45"/>
      <c r="M463" s="229"/>
      <c r="N463" s="230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224</v>
      </c>
      <c r="AU463" s="18" t="s">
        <v>82</v>
      </c>
    </row>
    <row r="464" s="13" customFormat="1">
      <c r="A464" s="13"/>
      <c r="B464" s="233"/>
      <c r="C464" s="234"/>
      <c r="D464" s="226" t="s">
        <v>242</v>
      </c>
      <c r="E464" s="254" t="s">
        <v>19</v>
      </c>
      <c r="F464" s="235" t="s">
        <v>4985</v>
      </c>
      <c r="G464" s="234"/>
      <c r="H464" s="236">
        <v>56</v>
      </c>
      <c r="I464" s="237"/>
      <c r="J464" s="234"/>
      <c r="K464" s="234"/>
      <c r="L464" s="238"/>
      <c r="M464" s="239"/>
      <c r="N464" s="240"/>
      <c r="O464" s="240"/>
      <c r="P464" s="240"/>
      <c r="Q464" s="240"/>
      <c r="R464" s="240"/>
      <c r="S464" s="240"/>
      <c r="T464" s="24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2" t="s">
        <v>242</v>
      </c>
      <c r="AU464" s="242" t="s">
        <v>82</v>
      </c>
      <c r="AV464" s="13" t="s">
        <v>82</v>
      </c>
      <c r="AW464" s="13" t="s">
        <v>35</v>
      </c>
      <c r="AX464" s="13" t="s">
        <v>80</v>
      </c>
      <c r="AY464" s="242" t="s">
        <v>214</v>
      </c>
    </row>
    <row r="465" s="2" customFormat="1" ht="16.5" customHeight="1">
      <c r="A465" s="39"/>
      <c r="B465" s="40"/>
      <c r="C465" s="213" t="s">
        <v>904</v>
      </c>
      <c r="D465" s="213" t="s">
        <v>217</v>
      </c>
      <c r="E465" s="214" t="s">
        <v>4986</v>
      </c>
      <c r="F465" s="215" t="s">
        <v>4987</v>
      </c>
      <c r="G465" s="216" t="s">
        <v>277</v>
      </c>
      <c r="H465" s="217">
        <v>16</v>
      </c>
      <c r="I465" s="218"/>
      <c r="J465" s="219">
        <f>ROUND(I465*H465,2)</f>
        <v>0</v>
      </c>
      <c r="K465" s="215" t="s">
        <v>19</v>
      </c>
      <c r="L465" s="45"/>
      <c r="M465" s="220" t="s">
        <v>19</v>
      </c>
      <c r="N465" s="221" t="s">
        <v>44</v>
      </c>
      <c r="O465" s="85"/>
      <c r="P465" s="222">
        <f>O465*H465</f>
        <v>0</v>
      </c>
      <c r="Q465" s="222">
        <v>0.0042900000000000004</v>
      </c>
      <c r="R465" s="222">
        <f>Q465*H465</f>
        <v>0.068640000000000007</v>
      </c>
      <c r="S465" s="222">
        <v>0</v>
      </c>
      <c r="T465" s="223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4" t="s">
        <v>250</v>
      </c>
      <c r="AT465" s="224" t="s">
        <v>217</v>
      </c>
      <c r="AU465" s="224" t="s">
        <v>82</v>
      </c>
      <c r="AY465" s="18" t="s">
        <v>214</v>
      </c>
      <c r="BE465" s="225">
        <f>IF(N465="základní",J465,0)</f>
        <v>0</v>
      </c>
      <c r="BF465" s="225">
        <f>IF(N465="snížená",J465,0)</f>
        <v>0</v>
      </c>
      <c r="BG465" s="225">
        <f>IF(N465="zákl. přenesená",J465,0)</f>
        <v>0</v>
      </c>
      <c r="BH465" s="225">
        <f>IF(N465="sníž. přenesená",J465,0)</f>
        <v>0</v>
      </c>
      <c r="BI465" s="225">
        <f>IF(N465="nulová",J465,0)</f>
        <v>0</v>
      </c>
      <c r="BJ465" s="18" t="s">
        <v>80</v>
      </c>
      <c r="BK465" s="225">
        <f>ROUND(I465*H465,2)</f>
        <v>0</v>
      </c>
      <c r="BL465" s="18" t="s">
        <v>250</v>
      </c>
      <c r="BM465" s="224" t="s">
        <v>4988</v>
      </c>
    </row>
    <row r="466" s="2" customFormat="1">
      <c r="A466" s="39"/>
      <c r="B466" s="40"/>
      <c r="C466" s="41"/>
      <c r="D466" s="226" t="s">
        <v>224</v>
      </c>
      <c r="E466" s="41"/>
      <c r="F466" s="227" t="s">
        <v>4987</v>
      </c>
      <c r="G466" s="41"/>
      <c r="H466" s="41"/>
      <c r="I466" s="228"/>
      <c r="J466" s="41"/>
      <c r="K466" s="41"/>
      <c r="L466" s="45"/>
      <c r="M466" s="229"/>
      <c r="N466" s="230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224</v>
      </c>
      <c r="AU466" s="18" t="s">
        <v>82</v>
      </c>
    </row>
    <row r="467" s="13" customFormat="1">
      <c r="A467" s="13"/>
      <c r="B467" s="233"/>
      <c r="C467" s="234"/>
      <c r="D467" s="226" t="s">
        <v>242</v>
      </c>
      <c r="E467" s="254" t="s">
        <v>19</v>
      </c>
      <c r="F467" s="235" t="s">
        <v>4989</v>
      </c>
      <c r="G467" s="234"/>
      <c r="H467" s="236">
        <v>16</v>
      </c>
      <c r="I467" s="237"/>
      <c r="J467" s="234"/>
      <c r="K467" s="234"/>
      <c r="L467" s="238"/>
      <c r="M467" s="239"/>
      <c r="N467" s="240"/>
      <c r="O467" s="240"/>
      <c r="P467" s="240"/>
      <c r="Q467" s="240"/>
      <c r="R467" s="240"/>
      <c r="S467" s="240"/>
      <c r="T467" s="24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2" t="s">
        <v>242</v>
      </c>
      <c r="AU467" s="242" t="s">
        <v>82</v>
      </c>
      <c r="AV467" s="13" t="s">
        <v>82</v>
      </c>
      <c r="AW467" s="13" t="s">
        <v>35</v>
      </c>
      <c r="AX467" s="13" t="s">
        <v>80</v>
      </c>
      <c r="AY467" s="242" t="s">
        <v>214</v>
      </c>
    </row>
    <row r="468" s="2" customFormat="1" ht="16.5" customHeight="1">
      <c r="A468" s="39"/>
      <c r="B468" s="40"/>
      <c r="C468" s="213" t="s">
        <v>908</v>
      </c>
      <c r="D468" s="213" t="s">
        <v>217</v>
      </c>
      <c r="E468" s="214" t="s">
        <v>4990</v>
      </c>
      <c r="F468" s="215" t="s">
        <v>4991</v>
      </c>
      <c r="G468" s="216" t="s">
        <v>277</v>
      </c>
      <c r="H468" s="217">
        <v>16</v>
      </c>
      <c r="I468" s="218"/>
      <c r="J468" s="219">
        <f>ROUND(I468*H468,2)</f>
        <v>0</v>
      </c>
      <c r="K468" s="215" t="s">
        <v>19</v>
      </c>
      <c r="L468" s="45"/>
      <c r="M468" s="220" t="s">
        <v>19</v>
      </c>
      <c r="N468" s="221" t="s">
        <v>44</v>
      </c>
      <c r="O468" s="85"/>
      <c r="P468" s="222">
        <f>O468*H468</f>
        <v>0</v>
      </c>
      <c r="Q468" s="222">
        <v>0.0042900000000000004</v>
      </c>
      <c r="R468" s="222">
        <f>Q468*H468</f>
        <v>0.068640000000000007</v>
      </c>
      <c r="S468" s="222">
        <v>0</v>
      </c>
      <c r="T468" s="223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4" t="s">
        <v>250</v>
      </c>
      <c r="AT468" s="224" t="s">
        <v>217</v>
      </c>
      <c r="AU468" s="224" t="s">
        <v>82</v>
      </c>
      <c r="AY468" s="18" t="s">
        <v>214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80</v>
      </c>
      <c r="BK468" s="225">
        <f>ROUND(I468*H468,2)</f>
        <v>0</v>
      </c>
      <c r="BL468" s="18" t="s">
        <v>250</v>
      </c>
      <c r="BM468" s="224" t="s">
        <v>4992</v>
      </c>
    </row>
    <row r="469" s="2" customFormat="1">
      <c r="A469" s="39"/>
      <c r="B469" s="40"/>
      <c r="C469" s="41"/>
      <c r="D469" s="226" t="s">
        <v>224</v>
      </c>
      <c r="E469" s="41"/>
      <c r="F469" s="227" t="s">
        <v>4991</v>
      </c>
      <c r="G469" s="41"/>
      <c r="H469" s="41"/>
      <c r="I469" s="228"/>
      <c r="J469" s="41"/>
      <c r="K469" s="41"/>
      <c r="L469" s="45"/>
      <c r="M469" s="229"/>
      <c r="N469" s="230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224</v>
      </c>
      <c r="AU469" s="18" t="s">
        <v>82</v>
      </c>
    </row>
    <row r="470" s="13" customFormat="1">
      <c r="A470" s="13"/>
      <c r="B470" s="233"/>
      <c r="C470" s="234"/>
      <c r="D470" s="226" t="s">
        <v>242</v>
      </c>
      <c r="E470" s="254" t="s">
        <v>19</v>
      </c>
      <c r="F470" s="235" t="s">
        <v>4993</v>
      </c>
      <c r="G470" s="234"/>
      <c r="H470" s="236">
        <v>16</v>
      </c>
      <c r="I470" s="237"/>
      <c r="J470" s="234"/>
      <c r="K470" s="234"/>
      <c r="L470" s="238"/>
      <c r="M470" s="239"/>
      <c r="N470" s="240"/>
      <c r="O470" s="240"/>
      <c r="P470" s="240"/>
      <c r="Q470" s="240"/>
      <c r="R470" s="240"/>
      <c r="S470" s="240"/>
      <c r="T470" s="24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2" t="s">
        <v>242</v>
      </c>
      <c r="AU470" s="242" t="s">
        <v>82</v>
      </c>
      <c r="AV470" s="13" t="s">
        <v>82</v>
      </c>
      <c r="AW470" s="13" t="s">
        <v>35</v>
      </c>
      <c r="AX470" s="13" t="s">
        <v>80</v>
      </c>
      <c r="AY470" s="242" t="s">
        <v>214</v>
      </c>
    </row>
    <row r="471" s="2" customFormat="1" ht="16.5" customHeight="1">
      <c r="A471" s="39"/>
      <c r="B471" s="40"/>
      <c r="C471" s="213" t="s">
        <v>912</v>
      </c>
      <c r="D471" s="213" t="s">
        <v>217</v>
      </c>
      <c r="E471" s="214" t="s">
        <v>4994</v>
      </c>
      <c r="F471" s="215" t="s">
        <v>4995</v>
      </c>
      <c r="G471" s="216" t="s">
        <v>277</v>
      </c>
      <c r="H471" s="217">
        <v>2</v>
      </c>
      <c r="I471" s="218"/>
      <c r="J471" s="219">
        <f>ROUND(I471*H471,2)</f>
        <v>0</v>
      </c>
      <c r="K471" s="215" t="s">
        <v>19</v>
      </c>
      <c r="L471" s="45"/>
      <c r="M471" s="220" t="s">
        <v>19</v>
      </c>
      <c r="N471" s="221" t="s">
        <v>44</v>
      </c>
      <c r="O471" s="85"/>
      <c r="P471" s="222">
        <f>O471*H471</f>
        <v>0</v>
      </c>
      <c r="Q471" s="222">
        <v>0.0042900000000000004</v>
      </c>
      <c r="R471" s="222">
        <f>Q471*H471</f>
        <v>0.0085800000000000008</v>
      </c>
      <c r="S471" s="222">
        <v>0</v>
      </c>
      <c r="T471" s="223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4" t="s">
        <v>250</v>
      </c>
      <c r="AT471" s="224" t="s">
        <v>217</v>
      </c>
      <c r="AU471" s="224" t="s">
        <v>82</v>
      </c>
      <c r="AY471" s="18" t="s">
        <v>214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18" t="s">
        <v>80</v>
      </c>
      <c r="BK471" s="225">
        <f>ROUND(I471*H471,2)</f>
        <v>0</v>
      </c>
      <c r="BL471" s="18" t="s">
        <v>250</v>
      </c>
      <c r="BM471" s="224" t="s">
        <v>4996</v>
      </c>
    </row>
    <row r="472" s="2" customFormat="1">
      <c r="A472" s="39"/>
      <c r="B472" s="40"/>
      <c r="C472" s="41"/>
      <c r="D472" s="226" t="s">
        <v>224</v>
      </c>
      <c r="E472" s="41"/>
      <c r="F472" s="227" t="s">
        <v>4995</v>
      </c>
      <c r="G472" s="41"/>
      <c r="H472" s="41"/>
      <c r="I472" s="228"/>
      <c r="J472" s="41"/>
      <c r="K472" s="41"/>
      <c r="L472" s="45"/>
      <c r="M472" s="229"/>
      <c r="N472" s="230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224</v>
      </c>
      <c r="AU472" s="18" t="s">
        <v>82</v>
      </c>
    </row>
    <row r="473" s="2" customFormat="1" ht="16.5" customHeight="1">
      <c r="A473" s="39"/>
      <c r="B473" s="40"/>
      <c r="C473" s="213" t="s">
        <v>916</v>
      </c>
      <c r="D473" s="213" t="s">
        <v>217</v>
      </c>
      <c r="E473" s="214" t="s">
        <v>4997</v>
      </c>
      <c r="F473" s="215" t="s">
        <v>4998</v>
      </c>
      <c r="G473" s="216" t="s">
        <v>277</v>
      </c>
      <c r="H473" s="217">
        <v>12</v>
      </c>
      <c r="I473" s="218"/>
      <c r="J473" s="219">
        <f>ROUND(I473*H473,2)</f>
        <v>0</v>
      </c>
      <c r="K473" s="215" t="s">
        <v>19</v>
      </c>
      <c r="L473" s="45"/>
      <c r="M473" s="220" t="s">
        <v>19</v>
      </c>
      <c r="N473" s="221" t="s">
        <v>44</v>
      </c>
      <c r="O473" s="85"/>
      <c r="P473" s="222">
        <f>O473*H473</f>
        <v>0</v>
      </c>
      <c r="Q473" s="222">
        <v>0.0042900000000000004</v>
      </c>
      <c r="R473" s="222">
        <f>Q473*H473</f>
        <v>0.051480000000000005</v>
      </c>
      <c r="S473" s="222">
        <v>0</v>
      </c>
      <c r="T473" s="223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4" t="s">
        <v>250</v>
      </c>
      <c r="AT473" s="224" t="s">
        <v>217</v>
      </c>
      <c r="AU473" s="224" t="s">
        <v>82</v>
      </c>
      <c r="AY473" s="18" t="s">
        <v>214</v>
      </c>
      <c r="BE473" s="225">
        <f>IF(N473="základní",J473,0)</f>
        <v>0</v>
      </c>
      <c r="BF473" s="225">
        <f>IF(N473="snížená",J473,0)</f>
        <v>0</v>
      </c>
      <c r="BG473" s="225">
        <f>IF(N473="zákl. přenesená",J473,0)</f>
        <v>0</v>
      </c>
      <c r="BH473" s="225">
        <f>IF(N473="sníž. přenesená",J473,0)</f>
        <v>0</v>
      </c>
      <c r="BI473" s="225">
        <f>IF(N473="nulová",J473,0)</f>
        <v>0</v>
      </c>
      <c r="BJ473" s="18" t="s">
        <v>80</v>
      </c>
      <c r="BK473" s="225">
        <f>ROUND(I473*H473,2)</f>
        <v>0</v>
      </c>
      <c r="BL473" s="18" t="s">
        <v>250</v>
      </c>
      <c r="BM473" s="224" t="s">
        <v>4999</v>
      </c>
    </row>
    <row r="474" s="2" customFormat="1">
      <c r="A474" s="39"/>
      <c r="B474" s="40"/>
      <c r="C474" s="41"/>
      <c r="D474" s="226" t="s">
        <v>224</v>
      </c>
      <c r="E474" s="41"/>
      <c r="F474" s="227" t="s">
        <v>4998</v>
      </c>
      <c r="G474" s="41"/>
      <c r="H474" s="41"/>
      <c r="I474" s="228"/>
      <c r="J474" s="41"/>
      <c r="K474" s="41"/>
      <c r="L474" s="45"/>
      <c r="M474" s="229"/>
      <c r="N474" s="230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224</v>
      </c>
      <c r="AU474" s="18" t="s">
        <v>82</v>
      </c>
    </row>
    <row r="475" s="13" customFormat="1">
      <c r="A475" s="13"/>
      <c r="B475" s="233"/>
      <c r="C475" s="234"/>
      <c r="D475" s="226" t="s">
        <v>242</v>
      </c>
      <c r="E475" s="254" t="s">
        <v>19</v>
      </c>
      <c r="F475" s="235" t="s">
        <v>5000</v>
      </c>
      <c r="G475" s="234"/>
      <c r="H475" s="236">
        <v>12</v>
      </c>
      <c r="I475" s="237"/>
      <c r="J475" s="234"/>
      <c r="K475" s="234"/>
      <c r="L475" s="238"/>
      <c r="M475" s="239"/>
      <c r="N475" s="240"/>
      <c r="O475" s="240"/>
      <c r="P475" s="240"/>
      <c r="Q475" s="240"/>
      <c r="R475" s="240"/>
      <c r="S475" s="240"/>
      <c r="T475" s="24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2" t="s">
        <v>242</v>
      </c>
      <c r="AU475" s="242" t="s">
        <v>82</v>
      </c>
      <c r="AV475" s="13" t="s">
        <v>82</v>
      </c>
      <c r="AW475" s="13" t="s">
        <v>35</v>
      </c>
      <c r="AX475" s="13" t="s">
        <v>80</v>
      </c>
      <c r="AY475" s="242" t="s">
        <v>214</v>
      </c>
    </row>
    <row r="476" s="2" customFormat="1" ht="16.5" customHeight="1">
      <c r="A476" s="39"/>
      <c r="B476" s="40"/>
      <c r="C476" s="213" t="s">
        <v>920</v>
      </c>
      <c r="D476" s="213" t="s">
        <v>217</v>
      </c>
      <c r="E476" s="214" t="s">
        <v>5001</v>
      </c>
      <c r="F476" s="215" t="s">
        <v>5002</v>
      </c>
      <c r="G476" s="216" t="s">
        <v>277</v>
      </c>
      <c r="H476" s="217">
        <v>10</v>
      </c>
      <c r="I476" s="218"/>
      <c r="J476" s="219">
        <f>ROUND(I476*H476,2)</f>
        <v>0</v>
      </c>
      <c r="K476" s="215" t="s">
        <v>19</v>
      </c>
      <c r="L476" s="45"/>
      <c r="M476" s="220" t="s">
        <v>19</v>
      </c>
      <c r="N476" s="221" t="s">
        <v>44</v>
      </c>
      <c r="O476" s="85"/>
      <c r="P476" s="222">
        <f>O476*H476</f>
        <v>0</v>
      </c>
      <c r="Q476" s="222">
        <v>0.00050000000000000001</v>
      </c>
      <c r="R476" s="222">
        <f>Q476*H476</f>
        <v>0.0050000000000000001</v>
      </c>
      <c r="S476" s="222">
        <v>0</v>
      </c>
      <c r="T476" s="223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4" t="s">
        <v>250</v>
      </c>
      <c r="AT476" s="224" t="s">
        <v>217</v>
      </c>
      <c r="AU476" s="224" t="s">
        <v>82</v>
      </c>
      <c r="AY476" s="18" t="s">
        <v>214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8" t="s">
        <v>80</v>
      </c>
      <c r="BK476" s="225">
        <f>ROUND(I476*H476,2)</f>
        <v>0</v>
      </c>
      <c r="BL476" s="18" t="s">
        <v>250</v>
      </c>
      <c r="BM476" s="224" t="s">
        <v>5003</v>
      </c>
    </row>
    <row r="477" s="2" customFormat="1">
      <c r="A477" s="39"/>
      <c r="B477" s="40"/>
      <c r="C477" s="41"/>
      <c r="D477" s="226" t="s">
        <v>224</v>
      </c>
      <c r="E477" s="41"/>
      <c r="F477" s="227" t="s">
        <v>5002</v>
      </c>
      <c r="G477" s="41"/>
      <c r="H477" s="41"/>
      <c r="I477" s="228"/>
      <c r="J477" s="41"/>
      <c r="K477" s="41"/>
      <c r="L477" s="45"/>
      <c r="M477" s="229"/>
      <c r="N477" s="230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224</v>
      </c>
      <c r="AU477" s="18" t="s">
        <v>82</v>
      </c>
    </row>
    <row r="478" s="13" customFormat="1">
      <c r="A478" s="13"/>
      <c r="B478" s="233"/>
      <c r="C478" s="234"/>
      <c r="D478" s="226" t="s">
        <v>242</v>
      </c>
      <c r="E478" s="254" t="s">
        <v>19</v>
      </c>
      <c r="F478" s="235" t="s">
        <v>5004</v>
      </c>
      <c r="G478" s="234"/>
      <c r="H478" s="236">
        <v>10</v>
      </c>
      <c r="I478" s="237"/>
      <c r="J478" s="234"/>
      <c r="K478" s="234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242</v>
      </c>
      <c r="AU478" s="242" t="s">
        <v>82</v>
      </c>
      <c r="AV478" s="13" t="s">
        <v>82</v>
      </c>
      <c r="AW478" s="13" t="s">
        <v>35</v>
      </c>
      <c r="AX478" s="13" t="s">
        <v>80</v>
      </c>
      <c r="AY478" s="242" t="s">
        <v>214</v>
      </c>
    </row>
    <row r="479" s="2" customFormat="1" ht="16.5" customHeight="1">
      <c r="A479" s="39"/>
      <c r="B479" s="40"/>
      <c r="C479" s="213" t="s">
        <v>924</v>
      </c>
      <c r="D479" s="213" t="s">
        <v>217</v>
      </c>
      <c r="E479" s="214" t="s">
        <v>5005</v>
      </c>
      <c r="F479" s="215" t="s">
        <v>5006</v>
      </c>
      <c r="G479" s="216" t="s">
        <v>277</v>
      </c>
      <c r="H479" s="217">
        <v>14</v>
      </c>
      <c r="I479" s="218"/>
      <c r="J479" s="219">
        <f>ROUND(I479*H479,2)</f>
        <v>0</v>
      </c>
      <c r="K479" s="215" t="s">
        <v>19</v>
      </c>
      <c r="L479" s="45"/>
      <c r="M479" s="220" t="s">
        <v>19</v>
      </c>
      <c r="N479" s="221" t="s">
        <v>44</v>
      </c>
      <c r="O479" s="85"/>
      <c r="P479" s="222">
        <f>O479*H479</f>
        <v>0</v>
      </c>
      <c r="Q479" s="222">
        <v>0.0060000000000000001</v>
      </c>
      <c r="R479" s="222">
        <f>Q479*H479</f>
        <v>0.084000000000000005</v>
      </c>
      <c r="S479" s="222">
        <v>0</v>
      </c>
      <c r="T479" s="223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4" t="s">
        <v>250</v>
      </c>
      <c r="AT479" s="224" t="s">
        <v>217</v>
      </c>
      <c r="AU479" s="224" t="s">
        <v>82</v>
      </c>
      <c r="AY479" s="18" t="s">
        <v>214</v>
      </c>
      <c r="BE479" s="225">
        <f>IF(N479="základní",J479,0)</f>
        <v>0</v>
      </c>
      <c r="BF479" s="225">
        <f>IF(N479="snížená",J479,0)</f>
        <v>0</v>
      </c>
      <c r="BG479" s="225">
        <f>IF(N479="zákl. přenesená",J479,0)</f>
        <v>0</v>
      </c>
      <c r="BH479" s="225">
        <f>IF(N479="sníž. přenesená",J479,0)</f>
        <v>0</v>
      </c>
      <c r="BI479" s="225">
        <f>IF(N479="nulová",J479,0)</f>
        <v>0</v>
      </c>
      <c r="BJ479" s="18" t="s">
        <v>80</v>
      </c>
      <c r="BK479" s="225">
        <f>ROUND(I479*H479,2)</f>
        <v>0</v>
      </c>
      <c r="BL479" s="18" t="s">
        <v>250</v>
      </c>
      <c r="BM479" s="224" t="s">
        <v>5007</v>
      </c>
    </row>
    <row r="480" s="2" customFormat="1">
      <c r="A480" s="39"/>
      <c r="B480" s="40"/>
      <c r="C480" s="41"/>
      <c r="D480" s="226" t="s">
        <v>224</v>
      </c>
      <c r="E480" s="41"/>
      <c r="F480" s="227" t="s">
        <v>5006</v>
      </c>
      <c r="G480" s="41"/>
      <c r="H480" s="41"/>
      <c r="I480" s="228"/>
      <c r="J480" s="41"/>
      <c r="K480" s="41"/>
      <c r="L480" s="45"/>
      <c r="M480" s="229"/>
      <c r="N480" s="230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224</v>
      </c>
      <c r="AU480" s="18" t="s">
        <v>82</v>
      </c>
    </row>
    <row r="481" s="13" customFormat="1">
      <c r="A481" s="13"/>
      <c r="B481" s="233"/>
      <c r="C481" s="234"/>
      <c r="D481" s="226" t="s">
        <v>242</v>
      </c>
      <c r="E481" s="254" t="s">
        <v>19</v>
      </c>
      <c r="F481" s="235" t="s">
        <v>5008</v>
      </c>
      <c r="G481" s="234"/>
      <c r="H481" s="236">
        <v>14</v>
      </c>
      <c r="I481" s="237"/>
      <c r="J481" s="234"/>
      <c r="K481" s="234"/>
      <c r="L481" s="238"/>
      <c r="M481" s="239"/>
      <c r="N481" s="240"/>
      <c r="O481" s="240"/>
      <c r="P481" s="240"/>
      <c r="Q481" s="240"/>
      <c r="R481" s="240"/>
      <c r="S481" s="240"/>
      <c r="T481" s="24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2" t="s">
        <v>242</v>
      </c>
      <c r="AU481" s="242" t="s">
        <v>82</v>
      </c>
      <c r="AV481" s="13" t="s">
        <v>82</v>
      </c>
      <c r="AW481" s="13" t="s">
        <v>35</v>
      </c>
      <c r="AX481" s="13" t="s">
        <v>80</v>
      </c>
      <c r="AY481" s="242" t="s">
        <v>214</v>
      </c>
    </row>
    <row r="482" s="2" customFormat="1" ht="16.5" customHeight="1">
      <c r="A482" s="39"/>
      <c r="B482" s="40"/>
      <c r="C482" s="213" t="s">
        <v>930</v>
      </c>
      <c r="D482" s="213" t="s">
        <v>217</v>
      </c>
      <c r="E482" s="214" t="s">
        <v>866</v>
      </c>
      <c r="F482" s="215" t="s">
        <v>867</v>
      </c>
      <c r="G482" s="216" t="s">
        <v>277</v>
      </c>
      <c r="H482" s="217">
        <v>59</v>
      </c>
      <c r="I482" s="218"/>
      <c r="J482" s="219">
        <f>ROUND(I482*H482,2)</f>
        <v>0</v>
      </c>
      <c r="K482" s="215" t="s">
        <v>221</v>
      </c>
      <c r="L482" s="45"/>
      <c r="M482" s="220" t="s">
        <v>19</v>
      </c>
      <c r="N482" s="221" t="s">
        <v>44</v>
      </c>
      <c r="O482" s="85"/>
      <c r="P482" s="222">
        <f>O482*H482</f>
        <v>0</v>
      </c>
      <c r="Q482" s="222">
        <v>0.00014999999999999999</v>
      </c>
      <c r="R482" s="222">
        <f>Q482*H482</f>
        <v>0.0088499999999999985</v>
      </c>
      <c r="S482" s="222">
        <v>0</v>
      </c>
      <c r="T482" s="223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4" t="s">
        <v>334</v>
      </c>
      <c r="AT482" s="224" t="s">
        <v>217</v>
      </c>
      <c r="AU482" s="224" t="s">
        <v>82</v>
      </c>
      <c r="AY482" s="18" t="s">
        <v>214</v>
      </c>
      <c r="BE482" s="225">
        <f>IF(N482="základní",J482,0)</f>
        <v>0</v>
      </c>
      <c r="BF482" s="225">
        <f>IF(N482="snížená",J482,0)</f>
        <v>0</v>
      </c>
      <c r="BG482" s="225">
        <f>IF(N482="zákl. přenesená",J482,0)</f>
        <v>0</v>
      </c>
      <c r="BH482" s="225">
        <f>IF(N482="sníž. přenesená",J482,0)</f>
        <v>0</v>
      </c>
      <c r="BI482" s="225">
        <f>IF(N482="nulová",J482,0)</f>
        <v>0</v>
      </c>
      <c r="BJ482" s="18" t="s">
        <v>80</v>
      </c>
      <c r="BK482" s="225">
        <f>ROUND(I482*H482,2)</f>
        <v>0</v>
      </c>
      <c r="BL482" s="18" t="s">
        <v>334</v>
      </c>
      <c r="BM482" s="224" t="s">
        <v>5009</v>
      </c>
    </row>
    <row r="483" s="2" customFormat="1">
      <c r="A483" s="39"/>
      <c r="B483" s="40"/>
      <c r="C483" s="41"/>
      <c r="D483" s="226" t="s">
        <v>224</v>
      </c>
      <c r="E483" s="41"/>
      <c r="F483" s="227" t="s">
        <v>869</v>
      </c>
      <c r="G483" s="41"/>
      <c r="H483" s="41"/>
      <c r="I483" s="228"/>
      <c r="J483" s="41"/>
      <c r="K483" s="41"/>
      <c r="L483" s="45"/>
      <c r="M483" s="229"/>
      <c r="N483" s="230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224</v>
      </c>
      <c r="AU483" s="18" t="s">
        <v>82</v>
      </c>
    </row>
    <row r="484" s="2" customFormat="1">
      <c r="A484" s="39"/>
      <c r="B484" s="40"/>
      <c r="C484" s="41"/>
      <c r="D484" s="231" t="s">
        <v>226</v>
      </c>
      <c r="E484" s="41"/>
      <c r="F484" s="232" t="s">
        <v>870</v>
      </c>
      <c r="G484" s="41"/>
      <c r="H484" s="41"/>
      <c r="I484" s="228"/>
      <c r="J484" s="41"/>
      <c r="K484" s="41"/>
      <c r="L484" s="45"/>
      <c r="M484" s="229"/>
      <c r="N484" s="230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226</v>
      </c>
      <c r="AU484" s="18" t="s">
        <v>82</v>
      </c>
    </row>
    <row r="485" s="2" customFormat="1" ht="16.5" customHeight="1">
      <c r="A485" s="39"/>
      <c r="B485" s="40"/>
      <c r="C485" s="213" t="s">
        <v>934</v>
      </c>
      <c r="D485" s="213" t="s">
        <v>217</v>
      </c>
      <c r="E485" s="214" t="s">
        <v>5010</v>
      </c>
      <c r="F485" s="215" t="s">
        <v>5011</v>
      </c>
      <c r="G485" s="216" t="s">
        <v>277</v>
      </c>
      <c r="H485" s="217">
        <v>30</v>
      </c>
      <c r="I485" s="218"/>
      <c r="J485" s="219">
        <f>ROUND(I485*H485,2)</f>
        <v>0</v>
      </c>
      <c r="K485" s="215" t="s">
        <v>19</v>
      </c>
      <c r="L485" s="45"/>
      <c r="M485" s="220" t="s">
        <v>19</v>
      </c>
      <c r="N485" s="221" t="s">
        <v>44</v>
      </c>
      <c r="O485" s="85"/>
      <c r="P485" s="222">
        <f>O485*H485</f>
        <v>0</v>
      </c>
      <c r="Q485" s="222">
        <v>0.00084000000000000003</v>
      </c>
      <c r="R485" s="222">
        <f>Q485*H485</f>
        <v>0.0252</v>
      </c>
      <c r="S485" s="222">
        <v>0</v>
      </c>
      <c r="T485" s="223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4" t="s">
        <v>250</v>
      </c>
      <c r="AT485" s="224" t="s">
        <v>217</v>
      </c>
      <c r="AU485" s="224" t="s">
        <v>82</v>
      </c>
      <c r="AY485" s="18" t="s">
        <v>214</v>
      </c>
      <c r="BE485" s="225">
        <f>IF(N485="základní",J485,0)</f>
        <v>0</v>
      </c>
      <c r="BF485" s="225">
        <f>IF(N485="snížená",J485,0)</f>
        <v>0</v>
      </c>
      <c r="BG485" s="225">
        <f>IF(N485="zákl. přenesená",J485,0)</f>
        <v>0</v>
      </c>
      <c r="BH485" s="225">
        <f>IF(N485="sníž. přenesená",J485,0)</f>
        <v>0</v>
      </c>
      <c r="BI485" s="225">
        <f>IF(N485="nulová",J485,0)</f>
        <v>0</v>
      </c>
      <c r="BJ485" s="18" t="s">
        <v>80</v>
      </c>
      <c r="BK485" s="225">
        <f>ROUND(I485*H485,2)</f>
        <v>0</v>
      </c>
      <c r="BL485" s="18" t="s">
        <v>250</v>
      </c>
      <c r="BM485" s="224" t="s">
        <v>5012</v>
      </c>
    </row>
    <row r="486" s="2" customFormat="1">
      <c r="A486" s="39"/>
      <c r="B486" s="40"/>
      <c r="C486" s="41"/>
      <c r="D486" s="226" t="s">
        <v>224</v>
      </c>
      <c r="E486" s="41"/>
      <c r="F486" s="227" t="s">
        <v>5011</v>
      </c>
      <c r="G486" s="41"/>
      <c r="H486" s="41"/>
      <c r="I486" s="228"/>
      <c r="J486" s="41"/>
      <c r="K486" s="41"/>
      <c r="L486" s="45"/>
      <c r="M486" s="229"/>
      <c r="N486" s="230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224</v>
      </c>
      <c r="AU486" s="18" t="s">
        <v>82</v>
      </c>
    </row>
    <row r="487" s="13" customFormat="1">
      <c r="A487" s="13"/>
      <c r="B487" s="233"/>
      <c r="C487" s="234"/>
      <c r="D487" s="226" t="s">
        <v>242</v>
      </c>
      <c r="E487" s="254" t="s">
        <v>19</v>
      </c>
      <c r="F487" s="235" t="s">
        <v>5013</v>
      </c>
      <c r="G487" s="234"/>
      <c r="H487" s="236">
        <v>30</v>
      </c>
      <c r="I487" s="237"/>
      <c r="J487" s="234"/>
      <c r="K487" s="234"/>
      <c r="L487" s="238"/>
      <c r="M487" s="239"/>
      <c r="N487" s="240"/>
      <c r="O487" s="240"/>
      <c r="P487" s="240"/>
      <c r="Q487" s="240"/>
      <c r="R487" s="240"/>
      <c r="S487" s="240"/>
      <c r="T487" s="24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2" t="s">
        <v>242</v>
      </c>
      <c r="AU487" s="242" t="s">
        <v>82</v>
      </c>
      <c r="AV487" s="13" t="s">
        <v>82</v>
      </c>
      <c r="AW487" s="13" t="s">
        <v>35</v>
      </c>
      <c r="AX487" s="13" t="s">
        <v>80</v>
      </c>
      <c r="AY487" s="242" t="s">
        <v>214</v>
      </c>
    </row>
    <row r="488" s="2" customFormat="1" ht="16.5" customHeight="1">
      <c r="A488" s="39"/>
      <c r="B488" s="40"/>
      <c r="C488" s="213" t="s">
        <v>938</v>
      </c>
      <c r="D488" s="213" t="s">
        <v>217</v>
      </c>
      <c r="E488" s="214" t="s">
        <v>5014</v>
      </c>
      <c r="F488" s="215" t="s">
        <v>5015</v>
      </c>
      <c r="G488" s="216" t="s">
        <v>277</v>
      </c>
      <c r="H488" s="217">
        <v>2</v>
      </c>
      <c r="I488" s="218"/>
      <c r="J488" s="219">
        <f>ROUND(I488*H488,2)</f>
        <v>0</v>
      </c>
      <c r="K488" s="215" t="s">
        <v>19</v>
      </c>
      <c r="L488" s="45"/>
      <c r="M488" s="220" t="s">
        <v>19</v>
      </c>
      <c r="N488" s="221" t="s">
        <v>44</v>
      </c>
      <c r="O488" s="85"/>
      <c r="P488" s="222">
        <f>O488*H488</f>
        <v>0</v>
      </c>
      <c r="Q488" s="222">
        <v>0.0042900000000000004</v>
      </c>
      <c r="R488" s="222">
        <f>Q488*H488</f>
        <v>0.0085800000000000008</v>
      </c>
      <c r="S488" s="222">
        <v>0</v>
      </c>
      <c r="T488" s="223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4" t="s">
        <v>250</v>
      </c>
      <c r="AT488" s="224" t="s">
        <v>217</v>
      </c>
      <c r="AU488" s="224" t="s">
        <v>82</v>
      </c>
      <c r="AY488" s="18" t="s">
        <v>214</v>
      </c>
      <c r="BE488" s="225">
        <f>IF(N488="základní",J488,0)</f>
        <v>0</v>
      </c>
      <c r="BF488" s="225">
        <f>IF(N488="snížená",J488,0)</f>
        <v>0</v>
      </c>
      <c r="BG488" s="225">
        <f>IF(N488="zákl. přenesená",J488,0)</f>
        <v>0</v>
      </c>
      <c r="BH488" s="225">
        <f>IF(N488="sníž. přenesená",J488,0)</f>
        <v>0</v>
      </c>
      <c r="BI488" s="225">
        <f>IF(N488="nulová",J488,0)</f>
        <v>0</v>
      </c>
      <c r="BJ488" s="18" t="s">
        <v>80</v>
      </c>
      <c r="BK488" s="225">
        <f>ROUND(I488*H488,2)</f>
        <v>0</v>
      </c>
      <c r="BL488" s="18" t="s">
        <v>250</v>
      </c>
      <c r="BM488" s="224" t="s">
        <v>5016</v>
      </c>
    </row>
    <row r="489" s="2" customFormat="1">
      <c r="A489" s="39"/>
      <c r="B489" s="40"/>
      <c r="C489" s="41"/>
      <c r="D489" s="226" t="s">
        <v>224</v>
      </c>
      <c r="E489" s="41"/>
      <c r="F489" s="227" t="s">
        <v>5015</v>
      </c>
      <c r="G489" s="41"/>
      <c r="H489" s="41"/>
      <c r="I489" s="228"/>
      <c r="J489" s="41"/>
      <c r="K489" s="41"/>
      <c r="L489" s="45"/>
      <c r="M489" s="229"/>
      <c r="N489" s="230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224</v>
      </c>
      <c r="AU489" s="18" t="s">
        <v>82</v>
      </c>
    </row>
    <row r="490" s="2" customFormat="1" ht="16.5" customHeight="1">
      <c r="A490" s="39"/>
      <c r="B490" s="40"/>
      <c r="C490" s="213" t="s">
        <v>942</v>
      </c>
      <c r="D490" s="213" t="s">
        <v>217</v>
      </c>
      <c r="E490" s="214" t="s">
        <v>5017</v>
      </c>
      <c r="F490" s="215" t="s">
        <v>5018</v>
      </c>
      <c r="G490" s="216" t="s">
        <v>277</v>
      </c>
      <c r="H490" s="217">
        <v>3</v>
      </c>
      <c r="I490" s="218"/>
      <c r="J490" s="219">
        <f>ROUND(I490*H490,2)</f>
        <v>0</v>
      </c>
      <c r="K490" s="215" t="s">
        <v>19</v>
      </c>
      <c r="L490" s="45"/>
      <c r="M490" s="220" t="s">
        <v>19</v>
      </c>
      <c r="N490" s="221" t="s">
        <v>44</v>
      </c>
      <c r="O490" s="85"/>
      <c r="P490" s="222">
        <f>O490*H490</f>
        <v>0</v>
      </c>
      <c r="Q490" s="222">
        <v>0.0042900000000000004</v>
      </c>
      <c r="R490" s="222">
        <f>Q490*H490</f>
        <v>0.012870000000000001</v>
      </c>
      <c r="S490" s="222">
        <v>0</v>
      </c>
      <c r="T490" s="223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4" t="s">
        <v>250</v>
      </c>
      <c r="AT490" s="224" t="s">
        <v>217</v>
      </c>
      <c r="AU490" s="224" t="s">
        <v>82</v>
      </c>
      <c r="AY490" s="18" t="s">
        <v>214</v>
      </c>
      <c r="BE490" s="225">
        <f>IF(N490="základní",J490,0)</f>
        <v>0</v>
      </c>
      <c r="BF490" s="225">
        <f>IF(N490="snížená",J490,0)</f>
        <v>0</v>
      </c>
      <c r="BG490" s="225">
        <f>IF(N490="zákl. přenesená",J490,0)</f>
        <v>0</v>
      </c>
      <c r="BH490" s="225">
        <f>IF(N490="sníž. přenesená",J490,0)</f>
        <v>0</v>
      </c>
      <c r="BI490" s="225">
        <f>IF(N490="nulová",J490,0)</f>
        <v>0</v>
      </c>
      <c r="BJ490" s="18" t="s">
        <v>80</v>
      </c>
      <c r="BK490" s="225">
        <f>ROUND(I490*H490,2)</f>
        <v>0</v>
      </c>
      <c r="BL490" s="18" t="s">
        <v>250</v>
      </c>
      <c r="BM490" s="224" t="s">
        <v>5019</v>
      </c>
    </row>
    <row r="491" s="2" customFormat="1">
      <c r="A491" s="39"/>
      <c r="B491" s="40"/>
      <c r="C491" s="41"/>
      <c r="D491" s="226" t="s">
        <v>224</v>
      </c>
      <c r="E491" s="41"/>
      <c r="F491" s="227" t="s">
        <v>5018</v>
      </c>
      <c r="G491" s="41"/>
      <c r="H491" s="41"/>
      <c r="I491" s="228"/>
      <c r="J491" s="41"/>
      <c r="K491" s="41"/>
      <c r="L491" s="45"/>
      <c r="M491" s="229"/>
      <c r="N491" s="230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224</v>
      </c>
      <c r="AU491" s="18" t="s">
        <v>82</v>
      </c>
    </row>
    <row r="492" s="13" customFormat="1">
      <c r="A492" s="13"/>
      <c r="B492" s="233"/>
      <c r="C492" s="234"/>
      <c r="D492" s="226" t="s">
        <v>242</v>
      </c>
      <c r="E492" s="254" t="s">
        <v>19</v>
      </c>
      <c r="F492" s="235" t="s">
        <v>5020</v>
      </c>
      <c r="G492" s="234"/>
      <c r="H492" s="236">
        <v>3</v>
      </c>
      <c r="I492" s="237"/>
      <c r="J492" s="234"/>
      <c r="K492" s="234"/>
      <c r="L492" s="238"/>
      <c r="M492" s="239"/>
      <c r="N492" s="240"/>
      <c r="O492" s="240"/>
      <c r="P492" s="240"/>
      <c r="Q492" s="240"/>
      <c r="R492" s="240"/>
      <c r="S492" s="240"/>
      <c r="T492" s="24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2" t="s">
        <v>242</v>
      </c>
      <c r="AU492" s="242" t="s">
        <v>82</v>
      </c>
      <c r="AV492" s="13" t="s">
        <v>82</v>
      </c>
      <c r="AW492" s="13" t="s">
        <v>35</v>
      </c>
      <c r="AX492" s="13" t="s">
        <v>80</v>
      </c>
      <c r="AY492" s="242" t="s">
        <v>214</v>
      </c>
    </row>
    <row r="493" s="2" customFormat="1" ht="16.5" customHeight="1">
      <c r="A493" s="39"/>
      <c r="B493" s="40"/>
      <c r="C493" s="213" t="s">
        <v>946</v>
      </c>
      <c r="D493" s="213" t="s">
        <v>217</v>
      </c>
      <c r="E493" s="214" t="s">
        <v>5021</v>
      </c>
      <c r="F493" s="215" t="s">
        <v>5022</v>
      </c>
      <c r="G493" s="216" t="s">
        <v>277</v>
      </c>
      <c r="H493" s="217">
        <v>6</v>
      </c>
      <c r="I493" s="218"/>
      <c r="J493" s="219">
        <f>ROUND(I493*H493,2)</f>
        <v>0</v>
      </c>
      <c r="K493" s="215" t="s">
        <v>19</v>
      </c>
      <c r="L493" s="45"/>
      <c r="M493" s="220" t="s">
        <v>19</v>
      </c>
      <c r="N493" s="221" t="s">
        <v>44</v>
      </c>
      <c r="O493" s="85"/>
      <c r="P493" s="222">
        <f>O493*H493</f>
        <v>0</v>
      </c>
      <c r="Q493" s="222">
        <v>0.0042900000000000004</v>
      </c>
      <c r="R493" s="222">
        <f>Q493*H493</f>
        <v>0.025740000000000002</v>
      </c>
      <c r="S493" s="222">
        <v>0</v>
      </c>
      <c r="T493" s="223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4" t="s">
        <v>250</v>
      </c>
      <c r="AT493" s="224" t="s">
        <v>217</v>
      </c>
      <c r="AU493" s="224" t="s">
        <v>82</v>
      </c>
      <c r="AY493" s="18" t="s">
        <v>214</v>
      </c>
      <c r="BE493" s="225">
        <f>IF(N493="základní",J493,0)</f>
        <v>0</v>
      </c>
      <c r="BF493" s="225">
        <f>IF(N493="snížená",J493,0)</f>
        <v>0</v>
      </c>
      <c r="BG493" s="225">
        <f>IF(N493="zákl. přenesená",J493,0)</f>
        <v>0</v>
      </c>
      <c r="BH493" s="225">
        <f>IF(N493="sníž. přenesená",J493,0)</f>
        <v>0</v>
      </c>
      <c r="BI493" s="225">
        <f>IF(N493="nulová",J493,0)</f>
        <v>0</v>
      </c>
      <c r="BJ493" s="18" t="s">
        <v>80</v>
      </c>
      <c r="BK493" s="225">
        <f>ROUND(I493*H493,2)</f>
        <v>0</v>
      </c>
      <c r="BL493" s="18" t="s">
        <v>250</v>
      </c>
      <c r="BM493" s="224" t="s">
        <v>640</v>
      </c>
    </row>
    <row r="494" s="2" customFormat="1">
      <c r="A494" s="39"/>
      <c r="B494" s="40"/>
      <c r="C494" s="41"/>
      <c r="D494" s="226" t="s">
        <v>224</v>
      </c>
      <c r="E494" s="41"/>
      <c r="F494" s="227" t="s">
        <v>5022</v>
      </c>
      <c r="G494" s="41"/>
      <c r="H494" s="41"/>
      <c r="I494" s="228"/>
      <c r="J494" s="41"/>
      <c r="K494" s="41"/>
      <c r="L494" s="45"/>
      <c r="M494" s="229"/>
      <c r="N494" s="230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224</v>
      </c>
      <c r="AU494" s="18" t="s">
        <v>82</v>
      </c>
    </row>
    <row r="495" s="2" customFormat="1" ht="16.5" customHeight="1">
      <c r="A495" s="39"/>
      <c r="B495" s="40"/>
      <c r="C495" s="213" t="s">
        <v>950</v>
      </c>
      <c r="D495" s="213" t="s">
        <v>217</v>
      </c>
      <c r="E495" s="214" t="s">
        <v>5023</v>
      </c>
      <c r="F495" s="215" t="s">
        <v>5024</v>
      </c>
      <c r="G495" s="216" t="s">
        <v>277</v>
      </c>
      <c r="H495" s="217">
        <v>8</v>
      </c>
      <c r="I495" s="218"/>
      <c r="J495" s="219">
        <f>ROUND(I495*H495,2)</f>
        <v>0</v>
      </c>
      <c r="K495" s="215" t="s">
        <v>19</v>
      </c>
      <c r="L495" s="45"/>
      <c r="M495" s="220" t="s">
        <v>19</v>
      </c>
      <c r="N495" s="221" t="s">
        <v>44</v>
      </c>
      <c r="O495" s="85"/>
      <c r="P495" s="222">
        <f>O495*H495</f>
        <v>0</v>
      </c>
      <c r="Q495" s="222">
        <v>0.0042900000000000004</v>
      </c>
      <c r="R495" s="222">
        <f>Q495*H495</f>
        <v>0.034320000000000003</v>
      </c>
      <c r="S495" s="222">
        <v>0</v>
      </c>
      <c r="T495" s="223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24" t="s">
        <v>250</v>
      </c>
      <c r="AT495" s="224" t="s">
        <v>217</v>
      </c>
      <c r="AU495" s="224" t="s">
        <v>82</v>
      </c>
      <c r="AY495" s="18" t="s">
        <v>214</v>
      </c>
      <c r="BE495" s="225">
        <f>IF(N495="základní",J495,0)</f>
        <v>0</v>
      </c>
      <c r="BF495" s="225">
        <f>IF(N495="snížená",J495,0)</f>
        <v>0</v>
      </c>
      <c r="BG495" s="225">
        <f>IF(N495="zákl. přenesená",J495,0)</f>
        <v>0</v>
      </c>
      <c r="BH495" s="225">
        <f>IF(N495="sníž. přenesená",J495,0)</f>
        <v>0</v>
      </c>
      <c r="BI495" s="225">
        <f>IF(N495="nulová",J495,0)</f>
        <v>0</v>
      </c>
      <c r="BJ495" s="18" t="s">
        <v>80</v>
      </c>
      <c r="BK495" s="225">
        <f>ROUND(I495*H495,2)</f>
        <v>0</v>
      </c>
      <c r="BL495" s="18" t="s">
        <v>250</v>
      </c>
      <c r="BM495" s="224" t="s">
        <v>5025</v>
      </c>
    </row>
    <row r="496" s="2" customFormat="1">
      <c r="A496" s="39"/>
      <c r="B496" s="40"/>
      <c r="C496" s="41"/>
      <c r="D496" s="226" t="s">
        <v>224</v>
      </c>
      <c r="E496" s="41"/>
      <c r="F496" s="227" t="s">
        <v>5024</v>
      </c>
      <c r="G496" s="41"/>
      <c r="H496" s="41"/>
      <c r="I496" s="228"/>
      <c r="J496" s="41"/>
      <c r="K496" s="41"/>
      <c r="L496" s="45"/>
      <c r="M496" s="229"/>
      <c r="N496" s="230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224</v>
      </c>
      <c r="AU496" s="18" t="s">
        <v>82</v>
      </c>
    </row>
    <row r="497" s="13" customFormat="1">
      <c r="A497" s="13"/>
      <c r="B497" s="233"/>
      <c r="C497" s="234"/>
      <c r="D497" s="226" t="s">
        <v>242</v>
      </c>
      <c r="E497" s="254" t="s">
        <v>19</v>
      </c>
      <c r="F497" s="235" t="s">
        <v>5026</v>
      </c>
      <c r="G497" s="234"/>
      <c r="H497" s="236">
        <v>8</v>
      </c>
      <c r="I497" s="237"/>
      <c r="J497" s="234"/>
      <c r="K497" s="234"/>
      <c r="L497" s="238"/>
      <c r="M497" s="239"/>
      <c r="N497" s="240"/>
      <c r="O497" s="240"/>
      <c r="P497" s="240"/>
      <c r="Q497" s="240"/>
      <c r="R497" s="240"/>
      <c r="S497" s="240"/>
      <c r="T497" s="24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2" t="s">
        <v>242</v>
      </c>
      <c r="AU497" s="242" t="s">
        <v>82</v>
      </c>
      <c r="AV497" s="13" t="s">
        <v>82</v>
      </c>
      <c r="AW497" s="13" t="s">
        <v>35</v>
      </c>
      <c r="AX497" s="13" t="s">
        <v>80</v>
      </c>
      <c r="AY497" s="242" t="s">
        <v>214</v>
      </c>
    </row>
    <row r="498" s="2" customFormat="1" ht="16.5" customHeight="1">
      <c r="A498" s="39"/>
      <c r="B498" s="40"/>
      <c r="C498" s="213" t="s">
        <v>954</v>
      </c>
      <c r="D498" s="213" t="s">
        <v>217</v>
      </c>
      <c r="E498" s="214" t="s">
        <v>5027</v>
      </c>
      <c r="F498" s="215" t="s">
        <v>5028</v>
      </c>
      <c r="G498" s="216" t="s">
        <v>277</v>
      </c>
      <c r="H498" s="217">
        <v>4</v>
      </c>
      <c r="I498" s="218"/>
      <c r="J498" s="219">
        <f>ROUND(I498*H498,2)</f>
        <v>0</v>
      </c>
      <c r="K498" s="215" t="s">
        <v>19</v>
      </c>
      <c r="L498" s="45"/>
      <c r="M498" s="220" t="s">
        <v>19</v>
      </c>
      <c r="N498" s="221" t="s">
        <v>44</v>
      </c>
      <c r="O498" s="85"/>
      <c r="P498" s="222">
        <f>O498*H498</f>
        <v>0</v>
      </c>
      <c r="Q498" s="222">
        <v>0.00044000000000000002</v>
      </c>
      <c r="R498" s="222">
        <f>Q498*H498</f>
        <v>0.0017600000000000001</v>
      </c>
      <c r="S498" s="222">
        <v>0</v>
      </c>
      <c r="T498" s="223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4" t="s">
        <v>250</v>
      </c>
      <c r="AT498" s="224" t="s">
        <v>217</v>
      </c>
      <c r="AU498" s="224" t="s">
        <v>82</v>
      </c>
      <c r="AY498" s="18" t="s">
        <v>214</v>
      </c>
      <c r="BE498" s="225">
        <f>IF(N498="základní",J498,0)</f>
        <v>0</v>
      </c>
      <c r="BF498" s="225">
        <f>IF(N498="snížená",J498,0)</f>
        <v>0</v>
      </c>
      <c r="BG498" s="225">
        <f>IF(N498="zákl. přenesená",J498,0)</f>
        <v>0</v>
      </c>
      <c r="BH498" s="225">
        <f>IF(N498="sníž. přenesená",J498,0)</f>
        <v>0</v>
      </c>
      <c r="BI498" s="225">
        <f>IF(N498="nulová",J498,0)</f>
        <v>0</v>
      </c>
      <c r="BJ498" s="18" t="s">
        <v>80</v>
      </c>
      <c r="BK498" s="225">
        <f>ROUND(I498*H498,2)</f>
        <v>0</v>
      </c>
      <c r="BL498" s="18" t="s">
        <v>250</v>
      </c>
      <c r="BM498" s="224" t="s">
        <v>916</v>
      </c>
    </row>
    <row r="499" s="2" customFormat="1">
      <c r="A499" s="39"/>
      <c r="B499" s="40"/>
      <c r="C499" s="41"/>
      <c r="D499" s="226" t="s">
        <v>224</v>
      </c>
      <c r="E499" s="41"/>
      <c r="F499" s="227" t="s">
        <v>5028</v>
      </c>
      <c r="G499" s="41"/>
      <c r="H499" s="41"/>
      <c r="I499" s="228"/>
      <c r="J499" s="41"/>
      <c r="K499" s="41"/>
      <c r="L499" s="45"/>
      <c r="M499" s="229"/>
      <c r="N499" s="230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224</v>
      </c>
      <c r="AU499" s="18" t="s">
        <v>82</v>
      </c>
    </row>
    <row r="500" s="13" customFormat="1">
      <c r="A500" s="13"/>
      <c r="B500" s="233"/>
      <c r="C500" s="234"/>
      <c r="D500" s="226" t="s">
        <v>242</v>
      </c>
      <c r="E500" s="254" t="s">
        <v>19</v>
      </c>
      <c r="F500" s="235" t="s">
        <v>4778</v>
      </c>
      <c r="G500" s="234"/>
      <c r="H500" s="236">
        <v>4</v>
      </c>
      <c r="I500" s="237"/>
      <c r="J500" s="234"/>
      <c r="K500" s="234"/>
      <c r="L500" s="238"/>
      <c r="M500" s="239"/>
      <c r="N500" s="240"/>
      <c r="O500" s="240"/>
      <c r="P500" s="240"/>
      <c r="Q500" s="240"/>
      <c r="R500" s="240"/>
      <c r="S500" s="240"/>
      <c r="T500" s="24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2" t="s">
        <v>242</v>
      </c>
      <c r="AU500" s="242" t="s">
        <v>82</v>
      </c>
      <c r="AV500" s="13" t="s">
        <v>82</v>
      </c>
      <c r="AW500" s="13" t="s">
        <v>35</v>
      </c>
      <c r="AX500" s="13" t="s">
        <v>80</v>
      </c>
      <c r="AY500" s="242" t="s">
        <v>214</v>
      </c>
    </row>
    <row r="501" s="2" customFormat="1" ht="16.5" customHeight="1">
      <c r="A501" s="39"/>
      <c r="B501" s="40"/>
      <c r="C501" s="213" t="s">
        <v>958</v>
      </c>
      <c r="D501" s="213" t="s">
        <v>217</v>
      </c>
      <c r="E501" s="214" t="s">
        <v>5029</v>
      </c>
      <c r="F501" s="215" t="s">
        <v>5030</v>
      </c>
      <c r="G501" s="216" t="s">
        <v>277</v>
      </c>
      <c r="H501" s="217">
        <v>6</v>
      </c>
      <c r="I501" s="218"/>
      <c r="J501" s="219">
        <f>ROUND(I501*H501,2)</f>
        <v>0</v>
      </c>
      <c r="K501" s="215" t="s">
        <v>19</v>
      </c>
      <c r="L501" s="45"/>
      <c r="M501" s="220" t="s">
        <v>19</v>
      </c>
      <c r="N501" s="221" t="s">
        <v>44</v>
      </c>
      <c r="O501" s="85"/>
      <c r="P501" s="222">
        <f>O501*H501</f>
        <v>0</v>
      </c>
      <c r="Q501" s="222">
        <v>0.0044999999999999997</v>
      </c>
      <c r="R501" s="222">
        <f>Q501*H501</f>
        <v>0.026999999999999996</v>
      </c>
      <c r="S501" s="222">
        <v>0</v>
      </c>
      <c r="T501" s="223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4" t="s">
        <v>250</v>
      </c>
      <c r="AT501" s="224" t="s">
        <v>217</v>
      </c>
      <c r="AU501" s="224" t="s">
        <v>82</v>
      </c>
      <c r="AY501" s="18" t="s">
        <v>214</v>
      </c>
      <c r="BE501" s="225">
        <f>IF(N501="základní",J501,0)</f>
        <v>0</v>
      </c>
      <c r="BF501" s="225">
        <f>IF(N501="snížená",J501,0)</f>
        <v>0</v>
      </c>
      <c r="BG501" s="225">
        <f>IF(N501="zákl. přenesená",J501,0)</f>
        <v>0</v>
      </c>
      <c r="BH501" s="225">
        <f>IF(N501="sníž. přenesená",J501,0)</f>
        <v>0</v>
      </c>
      <c r="BI501" s="225">
        <f>IF(N501="nulová",J501,0)</f>
        <v>0</v>
      </c>
      <c r="BJ501" s="18" t="s">
        <v>80</v>
      </c>
      <c r="BK501" s="225">
        <f>ROUND(I501*H501,2)</f>
        <v>0</v>
      </c>
      <c r="BL501" s="18" t="s">
        <v>250</v>
      </c>
      <c r="BM501" s="224" t="s">
        <v>984</v>
      </c>
    </row>
    <row r="502" s="2" customFormat="1">
      <c r="A502" s="39"/>
      <c r="B502" s="40"/>
      <c r="C502" s="41"/>
      <c r="D502" s="226" t="s">
        <v>224</v>
      </c>
      <c r="E502" s="41"/>
      <c r="F502" s="227" t="s">
        <v>5030</v>
      </c>
      <c r="G502" s="41"/>
      <c r="H502" s="41"/>
      <c r="I502" s="228"/>
      <c r="J502" s="41"/>
      <c r="K502" s="41"/>
      <c r="L502" s="45"/>
      <c r="M502" s="229"/>
      <c r="N502" s="230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224</v>
      </c>
      <c r="AU502" s="18" t="s">
        <v>82</v>
      </c>
    </row>
    <row r="503" s="2" customFormat="1" ht="16.5" customHeight="1">
      <c r="A503" s="39"/>
      <c r="B503" s="40"/>
      <c r="C503" s="213" t="s">
        <v>962</v>
      </c>
      <c r="D503" s="213" t="s">
        <v>217</v>
      </c>
      <c r="E503" s="214" t="s">
        <v>5031</v>
      </c>
      <c r="F503" s="215" t="s">
        <v>5032</v>
      </c>
      <c r="G503" s="216" t="s">
        <v>277</v>
      </c>
      <c r="H503" s="217">
        <v>76</v>
      </c>
      <c r="I503" s="218"/>
      <c r="J503" s="219">
        <f>ROUND(I503*H503,2)</f>
        <v>0</v>
      </c>
      <c r="K503" s="215" t="s">
        <v>221</v>
      </c>
      <c r="L503" s="45"/>
      <c r="M503" s="220" t="s">
        <v>19</v>
      </c>
      <c r="N503" s="221" t="s">
        <v>44</v>
      </c>
      <c r="O503" s="85"/>
      <c r="P503" s="222">
        <f>O503*H503</f>
        <v>0</v>
      </c>
      <c r="Q503" s="222">
        <v>0.00012</v>
      </c>
      <c r="R503" s="222">
        <f>Q503*H503</f>
        <v>0.0091199999999999996</v>
      </c>
      <c r="S503" s="222">
        <v>0</v>
      </c>
      <c r="T503" s="223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4" t="s">
        <v>334</v>
      </c>
      <c r="AT503" s="224" t="s">
        <v>217</v>
      </c>
      <c r="AU503" s="224" t="s">
        <v>82</v>
      </c>
      <c r="AY503" s="18" t="s">
        <v>214</v>
      </c>
      <c r="BE503" s="225">
        <f>IF(N503="základní",J503,0)</f>
        <v>0</v>
      </c>
      <c r="BF503" s="225">
        <f>IF(N503="snížená",J503,0)</f>
        <v>0</v>
      </c>
      <c r="BG503" s="225">
        <f>IF(N503="zákl. přenesená",J503,0)</f>
        <v>0</v>
      </c>
      <c r="BH503" s="225">
        <f>IF(N503="sníž. přenesená",J503,0)</f>
        <v>0</v>
      </c>
      <c r="BI503" s="225">
        <f>IF(N503="nulová",J503,0)</f>
        <v>0</v>
      </c>
      <c r="BJ503" s="18" t="s">
        <v>80</v>
      </c>
      <c r="BK503" s="225">
        <f>ROUND(I503*H503,2)</f>
        <v>0</v>
      </c>
      <c r="BL503" s="18" t="s">
        <v>334</v>
      </c>
      <c r="BM503" s="224" t="s">
        <v>5033</v>
      </c>
    </row>
    <row r="504" s="2" customFormat="1">
      <c r="A504" s="39"/>
      <c r="B504" s="40"/>
      <c r="C504" s="41"/>
      <c r="D504" s="226" t="s">
        <v>224</v>
      </c>
      <c r="E504" s="41"/>
      <c r="F504" s="227" t="s">
        <v>5034</v>
      </c>
      <c r="G504" s="41"/>
      <c r="H504" s="41"/>
      <c r="I504" s="228"/>
      <c r="J504" s="41"/>
      <c r="K504" s="41"/>
      <c r="L504" s="45"/>
      <c r="M504" s="229"/>
      <c r="N504" s="230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224</v>
      </c>
      <c r="AU504" s="18" t="s">
        <v>82</v>
      </c>
    </row>
    <row r="505" s="2" customFormat="1">
      <c r="A505" s="39"/>
      <c r="B505" s="40"/>
      <c r="C505" s="41"/>
      <c r="D505" s="231" t="s">
        <v>226</v>
      </c>
      <c r="E505" s="41"/>
      <c r="F505" s="232" t="s">
        <v>5035</v>
      </c>
      <c r="G505" s="41"/>
      <c r="H505" s="41"/>
      <c r="I505" s="228"/>
      <c r="J505" s="41"/>
      <c r="K505" s="41"/>
      <c r="L505" s="45"/>
      <c r="M505" s="229"/>
      <c r="N505" s="230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226</v>
      </c>
      <c r="AU505" s="18" t="s">
        <v>82</v>
      </c>
    </row>
    <row r="506" s="2" customFormat="1" ht="16.5" customHeight="1">
      <c r="A506" s="39"/>
      <c r="B506" s="40"/>
      <c r="C506" s="213" t="s">
        <v>966</v>
      </c>
      <c r="D506" s="213" t="s">
        <v>217</v>
      </c>
      <c r="E506" s="214" t="s">
        <v>5036</v>
      </c>
      <c r="F506" s="215" t="s">
        <v>5037</v>
      </c>
      <c r="G506" s="216" t="s">
        <v>277</v>
      </c>
      <c r="H506" s="217">
        <v>42</v>
      </c>
      <c r="I506" s="218"/>
      <c r="J506" s="219">
        <f>ROUND(I506*H506,2)</f>
        <v>0</v>
      </c>
      <c r="K506" s="215" t="s">
        <v>19</v>
      </c>
      <c r="L506" s="45"/>
      <c r="M506" s="220" t="s">
        <v>19</v>
      </c>
      <c r="N506" s="221" t="s">
        <v>44</v>
      </c>
      <c r="O506" s="85"/>
      <c r="P506" s="222">
        <f>O506*H506</f>
        <v>0</v>
      </c>
      <c r="Q506" s="222">
        <v>0.00051999999999999995</v>
      </c>
      <c r="R506" s="222">
        <f>Q506*H506</f>
        <v>0.021839999999999998</v>
      </c>
      <c r="S506" s="222">
        <v>0</v>
      </c>
      <c r="T506" s="223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4" t="s">
        <v>250</v>
      </c>
      <c r="AT506" s="224" t="s">
        <v>217</v>
      </c>
      <c r="AU506" s="224" t="s">
        <v>82</v>
      </c>
      <c r="AY506" s="18" t="s">
        <v>214</v>
      </c>
      <c r="BE506" s="225">
        <f>IF(N506="základní",J506,0)</f>
        <v>0</v>
      </c>
      <c r="BF506" s="225">
        <f>IF(N506="snížená",J506,0)</f>
        <v>0</v>
      </c>
      <c r="BG506" s="225">
        <f>IF(N506="zákl. přenesená",J506,0)</f>
        <v>0</v>
      </c>
      <c r="BH506" s="225">
        <f>IF(N506="sníž. přenesená",J506,0)</f>
        <v>0</v>
      </c>
      <c r="BI506" s="225">
        <f>IF(N506="nulová",J506,0)</f>
        <v>0</v>
      </c>
      <c r="BJ506" s="18" t="s">
        <v>80</v>
      </c>
      <c r="BK506" s="225">
        <f>ROUND(I506*H506,2)</f>
        <v>0</v>
      </c>
      <c r="BL506" s="18" t="s">
        <v>250</v>
      </c>
      <c r="BM506" s="224" t="s">
        <v>5038</v>
      </c>
    </row>
    <row r="507" s="2" customFormat="1">
      <c r="A507" s="39"/>
      <c r="B507" s="40"/>
      <c r="C507" s="41"/>
      <c r="D507" s="226" t="s">
        <v>224</v>
      </c>
      <c r="E507" s="41"/>
      <c r="F507" s="227" t="s">
        <v>5037</v>
      </c>
      <c r="G507" s="41"/>
      <c r="H507" s="41"/>
      <c r="I507" s="228"/>
      <c r="J507" s="41"/>
      <c r="K507" s="41"/>
      <c r="L507" s="45"/>
      <c r="M507" s="229"/>
      <c r="N507" s="230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224</v>
      </c>
      <c r="AU507" s="18" t="s">
        <v>82</v>
      </c>
    </row>
    <row r="508" s="13" customFormat="1">
      <c r="A508" s="13"/>
      <c r="B508" s="233"/>
      <c r="C508" s="234"/>
      <c r="D508" s="226" t="s">
        <v>242</v>
      </c>
      <c r="E508" s="254" t="s">
        <v>19</v>
      </c>
      <c r="F508" s="235" t="s">
        <v>5039</v>
      </c>
      <c r="G508" s="234"/>
      <c r="H508" s="236">
        <v>42</v>
      </c>
      <c r="I508" s="237"/>
      <c r="J508" s="234"/>
      <c r="K508" s="234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242</v>
      </c>
      <c r="AU508" s="242" t="s">
        <v>82</v>
      </c>
      <c r="AV508" s="13" t="s">
        <v>82</v>
      </c>
      <c r="AW508" s="13" t="s">
        <v>35</v>
      </c>
      <c r="AX508" s="13" t="s">
        <v>80</v>
      </c>
      <c r="AY508" s="242" t="s">
        <v>214</v>
      </c>
    </row>
    <row r="509" s="2" customFormat="1" ht="16.5" customHeight="1">
      <c r="A509" s="39"/>
      <c r="B509" s="40"/>
      <c r="C509" s="213" t="s">
        <v>970</v>
      </c>
      <c r="D509" s="213" t="s">
        <v>217</v>
      </c>
      <c r="E509" s="214" t="s">
        <v>5040</v>
      </c>
      <c r="F509" s="215" t="s">
        <v>5041</v>
      </c>
      <c r="G509" s="216" t="s">
        <v>277</v>
      </c>
      <c r="H509" s="217">
        <v>4</v>
      </c>
      <c r="I509" s="218"/>
      <c r="J509" s="219">
        <f>ROUND(I509*H509,2)</f>
        <v>0</v>
      </c>
      <c r="K509" s="215" t="s">
        <v>19</v>
      </c>
      <c r="L509" s="45"/>
      <c r="M509" s="220" t="s">
        <v>19</v>
      </c>
      <c r="N509" s="221" t="s">
        <v>44</v>
      </c>
      <c r="O509" s="85"/>
      <c r="P509" s="222">
        <f>O509*H509</f>
        <v>0</v>
      </c>
      <c r="Q509" s="222">
        <v>0.0042900000000000004</v>
      </c>
      <c r="R509" s="222">
        <f>Q509*H509</f>
        <v>0.017160000000000002</v>
      </c>
      <c r="S509" s="222">
        <v>0</v>
      </c>
      <c r="T509" s="223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4" t="s">
        <v>250</v>
      </c>
      <c r="AT509" s="224" t="s">
        <v>217</v>
      </c>
      <c r="AU509" s="224" t="s">
        <v>82</v>
      </c>
      <c r="AY509" s="18" t="s">
        <v>214</v>
      </c>
      <c r="BE509" s="225">
        <f>IF(N509="základní",J509,0)</f>
        <v>0</v>
      </c>
      <c r="BF509" s="225">
        <f>IF(N509="snížená",J509,0)</f>
        <v>0</v>
      </c>
      <c r="BG509" s="225">
        <f>IF(N509="zákl. přenesená",J509,0)</f>
        <v>0</v>
      </c>
      <c r="BH509" s="225">
        <f>IF(N509="sníž. přenesená",J509,0)</f>
        <v>0</v>
      </c>
      <c r="BI509" s="225">
        <f>IF(N509="nulová",J509,0)</f>
        <v>0</v>
      </c>
      <c r="BJ509" s="18" t="s">
        <v>80</v>
      </c>
      <c r="BK509" s="225">
        <f>ROUND(I509*H509,2)</f>
        <v>0</v>
      </c>
      <c r="BL509" s="18" t="s">
        <v>250</v>
      </c>
      <c r="BM509" s="224" t="s">
        <v>5042</v>
      </c>
    </row>
    <row r="510" s="2" customFormat="1">
      <c r="A510" s="39"/>
      <c r="B510" s="40"/>
      <c r="C510" s="41"/>
      <c r="D510" s="226" t="s">
        <v>224</v>
      </c>
      <c r="E510" s="41"/>
      <c r="F510" s="227" t="s">
        <v>5041</v>
      </c>
      <c r="G510" s="41"/>
      <c r="H510" s="41"/>
      <c r="I510" s="228"/>
      <c r="J510" s="41"/>
      <c r="K510" s="41"/>
      <c r="L510" s="45"/>
      <c r="M510" s="229"/>
      <c r="N510" s="230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224</v>
      </c>
      <c r="AU510" s="18" t="s">
        <v>82</v>
      </c>
    </row>
    <row r="511" s="2" customFormat="1" ht="16.5" customHeight="1">
      <c r="A511" s="39"/>
      <c r="B511" s="40"/>
      <c r="C511" s="213" t="s">
        <v>976</v>
      </c>
      <c r="D511" s="213" t="s">
        <v>217</v>
      </c>
      <c r="E511" s="214" t="s">
        <v>5043</v>
      </c>
      <c r="F511" s="215" t="s">
        <v>5044</v>
      </c>
      <c r="G511" s="216" t="s">
        <v>277</v>
      </c>
      <c r="H511" s="217">
        <v>8</v>
      </c>
      <c r="I511" s="218"/>
      <c r="J511" s="219">
        <f>ROUND(I511*H511,2)</f>
        <v>0</v>
      </c>
      <c r="K511" s="215" t="s">
        <v>19</v>
      </c>
      <c r="L511" s="45"/>
      <c r="M511" s="220" t="s">
        <v>19</v>
      </c>
      <c r="N511" s="221" t="s">
        <v>44</v>
      </c>
      <c r="O511" s="85"/>
      <c r="P511" s="222">
        <f>O511*H511</f>
        <v>0</v>
      </c>
      <c r="Q511" s="222">
        <v>0.0042900000000000004</v>
      </c>
      <c r="R511" s="222">
        <f>Q511*H511</f>
        <v>0.034320000000000003</v>
      </c>
      <c r="S511" s="222">
        <v>0</v>
      </c>
      <c r="T511" s="223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4" t="s">
        <v>250</v>
      </c>
      <c r="AT511" s="224" t="s">
        <v>217</v>
      </c>
      <c r="AU511" s="224" t="s">
        <v>82</v>
      </c>
      <c r="AY511" s="18" t="s">
        <v>214</v>
      </c>
      <c r="BE511" s="225">
        <f>IF(N511="základní",J511,0)</f>
        <v>0</v>
      </c>
      <c r="BF511" s="225">
        <f>IF(N511="snížená",J511,0)</f>
        <v>0</v>
      </c>
      <c r="BG511" s="225">
        <f>IF(N511="zákl. přenesená",J511,0)</f>
        <v>0</v>
      </c>
      <c r="BH511" s="225">
        <f>IF(N511="sníž. přenesená",J511,0)</f>
        <v>0</v>
      </c>
      <c r="BI511" s="225">
        <f>IF(N511="nulová",J511,0)</f>
        <v>0</v>
      </c>
      <c r="BJ511" s="18" t="s">
        <v>80</v>
      </c>
      <c r="BK511" s="225">
        <f>ROUND(I511*H511,2)</f>
        <v>0</v>
      </c>
      <c r="BL511" s="18" t="s">
        <v>250</v>
      </c>
      <c r="BM511" s="224" t="s">
        <v>5045</v>
      </c>
    </row>
    <row r="512" s="2" customFormat="1">
      <c r="A512" s="39"/>
      <c r="B512" s="40"/>
      <c r="C512" s="41"/>
      <c r="D512" s="226" t="s">
        <v>224</v>
      </c>
      <c r="E512" s="41"/>
      <c r="F512" s="227" t="s">
        <v>5044</v>
      </c>
      <c r="G512" s="41"/>
      <c r="H512" s="41"/>
      <c r="I512" s="228"/>
      <c r="J512" s="41"/>
      <c r="K512" s="41"/>
      <c r="L512" s="45"/>
      <c r="M512" s="229"/>
      <c r="N512" s="230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224</v>
      </c>
      <c r="AU512" s="18" t="s">
        <v>82</v>
      </c>
    </row>
    <row r="513" s="2" customFormat="1" ht="16.5" customHeight="1">
      <c r="A513" s="39"/>
      <c r="B513" s="40"/>
      <c r="C513" s="213" t="s">
        <v>980</v>
      </c>
      <c r="D513" s="213" t="s">
        <v>217</v>
      </c>
      <c r="E513" s="214" t="s">
        <v>5046</v>
      </c>
      <c r="F513" s="215" t="s">
        <v>5047</v>
      </c>
      <c r="G513" s="216" t="s">
        <v>277</v>
      </c>
      <c r="H513" s="217">
        <v>4</v>
      </c>
      <c r="I513" s="218"/>
      <c r="J513" s="219">
        <f>ROUND(I513*H513,2)</f>
        <v>0</v>
      </c>
      <c r="K513" s="215" t="s">
        <v>19</v>
      </c>
      <c r="L513" s="45"/>
      <c r="M513" s="220" t="s">
        <v>19</v>
      </c>
      <c r="N513" s="221" t="s">
        <v>44</v>
      </c>
      <c r="O513" s="85"/>
      <c r="P513" s="222">
        <f>O513*H513</f>
        <v>0</v>
      </c>
      <c r="Q513" s="222">
        <v>0.0042900000000000004</v>
      </c>
      <c r="R513" s="222">
        <f>Q513*H513</f>
        <v>0.017160000000000002</v>
      </c>
      <c r="S513" s="222">
        <v>0</v>
      </c>
      <c r="T513" s="223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4" t="s">
        <v>250</v>
      </c>
      <c r="AT513" s="224" t="s">
        <v>217</v>
      </c>
      <c r="AU513" s="224" t="s">
        <v>82</v>
      </c>
      <c r="AY513" s="18" t="s">
        <v>214</v>
      </c>
      <c r="BE513" s="225">
        <f>IF(N513="základní",J513,0)</f>
        <v>0</v>
      </c>
      <c r="BF513" s="225">
        <f>IF(N513="snížená",J513,0)</f>
        <v>0</v>
      </c>
      <c r="BG513" s="225">
        <f>IF(N513="zákl. přenesená",J513,0)</f>
        <v>0</v>
      </c>
      <c r="BH513" s="225">
        <f>IF(N513="sníž. přenesená",J513,0)</f>
        <v>0</v>
      </c>
      <c r="BI513" s="225">
        <f>IF(N513="nulová",J513,0)</f>
        <v>0</v>
      </c>
      <c r="BJ513" s="18" t="s">
        <v>80</v>
      </c>
      <c r="BK513" s="225">
        <f>ROUND(I513*H513,2)</f>
        <v>0</v>
      </c>
      <c r="BL513" s="18" t="s">
        <v>250</v>
      </c>
      <c r="BM513" s="224" t="s">
        <v>5048</v>
      </c>
    </row>
    <row r="514" s="2" customFormat="1">
      <c r="A514" s="39"/>
      <c r="B514" s="40"/>
      <c r="C514" s="41"/>
      <c r="D514" s="226" t="s">
        <v>224</v>
      </c>
      <c r="E514" s="41"/>
      <c r="F514" s="227" t="s">
        <v>5047</v>
      </c>
      <c r="G514" s="41"/>
      <c r="H514" s="41"/>
      <c r="I514" s="228"/>
      <c r="J514" s="41"/>
      <c r="K514" s="41"/>
      <c r="L514" s="45"/>
      <c r="M514" s="229"/>
      <c r="N514" s="230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224</v>
      </c>
      <c r="AU514" s="18" t="s">
        <v>82</v>
      </c>
    </row>
    <row r="515" s="2" customFormat="1" ht="16.5" customHeight="1">
      <c r="A515" s="39"/>
      <c r="B515" s="40"/>
      <c r="C515" s="213" t="s">
        <v>984</v>
      </c>
      <c r="D515" s="213" t="s">
        <v>217</v>
      </c>
      <c r="E515" s="214" t="s">
        <v>5049</v>
      </c>
      <c r="F515" s="215" t="s">
        <v>5050</v>
      </c>
      <c r="G515" s="216" t="s">
        <v>277</v>
      </c>
      <c r="H515" s="217">
        <v>4</v>
      </c>
      <c r="I515" s="218"/>
      <c r="J515" s="219">
        <f>ROUND(I515*H515,2)</f>
        <v>0</v>
      </c>
      <c r="K515" s="215" t="s">
        <v>19</v>
      </c>
      <c r="L515" s="45"/>
      <c r="M515" s="220" t="s">
        <v>19</v>
      </c>
      <c r="N515" s="221" t="s">
        <v>44</v>
      </c>
      <c r="O515" s="85"/>
      <c r="P515" s="222">
        <f>O515*H515</f>
        <v>0</v>
      </c>
      <c r="Q515" s="222">
        <v>0.00025999999999999998</v>
      </c>
      <c r="R515" s="222">
        <f>Q515*H515</f>
        <v>0.0010399999999999999</v>
      </c>
      <c r="S515" s="222">
        <v>0</v>
      </c>
      <c r="T515" s="223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4" t="s">
        <v>250</v>
      </c>
      <c r="AT515" s="224" t="s">
        <v>217</v>
      </c>
      <c r="AU515" s="224" t="s">
        <v>82</v>
      </c>
      <c r="AY515" s="18" t="s">
        <v>214</v>
      </c>
      <c r="BE515" s="225">
        <f>IF(N515="základní",J515,0)</f>
        <v>0</v>
      </c>
      <c r="BF515" s="225">
        <f>IF(N515="snížená",J515,0)</f>
        <v>0</v>
      </c>
      <c r="BG515" s="225">
        <f>IF(N515="zákl. přenesená",J515,0)</f>
        <v>0</v>
      </c>
      <c r="BH515" s="225">
        <f>IF(N515="sníž. přenesená",J515,0)</f>
        <v>0</v>
      </c>
      <c r="BI515" s="225">
        <f>IF(N515="nulová",J515,0)</f>
        <v>0</v>
      </c>
      <c r="BJ515" s="18" t="s">
        <v>80</v>
      </c>
      <c r="BK515" s="225">
        <f>ROUND(I515*H515,2)</f>
        <v>0</v>
      </c>
      <c r="BL515" s="18" t="s">
        <v>250</v>
      </c>
      <c r="BM515" s="224" t="s">
        <v>5051</v>
      </c>
    </row>
    <row r="516" s="2" customFormat="1">
      <c r="A516" s="39"/>
      <c r="B516" s="40"/>
      <c r="C516" s="41"/>
      <c r="D516" s="226" t="s">
        <v>224</v>
      </c>
      <c r="E516" s="41"/>
      <c r="F516" s="227" t="s">
        <v>5050</v>
      </c>
      <c r="G516" s="41"/>
      <c r="H516" s="41"/>
      <c r="I516" s="228"/>
      <c r="J516" s="41"/>
      <c r="K516" s="41"/>
      <c r="L516" s="45"/>
      <c r="M516" s="229"/>
      <c r="N516" s="230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224</v>
      </c>
      <c r="AU516" s="18" t="s">
        <v>82</v>
      </c>
    </row>
    <row r="517" s="2" customFormat="1" ht="16.5" customHeight="1">
      <c r="A517" s="39"/>
      <c r="B517" s="40"/>
      <c r="C517" s="213" t="s">
        <v>988</v>
      </c>
      <c r="D517" s="213" t="s">
        <v>217</v>
      </c>
      <c r="E517" s="214" t="s">
        <v>5052</v>
      </c>
      <c r="F517" s="215" t="s">
        <v>5053</v>
      </c>
      <c r="G517" s="216" t="s">
        <v>277</v>
      </c>
      <c r="H517" s="217">
        <v>14</v>
      </c>
      <c r="I517" s="218"/>
      <c r="J517" s="219">
        <f>ROUND(I517*H517,2)</f>
        <v>0</v>
      </c>
      <c r="K517" s="215" t="s">
        <v>19</v>
      </c>
      <c r="L517" s="45"/>
      <c r="M517" s="220" t="s">
        <v>19</v>
      </c>
      <c r="N517" s="221" t="s">
        <v>44</v>
      </c>
      <c r="O517" s="85"/>
      <c r="P517" s="222">
        <f>O517*H517</f>
        <v>0</v>
      </c>
      <c r="Q517" s="222">
        <v>0.0027000000000000001</v>
      </c>
      <c r="R517" s="222">
        <f>Q517*H517</f>
        <v>0.0378</v>
      </c>
      <c r="S517" s="222">
        <v>0</v>
      </c>
      <c r="T517" s="223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4" t="s">
        <v>250</v>
      </c>
      <c r="AT517" s="224" t="s">
        <v>217</v>
      </c>
      <c r="AU517" s="224" t="s">
        <v>82</v>
      </c>
      <c r="AY517" s="18" t="s">
        <v>214</v>
      </c>
      <c r="BE517" s="225">
        <f>IF(N517="základní",J517,0)</f>
        <v>0</v>
      </c>
      <c r="BF517" s="225">
        <f>IF(N517="snížená",J517,0)</f>
        <v>0</v>
      </c>
      <c r="BG517" s="225">
        <f>IF(N517="zákl. přenesená",J517,0)</f>
        <v>0</v>
      </c>
      <c r="BH517" s="225">
        <f>IF(N517="sníž. přenesená",J517,0)</f>
        <v>0</v>
      </c>
      <c r="BI517" s="225">
        <f>IF(N517="nulová",J517,0)</f>
        <v>0</v>
      </c>
      <c r="BJ517" s="18" t="s">
        <v>80</v>
      </c>
      <c r="BK517" s="225">
        <f>ROUND(I517*H517,2)</f>
        <v>0</v>
      </c>
      <c r="BL517" s="18" t="s">
        <v>250</v>
      </c>
      <c r="BM517" s="224" t="s">
        <v>5054</v>
      </c>
    </row>
    <row r="518" s="2" customFormat="1">
      <c r="A518" s="39"/>
      <c r="B518" s="40"/>
      <c r="C518" s="41"/>
      <c r="D518" s="226" t="s">
        <v>224</v>
      </c>
      <c r="E518" s="41"/>
      <c r="F518" s="227" t="s">
        <v>5053</v>
      </c>
      <c r="G518" s="41"/>
      <c r="H518" s="41"/>
      <c r="I518" s="228"/>
      <c r="J518" s="41"/>
      <c r="K518" s="41"/>
      <c r="L518" s="45"/>
      <c r="M518" s="229"/>
      <c r="N518" s="230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224</v>
      </c>
      <c r="AU518" s="18" t="s">
        <v>82</v>
      </c>
    </row>
    <row r="519" s="13" customFormat="1">
      <c r="A519" s="13"/>
      <c r="B519" s="233"/>
      <c r="C519" s="234"/>
      <c r="D519" s="226" t="s">
        <v>242</v>
      </c>
      <c r="E519" s="254" t="s">
        <v>19</v>
      </c>
      <c r="F519" s="235" t="s">
        <v>5055</v>
      </c>
      <c r="G519" s="234"/>
      <c r="H519" s="236">
        <v>14</v>
      </c>
      <c r="I519" s="237"/>
      <c r="J519" s="234"/>
      <c r="K519" s="234"/>
      <c r="L519" s="238"/>
      <c r="M519" s="239"/>
      <c r="N519" s="240"/>
      <c r="O519" s="240"/>
      <c r="P519" s="240"/>
      <c r="Q519" s="240"/>
      <c r="R519" s="240"/>
      <c r="S519" s="240"/>
      <c r="T519" s="24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2" t="s">
        <v>242</v>
      </c>
      <c r="AU519" s="242" t="s">
        <v>82</v>
      </c>
      <c r="AV519" s="13" t="s">
        <v>82</v>
      </c>
      <c r="AW519" s="13" t="s">
        <v>35</v>
      </c>
      <c r="AX519" s="13" t="s">
        <v>80</v>
      </c>
      <c r="AY519" s="242" t="s">
        <v>214</v>
      </c>
    </row>
    <row r="520" s="2" customFormat="1" ht="16.5" customHeight="1">
      <c r="A520" s="39"/>
      <c r="B520" s="40"/>
      <c r="C520" s="213" t="s">
        <v>992</v>
      </c>
      <c r="D520" s="213" t="s">
        <v>217</v>
      </c>
      <c r="E520" s="214" t="s">
        <v>5056</v>
      </c>
      <c r="F520" s="215" t="s">
        <v>5057</v>
      </c>
      <c r="G520" s="216" t="s">
        <v>277</v>
      </c>
      <c r="H520" s="217">
        <v>26</v>
      </c>
      <c r="I520" s="218"/>
      <c r="J520" s="219">
        <f>ROUND(I520*H520,2)</f>
        <v>0</v>
      </c>
      <c r="K520" s="215" t="s">
        <v>221</v>
      </c>
      <c r="L520" s="45"/>
      <c r="M520" s="220" t="s">
        <v>19</v>
      </c>
      <c r="N520" s="221" t="s">
        <v>44</v>
      </c>
      <c r="O520" s="85"/>
      <c r="P520" s="222">
        <f>O520*H520</f>
        <v>0</v>
      </c>
      <c r="Q520" s="222">
        <v>9.0000000000000006E-05</v>
      </c>
      <c r="R520" s="222">
        <f>Q520*H520</f>
        <v>0.0023400000000000001</v>
      </c>
      <c r="S520" s="222">
        <v>0</v>
      </c>
      <c r="T520" s="223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4" t="s">
        <v>334</v>
      </c>
      <c r="AT520" s="224" t="s">
        <v>217</v>
      </c>
      <c r="AU520" s="224" t="s">
        <v>82</v>
      </c>
      <c r="AY520" s="18" t="s">
        <v>214</v>
      </c>
      <c r="BE520" s="225">
        <f>IF(N520="základní",J520,0)</f>
        <v>0</v>
      </c>
      <c r="BF520" s="225">
        <f>IF(N520="snížená",J520,0)</f>
        <v>0</v>
      </c>
      <c r="BG520" s="225">
        <f>IF(N520="zákl. přenesená",J520,0)</f>
        <v>0</v>
      </c>
      <c r="BH520" s="225">
        <f>IF(N520="sníž. přenesená",J520,0)</f>
        <v>0</v>
      </c>
      <c r="BI520" s="225">
        <f>IF(N520="nulová",J520,0)</f>
        <v>0</v>
      </c>
      <c r="BJ520" s="18" t="s">
        <v>80</v>
      </c>
      <c r="BK520" s="225">
        <f>ROUND(I520*H520,2)</f>
        <v>0</v>
      </c>
      <c r="BL520" s="18" t="s">
        <v>334</v>
      </c>
      <c r="BM520" s="224" t="s">
        <v>5058</v>
      </c>
    </row>
    <row r="521" s="2" customFormat="1">
      <c r="A521" s="39"/>
      <c r="B521" s="40"/>
      <c r="C521" s="41"/>
      <c r="D521" s="226" t="s">
        <v>224</v>
      </c>
      <c r="E521" s="41"/>
      <c r="F521" s="227" t="s">
        <v>5059</v>
      </c>
      <c r="G521" s="41"/>
      <c r="H521" s="41"/>
      <c r="I521" s="228"/>
      <c r="J521" s="41"/>
      <c r="K521" s="41"/>
      <c r="L521" s="45"/>
      <c r="M521" s="229"/>
      <c r="N521" s="230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224</v>
      </c>
      <c r="AU521" s="18" t="s">
        <v>82</v>
      </c>
    </row>
    <row r="522" s="2" customFormat="1">
      <c r="A522" s="39"/>
      <c r="B522" s="40"/>
      <c r="C522" s="41"/>
      <c r="D522" s="231" t="s">
        <v>226</v>
      </c>
      <c r="E522" s="41"/>
      <c r="F522" s="232" t="s">
        <v>5060</v>
      </c>
      <c r="G522" s="41"/>
      <c r="H522" s="41"/>
      <c r="I522" s="228"/>
      <c r="J522" s="41"/>
      <c r="K522" s="41"/>
      <c r="L522" s="45"/>
      <c r="M522" s="229"/>
      <c r="N522" s="230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226</v>
      </c>
      <c r="AU522" s="18" t="s">
        <v>82</v>
      </c>
    </row>
    <row r="523" s="2" customFormat="1" ht="16.5" customHeight="1">
      <c r="A523" s="39"/>
      <c r="B523" s="40"/>
      <c r="C523" s="213" t="s">
        <v>996</v>
      </c>
      <c r="D523" s="213" t="s">
        <v>217</v>
      </c>
      <c r="E523" s="214" t="s">
        <v>5061</v>
      </c>
      <c r="F523" s="215" t="s">
        <v>5062</v>
      </c>
      <c r="G523" s="216" t="s">
        <v>277</v>
      </c>
      <c r="H523" s="217">
        <v>17</v>
      </c>
      <c r="I523" s="218"/>
      <c r="J523" s="219">
        <f>ROUND(I523*H523,2)</f>
        <v>0</v>
      </c>
      <c r="K523" s="215" t="s">
        <v>19</v>
      </c>
      <c r="L523" s="45"/>
      <c r="M523" s="220" t="s">
        <v>19</v>
      </c>
      <c r="N523" s="221" t="s">
        <v>44</v>
      </c>
      <c r="O523" s="85"/>
      <c r="P523" s="222">
        <f>O523*H523</f>
        <v>0</v>
      </c>
      <c r="Q523" s="222">
        <v>0.00033</v>
      </c>
      <c r="R523" s="222">
        <f>Q523*H523</f>
        <v>0.0056100000000000004</v>
      </c>
      <c r="S523" s="222">
        <v>0</v>
      </c>
      <c r="T523" s="223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4" t="s">
        <v>250</v>
      </c>
      <c r="AT523" s="224" t="s">
        <v>217</v>
      </c>
      <c r="AU523" s="224" t="s">
        <v>82</v>
      </c>
      <c r="AY523" s="18" t="s">
        <v>214</v>
      </c>
      <c r="BE523" s="225">
        <f>IF(N523="základní",J523,0)</f>
        <v>0</v>
      </c>
      <c r="BF523" s="225">
        <f>IF(N523="snížená",J523,0)</f>
        <v>0</v>
      </c>
      <c r="BG523" s="225">
        <f>IF(N523="zákl. přenesená",J523,0)</f>
        <v>0</v>
      </c>
      <c r="BH523" s="225">
        <f>IF(N523="sníž. přenesená",J523,0)</f>
        <v>0</v>
      </c>
      <c r="BI523" s="225">
        <f>IF(N523="nulová",J523,0)</f>
        <v>0</v>
      </c>
      <c r="BJ523" s="18" t="s">
        <v>80</v>
      </c>
      <c r="BK523" s="225">
        <f>ROUND(I523*H523,2)</f>
        <v>0</v>
      </c>
      <c r="BL523" s="18" t="s">
        <v>250</v>
      </c>
      <c r="BM523" s="224" t="s">
        <v>5063</v>
      </c>
    </row>
    <row r="524" s="2" customFormat="1">
      <c r="A524" s="39"/>
      <c r="B524" s="40"/>
      <c r="C524" s="41"/>
      <c r="D524" s="226" t="s">
        <v>224</v>
      </c>
      <c r="E524" s="41"/>
      <c r="F524" s="227" t="s">
        <v>5062</v>
      </c>
      <c r="G524" s="41"/>
      <c r="H524" s="41"/>
      <c r="I524" s="228"/>
      <c r="J524" s="41"/>
      <c r="K524" s="41"/>
      <c r="L524" s="45"/>
      <c r="M524" s="229"/>
      <c r="N524" s="230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224</v>
      </c>
      <c r="AU524" s="18" t="s">
        <v>82</v>
      </c>
    </row>
    <row r="525" s="13" customFormat="1">
      <c r="A525" s="13"/>
      <c r="B525" s="233"/>
      <c r="C525" s="234"/>
      <c r="D525" s="226" t="s">
        <v>242</v>
      </c>
      <c r="E525" s="254" t="s">
        <v>19</v>
      </c>
      <c r="F525" s="235" t="s">
        <v>5064</v>
      </c>
      <c r="G525" s="234"/>
      <c r="H525" s="236">
        <v>17</v>
      </c>
      <c r="I525" s="237"/>
      <c r="J525" s="234"/>
      <c r="K525" s="234"/>
      <c r="L525" s="238"/>
      <c r="M525" s="239"/>
      <c r="N525" s="240"/>
      <c r="O525" s="240"/>
      <c r="P525" s="240"/>
      <c r="Q525" s="240"/>
      <c r="R525" s="240"/>
      <c r="S525" s="240"/>
      <c r="T525" s="24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2" t="s">
        <v>242</v>
      </c>
      <c r="AU525" s="242" t="s">
        <v>82</v>
      </c>
      <c r="AV525" s="13" t="s">
        <v>82</v>
      </c>
      <c r="AW525" s="13" t="s">
        <v>35</v>
      </c>
      <c r="AX525" s="13" t="s">
        <v>80</v>
      </c>
      <c r="AY525" s="242" t="s">
        <v>214</v>
      </c>
    </row>
    <row r="526" s="2" customFormat="1" ht="16.5" customHeight="1">
      <c r="A526" s="39"/>
      <c r="B526" s="40"/>
      <c r="C526" s="213" t="s">
        <v>1000</v>
      </c>
      <c r="D526" s="213" t="s">
        <v>217</v>
      </c>
      <c r="E526" s="214" t="s">
        <v>5065</v>
      </c>
      <c r="F526" s="215" t="s">
        <v>5066</v>
      </c>
      <c r="G526" s="216" t="s">
        <v>277</v>
      </c>
      <c r="H526" s="217">
        <v>1</v>
      </c>
      <c r="I526" s="218"/>
      <c r="J526" s="219">
        <f>ROUND(I526*H526,2)</f>
        <v>0</v>
      </c>
      <c r="K526" s="215" t="s">
        <v>19</v>
      </c>
      <c r="L526" s="45"/>
      <c r="M526" s="220" t="s">
        <v>19</v>
      </c>
      <c r="N526" s="221" t="s">
        <v>44</v>
      </c>
      <c r="O526" s="85"/>
      <c r="P526" s="222">
        <f>O526*H526</f>
        <v>0</v>
      </c>
      <c r="Q526" s="222">
        <v>0.00033</v>
      </c>
      <c r="R526" s="222">
        <f>Q526*H526</f>
        <v>0.00033</v>
      </c>
      <c r="S526" s="222">
        <v>0</v>
      </c>
      <c r="T526" s="223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4" t="s">
        <v>250</v>
      </c>
      <c r="AT526" s="224" t="s">
        <v>217</v>
      </c>
      <c r="AU526" s="224" t="s">
        <v>82</v>
      </c>
      <c r="AY526" s="18" t="s">
        <v>214</v>
      </c>
      <c r="BE526" s="225">
        <f>IF(N526="základní",J526,0)</f>
        <v>0</v>
      </c>
      <c r="BF526" s="225">
        <f>IF(N526="snížená",J526,0)</f>
        <v>0</v>
      </c>
      <c r="BG526" s="225">
        <f>IF(N526="zákl. přenesená",J526,0)</f>
        <v>0</v>
      </c>
      <c r="BH526" s="225">
        <f>IF(N526="sníž. přenesená",J526,0)</f>
        <v>0</v>
      </c>
      <c r="BI526" s="225">
        <f>IF(N526="nulová",J526,0)</f>
        <v>0</v>
      </c>
      <c r="BJ526" s="18" t="s">
        <v>80</v>
      </c>
      <c r="BK526" s="225">
        <f>ROUND(I526*H526,2)</f>
        <v>0</v>
      </c>
      <c r="BL526" s="18" t="s">
        <v>250</v>
      </c>
      <c r="BM526" s="224" t="s">
        <v>5067</v>
      </c>
    </row>
    <row r="527" s="2" customFormat="1">
      <c r="A527" s="39"/>
      <c r="B527" s="40"/>
      <c r="C527" s="41"/>
      <c r="D527" s="226" t="s">
        <v>224</v>
      </c>
      <c r="E527" s="41"/>
      <c r="F527" s="227" t="s">
        <v>5066</v>
      </c>
      <c r="G527" s="41"/>
      <c r="H527" s="41"/>
      <c r="I527" s="228"/>
      <c r="J527" s="41"/>
      <c r="K527" s="41"/>
      <c r="L527" s="45"/>
      <c r="M527" s="229"/>
      <c r="N527" s="230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224</v>
      </c>
      <c r="AU527" s="18" t="s">
        <v>82</v>
      </c>
    </row>
    <row r="528" s="2" customFormat="1" ht="16.5" customHeight="1">
      <c r="A528" s="39"/>
      <c r="B528" s="40"/>
      <c r="C528" s="213" t="s">
        <v>1004</v>
      </c>
      <c r="D528" s="213" t="s">
        <v>217</v>
      </c>
      <c r="E528" s="214" t="s">
        <v>5068</v>
      </c>
      <c r="F528" s="215" t="s">
        <v>5069</v>
      </c>
      <c r="G528" s="216" t="s">
        <v>277</v>
      </c>
      <c r="H528" s="217">
        <v>4</v>
      </c>
      <c r="I528" s="218"/>
      <c r="J528" s="219">
        <f>ROUND(I528*H528,2)</f>
        <v>0</v>
      </c>
      <c r="K528" s="215" t="s">
        <v>19</v>
      </c>
      <c r="L528" s="45"/>
      <c r="M528" s="220" t="s">
        <v>19</v>
      </c>
      <c r="N528" s="221" t="s">
        <v>44</v>
      </c>
      <c r="O528" s="85"/>
      <c r="P528" s="222">
        <f>O528*H528</f>
        <v>0</v>
      </c>
      <c r="Q528" s="222">
        <v>0.0042900000000000004</v>
      </c>
      <c r="R528" s="222">
        <f>Q528*H528</f>
        <v>0.017160000000000002</v>
      </c>
      <c r="S528" s="222">
        <v>0</v>
      </c>
      <c r="T528" s="223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4" t="s">
        <v>250</v>
      </c>
      <c r="AT528" s="224" t="s">
        <v>217</v>
      </c>
      <c r="AU528" s="224" t="s">
        <v>82</v>
      </c>
      <c r="AY528" s="18" t="s">
        <v>214</v>
      </c>
      <c r="BE528" s="225">
        <f>IF(N528="základní",J528,0)</f>
        <v>0</v>
      </c>
      <c r="BF528" s="225">
        <f>IF(N528="snížená",J528,0)</f>
        <v>0</v>
      </c>
      <c r="BG528" s="225">
        <f>IF(N528="zákl. přenesená",J528,0)</f>
        <v>0</v>
      </c>
      <c r="BH528" s="225">
        <f>IF(N528="sníž. přenesená",J528,0)</f>
        <v>0</v>
      </c>
      <c r="BI528" s="225">
        <f>IF(N528="nulová",J528,0)</f>
        <v>0</v>
      </c>
      <c r="BJ528" s="18" t="s">
        <v>80</v>
      </c>
      <c r="BK528" s="225">
        <f>ROUND(I528*H528,2)</f>
        <v>0</v>
      </c>
      <c r="BL528" s="18" t="s">
        <v>250</v>
      </c>
      <c r="BM528" s="224" t="s">
        <v>5070</v>
      </c>
    </row>
    <row r="529" s="2" customFormat="1">
      <c r="A529" s="39"/>
      <c r="B529" s="40"/>
      <c r="C529" s="41"/>
      <c r="D529" s="226" t="s">
        <v>224</v>
      </c>
      <c r="E529" s="41"/>
      <c r="F529" s="227" t="s">
        <v>5069</v>
      </c>
      <c r="G529" s="41"/>
      <c r="H529" s="41"/>
      <c r="I529" s="228"/>
      <c r="J529" s="41"/>
      <c r="K529" s="41"/>
      <c r="L529" s="45"/>
      <c r="M529" s="229"/>
      <c r="N529" s="230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224</v>
      </c>
      <c r="AU529" s="18" t="s">
        <v>82</v>
      </c>
    </row>
    <row r="530" s="2" customFormat="1" ht="16.5" customHeight="1">
      <c r="A530" s="39"/>
      <c r="B530" s="40"/>
      <c r="C530" s="213" t="s">
        <v>1008</v>
      </c>
      <c r="D530" s="213" t="s">
        <v>217</v>
      </c>
      <c r="E530" s="214" t="s">
        <v>5071</v>
      </c>
      <c r="F530" s="215" t="s">
        <v>5072</v>
      </c>
      <c r="G530" s="216" t="s">
        <v>277</v>
      </c>
      <c r="H530" s="217">
        <v>4</v>
      </c>
      <c r="I530" s="218"/>
      <c r="J530" s="219">
        <f>ROUND(I530*H530,2)</f>
        <v>0</v>
      </c>
      <c r="K530" s="215" t="s">
        <v>19</v>
      </c>
      <c r="L530" s="45"/>
      <c r="M530" s="220" t="s">
        <v>19</v>
      </c>
      <c r="N530" s="221" t="s">
        <v>44</v>
      </c>
      <c r="O530" s="85"/>
      <c r="P530" s="222">
        <f>O530*H530</f>
        <v>0</v>
      </c>
      <c r="Q530" s="222">
        <v>0.0020999999999999999</v>
      </c>
      <c r="R530" s="222">
        <f>Q530*H530</f>
        <v>0.0083999999999999995</v>
      </c>
      <c r="S530" s="222">
        <v>0</v>
      </c>
      <c r="T530" s="223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4" t="s">
        <v>250</v>
      </c>
      <c r="AT530" s="224" t="s">
        <v>217</v>
      </c>
      <c r="AU530" s="224" t="s">
        <v>82</v>
      </c>
      <c r="AY530" s="18" t="s">
        <v>214</v>
      </c>
      <c r="BE530" s="225">
        <f>IF(N530="základní",J530,0)</f>
        <v>0</v>
      </c>
      <c r="BF530" s="225">
        <f>IF(N530="snížená",J530,0)</f>
        <v>0</v>
      </c>
      <c r="BG530" s="225">
        <f>IF(N530="zákl. přenesená",J530,0)</f>
        <v>0</v>
      </c>
      <c r="BH530" s="225">
        <f>IF(N530="sníž. přenesená",J530,0)</f>
        <v>0</v>
      </c>
      <c r="BI530" s="225">
        <f>IF(N530="nulová",J530,0)</f>
        <v>0</v>
      </c>
      <c r="BJ530" s="18" t="s">
        <v>80</v>
      </c>
      <c r="BK530" s="225">
        <f>ROUND(I530*H530,2)</f>
        <v>0</v>
      </c>
      <c r="BL530" s="18" t="s">
        <v>250</v>
      </c>
      <c r="BM530" s="224" t="s">
        <v>5073</v>
      </c>
    </row>
    <row r="531" s="2" customFormat="1">
      <c r="A531" s="39"/>
      <c r="B531" s="40"/>
      <c r="C531" s="41"/>
      <c r="D531" s="226" t="s">
        <v>224</v>
      </c>
      <c r="E531" s="41"/>
      <c r="F531" s="227" t="s">
        <v>5072</v>
      </c>
      <c r="G531" s="41"/>
      <c r="H531" s="41"/>
      <c r="I531" s="228"/>
      <c r="J531" s="41"/>
      <c r="K531" s="41"/>
      <c r="L531" s="45"/>
      <c r="M531" s="229"/>
      <c r="N531" s="230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224</v>
      </c>
      <c r="AU531" s="18" t="s">
        <v>82</v>
      </c>
    </row>
    <row r="532" s="2" customFormat="1" ht="16.5" customHeight="1">
      <c r="A532" s="39"/>
      <c r="B532" s="40"/>
      <c r="C532" s="213" t="s">
        <v>1012</v>
      </c>
      <c r="D532" s="213" t="s">
        <v>217</v>
      </c>
      <c r="E532" s="214" t="s">
        <v>5074</v>
      </c>
      <c r="F532" s="215" t="s">
        <v>5075</v>
      </c>
      <c r="G532" s="216" t="s">
        <v>277</v>
      </c>
      <c r="H532" s="217">
        <v>22</v>
      </c>
      <c r="I532" s="218"/>
      <c r="J532" s="219">
        <f>ROUND(I532*H532,2)</f>
        <v>0</v>
      </c>
      <c r="K532" s="215" t="s">
        <v>221</v>
      </c>
      <c r="L532" s="45"/>
      <c r="M532" s="220" t="s">
        <v>19</v>
      </c>
      <c r="N532" s="221" t="s">
        <v>44</v>
      </c>
      <c r="O532" s="85"/>
      <c r="P532" s="222">
        <f>O532*H532</f>
        <v>0</v>
      </c>
      <c r="Q532" s="222">
        <v>6.9999999999999994E-05</v>
      </c>
      <c r="R532" s="222">
        <f>Q532*H532</f>
        <v>0.0015399999999999999</v>
      </c>
      <c r="S532" s="222">
        <v>0</v>
      </c>
      <c r="T532" s="223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4" t="s">
        <v>334</v>
      </c>
      <c r="AT532" s="224" t="s">
        <v>217</v>
      </c>
      <c r="AU532" s="224" t="s">
        <v>82</v>
      </c>
      <c r="AY532" s="18" t="s">
        <v>214</v>
      </c>
      <c r="BE532" s="225">
        <f>IF(N532="základní",J532,0)</f>
        <v>0</v>
      </c>
      <c r="BF532" s="225">
        <f>IF(N532="snížená",J532,0)</f>
        <v>0</v>
      </c>
      <c r="BG532" s="225">
        <f>IF(N532="zákl. přenesená",J532,0)</f>
        <v>0</v>
      </c>
      <c r="BH532" s="225">
        <f>IF(N532="sníž. přenesená",J532,0)</f>
        <v>0</v>
      </c>
      <c r="BI532" s="225">
        <f>IF(N532="nulová",J532,0)</f>
        <v>0</v>
      </c>
      <c r="BJ532" s="18" t="s">
        <v>80</v>
      </c>
      <c r="BK532" s="225">
        <f>ROUND(I532*H532,2)</f>
        <v>0</v>
      </c>
      <c r="BL532" s="18" t="s">
        <v>334</v>
      </c>
      <c r="BM532" s="224" t="s">
        <v>5076</v>
      </c>
    </row>
    <row r="533" s="2" customFormat="1">
      <c r="A533" s="39"/>
      <c r="B533" s="40"/>
      <c r="C533" s="41"/>
      <c r="D533" s="226" t="s">
        <v>224</v>
      </c>
      <c r="E533" s="41"/>
      <c r="F533" s="227" t="s">
        <v>5077</v>
      </c>
      <c r="G533" s="41"/>
      <c r="H533" s="41"/>
      <c r="I533" s="228"/>
      <c r="J533" s="41"/>
      <c r="K533" s="41"/>
      <c r="L533" s="45"/>
      <c r="M533" s="229"/>
      <c r="N533" s="230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224</v>
      </c>
      <c r="AU533" s="18" t="s">
        <v>82</v>
      </c>
    </row>
    <row r="534" s="2" customFormat="1">
      <c r="A534" s="39"/>
      <c r="B534" s="40"/>
      <c r="C534" s="41"/>
      <c r="D534" s="231" t="s">
        <v>226</v>
      </c>
      <c r="E534" s="41"/>
      <c r="F534" s="232" t="s">
        <v>5078</v>
      </c>
      <c r="G534" s="41"/>
      <c r="H534" s="41"/>
      <c r="I534" s="228"/>
      <c r="J534" s="41"/>
      <c r="K534" s="41"/>
      <c r="L534" s="45"/>
      <c r="M534" s="229"/>
      <c r="N534" s="230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226</v>
      </c>
      <c r="AU534" s="18" t="s">
        <v>82</v>
      </c>
    </row>
    <row r="535" s="2" customFormat="1" ht="16.5" customHeight="1">
      <c r="A535" s="39"/>
      <c r="B535" s="40"/>
      <c r="C535" s="213" t="s">
        <v>1016</v>
      </c>
      <c r="D535" s="213" t="s">
        <v>217</v>
      </c>
      <c r="E535" s="214" t="s">
        <v>5079</v>
      </c>
      <c r="F535" s="215" t="s">
        <v>5080</v>
      </c>
      <c r="G535" s="216" t="s">
        <v>277</v>
      </c>
      <c r="H535" s="217">
        <v>8</v>
      </c>
      <c r="I535" s="218"/>
      <c r="J535" s="219">
        <f>ROUND(I535*H535,2)</f>
        <v>0</v>
      </c>
      <c r="K535" s="215" t="s">
        <v>19</v>
      </c>
      <c r="L535" s="45"/>
      <c r="M535" s="220" t="s">
        <v>19</v>
      </c>
      <c r="N535" s="221" t="s">
        <v>44</v>
      </c>
      <c r="O535" s="85"/>
      <c r="P535" s="222">
        <f>O535*H535</f>
        <v>0</v>
      </c>
      <c r="Q535" s="222">
        <v>0.00023000000000000001</v>
      </c>
      <c r="R535" s="222">
        <f>Q535*H535</f>
        <v>0.0018400000000000001</v>
      </c>
      <c r="S535" s="222">
        <v>0</v>
      </c>
      <c r="T535" s="223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4" t="s">
        <v>250</v>
      </c>
      <c r="AT535" s="224" t="s">
        <v>217</v>
      </c>
      <c r="AU535" s="224" t="s">
        <v>82</v>
      </c>
      <c r="AY535" s="18" t="s">
        <v>214</v>
      </c>
      <c r="BE535" s="225">
        <f>IF(N535="základní",J535,0)</f>
        <v>0</v>
      </c>
      <c r="BF535" s="225">
        <f>IF(N535="snížená",J535,0)</f>
        <v>0</v>
      </c>
      <c r="BG535" s="225">
        <f>IF(N535="zákl. přenesená",J535,0)</f>
        <v>0</v>
      </c>
      <c r="BH535" s="225">
        <f>IF(N535="sníž. přenesená",J535,0)</f>
        <v>0</v>
      </c>
      <c r="BI535" s="225">
        <f>IF(N535="nulová",J535,0)</f>
        <v>0</v>
      </c>
      <c r="BJ535" s="18" t="s">
        <v>80</v>
      </c>
      <c r="BK535" s="225">
        <f>ROUND(I535*H535,2)</f>
        <v>0</v>
      </c>
      <c r="BL535" s="18" t="s">
        <v>250</v>
      </c>
      <c r="BM535" s="224" t="s">
        <v>5081</v>
      </c>
    </row>
    <row r="536" s="2" customFormat="1">
      <c r="A536" s="39"/>
      <c r="B536" s="40"/>
      <c r="C536" s="41"/>
      <c r="D536" s="226" t="s">
        <v>224</v>
      </c>
      <c r="E536" s="41"/>
      <c r="F536" s="227" t="s">
        <v>5080</v>
      </c>
      <c r="G536" s="41"/>
      <c r="H536" s="41"/>
      <c r="I536" s="228"/>
      <c r="J536" s="41"/>
      <c r="K536" s="41"/>
      <c r="L536" s="45"/>
      <c r="M536" s="229"/>
      <c r="N536" s="230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224</v>
      </c>
      <c r="AU536" s="18" t="s">
        <v>82</v>
      </c>
    </row>
    <row r="537" s="13" customFormat="1">
      <c r="A537" s="13"/>
      <c r="B537" s="233"/>
      <c r="C537" s="234"/>
      <c r="D537" s="226" t="s">
        <v>242</v>
      </c>
      <c r="E537" s="254" t="s">
        <v>19</v>
      </c>
      <c r="F537" s="235" t="s">
        <v>5026</v>
      </c>
      <c r="G537" s="234"/>
      <c r="H537" s="236">
        <v>8</v>
      </c>
      <c r="I537" s="237"/>
      <c r="J537" s="234"/>
      <c r="K537" s="234"/>
      <c r="L537" s="238"/>
      <c r="M537" s="239"/>
      <c r="N537" s="240"/>
      <c r="O537" s="240"/>
      <c r="P537" s="240"/>
      <c r="Q537" s="240"/>
      <c r="R537" s="240"/>
      <c r="S537" s="240"/>
      <c r="T537" s="24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2" t="s">
        <v>242</v>
      </c>
      <c r="AU537" s="242" t="s">
        <v>82</v>
      </c>
      <c r="AV537" s="13" t="s">
        <v>82</v>
      </c>
      <c r="AW537" s="13" t="s">
        <v>35</v>
      </c>
      <c r="AX537" s="13" t="s">
        <v>80</v>
      </c>
      <c r="AY537" s="242" t="s">
        <v>214</v>
      </c>
    </row>
    <row r="538" s="2" customFormat="1" ht="16.5" customHeight="1">
      <c r="A538" s="39"/>
      <c r="B538" s="40"/>
      <c r="C538" s="213" t="s">
        <v>1020</v>
      </c>
      <c r="D538" s="213" t="s">
        <v>217</v>
      </c>
      <c r="E538" s="214" t="s">
        <v>5082</v>
      </c>
      <c r="F538" s="215" t="s">
        <v>5083</v>
      </c>
      <c r="G538" s="216" t="s">
        <v>277</v>
      </c>
      <c r="H538" s="217">
        <v>2</v>
      </c>
      <c r="I538" s="218"/>
      <c r="J538" s="219">
        <f>ROUND(I538*H538,2)</f>
        <v>0</v>
      </c>
      <c r="K538" s="215" t="s">
        <v>19</v>
      </c>
      <c r="L538" s="45"/>
      <c r="M538" s="220" t="s">
        <v>19</v>
      </c>
      <c r="N538" s="221" t="s">
        <v>44</v>
      </c>
      <c r="O538" s="85"/>
      <c r="P538" s="222">
        <f>O538*H538</f>
        <v>0</v>
      </c>
      <c r="Q538" s="222">
        <v>0.00023000000000000001</v>
      </c>
      <c r="R538" s="222">
        <f>Q538*H538</f>
        <v>0.00046000000000000001</v>
      </c>
      <c r="S538" s="222">
        <v>0</v>
      </c>
      <c r="T538" s="223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24" t="s">
        <v>250</v>
      </c>
      <c r="AT538" s="224" t="s">
        <v>217</v>
      </c>
      <c r="AU538" s="224" t="s">
        <v>82</v>
      </c>
      <c r="AY538" s="18" t="s">
        <v>214</v>
      </c>
      <c r="BE538" s="225">
        <f>IF(N538="základní",J538,0)</f>
        <v>0</v>
      </c>
      <c r="BF538" s="225">
        <f>IF(N538="snížená",J538,0)</f>
        <v>0</v>
      </c>
      <c r="BG538" s="225">
        <f>IF(N538="zákl. přenesená",J538,0)</f>
        <v>0</v>
      </c>
      <c r="BH538" s="225">
        <f>IF(N538="sníž. přenesená",J538,0)</f>
        <v>0</v>
      </c>
      <c r="BI538" s="225">
        <f>IF(N538="nulová",J538,0)</f>
        <v>0</v>
      </c>
      <c r="BJ538" s="18" t="s">
        <v>80</v>
      </c>
      <c r="BK538" s="225">
        <f>ROUND(I538*H538,2)</f>
        <v>0</v>
      </c>
      <c r="BL538" s="18" t="s">
        <v>250</v>
      </c>
      <c r="BM538" s="224" t="s">
        <v>5084</v>
      </c>
    </row>
    <row r="539" s="2" customFormat="1">
      <c r="A539" s="39"/>
      <c r="B539" s="40"/>
      <c r="C539" s="41"/>
      <c r="D539" s="226" t="s">
        <v>224</v>
      </c>
      <c r="E539" s="41"/>
      <c r="F539" s="227" t="s">
        <v>5083</v>
      </c>
      <c r="G539" s="41"/>
      <c r="H539" s="41"/>
      <c r="I539" s="228"/>
      <c r="J539" s="41"/>
      <c r="K539" s="41"/>
      <c r="L539" s="45"/>
      <c r="M539" s="229"/>
      <c r="N539" s="230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224</v>
      </c>
      <c r="AU539" s="18" t="s">
        <v>82</v>
      </c>
    </row>
    <row r="540" s="2" customFormat="1" ht="16.5" customHeight="1">
      <c r="A540" s="39"/>
      <c r="B540" s="40"/>
      <c r="C540" s="213" t="s">
        <v>1024</v>
      </c>
      <c r="D540" s="213" t="s">
        <v>217</v>
      </c>
      <c r="E540" s="214" t="s">
        <v>5085</v>
      </c>
      <c r="F540" s="215" t="s">
        <v>5086</v>
      </c>
      <c r="G540" s="216" t="s">
        <v>277</v>
      </c>
      <c r="H540" s="217">
        <v>12</v>
      </c>
      <c r="I540" s="218"/>
      <c r="J540" s="219">
        <f>ROUND(I540*H540,2)</f>
        <v>0</v>
      </c>
      <c r="K540" s="215" t="s">
        <v>19</v>
      </c>
      <c r="L540" s="45"/>
      <c r="M540" s="220" t="s">
        <v>19</v>
      </c>
      <c r="N540" s="221" t="s">
        <v>44</v>
      </c>
      <c r="O540" s="85"/>
      <c r="P540" s="222">
        <f>O540*H540</f>
        <v>0</v>
      </c>
      <c r="Q540" s="222">
        <v>0.0042900000000000004</v>
      </c>
      <c r="R540" s="222">
        <f>Q540*H540</f>
        <v>0.051480000000000005</v>
      </c>
      <c r="S540" s="222">
        <v>0</v>
      </c>
      <c r="T540" s="223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24" t="s">
        <v>250</v>
      </c>
      <c r="AT540" s="224" t="s">
        <v>217</v>
      </c>
      <c r="AU540" s="224" t="s">
        <v>82</v>
      </c>
      <c r="AY540" s="18" t="s">
        <v>214</v>
      </c>
      <c r="BE540" s="225">
        <f>IF(N540="základní",J540,0)</f>
        <v>0</v>
      </c>
      <c r="BF540" s="225">
        <f>IF(N540="snížená",J540,0)</f>
        <v>0</v>
      </c>
      <c r="BG540" s="225">
        <f>IF(N540="zákl. přenesená",J540,0)</f>
        <v>0</v>
      </c>
      <c r="BH540" s="225">
        <f>IF(N540="sníž. přenesená",J540,0)</f>
        <v>0</v>
      </c>
      <c r="BI540" s="225">
        <f>IF(N540="nulová",J540,0)</f>
        <v>0</v>
      </c>
      <c r="BJ540" s="18" t="s">
        <v>80</v>
      </c>
      <c r="BK540" s="225">
        <f>ROUND(I540*H540,2)</f>
        <v>0</v>
      </c>
      <c r="BL540" s="18" t="s">
        <v>250</v>
      </c>
      <c r="BM540" s="224" t="s">
        <v>742</v>
      </c>
    </row>
    <row r="541" s="2" customFormat="1">
      <c r="A541" s="39"/>
      <c r="B541" s="40"/>
      <c r="C541" s="41"/>
      <c r="D541" s="226" t="s">
        <v>224</v>
      </c>
      <c r="E541" s="41"/>
      <c r="F541" s="227" t="s">
        <v>5086</v>
      </c>
      <c r="G541" s="41"/>
      <c r="H541" s="41"/>
      <c r="I541" s="228"/>
      <c r="J541" s="41"/>
      <c r="K541" s="41"/>
      <c r="L541" s="45"/>
      <c r="M541" s="229"/>
      <c r="N541" s="230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224</v>
      </c>
      <c r="AU541" s="18" t="s">
        <v>82</v>
      </c>
    </row>
    <row r="542" s="13" customFormat="1">
      <c r="A542" s="13"/>
      <c r="B542" s="233"/>
      <c r="C542" s="234"/>
      <c r="D542" s="226" t="s">
        <v>242</v>
      </c>
      <c r="E542" s="254" t="s">
        <v>19</v>
      </c>
      <c r="F542" s="235" t="s">
        <v>4902</v>
      </c>
      <c r="G542" s="234"/>
      <c r="H542" s="236">
        <v>12</v>
      </c>
      <c r="I542" s="237"/>
      <c r="J542" s="234"/>
      <c r="K542" s="234"/>
      <c r="L542" s="238"/>
      <c r="M542" s="239"/>
      <c r="N542" s="240"/>
      <c r="O542" s="240"/>
      <c r="P542" s="240"/>
      <c r="Q542" s="240"/>
      <c r="R542" s="240"/>
      <c r="S542" s="240"/>
      <c r="T542" s="24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2" t="s">
        <v>242</v>
      </c>
      <c r="AU542" s="242" t="s">
        <v>82</v>
      </c>
      <c r="AV542" s="13" t="s">
        <v>82</v>
      </c>
      <c r="AW542" s="13" t="s">
        <v>35</v>
      </c>
      <c r="AX542" s="13" t="s">
        <v>80</v>
      </c>
      <c r="AY542" s="242" t="s">
        <v>214</v>
      </c>
    </row>
    <row r="543" s="2" customFormat="1" ht="16.5" customHeight="1">
      <c r="A543" s="39"/>
      <c r="B543" s="40"/>
      <c r="C543" s="213" t="s">
        <v>1028</v>
      </c>
      <c r="D543" s="213" t="s">
        <v>217</v>
      </c>
      <c r="E543" s="214" t="s">
        <v>5087</v>
      </c>
      <c r="F543" s="215" t="s">
        <v>5088</v>
      </c>
      <c r="G543" s="216" t="s">
        <v>277</v>
      </c>
      <c r="H543" s="217">
        <v>21</v>
      </c>
      <c r="I543" s="218"/>
      <c r="J543" s="219">
        <f>ROUND(I543*H543,2)</f>
        <v>0</v>
      </c>
      <c r="K543" s="215" t="s">
        <v>221</v>
      </c>
      <c r="L543" s="45"/>
      <c r="M543" s="220" t="s">
        <v>19</v>
      </c>
      <c r="N543" s="221" t="s">
        <v>44</v>
      </c>
      <c r="O543" s="85"/>
      <c r="P543" s="222">
        <f>O543*H543</f>
        <v>0</v>
      </c>
      <c r="Q543" s="222">
        <v>6.0000000000000002E-05</v>
      </c>
      <c r="R543" s="222">
        <f>Q543*H543</f>
        <v>0.0012600000000000001</v>
      </c>
      <c r="S543" s="222">
        <v>0</v>
      </c>
      <c r="T543" s="223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4" t="s">
        <v>334</v>
      </c>
      <c r="AT543" s="224" t="s">
        <v>217</v>
      </c>
      <c r="AU543" s="224" t="s">
        <v>82</v>
      </c>
      <c r="AY543" s="18" t="s">
        <v>214</v>
      </c>
      <c r="BE543" s="225">
        <f>IF(N543="základní",J543,0)</f>
        <v>0</v>
      </c>
      <c r="BF543" s="225">
        <f>IF(N543="snížená",J543,0)</f>
        <v>0</v>
      </c>
      <c r="BG543" s="225">
        <f>IF(N543="zákl. přenesená",J543,0)</f>
        <v>0</v>
      </c>
      <c r="BH543" s="225">
        <f>IF(N543="sníž. přenesená",J543,0)</f>
        <v>0</v>
      </c>
      <c r="BI543" s="225">
        <f>IF(N543="nulová",J543,0)</f>
        <v>0</v>
      </c>
      <c r="BJ543" s="18" t="s">
        <v>80</v>
      </c>
      <c r="BK543" s="225">
        <f>ROUND(I543*H543,2)</f>
        <v>0</v>
      </c>
      <c r="BL543" s="18" t="s">
        <v>334</v>
      </c>
      <c r="BM543" s="224" t="s">
        <v>5089</v>
      </c>
    </row>
    <row r="544" s="2" customFormat="1">
      <c r="A544" s="39"/>
      <c r="B544" s="40"/>
      <c r="C544" s="41"/>
      <c r="D544" s="226" t="s">
        <v>224</v>
      </c>
      <c r="E544" s="41"/>
      <c r="F544" s="227" t="s">
        <v>5090</v>
      </c>
      <c r="G544" s="41"/>
      <c r="H544" s="41"/>
      <c r="I544" s="228"/>
      <c r="J544" s="41"/>
      <c r="K544" s="41"/>
      <c r="L544" s="45"/>
      <c r="M544" s="229"/>
      <c r="N544" s="230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224</v>
      </c>
      <c r="AU544" s="18" t="s">
        <v>82</v>
      </c>
    </row>
    <row r="545" s="2" customFormat="1">
      <c r="A545" s="39"/>
      <c r="B545" s="40"/>
      <c r="C545" s="41"/>
      <c r="D545" s="231" t="s">
        <v>226</v>
      </c>
      <c r="E545" s="41"/>
      <c r="F545" s="232" t="s">
        <v>5091</v>
      </c>
      <c r="G545" s="41"/>
      <c r="H545" s="41"/>
      <c r="I545" s="228"/>
      <c r="J545" s="41"/>
      <c r="K545" s="41"/>
      <c r="L545" s="45"/>
      <c r="M545" s="229"/>
      <c r="N545" s="230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226</v>
      </c>
      <c r="AU545" s="18" t="s">
        <v>82</v>
      </c>
    </row>
    <row r="546" s="2" customFormat="1" ht="16.5" customHeight="1">
      <c r="A546" s="39"/>
      <c r="B546" s="40"/>
      <c r="C546" s="213" t="s">
        <v>1032</v>
      </c>
      <c r="D546" s="213" t="s">
        <v>217</v>
      </c>
      <c r="E546" s="214" t="s">
        <v>5092</v>
      </c>
      <c r="F546" s="215" t="s">
        <v>5093</v>
      </c>
      <c r="G546" s="216" t="s">
        <v>277</v>
      </c>
      <c r="H546" s="217">
        <v>10</v>
      </c>
      <c r="I546" s="218"/>
      <c r="J546" s="219">
        <f>ROUND(I546*H546,2)</f>
        <v>0</v>
      </c>
      <c r="K546" s="215" t="s">
        <v>19</v>
      </c>
      <c r="L546" s="45"/>
      <c r="M546" s="220" t="s">
        <v>19</v>
      </c>
      <c r="N546" s="221" t="s">
        <v>44</v>
      </c>
      <c r="O546" s="85"/>
      <c r="P546" s="222">
        <f>O546*H546</f>
        <v>0</v>
      </c>
      <c r="Q546" s="222">
        <v>0.00017000000000000001</v>
      </c>
      <c r="R546" s="222">
        <f>Q546*H546</f>
        <v>0.0017000000000000001</v>
      </c>
      <c r="S546" s="222">
        <v>0</v>
      </c>
      <c r="T546" s="223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24" t="s">
        <v>250</v>
      </c>
      <c r="AT546" s="224" t="s">
        <v>217</v>
      </c>
      <c r="AU546" s="224" t="s">
        <v>82</v>
      </c>
      <c r="AY546" s="18" t="s">
        <v>214</v>
      </c>
      <c r="BE546" s="225">
        <f>IF(N546="základní",J546,0)</f>
        <v>0</v>
      </c>
      <c r="BF546" s="225">
        <f>IF(N546="snížená",J546,0)</f>
        <v>0</v>
      </c>
      <c r="BG546" s="225">
        <f>IF(N546="zákl. přenesená",J546,0)</f>
        <v>0</v>
      </c>
      <c r="BH546" s="225">
        <f>IF(N546="sníž. přenesená",J546,0)</f>
        <v>0</v>
      </c>
      <c r="BI546" s="225">
        <f>IF(N546="nulová",J546,0)</f>
        <v>0</v>
      </c>
      <c r="BJ546" s="18" t="s">
        <v>80</v>
      </c>
      <c r="BK546" s="225">
        <f>ROUND(I546*H546,2)</f>
        <v>0</v>
      </c>
      <c r="BL546" s="18" t="s">
        <v>250</v>
      </c>
      <c r="BM546" s="224" t="s">
        <v>5094</v>
      </c>
    </row>
    <row r="547" s="2" customFormat="1">
      <c r="A547" s="39"/>
      <c r="B547" s="40"/>
      <c r="C547" s="41"/>
      <c r="D547" s="226" t="s">
        <v>224</v>
      </c>
      <c r="E547" s="41"/>
      <c r="F547" s="227" t="s">
        <v>5093</v>
      </c>
      <c r="G547" s="41"/>
      <c r="H547" s="41"/>
      <c r="I547" s="228"/>
      <c r="J547" s="41"/>
      <c r="K547" s="41"/>
      <c r="L547" s="45"/>
      <c r="M547" s="229"/>
      <c r="N547" s="230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224</v>
      </c>
      <c r="AU547" s="18" t="s">
        <v>82</v>
      </c>
    </row>
    <row r="548" s="2" customFormat="1" ht="16.5" customHeight="1">
      <c r="A548" s="39"/>
      <c r="B548" s="40"/>
      <c r="C548" s="213" t="s">
        <v>1036</v>
      </c>
      <c r="D548" s="213" t="s">
        <v>217</v>
      </c>
      <c r="E548" s="214" t="s">
        <v>5095</v>
      </c>
      <c r="F548" s="215" t="s">
        <v>5096</v>
      </c>
      <c r="G548" s="216" t="s">
        <v>277</v>
      </c>
      <c r="H548" s="217">
        <v>1</v>
      </c>
      <c r="I548" s="218"/>
      <c r="J548" s="219">
        <f>ROUND(I548*H548,2)</f>
        <v>0</v>
      </c>
      <c r="K548" s="215" t="s">
        <v>19</v>
      </c>
      <c r="L548" s="45"/>
      <c r="M548" s="220" t="s">
        <v>19</v>
      </c>
      <c r="N548" s="221" t="s">
        <v>44</v>
      </c>
      <c r="O548" s="85"/>
      <c r="P548" s="222">
        <f>O548*H548</f>
        <v>0</v>
      </c>
      <c r="Q548" s="222">
        <v>0.00017000000000000001</v>
      </c>
      <c r="R548" s="222">
        <f>Q548*H548</f>
        <v>0.00017000000000000001</v>
      </c>
      <c r="S548" s="222">
        <v>0</v>
      </c>
      <c r="T548" s="223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4" t="s">
        <v>250</v>
      </c>
      <c r="AT548" s="224" t="s">
        <v>217</v>
      </c>
      <c r="AU548" s="224" t="s">
        <v>82</v>
      </c>
      <c r="AY548" s="18" t="s">
        <v>214</v>
      </c>
      <c r="BE548" s="225">
        <f>IF(N548="základní",J548,0)</f>
        <v>0</v>
      </c>
      <c r="BF548" s="225">
        <f>IF(N548="snížená",J548,0)</f>
        <v>0</v>
      </c>
      <c r="BG548" s="225">
        <f>IF(N548="zákl. přenesená",J548,0)</f>
        <v>0</v>
      </c>
      <c r="BH548" s="225">
        <f>IF(N548="sníž. přenesená",J548,0)</f>
        <v>0</v>
      </c>
      <c r="BI548" s="225">
        <f>IF(N548="nulová",J548,0)</f>
        <v>0</v>
      </c>
      <c r="BJ548" s="18" t="s">
        <v>80</v>
      </c>
      <c r="BK548" s="225">
        <f>ROUND(I548*H548,2)</f>
        <v>0</v>
      </c>
      <c r="BL548" s="18" t="s">
        <v>250</v>
      </c>
      <c r="BM548" s="224" t="s">
        <v>5097</v>
      </c>
    </row>
    <row r="549" s="2" customFormat="1">
      <c r="A549" s="39"/>
      <c r="B549" s="40"/>
      <c r="C549" s="41"/>
      <c r="D549" s="226" t="s">
        <v>224</v>
      </c>
      <c r="E549" s="41"/>
      <c r="F549" s="227" t="s">
        <v>5096</v>
      </c>
      <c r="G549" s="41"/>
      <c r="H549" s="41"/>
      <c r="I549" s="228"/>
      <c r="J549" s="41"/>
      <c r="K549" s="41"/>
      <c r="L549" s="45"/>
      <c r="M549" s="229"/>
      <c r="N549" s="230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224</v>
      </c>
      <c r="AU549" s="18" t="s">
        <v>82</v>
      </c>
    </row>
    <row r="550" s="2" customFormat="1" ht="16.5" customHeight="1">
      <c r="A550" s="39"/>
      <c r="B550" s="40"/>
      <c r="C550" s="213" t="s">
        <v>1040</v>
      </c>
      <c r="D550" s="213" t="s">
        <v>217</v>
      </c>
      <c r="E550" s="214" t="s">
        <v>5098</v>
      </c>
      <c r="F550" s="215" t="s">
        <v>5099</v>
      </c>
      <c r="G550" s="216" t="s">
        <v>277</v>
      </c>
      <c r="H550" s="217">
        <v>4</v>
      </c>
      <c r="I550" s="218"/>
      <c r="J550" s="219">
        <f>ROUND(I550*H550,2)</f>
        <v>0</v>
      </c>
      <c r="K550" s="215" t="s">
        <v>19</v>
      </c>
      <c r="L550" s="45"/>
      <c r="M550" s="220" t="s">
        <v>19</v>
      </c>
      <c r="N550" s="221" t="s">
        <v>44</v>
      </c>
      <c r="O550" s="85"/>
      <c r="P550" s="222">
        <f>O550*H550</f>
        <v>0</v>
      </c>
      <c r="Q550" s="222">
        <v>0.0042900000000000004</v>
      </c>
      <c r="R550" s="222">
        <f>Q550*H550</f>
        <v>0.017160000000000002</v>
      </c>
      <c r="S550" s="222">
        <v>0</v>
      </c>
      <c r="T550" s="223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24" t="s">
        <v>250</v>
      </c>
      <c r="AT550" s="224" t="s">
        <v>217</v>
      </c>
      <c r="AU550" s="224" t="s">
        <v>82</v>
      </c>
      <c r="AY550" s="18" t="s">
        <v>214</v>
      </c>
      <c r="BE550" s="225">
        <f>IF(N550="základní",J550,0)</f>
        <v>0</v>
      </c>
      <c r="BF550" s="225">
        <f>IF(N550="snížená",J550,0)</f>
        <v>0</v>
      </c>
      <c r="BG550" s="225">
        <f>IF(N550="zákl. přenesená",J550,0)</f>
        <v>0</v>
      </c>
      <c r="BH550" s="225">
        <f>IF(N550="sníž. přenesená",J550,0)</f>
        <v>0</v>
      </c>
      <c r="BI550" s="225">
        <f>IF(N550="nulová",J550,0)</f>
        <v>0</v>
      </c>
      <c r="BJ550" s="18" t="s">
        <v>80</v>
      </c>
      <c r="BK550" s="225">
        <f>ROUND(I550*H550,2)</f>
        <v>0</v>
      </c>
      <c r="BL550" s="18" t="s">
        <v>250</v>
      </c>
      <c r="BM550" s="224" t="s">
        <v>5100</v>
      </c>
    </row>
    <row r="551" s="2" customFormat="1">
      <c r="A551" s="39"/>
      <c r="B551" s="40"/>
      <c r="C551" s="41"/>
      <c r="D551" s="226" t="s">
        <v>224</v>
      </c>
      <c r="E551" s="41"/>
      <c r="F551" s="227" t="s">
        <v>5099</v>
      </c>
      <c r="G551" s="41"/>
      <c r="H551" s="41"/>
      <c r="I551" s="228"/>
      <c r="J551" s="41"/>
      <c r="K551" s="41"/>
      <c r="L551" s="45"/>
      <c r="M551" s="229"/>
      <c r="N551" s="230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224</v>
      </c>
      <c r="AU551" s="18" t="s">
        <v>82</v>
      </c>
    </row>
    <row r="552" s="2" customFormat="1" ht="16.5" customHeight="1">
      <c r="A552" s="39"/>
      <c r="B552" s="40"/>
      <c r="C552" s="213" t="s">
        <v>1044</v>
      </c>
      <c r="D552" s="213" t="s">
        <v>217</v>
      </c>
      <c r="E552" s="214" t="s">
        <v>5101</v>
      </c>
      <c r="F552" s="215" t="s">
        <v>5102</v>
      </c>
      <c r="G552" s="216" t="s">
        <v>277</v>
      </c>
      <c r="H552" s="217">
        <v>2</v>
      </c>
      <c r="I552" s="218"/>
      <c r="J552" s="219">
        <f>ROUND(I552*H552,2)</f>
        <v>0</v>
      </c>
      <c r="K552" s="215" t="s">
        <v>19</v>
      </c>
      <c r="L552" s="45"/>
      <c r="M552" s="220" t="s">
        <v>19</v>
      </c>
      <c r="N552" s="221" t="s">
        <v>44</v>
      </c>
      <c r="O552" s="85"/>
      <c r="P552" s="222">
        <f>O552*H552</f>
        <v>0</v>
      </c>
      <c r="Q552" s="222">
        <v>0.0042900000000000004</v>
      </c>
      <c r="R552" s="222">
        <f>Q552*H552</f>
        <v>0.0085800000000000008</v>
      </c>
      <c r="S552" s="222">
        <v>0</v>
      </c>
      <c r="T552" s="223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4" t="s">
        <v>250</v>
      </c>
      <c r="AT552" s="224" t="s">
        <v>217</v>
      </c>
      <c r="AU552" s="224" t="s">
        <v>82</v>
      </c>
      <c r="AY552" s="18" t="s">
        <v>214</v>
      </c>
      <c r="BE552" s="225">
        <f>IF(N552="základní",J552,0)</f>
        <v>0</v>
      </c>
      <c r="BF552" s="225">
        <f>IF(N552="snížená",J552,0)</f>
        <v>0</v>
      </c>
      <c r="BG552" s="225">
        <f>IF(N552="zákl. přenesená",J552,0)</f>
        <v>0</v>
      </c>
      <c r="BH552" s="225">
        <f>IF(N552="sníž. přenesená",J552,0)</f>
        <v>0</v>
      </c>
      <c r="BI552" s="225">
        <f>IF(N552="nulová",J552,0)</f>
        <v>0</v>
      </c>
      <c r="BJ552" s="18" t="s">
        <v>80</v>
      </c>
      <c r="BK552" s="225">
        <f>ROUND(I552*H552,2)</f>
        <v>0</v>
      </c>
      <c r="BL552" s="18" t="s">
        <v>250</v>
      </c>
      <c r="BM552" s="224" t="s">
        <v>5103</v>
      </c>
    </row>
    <row r="553" s="2" customFormat="1">
      <c r="A553" s="39"/>
      <c r="B553" s="40"/>
      <c r="C553" s="41"/>
      <c r="D553" s="226" t="s">
        <v>224</v>
      </c>
      <c r="E553" s="41"/>
      <c r="F553" s="227" t="s">
        <v>5102</v>
      </c>
      <c r="G553" s="41"/>
      <c r="H553" s="41"/>
      <c r="I553" s="228"/>
      <c r="J553" s="41"/>
      <c r="K553" s="41"/>
      <c r="L553" s="45"/>
      <c r="M553" s="229"/>
      <c r="N553" s="230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224</v>
      </c>
      <c r="AU553" s="18" t="s">
        <v>82</v>
      </c>
    </row>
    <row r="554" s="2" customFormat="1" ht="16.5" customHeight="1">
      <c r="A554" s="39"/>
      <c r="B554" s="40"/>
      <c r="C554" s="213" t="s">
        <v>1049</v>
      </c>
      <c r="D554" s="213" t="s">
        <v>217</v>
      </c>
      <c r="E554" s="214" t="s">
        <v>5104</v>
      </c>
      <c r="F554" s="215" t="s">
        <v>5105</v>
      </c>
      <c r="G554" s="216" t="s">
        <v>277</v>
      </c>
      <c r="H554" s="217">
        <v>4</v>
      </c>
      <c r="I554" s="218"/>
      <c r="J554" s="219">
        <f>ROUND(I554*H554,2)</f>
        <v>0</v>
      </c>
      <c r="K554" s="215" t="s">
        <v>19</v>
      </c>
      <c r="L554" s="45"/>
      <c r="M554" s="220" t="s">
        <v>19</v>
      </c>
      <c r="N554" s="221" t="s">
        <v>44</v>
      </c>
      <c r="O554" s="85"/>
      <c r="P554" s="222">
        <f>O554*H554</f>
        <v>0</v>
      </c>
      <c r="Q554" s="222">
        <v>0.0011000000000000001</v>
      </c>
      <c r="R554" s="222">
        <f>Q554*H554</f>
        <v>0.0044000000000000003</v>
      </c>
      <c r="S554" s="222">
        <v>0</v>
      </c>
      <c r="T554" s="223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4" t="s">
        <v>250</v>
      </c>
      <c r="AT554" s="224" t="s">
        <v>217</v>
      </c>
      <c r="AU554" s="224" t="s">
        <v>82</v>
      </c>
      <c r="AY554" s="18" t="s">
        <v>214</v>
      </c>
      <c r="BE554" s="225">
        <f>IF(N554="základní",J554,0)</f>
        <v>0</v>
      </c>
      <c r="BF554" s="225">
        <f>IF(N554="snížená",J554,0)</f>
        <v>0</v>
      </c>
      <c r="BG554" s="225">
        <f>IF(N554="zákl. přenesená",J554,0)</f>
        <v>0</v>
      </c>
      <c r="BH554" s="225">
        <f>IF(N554="sníž. přenesená",J554,0)</f>
        <v>0</v>
      </c>
      <c r="BI554" s="225">
        <f>IF(N554="nulová",J554,0)</f>
        <v>0</v>
      </c>
      <c r="BJ554" s="18" t="s">
        <v>80</v>
      </c>
      <c r="BK554" s="225">
        <f>ROUND(I554*H554,2)</f>
        <v>0</v>
      </c>
      <c r="BL554" s="18" t="s">
        <v>250</v>
      </c>
      <c r="BM554" s="224" t="s">
        <v>5106</v>
      </c>
    </row>
    <row r="555" s="2" customFormat="1">
      <c r="A555" s="39"/>
      <c r="B555" s="40"/>
      <c r="C555" s="41"/>
      <c r="D555" s="226" t="s">
        <v>224</v>
      </c>
      <c r="E555" s="41"/>
      <c r="F555" s="227" t="s">
        <v>5105</v>
      </c>
      <c r="G555" s="41"/>
      <c r="H555" s="41"/>
      <c r="I555" s="228"/>
      <c r="J555" s="41"/>
      <c r="K555" s="41"/>
      <c r="L555" s="45"/>
      <c r="M555" s="229"/>
      <c r="N555" s="230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224</v>
      </c>
      <c r="AU555" s="18" t="s">
        <v>82</v>
      </c>
    </row>
    <row r="556" s="2" customFormat="1" ht="16.5" customHeight="1">
      <c r="A556" s="39"/>
      <c r="B556" s="40"/>
      <c r="C556" s="213" t="s">
        <v>1053</v>
      </c>
      <c r="D556" s="213" t="s">
        <v>217</v>
      </c>
      <c r="E556" s="214" t="s">
        <v>5107</v>
      </c>
      <c r="F556" s="215" t="s">
        <v>5108</v>
      </c>
      <c r="G556" s="216" t="s">
        <v>277</v>
      </c>
      <c r="H556" s="217">
        <v>103</v>
      </c>
      <c r="I556" s="218"/>
      <c r="J556" s="219">
        <f>ROUND(I556*H556,2)</f>
        <v>0</v>
      </c>
      <c r="K556" s="215" t="s">
        <v>221</v>
      </c>
      <c r="L556" s="45"/>
      <c r="M556" s="220" t="s">
        <v>19</v>
      </c>
      <c r="N556" s="221" t="s">
        <v>44</v>
      </c>
      <c r="O556" s="85"/>
      <c r="P556" s="222">
        <f>O556*H556</f>
        <v>0</v>
      </c>
      <c r="Q556" s="222">
        <v>2.0000000000000002E-05</v>
      </c>
      <c r="R556" s="222">
        <f>Q556*H556</f>
        <v>0.0020600000000000002</v>
      </c>
      <c r="S556" s="222">
        <v>0</v>
      </c>
      <c r="T556" s="223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24" t="s">
        <v>334</v>
      </c>
      <c r="AT556" s="224" t="s">
        <v>217</v>
      </c>
      <c r="AU556" s="224" t="s">
        <v>82</v>
      </c>
      <c r="AY556" s="18" t="s">
        <v>214</v>
      </c>
      <c r="BE556" s="225">
        <f>IF(N556="základní",J556,0)</f>
        <v>0</v>
      </c>
      <c r="BF556" s="225">
        <f>IF(N556="snížená",J556,0)</f>
        <v>0</v>
      </c>
      <c r="BG556" s="225">
        <f>IF(N556="zákl. přenesená",J556,0)</f>
        <v>0</v>
      </c>
      <c r="BH556" s="225">
        <f>IF(N556="sníž. přenesená",J556,0)</f>
        <v>0</v>
      </c>
      <c r="BI556" s="225">
        <f>IF(N556="nulová",J556,0)</f>
        <v>0</v>
      </c>
      <c r="BJ556" s="18" t="s">
        <v>80</v>
      </c>
      <c r="BK556" s="225">
        <f>ROUND(I556*H556,2)</f>
        <v>0</v>
      </c>
      <c r="BL556" s="18" t="s">
        <v>334</v>
      </c>
      <c r="BM556" s="224" t="s">
        <v>5109</v>
      </c>
    </row>
    <row r="557" s="2" customFormat="1">
      <c r="A557" s="39"/>
      <c r="B557" s="40"/>
      <c r="C557" s="41"/>
      <c r="D557" s="226" t="s">
        <v>224</v>
      </c>
      <c r="E557" s="41"/>
      <c r="F557" s="227" t="s">
        <v>5110</v>
      </c>
      <c r="G557" s="41"/>
      <c r="H557" s="41"/>
      <c r="I557" s="228"/>
      <c r="J557" s="41"/>
      <c r="K557" s="41"/>
      <c r="L557" s="45"/>
      <c r="M557" s="229"/>
      <c r="N557" s="230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224</v>
      </c>
      <c r="AU557" s="18" t="s">
        <v>82</v>
      </c>
    </row>
    <row r="558" s="2" customFormat="1">
      <c r="A558" s="39"/>
      <c r="B558" s="40"/>
      <c r="C558" s="41"/>
      <c r="D558" s="231" t="s">
        <v>226</v>
      </c>
      <c r="E558" s="41"/>
      <c r="F558" s="232" t="s">
        <v>5111</v>
      </c>
      <c r="G558" s="41"/>
      <c r="H558" s="41"/>
      <c r="I558" s="228"/>
      <c r="J558" s="41"/>
      <c r="K558" s="41"/>
      <c r="L558" s="45"/>
      <c r="M558" s="229"/>
      <c r="N558" s="230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226</v>
      </c>
      <c r="AU558" s="18" t="s">
        <v>82</v>
      </c>
    </row>
    <row r="559" s="2" customFormat="1" ht="16.5" customHeight="1">
      <c r="A559" s="39"/>
      <c r="B559" s="40"/>
      <c r="C559" s="213" t="s">
        <v>1057</v>
      </c>
      <c r="D559" s="213" t="s">
        <v>217</v>
      </c>
      <c r="E559" s="214" t="s">
        <v>5112</v>
      </c>
      <c r="F559" s="215" t="s">
        <v>5113</v>
      </c>
      <c r="G559" s="216" t="s">
        <v>277</v>
      </c>
      <c r="H559" s="217">
        <v>48</v>
      </c>
      <c r="I559" s="218"/>
      <c r="J559" s="219">
        <f>ROUND(I559*H559,2)</f>
        <v>0</v>
      </c>
      <c r="K559" s="215" t="s">
        <v>19</v>
      </c>
      <c r="L559" s="45"/>
      <c r="M559" s="220" t="s">
        <v>19</v>
      </c>
      <c r="N559" s="221" t="s">
        <v>44</v>
      </c>
      <c r="O559" s="85"/>
      <c r="P559" s="222">
        <f>O559*H559</f>
        <v>0</v>
      </c>
      <c r="Q559" s="222">
        <v>0.00011</v>
      </c>
      <c r="R559" s="222">
        <f>Q559*H559</f>
        <v>0.00528</v>
      </c>
      <c r="S559" s="222">
        <v>0</v>
      </c>
      <c r="T559" s="223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24" t="s">
        <v>250</v>
      </c>
      <c r="AT559" s="224" t="s">
        <v>217</v>
      </c>
      <c r="AU559" s="224" t="s">
        <v>82</v>
      </c>
      <c r="AY559" s="18" t="s">
        <v>214</v>
      </c>
      <c r="BE559" s="225">
        <f>IF(N559="základní",J559,0)</f>
        <v>0</v>
      </c>
      <c r="BF559" s="225">
        <f>IF(N559="snížená",J559,0)</f>
        <v>0</v>
      </c>
      <c r="BG559" s="225">
        <f>IF(N559="zákl. přenesená",J559,0)</f>
        <v>0</v>
      </c>
      <c r="BH559" s="225">
        <f>IF(N559="sníž. přenesená",J559,0)</f>
        <v>0</v>
      </c>
      <c r="BI559" s="225">
        <f>IF(N559="nulová",J559,0)</f>
        <v>0</v>
      </c>
      <c r="BJ559" s="18" t="s">
        <v>80</v>
      </c>
      <c r="BK559" s="225">
        <f>ROUND(I559*H559,2)</f>
        <v>0</v>
      </c>
      <c r="BL559" s="18" t="s">
        <v>250</v>
      </c>
      <c r="BM559" s="224" t="s">
        <v>5114</v>
      </c>
    </row>
    <row r="560" s="2" customFormat="1">
      <c r="A560" s="39"/>
      <c r="B560" s="40"/>
      <c r="C560" s="41"/>
      <c r="D560" s="226" t="s">
        <v>224</v>
      </c>
      <c r="E560" s="41"/>
      <c r="F560" s="227" t="s">
        <v>5113</v>
      </c>
      <c r="G560" s="41"/>
      <c r="H560" s="41"/>
      <c r="I560" s="228"/>
      <c r="J560" s="41"/>
      <c r="K560" s="41"/>
      <c r="L560" s="45"/>
      <c r="M560" s="229"/>
      <c r="N560" s="230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224</v>
      </c>
      <c r="AU560" s="18" t="s">
        <v>82</v>
      </c>
    </row>
    <row r="561" s="13" customFormat="1">
      <c r="A561" s="13"/>
      <c r="B561" s="233"/>
      <c r="C561" s="234"/>
      <c r="D561" s="226" t="s">
        <v>242</v>
      </c>
      <c r="E561" s="254" t="s">
        <v>19</v>
      </c>
      <c r="F561" s="235" t="s">
        <v>5115</v>
      </c>
      <c r="G561" s="234"/>
      <c r="H561" s="236">
        <v>48</v>
      </c>
      <c r="I561" s="237"/>
      <c r="J561" s="234"/>
      <c r="K561" s="234"/>
      <c r="L561" s="238"/>
      <c r="M561" s="239"/>
      <c r="N561" s="240"/>
      <c r="O561" s="240"/>
      <c r="P561" s="240"/>
      <c r="Q561" s="240"/>
      <c r="R561" s="240"/>
      <c r="S561" s="240"/>
      <c r="T561" s="24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2" t="s">
        <v>242</v>
      </c>
      <c r="AU561" s="242" t="s">
        <v>82</v>
      </c>
      <c r="AV561" s="13" t="s">
        <v>82</v>
      </c>
      <c r="AW561" s="13" t="s">
        <v>35</v>
      </c>
      <c r="AX561" s="13" t="s">
        <v>80</v>
      </c>
      <c r="AY561" s="242" t="s">
        <v>214</v>
      </c>
    </row>
    <row r="562" s="2" customFormat="1" ht="16.5" customHeight="1">
      <c r="A562" s="39"/>
      <c r="B562" s="40"/>
      <c r="C562" s="213" t="s">
        <v>1061</v>
      </c>
      <c r="D562" s="213" t="s">
        <v>217</v>
      </c>
      <c r="E562" s="214" t="s">
        <v>5116</v>
      </c>
      <c r="F562" s="215" t="s">
        <v>5117</v>
      </c>
      <c r="G562" s="216" t="s">
        <v>277</v>
      </c>
      <c r="H562" s="217">
        <v>5</v>
      </c>
      <c r="I562" s="218"/>
      <c r="J562" s="219">
        <f>ROUND(I562*H562,2)</f>
        <v>0</v>
      </c>
      <c r="K562" s="215" t="s">
        <v>19</v>
      </c>
      <c r="L562" s="45"/>
      <c r="M562" s="220" t="s">
        <v>19</v>
      </c>
      <c r="N562" s="221" t="s">
        <v>44</v>
      </c>
      <c r="O562" s="85"/>
      <c r="P562" s="222">
        <f>O562*H562</f>
        <v>0</v>
      </c>
      <c r="Q562" s="222">
        <v>0.0042900000000000004</v>
      </c>
      <c r="R562" s="222">
        <f>Q562*H562</f>
        <v>0.021450000000000004</v>
      </c>
      <c r="S562" s="222">
        <v>0</v>
      </c>
      <c r="T562" s="223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24" t="s">
        <v>250</v>
      </c>
      <c r="AT562" s="224" t="s">
        <v>217</v>
      </c>
      <c r="AU562" s="224" t="s">
        <v>82</v>
      </c>
      <c r="AY562" s="18" t="s">
        <v>214</v>
      </c>
      <c r="BE562" s="225">
        <f>IF(N562="základní",J562,0)</f>
        <v>0</v>
      </c>
      <c r="BF562" s="225">
        <f>IF(N562="snížená",J562,0)</f>
        <v>0</v>
      </c>
      <c r="BG562" s="225">
        <f>IF(N562="zákl. přenesená",J562,0)</f>
        <v>0</v>
      </c>
      <c r="BH562" s="225">
        <f>IF(N562="sníž. přenesená",J562,0)</f>
        <v>0</v>
      </c>
      <c r="BI562" s="225">
        <f>IF(N562="nulová",J562,0)</f>
        <v>0</v>
      </c>
      <c r="BJ562" s="18" t="s">
        <v>80</v>
      </c>
      <c r="BK562" s="225">
        <f>ROUND(I562*H562,2)</f>
        <v>0</v>
      </c>
      <c r="BL562" s="18" t="s">
        <v>250</v>
      </c>
      <c r="BM562" s="224" t="s">
        <v>664</v>
      </c>
    </row>
    <row r="563" s="2" customFormat="1">
      <c r="A563" s="39"/>
      <c r="B563" s="40"/>
      <c r="C563" s="41"/>
      <c r="D563" s="226" t="s">
        <v>224</v>
      </c>
      <c r="E563" s="41"/>
      <c r="F563" s="227" t="s">
        <v>5117</v>
      </c>
      <c r="G563" s="41"/>
      <c r="H563" s="41"/>
      <c r="I563" s="228"/>
      <c r="J563" s="41"/>
      <c r="K563" s="41"/>
      <c r="L563" s="45"/>
      <c r="M563" s="229"/>
      <c r="N563" s="230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224</v>
      </c>
      <c r="AU563" s="18" t="s">
        <v>82</v>
      </c>
    </row>
    <row r="564" s="13" customFormat="1">
      <c r="A564" s="13"/>
      <c r="B564" s="233"/>
      <c r="C564" s="234"/>
      <c r="D564" s="226" t="s">
        <v>242</v>
      </c>
      <c r="E564" s="254" t="s">
        <v>19</v>
      </c>
      <c r="F564" s="235" t="s">
        <v>5118</v>
      </c>
      <c r="G564" s="234"/>
      <c r="H564" s="236">
        <v>5</v>
      </c>
      <c r="I564" s="237"/>
      <c r="J564" s="234"/>
      <c r="K564" s="234"/>
      <c r="L564" s="238"/>
      <c r="M564" s="239"/>
      <c r="N564" s="240"/>
      <c r="O564" s="240"/>
      <c r="P564" s="240"/>
      <c r="Q564" s="240"/>
      <c r="R564" s="240"/>
      <c r="S564" s="240"/>
      <c r="T564" s="24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2" t="s">
        <v>242</v>
      </c>
      <c r="AU564" s="242" t="s">
        <v>82</v>
      </c>
      <c r="AV564" s="13" t="s">
        <v>82</v>
      </c>
      <c r="AW564" s="13" t="s">
        <v>35</v>
      </c>
      <c r="AX564" s="13" t="s">
        <v>80</v>
      </c>
      <c r="AY564" s="242" t="s">
        <v>214</v>
      </c>
    </row>
    <row r="565" s="2" customFormat="1" ht="16.5" customHeight="1">
      <c r="A565" s="39"/>
      <c r="B565" s="40"/>
      <c r="C565" s="213" t="s">
        <v>1063</v>
      </c>
      <c r="D565" s="213" t="s">
        <v>217</v>
      </c>
      <c r="E565" s="214" t="s">
        <v>5119</v>
      </c>
      <c r="F565" s="215" t="s">
        <v>5117</v>
      </c>
      <c r="G565" s="216" t="s">
        <v>277</v>
      </c>
      <c r="H565" s="217">
        <v>1</v>
      </c>
      <c r="I565" s="218"/>
      <c r="J565" s="219">
        <f>ROUND(I565*H565,2)</f>
        <v>0</v>
      </c>
      <c r="K565" s="215" t="s">
        <v>19</v>
      </c>
      <c r="L565" s="45"/>
      <c r="M565" s="220" t="s">
        <v>19</v>
      </c>
      <c r="N565" s="221" t="s">
        <v>44</v>
      </c>
      <c r="O565" s="85"/>
      <c r="P565" s="222">
        <f>O565*H565</f>
        <v>0</v>
      </c>
      <c r="Q565" s="222">
        <v>0.0042900000000000004</v>
      </c>
      <c r="R565" s="222">
        <f>Q565*H565</f>
        <v>0.0042900000000000004</v>
      </c>
      <c r="S565" s="222">
        <v>0</v>
      </c>
      <c r="T565" s="223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4" t="s">
        <v>250</v>
      </c>
      <c r="AT565" s="224" t="s">
        <v>217</v>
      </c>
      <c r="AU565" s="224" t="s">
        <v>82</v>
      </c>
      <c r="AY565" s="18" t="s">
        <v>214</v>
      </c>
      <c r="BE565" s="225">
        <f>IF(N565="základní",J565,0)</f>
        <v>0</v>
      </c>
      <c r="BF565" s="225">
        <f>IF(N565="snížená",J565,0)</f>
        <v>0</v>
      </c>
      <c r="BG565" s="225">
        <f>IF(N565="zákl. přenesená",J565,0)</f>
        <v>0</v>
      </c>
      <c r="BH565" s="225">
        <f>IF(N565="sníž. přenesená",J565,0)</f>
        <v>0</v>
      </c>
      <c r="BI565" s="225">
        <f>IF(N565="nulová",J565,0)</f>
        <v>0</v>
      </c>
      <c r="BJ565" s="18" t="s">
        <v>80</v>
      </c>
      <c r="BK565" s="225">
        <f>ROUND(I565*H565,2)</f>
        <v>0</v>
      </c>
      <c r="BL565" s="18" t="s">
        <v>250</v>
      </c>
      <c r="BM565" s="224" t="s">
        <v>5120</v>
      </c>
    </row>
    <row r="566" s="2" customFormat="1">
      <c r="A566" s="39"/>
      <c r="B566" s="40"/>
      <c r="C566" s="41"/>
      <c r="D566" s="226" t="s">
        <v>224</v>
      </c>
      <c r="E566" s="41"/>
      <c r="F566" s="227" t="s">
        <v>5117</v>
      </c>
      <c r="G566" s="41"/>
      <c r="H566" s="41"/>
      <c r="I566" s="228"/>
      <c r="J566" s="41"/>
      <c r="K566" s="41"/>
      <c r="L566" s="45"/>
      <c r="M566" s="229"/>
      <c r="N566" s="230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224</v>
      </c>
      <c r="AU566" s="18" t="s">
        <v>82</v>
      </c>
    </row>
    <row r="567" s="2" customFormat="1" ht="16.5" customHeight="1">
      <c r="A567" s="39"/>
      <c r="B567" s="40"/>
      <c r="C567" s="213" t="s">
        <v>1067</v>
      </c>
      <c r="D567" s="213" t="s">
        <v>217</v>
      </c>
      <c r="E567" s="214" t="s">
        <v>5121</v>
      </c>
      <c r="F567" s="215" t="s">
        <v>5122</v>
      </c>
      <c r="G567" s="216" t="s">
        <v>277</v>
      </c>
      <c r="H567" s="217">
        <v>49</v>
      </c>
      <c r="I567" s="218"/>
      <c r="J567" s="219">
        <f>ROUND(I567*H567,2)</f>
        <v>0</v>
      </c>
      <c r="K567" s="215" t="s">
        <v>19</v>
      </c>
      <c r="L567" s="45"/>
      <c r="M567" s="220" t="s">
        <v>19</v>
      </c>
      <c r="N567" s="221" t="s">
        <v>44</v>
      </c>
      <c r="O567" s="85"/>
      <c r="P567" s="222">
        <f>O567*H567</f>
        <v>0</v>
      </c>
      <c r="Q567" s="222">
        <v>0.00089999999999999998</v>
      </c>
      <c r="R567" s="222">
        <f>Q567*H567</f>
        <v>0.0441</v>
      </c>
      <c r="S567" s="222">
        <v>0</v>
      </c>
      <c r="T567" s="223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4" t="s">
        <v>250</v>
      </c>
      <c r="AT567" s="224" t="s">
        <v>217</v>
      </c>
      <c r="AU567" s="224" t="s">
        <v>82</v>
      </c>
      <c r="AY567" s="18" t="s">
        <v>214</v>
      </c>
      <c r="BE567" s="225">
        <f>IF(N567="základní",J567,0)</f>
        <v>0</v>
      </c>
      <c r="BF567" s="225">
        <f>IF(N567="snížená",J567,0)</f>
        <v>0</v>
      </c>
      <c r="BG567" s="225">
        <f>IF(N567="zákl. přenesená",J567,0)</f>
        <v>0</v>
      </c>
      <c r="BH567" s="225">
        <f>IF(N567="sníž. přenesená",J567,0)</f>
        <v>0</v>
      </c>
      <c r="BI567" s="225">
        <f>IF(N567="nulová",J567,0)</f>
        <v>0</v>
      </c>
      <c r="BJ567" s="18" t="s">
        <v>80</v>
      </c>
      <c r="BK567" s="225">
        <f>ROUND(I567*H567,2)</f>
        <v>0</v>
      </c>
      <c r="BL567" s="18" t="s">
        <v>250</v>
      </c>
      <c r="BM567" s="224" t="s">
        <v>992</v>
      </c>
    </row>
    <row r="568" s="2" customFormat="1">
      <c r="A568" s="39"/>
      <c r="B568" s="40"/>
      <c r="C568" s="41"/>
      <c r="D568" s="226" t="s">
        <v>224</v>
      </c>
      <c r="E568" s="41"/>
      <c r="F568" s="227" t="s">
        <v>5122</v>
      </c>
      <c r="G568" s="41"/>
      <c r="H568" s="41"/>
      <c r="I568" s="228"/>
      <c r="J568" s="41"/>
      <c r="K568" s="41"/>
      <c r="L568" s="45"/>
      <c r="M568" s="229"/>
      <c r="N568" s="230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224</v>
      </c>
      <c r="AU568" s="18" t="s">
        <v>82</v>
      </c>
    </row>
    <row r="569" s="13" customFormat="1">
      <c r="A569" s="13"/>
      <c r="B569" s="233"/>
      <c r="C569" s="234"/>
      <c r="D569" s="226" t="s">
        <v>242</v>
      </c>
      <c r="E569" s="254" t="s">
        <v>19</v>
      </c>
      <c r="F569" s="235" t="s">
        <v>5123</v>
      </c>
      <c r="G569" s="234"/>
      <c r="H569" s="236">
        <v>49</v>
      </c>
      <c r="I569" s="237"/>
      <c r="J569" s="234"/>
      <c r="K569" s="234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242</v>
      </c>
      <c r="AU569" s="242" t="s">
        <v>82</v>
      </c>
      <c r="AV569" s="13" t="s">
        <v>82</v>
      </c>
      <c r="AW569" s="13" t="s">
        <v>35</v>
      </c>
      <c r="AX569" s="13" t="s">
        <v>80</v>
      </c>
      <c r="AY569" s="242" t="s">
        <v>214</v>
      </c>
    </row>
    <row r="570" s="2" customFormat="1" ht="16.5" customHeight="1">
      <c r="A570" s="39"/>
      <c r="B570" s="40"/>
      <c r="C570" s="213" t="s">
        <v>1071</v>
      </c>
      <c r="D570" s="213" t="s">
        <v>217</v>
      </c>
      <c r="E570" s="214" t="s">
        <v>5124</v>
      </c>
      <c r="F570" s="215" t="s">
        <v>5125</v>
      </c>
      <c r="G570" s="216" t="s">
        <v>551</v>
      </c>
      <c r="H570" s="217">
        <v>230</v>
      </c>
      <c r="I570" s="218"/>
      <c r="J570" s="219">
        <f>ROUND(I570*H570,2)</f>
        <v>0</v>
      </c>
      <c r="K570" s="215" t="s">
        <v>221</v>
      </c>
      <c r="L570" s="45"/>
      <c r="M570" s="220" t="s">
        <v>19</v>
      </c>
      <c r="N570" s="221" t="s">
        <v>44</v>
      </c>
      <c r="O570" s="85"/>
      <c r="P570" s="222">
        <f>O570*H570</f>
        <v>0</v>
      </c>
      <c r="Q570" s="222">
        <v>0.00019000000000000001</v>
      </c>
      <c r="R570" s="222">
        <f>Q570*H570</f>
        <v>0.043700000000000003</v>
      </c>
      <c r="S570" s="222">
        <v>0</v>
      </c>
      <c r="T570" s="223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4" t="s">
        <v>334</v>
      </c>
      <c r="AT570" s="224" t="s">
        <v>217</v>
      </c>
      <c r="AU570" s="224" t="s">
        <v>82</v>
      </c>
      <c r="AY570" s="18" t="s">
        <v>214</v>
      </c>
      <c r="BE570" s="225">
        <f>IF(N570="základní",J570,0)</f>
        <v>0</v>
      </c>
      <c r="BF570" s="225">
        <f>IF(N570="snížená",J570,0)</f>
        <v>0</v>
      </c>
      <c r="BG570" s="225">
        <f>IF(N570="zákl. přenesená",J570,0)</f>
        <v>0</v>
      </c>
      <c r="BH570" s="225">
        <f>IF(N570="sníž. přenesená",J570,0)</f>
        <v>0</v>
      </c>
      <c r="BI570" s="225">
        <f>IF(N570="nulová",J570,0)</f>
        <v>0</v>
      </c>
      <c r="BJ570" s="18" t="s">
        <v>80</v>
      </c>
      <c r="BK570" s="225">
        <f>ROUND(I570*H570,2)</f>
        <v>0</v>
      </c>
      <c r="BL570" s="18" t="s">
        <v>334</v>
      </c>
      <c r="BM570" s="224" t="s">
        <v>5126</v>
      </c>
    </row>
    <row r="571" s="2" customFormat="1">
      <c r="A571" s="39"/>
      <c r="B571" s="40"/>
      <c r="C571" s="41"/>
      <c r="D571" s="226" t="s">
        <v>224</v>
      </c>
      <c r="E571" s="41"/>
      <c r="F571" s="227" t="s">
        <v>5127</v>
      </c>
      <c r="G571" s="41"/>
      <c r="H571" s="41"/>
      <c r="I571" s="228"/>
      <c r="J571" s="41"/>
      <c r="K571" s="41"/>
      <c r="L571" s="45"/>
      <c r="M571" s="229"/>
      <c r="N571" s="230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224</v>
      </c>
      <c r="AU571" s="18" t="s">
        <v>82</v>
      </c>
    </row>
    <row r="572" s="2" customFormat="1">
      <c r="A572" s="39"/>
      <c r="B572" s="40"/>
      <c r="C572" s="41"/>
      <c r="D572" s="231" t="s">
        <v>226</v>
      </c>
      <c r="E572" s="41"/>
      <c r="F572" s="232" t="s">
        <v>5128</v>
      </c>
      <c r="G572" s="41"/>
      <c r="H572" s="41"/>
      <c r="I572" s="228"/>
      <c r="J572" s="41"/>
      <c r="K572" s="41"/>
      <c r="L572" s="45"/>
      <c r="M572" s="229"/>
      <c r="N572" s="230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226</v>
      </c>
      <c r="AU572" s="18" t="s">
        <v>82</v>
      </c>
    </row>
    <row r="573" s="2" customFormat="1" ht="16.5" customHeight="1">
      <c r="A573" s="39"/>
      <c r="B573" s="40"/>
      <c r="C573" s="213" t="s">
        <v>1077</v>
      </c>
      <c r="D573" s="213" t="s">
        <v>217</v>
      </c>
      <c r="E573" s="214" t="s">
        <v>5129</v>
      </c>
      <c r="F573" s="215" t="s">
        <v>5130</v>
      </c>
      <c r="G573" s="216" t="s">
        <v>551</v>
      </c>
      <c r="H573" s="217">
        <v>230</v>
      </c>
      <c r="I573" s="218"/>
      <c r="J573" s="219">
        <f>ROUND(I573*H573,2)</f>
        <v>0</v>
      </c>
      <c r="K573" s="215" t="s">
        <v>19</v>
      </c>
      <c r="L573" s="45"/>
      <c r="M573" s="220" t="s">
        <v>19</v>
      </c>
      <c r="N573" s="221" t="s">
        <v>44</v>
      </c>
      <c r="O573" s="85"/>
      <c r="P573" s="222">
        <f>O573*H573</f>
        <v>0</v>
      </c>
      <c r="Q573" s="222">
        <v>6.0000000000000002E-05</v>
      </c>
      <c r="R573" s="222">
        <f>Q573*H573</f>
        <v>0.0138</v>
      </c>
      <c r="S573" s="222">
        <v>0</v>
      </c>
      <c r="T573" s="223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24" t="s">
        <v>250</v>
      </c>
      <c r="AT573" s="224" t="s">
        <v>217</v>
      </c>
      <c r="AU573" s="224" t="s">
        <v>82</v>
      </c>
      <c r="AY573" s="18" t="s">
        <v>214</v>
      </c>
      <c r="BE573" s="225">
        <f>IF(N573="základní",J573,0)</f>
        <v>0</v>
      </c>
      <c r="BF573" s="225">
        <f>IF(N573="snížená",J573,0)</f>
        <v>0</v>
      </c>
      <c r="BG573" s="225">
        <f>IF(N573="zákl. přenesená",J573,0)</f>
        <v>0</v>
      </c>
      <c r="BH573" s="225">
        <f>IF(N573="sníž. přenesená",J573,0)</f>
        <v>0</v>
      </c>
      <c r="BI573" s="225">
        <f>IF(N573="nulová",J573,0)</f>
        <v>0</v>
      </c>
      <c r="BJ573" s="18" t="s">
        <v>80</v>
      </c>
      <c r="BK573" s="225">
        <f>ROUND(I573*H573,2)</f>
        <v>0</v>
      </c>
      <c r="BL573" s="18" t="s">
        <v>250</v>
      </c>
      <c r="BM573" s="224" t="s">
        <v>5131</v>
      </c>
    </row>
    <row r="574" s="2" customFormat="1">
      <c r="A574" s="39"/>
      <c r="B574" s="40"/>
      <c r="C574" s="41"/>
      <c r="D574" s="226" t="s">
        <v>224</v>
      </c>
      <c r="E574" s="41"/>
      <c r="F574" s="227" t="s">
        <v>5130</v>
      </c>
      <c r="G574" s="41"/>
      <c r="H574" s="41"/>
      <c r="I574" s="228"/>
      <c r="J574" s="41"/>
      <c r="K574" s="41"/>
      <c r="L574" s="45"/>
      <c r="M574" s="229"/>
      <c r="N574" s="230"/>
      <c r="O574" s="85"/>
      <c r="P574" s="85"/>
      <c r="Q574" s="85"/>
      <c r="R574" s="85"/>
      <c r="S574" s="85"/>
      <c r="T574" s="86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224</v>
      </c>
      <c r="AU574" s="18" t="s">
        <v>82</v>
      </c>
    </row>
    <row r="575" s="13" customFormat="1">
      <c r="A575" s="13"/>
      <c r="B575" s="233"/>
      <c r="C575" s="234"/>
      <c r="D575" s="226" t="s">
        <v>242</v>
      </c>
      <c r="E575" s="254" t="s">
        <v>19</v>
      </c>
      <c r="F575" s="235" t="s">
        <v>5132</v>
      </c>
      <c r="G575" s="234"/>
      <c r="H575" s="236">
        <v>230</v>
      </c>
      <c r="I575" s="237"/>
      <c r="J575" s="234"/>
      <c r="K575" s="234"/>
      <c r="L575" s="238"/>
      <c r="M575" s="239"/>
      <c r="N575" s="240"/>
      <c r="O575" s="240"/>
      <c r="P575" s="240"/>
      <c r="Q575" s="240"/>
      <c r="R575" s="240"/>
      <c r="S575" s="240"/>
      <c r="T575" s="24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2" t="s">
        <v>242</v>
      </c>
      <c r="AU575" s="242" t="s">
        <v>82</v>
      </c>
      <c r="AV575" s="13" t="s">
        <v>82</v>
      </c>
      <c r="AW575" s="13" t="s">
        <v>35</v>
      </c>
      <c r="AX575" s="13" t="s">
        <v>80</v>
      </c>
      <c r="AY575" s="242" t="s">
        <v>214</v>
      </c>
    </row>
    <row r="576" s="2" customFormat="1" ht="24.15" customHeight="1">
      <c r="A576" s="39"/>
      <c r="B576" s="40"/>
      <c r="C576" s="213" t="s">
        <v>1081</v>
      </c>
      <c r="D576" s="213" t="s">
        <v>217</v>
      </c>
      <c r="E576" s="214" t="s">
        <v>4215</v>
      </c>
      <c r="F576" s="215" t="s">
        <v>5133</v>
      </c>
      <c r="G576" s="216" t="s">
        <v>5134</v>
      </c>
      <c r="H576" s="217">
        <v>6</v>
      </c>
      <c r="I576" s="218"/>
      <c r="J576" s="219">
        <f>ROUND(I576*H576,2)</f>
        <v>0</v>
      </c>
      <c r="K576" s="215" t="s">
        <v>19</v>
      </c>
      <c r="L576" s="45"/>
      <c r="M576" s="220" t="s">
        <v>19</v>
      </c>
      <c r="N576" s="221" t="s">
        <v>44</v>
      </c>
      <c r="O576" s="85"/>
      <c r="P576" s="222">
        <f>O576*H576</f>
        <v>0</v>
      </c>
      <c r="Q576" s="222">
        <v>0</v>
      </c>
      <c r="R576" s="222">
        <f>Q576*H576</f>
        <v>0</v>
      </c>
      <c r="S576" s="222">
        <v>0</v>
      </c>
      <c r="T576" s="223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24" t="s">
        <v>250</v>
      </c>
      <c r="AT576" s="224" t="s">
        <v>217</v>
      </c>
      <c r="AU576" s="224" t="s">
        <v>82</v>
      </c>
      <c r="AY576" s="18" t="s">
        <v>214</v>
      </c>
      <c r="BE576" s="225">
        <f>IF(N576="základní",J576,0)</f>
        <v>0</v>
      </c>
      <c r="BF576" s="225">
        <f>IF(N576="snížená",J576,0)</f>
        <v>0</v>
      </c>
      <c r="BG576" s="225">
        <f>IF(N576="zákl. přenesená",J576,0)</f>
        <v>0</v>
      </c>
      <c r="BH576" s="225">
        <f>IF(N576="sníž. přenesená",J576,0)</f>
        <v>0</v>
      </c>
      <c r="BI576" s="225">
        <f>IF(N576="nulová",J576,0)</f>
        <v>0</v>
      </c>
      <c r="BJ576" s="18" t="s">
        <v>80</v>
      </c>
      <c r="BK576" s="225">
        <f>ROUND(I576*H576,2)</f>
        <v>0</v>
      </c>
      <c r="BL576" s="18" t="s">
        <v>250</v>
      </c>
      <c r="BM576" s="224" t="s">
        <v>5135</v>
      </c>
    </row>
    <row r="577" s="2" customFormat="1">
      <c r="A577" s="39"/>
      <c r="B577" s="40"/>
      <c r="C577" s="41"/>
      <c r="D577" s="226" t="s">
        <v>224</v>
      </c>
      <c r="E577" s="41"/>
      <c r="F577" s="227" t="s">
        <v>5133</v>
      </c>
      <c r="G577" s="41"/>
      <c r="H577" s="41"/>
      <c r="I577" s="228"/>
      <c r="J577" s="41"/>
      <c r="K577" s="41"/>
      <c r="L577" s="45"/>
      <c r="M577" s="229"/>
      <c r="N577" s="230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224</v>
      </c>
      <c r="AU577" s="18" t="s">
        <v>82</v>
      </c>
    </row>
    <row r="578" s="13" customFormat="1">
      <c r="A578" s="13"/>
      <c r="B578" s="233"/>
      <c r="C578" s="234"/>
      <c r="D578" s="226" t="s">
        <v>242</v>
      </c>
      <c r="E578" s="254" t="s">
        <v>19</v>
      </c>
      <c r="F578" s="235" t="s">
        <v>5136</v>
      </c>
      <c r="G578" s="234"/>
      <c r="H578" s="236">
        <v>6</v>
      </c>
      <c r="I578" s="237"/>
      <c r="J578" s="234"/>
      <c r="K578" s="234"/>
      <c r="L578" s="238"/>
      <c r="M578" s="239"/>
      <c r="N578" s="240"/>
      <c r="O578" s="240"/>
      <c r="P578" s="240"/>
      <c r="Q578" s="240"/>
      <c r="R578" s="240"/>
      <c r="S578" s="240"/>
      <c r="T578" s="24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2" t="s">
        <v>242</v>
      </c>
      <c r="AU578" s="242" t="s">
        <v>82</v>
      </c>
      <c r="AV578" s="13" t="s">
        <v>82</v>
      </c>
      <c r="AW578" s="13" t="s">
        <v>35</v>
      </c>
      <c r="AX578" s="13" t="s">
        <v>80</v>
      </c>
      <c r="AY578" s="242" t="s">
        <v>214</v>
      </c>
    </row>
    <row r="579" s="2" customFormat="1" ht="16.5" customHeight="1">
      <c r="A579" s="39"/>
      <c r="B579" s="40"/>
      <c r="C579" s="213" t="s">
        <v>1085</v>
      </c>
      <c r="D579" s="213" t="s">
        <v>217</v>
      </c>
      <c r="E579" s="214" t="s">
        <v>5137</v>
      </c>
      <c r="F579" s="215" t="s">
        <v>5138</v>
      </c>
      <c r="G579" s="216" t="s">
        <v>1575</v>
      </c>
      <c r="H579" s="217">
        <v>98</v>
      </c>
      <c r="I579" s="218"/>
      <c r="J579" s="219">
        <f>ROUND(I579*H579,2)</f>
        <v>0</v>
      </c>
      <c r="K579" s="215" t="s">
        <v>19</v>
      </c>
      <c r="L579" s="45"/>
      <c r="M579" s="220" t="s">
        <v>19</v>
      </c>
      <c r="N579" s="221" t="s">
        <v>44</v>
      </c>
      <c r="O579" s="85"/>
      <c r="P579" s="222">
        <f>O579*H579</f>
        <v>0</v>
      </c>
      <c r="Q579" s="222">
        <v>0</v>
      </c>
      <c r="R579" s="222">
        <f>Q579*H579</f>
        <v>0</v>
      </c>
      <c r="S579" s="222">
        <v>0</v>
      </c>
      <c r="T579" s="223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4" t="s">
        <v>250</v>
      </c>
      <c r="AT579" s="224" t="s">
        <v>217</v>
      </c>
      <c r="AU579" s="224" t="s">
        <v>82</v>
      </c>
      <c r="AY579" s="18" t="s">
        <v>214</v>
      </c>
      <c r="BE579" s="225">
        <f>IF(N579="základní",J579,0)</f>
        <v>0</v>
      </c>
      <c r="BF579" s="225">
        <f>IF(N579="snížená",J579,0)</f>
        <v>0</v>
      </c>
      <c r="BG579" s="225">
        <f>IF(N579="zákl. přenesená",J579,0)</f>
        <v>0</v>
      </c>
      <c r="BH579" s="225">
        <f>IF(N579="sníž. přenesená",J579,0)</f>
        <v>0</v>
      </c>
      <c r="BI579" s="225">
        <f>IF(N579="nulová",J579,0)</f>
        <v>0</v>
      </c>
      <c r="BJ579" s="18" t="s">
        <v>80</v>
      </c>
      <c r="BK579" s="225">
        <f>ROUND(I579*H579,2)</f>
        <v>0</v>
      </c>
      <c r="BL579" s="18" t="s">
        <v>250</v>
      </c>
      <c r="BM579" s="224" t="s">
        <v>5139</v>
      </c>
    </row>
    <row r="580" s="2" customFormat="1">
      <c r="A580" s="39"/>
      <c r="B580" s="40"/>
      <c r="C580" s="41"/>
      <c r="D580" s="226" t="s">
        <v>224</v>
      </c>
      <c r="E580" s="41"/>
      <c r="F580" s="227" t="s">
        <v>5138</v>
      </c>
      <c r="G580" s="41"/>
      <c r="H580" s="41"/>
      <c r="I580" s="228"/>
      <c r="J580" s="41"/>
      <c r="K580" s="41"/>
      <c r="L580" s="45"/>
      <c r="M580" s="229"/>
      <c r="N580" s="230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224</v>
      </c>
      <c r="AU580" s="18" t="s">
        <v>82</v>
      </c>
    </row>
    <row r="581" s="13" customFormat="1">
      <c r="A581" s="13"/>
      <c r="B581" s="233"/>
      <c r="C581" s="234"/>
      <c r="D581" s="226" t="s">
        <v>242</v>
      </c>
      <c r="E581" s="254" t="s">
        <v>19</v>
      </c>
      <c r="F581" s="235" t="s">
        <v>5140</v>
      </c>
      <c r="G581" s="234"/>
      <c r="H581" s="236">
        <v>98</v>
      </c>
      <c r="I581" s="237"/>
      <c r="J581" s="234"/>
      <c r="K581" s="234"/>
      <c r="L581" s="238"/>
      <c r="M581" s="239"/>
      <c r="N581" s="240"/>
      <c r="O581" s="240"/>
      <c r="P581" s="240"/>
      <c r="Q581" s="240"/>
      <c r="R581" s="240"/>
      <c r="S581" s="240"/>
      <c r="T581" s="24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2" t="s">
        <v>242</v>
      </c>
      <c r="AU581" s="242" t="s">
        <v>82</v>
      </c>
      <c r="AV581" s="13" t="s">
        <v>82</v>
      </c>
      <c r="AW581" s="13" t="s">
        <v>35</v>
      </c>
      <c r="AX581" s="13" t="s">
        <v>80</v>
      </c>
      <c r="AY581" s="242" t="s">
        <v>214</v>
      </c>
    </row>
    <row r="582" s="2" customFormat="1" ht="16.5" customHeight="1">
      <c r="A582" s="39"/>
      <c r="B582" s="40"/>
      <c r="C582" s="213" t="s">
        <v>1090</v>
      </c>
      <c r="D582" s="213" t="s">
        <v>217</v>
      </c>
      <c r="E582" s="214" t="s">
        <v>5141</v>
      </c>
      <c r="F582" s="215" t="s">
        <v>5142</v>
      </c>
      <c r="G582" s="216" t="s">
        <v>603</v>
      </c>
      <c r="H582" s="217">
        <v>5</v>
      </c>
      <c r="I582" s="218"/>
      <c r="J582" s="219">
        <f>ROUND(I582*H582,2)</f>
        <v>0</v>
      </c>
      <c r="K582" s="215" t="s">
        <v>19</v>
      </c>
      <c r="L582" s="45"/>
      <c r="M582" s="220" t="s">
        <v>19</v>
      </c>
      <c r="N582" s="221" t="s">
        <v>44</v>
      </c>
      <c r="O582" s="85"/>
      <c r="P582" s="222">
        <f>O582*H582</f>
        <v>0</v>
      </c>
      <c r="Q582" s="222">
        <v>0</v>
      </c>
      <c r="R582" s="222">
        <f>Q582*H582</f>
        <v>0</v>
      </c>
      <c r="S582" s="222">
        <v>0</v>
      </c>
      <c r="T582" s="223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24" t="s">
        <v>250</v>
      </c>
      <c r="AT582" s="224" t="s">
        <v>217</v>
      </c>
      <c r="AU582" s="224" t="s">
        <v>82</v>
      </c>
      <c r="AY582" s="18" t="s">
        <v>214</v>
      </c>
      <c r="BE582" s="225">
        <f>IF(N582="základní",J582,0)</f>
        <v>0</v>
      </c>
      <c r="BF582" s="225">
        <f>IF(N582="snížená",J582,0)</f>
        <v>0</v>
      </c>
      <c r="BG582" s="225">
        <f>IF(N582="zákl. přenesená",J582,0)</f>
        <v>0</v>
      </c>
      <c r="BH582" s="225">
        <f>IF(N582="sníž. přenesená",J582,0)</f>
        <v>0</v>
      </c>
      <c r="BI582" s="225">
        <f>IF(N582="nulová",J582,0)</f>
        <v>0</v>
      </c>
      <c r="BJ582" s="18" t="s">
        <v>80</v>
      </c>
      <c r="BK582" s="225">
        <f>ROUND(I582*H582,2)</f>
        <v>0</v>
      </c>
      <c r="BL582" s="18" t="s">
        <v>250</v>
      </c>
      <c r="BM582" s="224" t="s">
        <v>5143</v>
      </c>
    </row>
    <row r="583" s="2" customFormat="1">
      <c r="A583" s="39"/>
      <c r="B583" s="40"/>
      <c r="C583" s="41"/>
      <c r="D583" s="226" t="s">
        <v>224</v>
      </c>
      <c r="E583" s="41"/>
      <c r="F583" s="227" t="s">
        <v>5144</v>
      </c>
      <c r="G583" s="41"/>
      <c r="H583" s="41"/>
      <c r="I583" s="228"/>
      <c r="J583" s="41"/>
      <c r="K583" s="41"/>
      <c r="L583" s="45"/>
      <c r="M583" s="229"/>
      <c r="N583" s="230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224</v>
      </c>
      <c r="AU583" s="18" t="s">
        <v>82</v>
      </c>
    </row>
    <row r="584" s="2" customFormat="1" ht="16.5" customHeight="1">
      <c r="A584" s="39"/>
      <c r="B584" s="40"/>
      <c r="C584" s="213" t="s">
        <v>1095</v>
      </c>
      <c r="D584" s="213" t="s">
        <v>217</v>
      </c>
      <c r="E584" s="214" t="s">
        <v>5145</v>
      </c>
      <c r="F584" s="215" t="s">
        <v>5146</v>
      </c>
      <c r="G584" s="216" t="s">
        <v>603</v>
      </c>
      <c r="H584" s="217">
        <v>5</v>
      </c>
      <c r="I584" s="218"/>
      <c r="J584" s="219">
        <f>ROUND(I584*H584,2)</f>
        <v>0</v>
      </c>
      <c r="K584" s="215" t="s">
        <v>19</v>
      </c>
      <c r="L584" s="45"/>
      <c r="M584" s="220" t="s">
        <v>19</v>
      </c>
      <c r="N584" s="221" t="s">
        <v>44</v>
      </c>
      <c r="O584" s="85"/>
      <c r="P584" s="222">
        <f>O584*H584</f>
        <v>0</v>
      </c>
      <c r="Q584" s="222">
        <v>0</v>
      </c>
      <c r="R584" s="222">
        <f>Q584*H584</f>
        <v>0</v>
      </c>
      <c r="S584" s="222">
        <v>0</v>
      </c>
      <c r="T584" s="223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24" t="s">
        <v>250</v>
      </c>
      <c r="AT584" s="224" t="s">
        <v>217</v>
      </c>
      <c r="AU584" s="224" t="s">
        <v>82</v>
      </c>
      <c r="AY584" s="18" t="s">
        <v>214</v>
      </c>
      <c r="BE584" s="225">
        <f>IF(N584="základní",J584,0)</f>
        <v>0</v>
      </c>
      <c r="BF584" s="225">
        <f>IF(N584="snížená",J584,0)</f>
        <v>0</v>
      </c>
      <c r="BG584" s="225">
        <f>IF(N584="zákl. přenesená",J584,0)</f>
        <v>0</v>
      </c>
      <c r="BH584" s="225">
        <f>IF(N584="sníž. přenesená",J584,0)</f>
        <v>0</v>
      </c>
      <c r="BI584" s="225">
        <f>IF(N584="nulová",J584,0)</f>
        <v>0</v>
      </c>
      <c r="BJ584" s="18" t="s">
        <v>80</v>
      </c>
      <c r="BK584" s="225">
        <f>ROUND(I584*H584,2)</f>
        <v>0</v>
      </c>
      <c r="BL584" s="18" t="s">
        <v>250</v>
      </c>
      <c r="BM584" s="224" t="s">
        <v>5147</v>
      </c>
    </row>
    <row r="585" s="2" customFormat="1">
      <c r="A585" s="39"/>
      <c r="B585" s="40"/>
      <c r="C585" s="41"/>
      <c r="D585" s="226" t="s">
        <v>224</v>
      </c>
      <c r="E585" s="41"/>
      <c r="F585" s="227" t="s">
        <v>5148</v>
      </c>
      <c r="G585" s="41"/>
      <c r="H585" s="41"/>
      <c r="I585" s="228"/>
      <c r="J585" s="41"/>
      <c r="K585" s="41"/>
      <c r="L585" s="45"/>
      <c r="M585" s="229"/>
      <c r="N585" s="230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224</v>
      </c>
      <c r="AU585" s="18" t="s">
        <v>82</v>
      </c>
    </row>
    <row r="586" s="2" customFormat="1" ht="16.5" customHeight="1">
      <c r="A586" s="39"/>
      <c r="B586" s="40"/>
      <c r="C586" s="213" t="s">
        <v>1098</v>
      </c>
      <c r="D586" s="213" t="s">
        <v>217</v>
      </c>
      <c r="E586" s="214" t="s">
        <v>5149</v>
      </c>
      <c r="F586" s="215" t="s">
        <v>5150</v>
      </c>
      <c r="G586" s="216" t="s">
        <v>603</v>
      </c>
      <c r="H586" s="217">
        <v>6</v>
      </c>
      <c r="I586" s="218"/>
      <c r="J586" s="219">
        <f>ROUND(I586*H586,2)</f>
        <v>0</v>
      </c>
      <c r="K586" s="215" t="s">
        <v>19</v>
      </c>
      <c r="L586" s="45"/>
      <c r="M586" s="220" t="s">
        <v>19</v>
      </c>
      <c r="N586" s="221" t="s">
        <v>44</v>
      </c>
      <c r="O586" s="85"/>
      <c r="P586" s="222">
        <f>O586*H586</f>
        <v>0</v>
      </c>
      <c r="Q586" s="222">
        <v>0</v>
      </c>
      <c r="R586" s="222">
        <f>Q586*H586</f>
        <v>0</v>
      </c>
      <c r="S586" s="222">
        <v>0</v>
      </c>
      <c r="T586" s="223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24" t="s">
        <v>250</v>
      </c>
      <c r="AT586" s="224" t="s">
        <v>217</v>
      </c>
      <c r="AU586" s="224" t="s">
        <v>82</v>
      </c>
      <c r="AY586" s="18" t="s">
        <v>214</v>
      </c>
      <c r="BE586" s="225">
        <f>IF(N586="základní",J586,0)</f>
        <v>0</v>
      </c>
      <c r="BF586" s="225">
        <f>IF(N586="snížená",J586,0)</f>
        <v>0</v>
      </c>
      <c r="BG586" s="225">
        <f>IF(N586="zákl. přenesená",J586,0)</f>
        <v>0</v>
      </c>
      <c r="BH586" s="225">
        <f>IF(N586="sníž. přenesená",J586,0)</f>
        <v>0</v>
      </c>
      <c r="BI586" s="225">
        <f>IF(N586="nulová",J586,0)</f>
        <v>0</v>
      </c>
      <c r="BJ586" s="18" t="s">
        <v>80</v>
      </c>
      <c r="BK586" s="225">
        <f>ROUND(I586*H586,2)</f>
        <v>0</v>
      </c>
      <c r="BL586" s="18" t="s">
        <v>250</v>
      </c>
      <c r="BM586" s="224" t="s">
        <v>5151</v>
      </c>
    </row>
    <row r="587" s="2" customFormat="1">
      <c r="A587" s="39"/>
      <c r="B587" s="40"/>
      <c r="C587" s="41"/>
      <c r="D587" s="226" t="s">
        <v>224</v>
      </c>
      <c r="E587" s="41"/>
      <c r="F587" s="227" t="s">
        <v>5150</v>
      </c>
      <c r="G587" s="41"/>
      <c r="H587" s="41"/>
      <c r="I587" s="228"/>
      <c r="J587" s="41"/>
      <c r="K587" s="41"/>
      <c r="L587" s="45"/>
      <c r="M587" s="229"/>
      <c r="N587" s="230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224</v>
      </c>
      <c r="AU587" s="18" t="s">
        <v>82</v>
      </c>
    </row>
    <row r="588" s="13" customFormat="1">
      <c r="A588" s="13"/>
      <c r="B588" s="233"/>
      <c r="C588" s="234"/>
      <c r="D588" s="226" t="s">
        <v>242</v>
      </c>
      <c r="E588" s="254" t="s">
        <v>19</v>
      </c>
      <c r="F588" s="235" t="s">
        <v>5136</v>
      </c>
      <c r="G588" s="234"/>
      <c r="H588" s="236">
        <v>6</v>
      </c>
      <c r="I588" s="237"/>
      <c r="J588" s="234"/>
      <c r="K588" s="234"/>
      <c r="L588" s="238"/>
      <c r="M588" s="239"/>
      <c r="N588" s="240"/>
      <c r="O588" s="240"/>
      <c r="P588" s="240"/>
      <c r="Q588" s="240"/>
      <c r="R588" s="240"/>
      <c r="S588" s="240"/>
      <c r="T588" s="24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2" t="s">
        <v>242</v>
      </c>
      <c r="AU588" s="242" t="s">
        <v>82</v>
      </c>
      <c r="AV588" s="13" t="s">
        <v>82</v>
      </c>
      <c r="AW588" s="13" t="s">
        <v>35</v>
      </c>
      <c r="AX588" s="13" t="s">
        <v>80</v>
      </c>
      <c r="AY588" s="242" t="s">
        <v>214</v>
      </c>
    </row>
    <row r="589" s="2" customFormat="1" ht="16.5" customHeight="1">
      <c r="A589" s="39"/>
      <c r="B589" s="40"/>
      <c r="C589" s="213" t="s">
        <v>1101</v>
      </c>
      <c r="D589" s="213" t="s">
        <v>217</v>
      </c>
      <c r="E589" s="214" t="s">
        <v>5152</v>
      </c>
      <c r="F589" s="215" t="s">
        <v>5153</v>
      </c>
      <c r="G589" s="216" t="s">
        <v>603</v>
      </c>
      <c r="H589" s="217">
        <v>29</v>
      </c>
      <c r="I589" s="218"/>
      <c r="J589" s="219">
        <f>ROUND(I589*H589,2)</f>
        <v>0</v>
      </c>
      <c r="K589" s="215" t="s">
        <v>19</v>
      </c>
      <c r="L589" s="45"/>
      <c r="M589" s="220" t="s">
        <v>19</v>
      </c>
      <c r="N589" s="221" t="s">
        <v>44</v>
      </c>
      <c r="O589" s="85"/>
      <c r="P589" s="222">
        <f>O589*H589</f>
        <v>0</v>
      </c>
      <c r="Q589" s="222">
        <v>0</v>
      </c>
      <c r="R589" s="222">
        <f>Q589*H589</f>
        <v>0</v>
      </c>
      <c r="S589" s="222">
        <v>0</v>
      </c>
      <c r="T589" s="223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24" t="s">
        <v>250</v>
      </c>
      <c r="AT589" s="224" t="s">
        <v>217</v>
      </c>
      <c r="AU589" s="224" t="s">
        <v>82</v>
      </c>
      <c r="AY589" s="18" t="s">
        <v>214</v>
      </c>
      <c r="BE589" s="225">
        <f>IF(N589="základní",J589,0)</f>
        <v>0</v>
      </c>
      <c r="BF589" s="225">
        <f>IF(N589="snížená",J589,0)</f>
        <v>0</v>
      </c>
      <c r="BG589" s="225">
        <f>IF(N589="zákl. přenesená",J589,0)</f>
        <v>0</v>
      </c>
      <c r="BH589" s="225">
        <f>IF(N589="sníž. přenesená",J589,0)</f>
        <v>0</v>
      </c>
      <c r="BI589" s="225">
        <f>IF(N589="nulová",J589,0)</f>
        <v>0</v>
      </c>
      <c r="BJ589" s="18" t="s">
        <v>80</v>
      </c>
      <c r="BK589" s="225">
        <f>ROUND(I589*H589,2)</f>
        <v>0</v>
      </c>
      <c r="BL589" s="18" t="s">
        <v>250</v>
      </c>
      <c r="BM589" s="224" t="s">
        <v>5154</v>
      </c>
    </row>
    <row r="590" s="2" customFormat="1">
      <c r="A590" s="39"/>
      <c r="B590" s="40"/>
      <c r="C590" s="41"/>
      <c r="D590" s="226" t="s">
        <v>224</v>
      </c>
      <c r="E590" s="41"/>
      <c r="F590" s="227" t="s">
        <v>5153</v>
      </c>
      <c r="G590" s="41"/>
      <c r="H590" s="41"/>
      <c r="I590" s="228"/>
      <c r="J590" s="41"/>
      <c r="K590" s="41"/>
      <c r="L590" s="45"/>
      <c r="M590" s="229"/>
      <c r="N590" s="230"/>
      <c r="O590" s="85"/>
      <c r="P590" s="85"/>
      <c r="Q590" s="85"/>
      <c r="R590" s="85"/>
      <c r="S590" s="85"/>
      <c r="T590" s="86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224</v>
      </c>
      <c r="AU590" s="18" t="s">
        <v>82</v>
      </c>
    </row>
    <row r="591" s="13" customFormat="1">
      <c r="A591" s="13"/>
      <c r="B591" s="233"/>
      <c r="C591" s="234"/>
      <c r="D591" s="226" t="s">
        <v>242</v>
      </c>
      <c r="E591" s="254" t="s">
        <v>19</v>
      </c>
      <c r="F591" s="235" t="s">
        <v>5155</v>
      </c>
      <c r="G591" s="234"/>
      <c r="H591" s="236">
        <v>29</v>
      </c>
      <c r="I591" s="237"/>
      <c r="J591" s="234"/>
      <c r="K591" s="234"/>
      <c r="L591" s="238"/>
      <c r="M591" s="239"/>
      <c r="N591" s="240"/>
      <c r="O591" s="240"/>
      <c r="P591" s="240"/>
      <c r="Q591" s="240"/>
      <c r="R591" s="240"/>
      <c r="S591" s="240"/>
      <c r="T591" s="24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2" t="s">
        <v>242</v>
      </c>
      <c r="AU591" s="242" t="s">
        <v>82</v>
      </c>
      <c r="AV591" s="13" t="s">
        <v>82</v>
      </c>
      <c r="AW591" s="13" t="s">
        <v>35</v>
      </c>
      <c r="AX591" s="13" t="s">
        <v>80</v>
      </c>
      <c r="AY591" s="242" t="s">
        <v>214</v>
      </c>
    </row>
    <row r="592" s="2" customFormat="1" ht="16.5" customHeight="1">
      <c r="A592" s="39"/>
      <c r="B592" s="40"/>
      <c r="C592" s="213" t="s">
        <v>1105</v>
      </c>
      <c r="D592" s="213" t="s">
        <v>217</v>
      </c>
      <c r="E592" s="214" t="s">
        <v>5156</v>
      </c>
      <c r="F592" s="215" t="s">
        <v>5142</v>
      </c>
      <c r="G592" s="216" t="s">
        <v>603</v>
      </c>
      <c r="H592" s="217">
        <v>18</v>
      </c>
      <c r="I592" s="218"/>
      <c r="J592" s="219">
        <f>ROUND(I592*H592,2)</f>
        <v>0</v>
      </c>
      <c r="K592" s="215" t="s">
        <v>19</v>
      </c>
      <c r="L592" s="45"/>
      <c r="M592" s="220" t="s">
        <v>19</v>
      </c>
      <c r="N592" s="221" t="s">
        <v>44</v>
      </c>
      <c r="O592" s="85"/>
      <c r="P592" s="222">
        <f>O592*H592</f>
        <v>0</v>
      </c>
      <c r="Q592" s="222">
        <v>0</v>
      </c>
      <c r="R592" s="222">
        <f>Q592*H592</f>
        <v>0</v>
      </c>
      <c r="S592" s="222">
        <v>0</v>
      </c>
      <c r="T592" s="223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24" t="s">
        <v>250</v>
      </c>
      <c r="AT592" s="224" t="s">
        <v>217</v>
      </c>
      <c r="AU592" s="224" t="s">
        <v>82</v>
      </c>
      <c r="AY592" s="18" t="s">
        <v>214</v>
      </c>
      <c r="BE592" s="225">
        <f>IF(N592="základní",J592,0)</f>
        <v>0</v>
      </c>
      <c r="BF592" s="225">
        <f>IF(N592="snížená",J592,0)</f>
        <v>0</v>
      </c>
      <c r="BG592" s="225">
        <f>IF(N592="zákl. přenesená",J592,0)</f>
        <v>0</v>
      </c>
      <c r="BH592" s="225">
        <f>IF(N592="sníž. přenesená",J592,0)</f>
        <v>0</v>
      </c>
      <c r="BI592" s="225">
        <f>IF(N592="nulová",J592,0)</f>
        <v>0</v>
      </c>
      <c r="BJ592" s="18" t="s">
        <v>80</v>
      </c>
      <c r="BK592" s="225">
        <f>ROUND(I592*H592,2)</f>
        <v>0</v>
      </c>
      <c r="BL592" s="18" t="s">
        <v>250</v>
      </c>
      <c r="BM592" s="224" t="s">
        <v>5157</v>
      </c>
    </row>
    <row r="593" s="2" customFormat="1">
      <c r="A593" s="39"/>
      <c r="B593" s="40"/>
      <c r="C593" s="41"/>
      <c r="D593" s="226" t="s">
        <v>224</v>
      </c>
      <c r="E593" s="41"/>
      <c r="F593" s="227" t="s">
        <v>5144</v>
      </c>
      <c r="G593" s="41"/>
      <c r="H593" s="41"/>
      <c r="I593" s="228"/>
      <c r="J593" s="41"/>
      <c r="K593" s="41"/>
      <c r="L593" s="45"/>
      <c r="M593" s="229"/>
      <c r="N593" s="230"/>
      <c r="O593" s="85"/>
      <c r="P593" s="85"/>
      <c r="Q593" s="85"/>
      <c r="R593" s="85"/>
      <c r="S593" s="85"/>
      <c r="T593" s="86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224</v>
      </c>
      <c r="AU593" s="18" t="s">
        <v>82</v>
      </c>
    </row>
    <row r="594" s="13" customFormat="1">
      <c r="A594" s="13"/>
      <c r="B594" s="233"/>
      <c r="C594" s="234"/>
      <c r="D594" s="226" t="s">
        <v>242</v>
      </c>
      <c r="E594" s="254" t="s">
        <v>19</v>
      </c>
      <c r="F594" s="235" t="s">
        <v>5158</v>
      </c>
      <c r="G594" s="234"/>
      <c r="H594" s="236">
        <v>18</v>
      </c>
      <c r="I594" s="237"/>
      <c r="J594" s="234"/>
      <c r="K594" s="234"/>
      <c r="L594" s="238"/>
      <c r="M594" s="239"/>
      <c r="N594" s="240"/>
      <c r="O594" s="240"/>
      <c r="P594" s="240"/>
      <c r="Q594" s="240"/>
      <c r="R594" s="240"/>
      <c r="S594" s="240"/>
      <c r="T594" s="24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2" t="s">
        <v>242</v>
      </c>
      <c r="AU594" s="242" t="s">
        <v>82</v>
      </c>
      <c r="AV594" s="13" t="s">
        <v>82</v>
      </c>
      <c r="AW594" s="13" t="s">
        <v>35</v>
      </c>
      <c r="AX594" s="13" t="s">
        <v>80</v>
      </c>
      <c r="AY594" s="242" t="s">
        <v>214</v>
      </c>
    </row>
    <row r="595" s="2" customFormat="1" ht="16.5" customHeight="1">
      <c r="A595" s="39"/>
      <c r="B595" s="40"/>
      <c r="C595" s="213" t="s">
        <v>1109</v>
      </c>
      <c r="D595" s="213" t="s">
        <v>217</v>
      </c>
      <c r="E595" s="214" t="s">
        <v>5159</v>
      </c>
      <c r="F595" s="215" t="s">
        <v>5146</v>
      </c>
      <c r="G595" s="216" t="s">
        <v>603</v>
      </c>
      <c r="H595" s="217">
        <v>18</v>
      </c>
      <c r="I595" s="218"/>
      <c r="J595" s="219">
        <f>ROUND(I595*H595,2)</f>
        <v>0</v>
      </c>
      <c r="K595" s="215" t="s">
        <v>19</v>
      </c>
      <c r="L595" s="45"/>
      <c r="M595" s="220" t="s">
        <v>19</v>
      </c>
      <c r="N595" s="221" t="s">
        <v>44</v>
      </c>
      <c r="O595" s="85"/>
      <c r="P595" s="222">
        <f>O595*H595</f>
        <v>0</v>
      </c>
      <c r="Q595" s="222">
        <v>0</v>
      </c>
      <c r="R595" s="222">
        <f>Q595*H595</f>
        <v>0</v>
      </c>
      <c r="S595" s="222">
        <v>0</v>
      </c>
      <c r="T595" s="223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24" t="s">
        <v>250</v>
      </c>
      <c r="AT595" s="224" t="s">
        <v>217</v>
      </c>
      <c r="AU595" s="224" t="s">
        <v>82</v>
      </c>
      <c r="AY595" s="18" t="s">
        <v>214</v>
      </c>
      <c r="BE595" s="225">
        <f>IF(N595="základní",J595,0)</f>
        <v>0</v>
      </c>
      <c r="BF595" s="225">
        <f>IF(N595="snížená",J595,0)</f>
        <v>0</v>
      </c>
      <c r="BG595" s="225">
        <f>IF(N595="zákl. přenesená",J595,0)</f>
        <v>0</v>
      </c>
      <c r="BH595" s="225">
        <f>IF(N595="sníž. přenesená",J595,0)</f>
        <v>0</v>
      </c>
      <c r="BI595" s="225">
        <f>IF(N595="nulová",J595,0)</f>
        <v>0</v>
      </c>
      <c r="BJ595" s="18" t="s">
        <v>80</v>
      </c>
      <c r="BK595" s="225">
        <f>ROUND(I595*H595,2)</f>
        <v>0</v>
      </c>
      <c r="BL595" s="18" t="s">
        <v>250</v>
      </c>
      <c r="BM595" s="224" t="s">
        <v>5160</v>
      </c>
    </row>
    <row r="596" s="2" customFormat="1">
      <c r="A596" s="39"/>
      <c r="B596" s="40"/>
      <c r="C596" s="41"/>
      <c r="D596" s="226" t="s">
        <v>224</v>
      </c>
      <c r="E596" s="41"/>
      <c r="F596" s="227" t="s">
        <v>5148</v>
      </c>
      <c r="G596" s="41"/>
      <c r="H596" s="41"/>
      <c r="I596" s="228"/>
      <c r="J596" s="41"/>
      <c r="K596" s="41"/>
      <c r="L596" s="45"/>
      <c r="M596" s="229"/>
      <c r="N596" s="230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224</v>
      </c>
      <c r="AU596" s="18" t="s">
        <v>82</v>
      </c>
    </row>
    <row r="597" s="13" customFormat="1">
      <c r="A597" s="13"/>
      <c r="B597" s="233"/>
      <c r="C597" s="234"/>
      <c r="D597" s="226" t="s">
        <v>242</v>
      </c>
      <c r="E597" s="254" t="s">
        <v>19</v>
      </c>
      <c r="F597" s="235" t="s">
        <v>5158</v>
      </c>
      <c r="G597" s="234"/>
      <c r="H597" s="236">
        <v>18</v>
      </c>
      <c r="I597" s="237"/>
      <c r="J597" s="234"/>
      <c r="K597" s="234"/>
      <c r="L597" s="238"/>
      <c r="M597" s="239"/>
      <c r="N597" s="240"/>
      <c r="O597" s="240"/>
      <c r="P597" s="240"/>
      <c r="Q597" s="240"/>
      <c r="R597" s="240"/>
      <c r="S597" s="240"/>
      <c r="T597" s="24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2" t="s">
        <v>242</v>
      </c>
      <c r="AU597" s="242" t="s">
        <v>82</v>
      </c>
      <c r="AV597" s="13" t="s">
        <v>82</v>
      </c>
      <c r="AW597" s="13" t="s">
        <v>35</v>
      </c>
      <c r="AX597" s="13" t="s">
        <v>80</v>
      </c>
      <c r="AY597" s="242" t="s">
        <v>214</v>
      </c>
    </row>
    <row r="598" s="2" customFormat="1" ht="16.5" customHeight="1">
      <c r="A598" s="39"/>
      <c r="B598" s="40"/>
      <c r="C598" s="213" t="s">
        <v>1113</v>
      </c>
      <c r="D598" s="213" t="s">
        <v>217</v>
      </c>
      <c r="E598" s="214" t="s">
        <v>5161</v>
      </c>
      <c r="F598" s="215" t="s">
        <v>5142</v>
      </c>
      <c r="G598" s="216" t="s">
        <v>603</v>
      </c>
      <c r="H598" s="217">
        <v>5</v>
      </c>
      <c r="I598" s="218"/>
      <c r="J598" s="219">
        <f>ROUND(I598*H598,2)</f>
        <v>0</v>
      </c>
      <c r="K598" s="215" t="s">
        <v>19</v>
      </c>
      <c r="L598" s="45"/>
      <c r="M598" s="220" t="s">
        <v>19</v>
      </c>
      <c r="N598" s="221" t="s">
        <v>44</v>
      </c>
      <c r="O598" s="85"/>
      <c r="P598" s="222">
        <f>O598*H598</f>
        <v>0</v>
      </c>
      <c r="Q598" s="222">
        <v>0</v>
      </c>
      <c r="R598" s="222">
        <f>Q598*H598</f>
        <v>0</v>
      </c>
      <c r="S598" s="222">
        <v>0</v>
      </c>
      <c r="T598" s="223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24" t="s">
        <v>250</v>
      </c>
      <c r="AT598" s="224" t="s">
        <v>217</v>
      </c>
      <c r="AU598" s="224" t="s">
        <v>82</v>
      </c>
      <c r="AY598" s="18" t="s">
        <v>214</v>
      </c>
      <c r="BE598" s="225">
        <f>IF(N598="základní",J598,0)</f>
        <v>0</v>
      </c>
      <c r="BF598" s="225">
        <f>IF(N598="snížená",J598,0)</f>
        <v>0</v>
      </c>
      <c r="BG598" s="225">
        <f>IF(N598="zákl. přenesená",J598,0)</f>
        <v>0</v>
      </c>
      <c r="BH598" s="225">
        <f>IF(N598="sníž. přenesená",J598,0)</f>
        <v>0</v>
      </c>
      <c r="BI598" s="225">
        <f>IF(N598="nulová",J598,0)</f>
        <v>0</v>
      </c>
      <c r="BJ598" s="18" t="s">
        <v>80</v>
      </c>
      <c r="BK598" s="225">
        <f>ROUND(I598*H598,2)</f>
        <v>0</v>
      </c>
      <c r="BL598" s="18" t="s">
        <v>250</v>
      </c>
      <c r="BM598" s="224" t="s">
        <v>5162</v>
      </c>
    </row>
    <row r="599" s="2" customFormat="1">
      <c r="A599" s="39"/>
      <c r="B599" s="40"/>
      <c r="C599" s="41"/>
      <c r="D599" s="226" t="s">
        <v>224</v>
      </c>
      <c r="E599" s="41"/>
      <c r="F599" s="227" t="s">
        <v>5144</v>
      </c>
      <c r="G599" s="41"/>
      <c r="H599" s="41"/>
      <c r="I599" s="228"/>
      <c r="J599" s="41"/>
      <c r="K599" s="41"/>
      <c r="L599" s="45"/>
      <c r="M599" s="229"/>
      <c r="N599" s="230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224</v>
      </c>
      <c r="AU599" s="18" t="s">
        <v>82</v>
      </c>
    </row>
    <row r="600" s="2" customFormat="1" ht="16.5" customHeight="1">
      <c r="A600" s="39"/>
      <c r="B600" s="40"/>
      <c r="C600" s="213" t="s">
        <v>1117</v>
      </c>
      <c r="D600" s="213" t="s">
        <v>217</v>
      </c>
      <c r="E600" s="214" t="s">
        <v>5163</v>
      </c>
      <c r="F600" s="215" t="s">
        <v>5146</v>
      </c>
      <c r="G600" s="216" t="s">
        <v>603</v>
      </c>
      <c r="H600" s="217">
        <v>5</v>
      </c>
      <c r="I600" s="218"/>
      <c r="J600" s="219">
        <f>ROUND(I600*H600,2)</f>
        <v>0</v>
      </c>
      <c r="K600" s="215" t="s">
        <v>19</v>
      </c>
      <c r="L600" s="45"/>
      <c r="M600" s="220" t="s">
        <v>19</v>
      </c>
      <c r="N600" s="221" t="s">
        <v>44</v>
      </c>
      <c r="O600" s="85"/>
      <c r="P600" s="222">
        <f>O600*H600</f>
        <v>0</v>
      </c>
      <c r="Q600" s="222">
        <v>0</v>
      </c>
      <c r="R600" s="222">
        <f>Q600*H600</f>
        <v>0</v>
      </c>
      <c r="S600" s="222">
        <v>0</v>
      </c>
      <c r="T600" s="223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4" t="s">
        <v>250</v>
      </c>
      <c r="AT600" s="224" t="s">
        <v>217</v>
      </c>
      <c r="AU600" s="224" t="s">
        <v>82</v>
      </c>
      <c r="AY600" s="18" t="s">
        <v>214</v>
      </c>
      <c r="BE600" s="225">
        <f>IF(N600="základní",J600,0)</f>
        <v>0</v>
      </c>
      <c r="BF600" s="225">
        <f>IF(N600="snížená",J600,0)</f>
        <v>0</v>
      </c>
      <c r="BG600" s="225">
        <f>IF(N600="zákl. přenesená",J600,0)</f>
        <v>0</v>
      </c>
      <c r="BH600" s="225">
        <f>IF(N600="sníž. přenesená",J600,0)</f>
        <v>0</v>
      </c>
      <c r="BI600" s="225">
        <f>IF(N600="nulová",J600,0)</f>
        <v>0</v>
      </c>
      <c r="BJ600" s="18" t="s">
        <v>80</v>
      </c>
      <c r="BK600" s="225">
        <f>ROUND(I600*H600,2)</f>
        <v>0</v>
      </c>
      <c r="BL600" s="18" t="s">
        <v>250</v>
      </c>
      <c r="BM600" s="224" t="s">
        <v>5164</v>
      </c>
    </row>
    <row r="601" s="2" customFormat="1">
      <c r="A601" s="39"/>
      <c r="B601" s="40"/>
      <c r="C601" s="41"/>
      <c r="D601" s="226" t="s">
        <v>224</v>
      </c>
      <c r="E601" s="41"/>
      <c r="F601" s="227" t="s">
        <v>5148</v>
      </c>
      <c r="G601" s="41"/>
      <c r="H601" s="41"/>
      <c r="I601" s="228"/>
      <c r="J601" s="41"/>
      <c r="K601" s="41"/>
      <c r="L601" s="45"/>
      <c r="M601" s="229"/>
      <c r="N601" s="230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224</v>
      </c>
      <c r="AU601" s="18" t="s">
        <v>82</v>
      </c>
    </row>
    <row r="602" s="2" customFormat="1" ht="16.5" customHeight="1">
      <c r="A602" s="39"/>
      <c r="B602" s="40"/>
      <c r="C602" s="213" t="s">
        <v>1121</v>
      </c>
      <c r="D602" s="213" t="s">
        <v>217</v>
      </c>
      <c r="E602" s="214" t="s">
        <v>4219</v>
      </c>
      <c r="F602" s="215" t="s">
        <v>4220</v>
      </c>
      <c r="G602" s="216" t="s">
        <v>3563</v>
      </c>
      <c r="H602" s="217">
        <v>1</v>
      </c>
      <c r="I602" s="218"/>
      <c r="J602" s="219">
        <f>ROUND(I602*H602,2)</f>
        <v>0</v>
      </c>
      <c r="K602" s="215" t="s">
        <v>221</v>
      </c>
      <c r="L602" s="45"/>
      <c r="M602" s="220" t="s">
        <v>19</v>
      </c>
      <c r="N602" s="221" t="s">
        <v>44</v>
      </c>
      <c r="O602" s="85"/>
      <c r="P602" s="222">
        <f>O602*H602</f>
        <v>0</v>
      </c>
      <c r="Q602" s="222">
        <v>0</v>
      </c>
      <c r="R602" s="222">
        <f>Q602*H602</f>
        <v>0</v>
      </c>
      <c r="S602" s="222">
        <v>0</v>
      </c>
      <c r="T602" s="223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24" t="s">
        <v>250</v>
      </c>
      <c r="AT602" s="224" t="s">
        <v>217</v>
      </c>
      <c r="AU602" s="224" t="s">
        <v>82</v>
      </c>
      <c r="AY602" s="18" t="s">
        <v>214</v>
      </c>
      <c r="BE602" s="225">
        <f>IF(N602="základní",J602,0)</f>
        <v>0</v>
      </c>
      <c r="BF602" s="225">
        <f>IF(N602="snížená",J602,0)</f>
        <v>0</v>
      </c>
      <c r="BG602" s="225">
        <f>IF(N602="zákl. přenesená",J602,0)</f>
        <v>0</v>
      </c>
      <c r="BH602" s="225">
        <f>IF(N602="sníž. přenesená",J602,0)</f>
        <v>0</v>
      </c>
      <c r="BI602" s="225">
        <f>IF(N602="nulová",J602,0)</f>
        <v>0</v>
      </c>
      <c r="BJ602" s="18" t="s">
        <v>80</v>
      </c>
      <c r="BK602" s="225">
        <f>ROUND(I602*H602,2)</f>
        <v>0</v>
      </c>
      <c r="BL602" s="18" t="s">
        <v>250</v>
      </c>
      <c r="BM602" s="224" t="s">
        <v>5165</v>
      </c>
    </row>
    <row r="603" s="2" customFormat="1">
      <c r="A603" s="39"/>
      <c r="B603" s="40"/>
      <c r="C603" s="41"/>
      <c r="D603" s="226" t="s">
        <v>224</v>
      </c>
      <c r="E603" s="41"/>
      <c r="F603" s="227" t="s">
        <v>4222</v>
      </c>
      <c r="G603" s="41"/>
      <c r="H603" s="41"/>
      <c r="I603" s="228"/>
      <c r="J603" s="41"/>
      <c r="K603" s="41"/>
      <c r="L603" s="45"/>
      <c r="M603" s="229"/>
      <c r="N603" s="230"/>
      <c r="O603" s="85"/>
      <c r="P603" s="85"/>
      <c r="Q603" s="85"/>
      <c r="R603" s="85"/>
      <c r="S603" s="85"/>
      <c r="T603" s="86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224</v>
      </c>
      <c r="AU603" s="18" t="s">
        <v>82</v>
      </c>
    </row>
    <row r="604" s="2" customFormat="1">
      <c r="A604" s="39"/>
      <c r="B604" s="40"/>
      <c r="C604" s="41"/>
      <c r="D604" s="231" t="s">
        <v>226</v>
      </c>
      <c r="E604" s="41"/>
      <c r="F604" s="232" t="s">
        <v>4223</v>
      </c>
      <c r="G604" s="41"/>
      <c r="H604" s="41"/>
      <c r="I604" s="228"/>
      <c r="J604" s="41"/>
      <c r="K604" s="41"/>
      <c r="L604" s="45"/>
      <c r="M604" s="229"/>
      <c r="N604" s="230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226</v>
      </c>
      <c r="AU604" s="18" t="s">
        <v>82</v>
      </c>
    </row>
    <row r="605" s="2" customFormat="1" ht="16.5" customHeight="1">
      <c r="A605" s="39"/>
      <c r="B605" s="40"/>
      <c r="C605" s="213" t="s">
        <v>1125</v>
      </c>
      <c r="D605" s="213" t="s">
        <v>217</v>
      </c>
      <c r="E605" s="214" t="s">
        <v>4224</v>
      </c>
      <c r="F605" s="215" t="s">
        <v>4225</v>
      </c>
      <c r="G605" s="216" t="s">
        <v>3563</v>
      </c>
      <c r="H605" s="217">
        <v>5</v>
      </c>
      <c r="I605" s="218"/>
      <c r="J605" s="219">
        <f>ROUND(I605*H605,2)</f>
        <v>0</v>
      </c>
      <c r="K605" s="215" t="s">
        <v>221</v>
      </c>
      <c r="L605" s="45"/>
      <c r="M605" s="220" t="s">
        <v>19</v>
      </c>
      <c r="N605" s="221" t="s">
        <v>44</v>
      </c>
      <c r="O605" s="85"/>
      <c r="P605" s="222">
        <f>O605*H605</f>
        <v>0</v>
      </c>
      <c r="Q605" s="222">
        <v>0</v>
      </c>
      <c r="R605" s="222">
        <f>Q605*H605</f>
        <v>0</v>
      </c>
      <c r="S605" s="222">
        <v>0</v>
      </c>
      <c r="T605" s="223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24" t="s">
        <v>250</v>
      </c>
      <c r="AT605" s="224" t="s">
        <v>217</v>
      </c>
      <c r="AU605" s="224" t="s">
        <v>82</v>
      </c>
      <c r="AY605" s="18" t="s">
        <v>214</v>
      </c>
      <c r="BE605" s="225">
        <f>IF(N605="základní",J605,0)</f>
        <v>0</v>
      </c>
      <c r="BF605" s="225">
        <f>IF(N605="snížená",J605,0)</f>
        <v>0</v>
      </c>
      <c r="BG605" s="225">
        <f>IF(N605="zákl. přenesená",J605,0)</f>
        <v>0</v>
      </c>
      <c r="BH605" s="225">
        <f>IF(N605="sníž. přenesená",J605,0)</f>
        <v>0</v>
      </c>
      <c r="BI605" s="225">
        <f>IF(N605="nulová",J605,0)</f>
        <v>0</v>
      </c>
      <c r="BJ605" s="18" t="s">
        <v>80</v>
      </c>
      <c r="BK605" s="225">
        <f>ROUND(I605*H605,2)</f>
        <v>0</v>
      </c>
      <c r="BL605" s="18" t="s">
        <v>250</v>
      </c>
      <c r="BM605" s="224" t="s">
        <v>5166</v>
      </c>
    </row>
    <row r="606" s="2" customFormat="1">
      <c r="A606" s="39"/>
      <c r="B606" s="40"/>
      <c r="C606" s="41"/>
      <c r="D606" s="226" t="s">
        <v>224</v>
      </c>
      <c r="E606" s="41"/>
      <c r="F606" s="227" t="s">
        <v>4227</v>
      </c>
      <c r="G606" s="41"/>
      <c r="H606" s="41"/>
      <c r="I606" s="228"/>
      <c r="J606" s="41"/>
      <c r="K606" s="41"/>
      <c r="L606" s="45"/>
      <c r="M606" s="229"/>
      <c r="N606" s="230"/>
      <c r="O606" s="85"/>
      <c r="P606" s="85"/>
      <c r="Q606" s="85"/>
      <c r="R606" s="85"/>
      <c r="S606" s="85"/>
      <c r="T606" s="86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224</v>
      </c>
      <c r="AU606" s="18" t="s">
        <v>82</v>
      </c>
    </row>
    <row r="607" s="2" customFormat="1">
      <c r="A607" s="39"/>
      <c r="B607" s="40"/>
      <c r="C607" s="41"/>
      <c r="D607" s="231" t="s">
        <v>226</v>
      </c>
      <c r="E607" s="41"/>
      <c r="F607" s="232" t="s">
        <v>4228</v>
      </c>
      <c r="G607" s="41"/>
      <c r="H607" s="41"/>
      <c r="I607" s="228"/>
      <c r="J607" s="41"/>
      <c r="K607" s="41"/>
      <c r="L607" s="45"/>
      <c r="M607" s="229"/>
      <c r="N607" s="230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226</v>
      </c>
      <c r="AU607" s="18" t="s">
        <v>82</v>
      </c>
    </row>
    <row r="608" s="2" customFormat="1" ht="16.5" customHeight="1">
      <c r="A608" s="39"/>
      <c r="B608" s="40"/>
      <c r="C608" s="213" t="s">
        <v>1129</v>
      </c>
      <c r="D608" s="213" t="s">
        <v>217</v>
      </c>
      <c r="E608" s="214" t="s">
        <v>4234</v>
      </c>
      <c r="F608" s="215" t="s">
        <v>4235</v>
      </c>
      <c r="G608" s="216" t="s">
        <v>220</v>
      </c>
      <c r="H608" s="217">
        <v>177.09999999999999</v>
      </c>
      <c r="I608" s="218"/>
      <c r="J608" s="219">
        <f>ROUND(I608*H608,2)</f>
        <v>0</v>
      </c>
      <c r="K608" s="215" t="s">
        <v>221</v>
      </c>
      <c r="L608" s="45"/>
      <c r="M608" s="220" t="s">
        <v>19</v>
      </c>
      <c r="N608" s="221" t="s">
        <v>44</v>
      </c>
      <c r="O608" s="85"/>
      <c r="P608" s="222">
        <f>O608*H608</f>
        <v>0</v>
      </c>
      <c r="Q608" s="222">
        <v>0</v>
      </c>
      <c r="R608" s="222">
        <f>Q608*H608</f>
        <v>0</v>
      </c>
      <c r="S608" s="222">
        <v>0</v>
      </c>
      <c r="T608" s="223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24" t="s">
        <v>250</v>
      </c>
      <c r="AT608" s="224" t="s">
        <v>217</v>
      </c>
      <c r="AU608" s="224" t="s">
        <v>82</v>
      </c>
      <c r="AY608" s="18" t="s">
        <v>214</v>
      </c>
      <c r="BE608" s="225">
        <f>IF(N608="základní",J608,0)</f>
        <v>0</v>
      </c>
      <c r="BF608" s="225">
        <f>IF(N608="snížená",J608,0)</f>
        <v>0</v>
      </c>
      <c r="BG608" s="225">
        <f>IF(N608="zákl. přenesená",J608,0)</f>
        <v>0</v>
      </c>
      <c r="BH608" s="225">
        <f>IF(N608="sníž. přenesená",J608,0)</f>
        <v>0</v>
      </c>
      <c r="BI608" s="225">
        <f>IF(N608="nulová",J608,0)</f>
        <v>0</v>
      </c>
      <c r="BJ608" s="18" t="s">
        <v>80</v>
      </c>
      <c r="BK608" s="225">
        <f>ROUND(I608*H608,2)</f>
        <v>0</v>
      </c>
      <c r="BL608" s="18" t="s">
        <v>250</v>
      </c>
      <c r="BM608" s="224" t="s">
        <v>5167</v>
      </c>
    </row>
    <row r="609" s="2" customFormat="1">
      <c r="A609" s="39"/>
      <c r="B609" s="40"/>
      <c r="C609" s="41"/>
      <c r="D609" s="226" t="s">
        <v>224</v>
      </c>
      <c r="E609" s="41"/>
      <c r="F609" s="227" t="s">
        <v>4237</v>
      </c>
      <c r="G609" s="41"/>
      <c r="H609" s="41"/>
      <c r="I609" s="228"/>
      <c r="J609" s="41"/>
      <c r="K609" s="41"/>
      <c r="L609" s="45"/>
      <c r="M609" s="229"/>
      <c r="N609" s="230"/>
      <c r="O609" s="85"/>
      <c r="P609" s="85"/>
      <c r="Q609" s="85"/>
      <c r="R609" s="85"/>
      <c r="S609" s="85"/>
      <c r="T609" s="86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224</v>
      </c>
      <c r="AU609" s="18" t="s">
        <v>82</v>
      </c>
    </row>
    <row r="610" s="2" customFormat="1">
      <c r="A610" s="39"/>
      <c r="B610" s="40"/>
      <c r="C610" s="41"/>
      <c r="D610" s="231" t="s">
        <v>226</v>
      </c>
      <c r="E610" s="41"/>
      <c r="F610" s="232" t="s">
        <v>4238</v>
      </c>
      <c r="G610" s="41"/>
      <c r="H610" s="41"/>
      <c r="I610" s="228"/>
      <c r="J610" s="41"/>
      <c r="K610" s="41"/>
      <c r="L610" s="45"/>
      <c r="M610" s="229"/>
      <c r="N610" s="230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226</v>
      </c>
      <c r="AU610" s="18" t="s">
        <v>82</v>
      </c>
    </row>
    <row r="611" s="2" customFormat="1" ht="16.5" customHeight="1">
      <c r="A611" s="39"/>
      <c r="B611" s="40"/>
      <c r="C611" s="213" t="s">
        <v>1133</v>
      </c>
      <c r="D611" s="213" t="s">
        <v>217</v>
      </c>
      <c r="E611" s="214" t="s">
        <v>4239</v>
      </c>
      <c r="F611" s="215" t="s">
        <v>4240</v>
      </c>
      <c r="G611" s="216" t="s">
        <v>220</v>
      </c>
      <c r="H611" s="217">
        <v>95.700000000000003</v>
      </c>
      <c r="I611" s="218"/>
      <c r="J611" s="219">
        <f>ROUND(I611*H611,2)</f>
        <v>0</v>
      </c>
      <c r="K611" s="215" t="s">
        <v>221</v>
      </c>
      <c r="L611" s="45"/>
      <c r="M611" s="220" t="s">
        <v>19</v>
      </c>
      <c r="N611" s="221" t="s">
        <v>44</v>
      </c>
      <c r="O611" s="85"/>
      <c r="P611" s="222">
        <f>O611*H611</f>
        <v>0</v>
      </c>
      <c r="Q611" s="222">
        <v>0</v>
      </c>
      <c r="R611" s="222">
        <f>Q611*H611</f>
        <v>0</v>
      </c>
      <c r="S611" s="222">
        <v>0</v>
      </c>
      <c r="T611" s="223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24" t="s">
        <v>250</v>
      </c>
      <c r="AT611" s="224" t="s">
        <v>217</v>
      </c>
      <c r="AU611" s="224" t="s">
        <v>82</v>
      </c>
      <c r="AY611" s="18" t="s">
        <v>214</v>
      </c>
      <c r="BE611" s="225">
        <f>IF(N611="základní",J611,0)</f>
        <v>0</v>
      </c>
      <c r="BF611" s="225">
        <f>IF(N611="snížená",J611,0)</f>
        <v>0</v>
      </c>
      <c r="BG611" s="225">
        <f>IF(N611="zákl. přenesená",J611,0)</f>
        <v>0</v>
      </c>
      <c r="BH611" s="225">
        <f>IF(N611="sníž. přenesená",J611,0)</f>
        <v>0</v>
      </c>
      <c r="BI611" s="225">
        <f>IF(N611="nulová",J611,0)</f>
        <v>0</v>
      </c>
      <c r="BJ611" s="18" t="s">
        <v>80</v>
      </c>
      <c r="BK611" s="225">
        <f>ROUND(I611*H611,2)</f>
        <v>0</v>
      </c>
      <c r="BL611" s="18" t="s">
        <v>250</v>
      </c>
      <c r="BM611" s="224" t="s">
        <v>5168</v>
      </c>
    </row>
    <row r="612" s="2" customFormat="1">
      <c r="A612" s="39"/>
      <c r="B612" s="40"/>
      <c r="C612" s="41"/>
      <c r="D612" s="226" t="s">
        <v>224</v>
      </c>
      <c r="E612" s="41"/>
      <c r="F612" s="227" t="s">
        <v>4242</v>
      </c>
      <c r="G612" s="41"/>
      <c r="H612" s="41"/>
      <c r="I612" s="228"/>
      <c r="J612" s="41"/>
      <c r="K612" s="41"/>
      <c r="L612" s="45"/>
      <c r="M612" s="229"/>
      <c r="N612" s="230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224</v>
      </c>
      <c r="AU612" s="18" t="s">
        <v>82</v>
      </c>
    </row>
    <row r="613" s="2" customFormat="1">
      <c r="A613" s="39"/>
      <c r="B613" s="40"/>
      <c r="C613" s="41"/>
      <c r="D613" s="231" t="s">
        <v>226</v>
      </c>
      <c r="E613" s="41"/>
      <c r="F613" s="232" t="s">
        <v>4243</v>
      </c>
      <c r="G613" s="41"/>
      <c r="H613" s="41"/>
      <c r="I613" s="228"/>
      <c r="J613" s="41"/>
      <c r="K613" s="41"/>
      <c r="L613" s="45"/>
      <c r="M613" s="229"/>
      <c r="N613" s="230"/>
      <c r="O613" s="85"/>
      <c r="P613" s="85"/>
      <c r="Q613" s="85"/>
      <c r="R613" s="85"/>
      <c r="S613" s="85"/>
      <c r="T613" s="86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226</v>
      </c>
      <c r="AU613" s="18" t="s">
        <v>82</v>
      </c>
    </row>
    <row r="614" s="2" customFormat="1" ht="16.5" customHeight="1">
      <c r="A614" s="39"/>
      <c r="B614" s="40"/>
      <c r="C614" s="213" t="s">
        <v>1137</v>
      </c>
      <c r="D614" s="213" t="s">
        <v>217</v>
      </c>
      <c r="E614" s="214" t="s">
        <v>4245</v>
      </c>
      <c r="F614" s="215" t="s">
        <v>4246</v>
      </c>
      <c r="G614" s="216" t="s">
        <v>220</v>
      </c>
      <c r="H614" s="217">
        <v>13.199999999999999</v>
      </c>
      <c r="I614" s="218"/>
      <c r="J614" s="219">
        <f>ROUND(I614*H614,2)</f>
        <v>0</v>
      </c>
      <c r="K614" s="215" t="s">
        <v>221</v>
      </c>
      <c r="L614" s="45"/>
      <c r="M614" s="220" t="s">
        <v>19</v>
      </c>
      <c r="N614" s="221" t="s">
        <v>44</v>
      </c>
      <c r="O614" s="85"/>
      <c r="P614" s="222">
        <f>O614*H614</f>
        <v>0</v>
      </c>
      <c r="Q614" s="222">
        <v>0</v>
      </c>
      <c r="R614" s="222">
        <f>Q614*H614</f>
        <v>0</v>
      </c>
      <c r="S614" s="222">
        <v>0</v>
      </c>
      <c r="T614" s="223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24" t="s">
        <v>250</v>
      </c>
      <c r="AT614" s="224" t="s">
        <v>217</v>
      </c>
      <c r="AU614" s="224" t="s">
        <v>82</v>
      </c>
      <c r="AY614" s="18" t="s">
        <v>214</v>
      </c>
      <c r="BE614" s="225">
        <f>IF(N614="základní",J614,0)</f>
        <v>0</v>
      </c>
      <c r="BF614" s="225">
        <f>IF(N614="snížená",J614,0)</f>
        <v>0</v>
      </c>
      <c r="BG614" s="225">
        <f>IF(N614="zákl. přenesená",J614,0)</f>
        <v>0</v>
      </c>
      <c r="BH614" s="225">
        <f>IF(N614="sníž. přenesená",J614,0)</f>
        <v>0</v>
      </c>
      <c r="BI614" s="225">
        <f>IF(N614="nulová",J614,0)</f>
        <v>0</v>
      </c>
      <c r="BJ614" s="18" t="s">
        <v>80</v>
      </c>
      <c r="BK614" s="225">
        <f>ROUND(I614*H614,2)</f>
        <v>0</v>
      </c>
      <c r="BL614" s="18" t="s">
        <v>250</v>
      </c>
      <c r="BM614" s="224" t="s">
        <v>5169</v>
      </c>
    </row>
    <row r="615" s="2" customFormat="1">
      <c r="A615" s="39"/>
      <c r="B615" s="40"/>
      <c r="C615" s="41"/>
      <c r="D615" s="226" t="s">
        <v>224</v>
      </c>
      <c r="E615" s="41"/>
      <c r="F615" s="227" t="s">
        <v>4248</v>
      </c>
      <c r="G615" s="41"/>
      <c r="H615" s="41"/>
      <c r="I615" s="228"/>
      <c r="J615" s="41"/>
      <c r="K615" s="41"/>
      <c r="L615" s="45"/>
      <c r="M615" s="229"/>
      <c r="N615" s="230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224</v>
      </c>
      <c r="AU615" s="18" t="s">
        <v>82</v>
      </c>
    </row>
    <row r="616" s="2" customFormat="1">
      <c r="A616" s="39"/>
      <c r="B616" s="40"/>
      <c r="C616" s="41"/>
      <c r="D616" s="231" t="s">
        <v>226</v>
      </c>
      <c r="E616" s="41"/>
      <c r="F616" s="232" t="s">
        <v>4249</v>
      </c>
      <c r="G616" s="41"/>
      <c r="H616" s="41"/>
      <c r="I616" s="228"/>
      <c r="J616" s="41"/>
      <c r="K616" s="41"/>
      <c r="L616" s="45"/>
      <c r="M616" s="255"/>
      <c r="N616" s="256"/>
      <c r="O616" s="257"/>
      <c r="P616" s="257"/>
      <c r="Q616" s="257"/>
      <c r="R616" s="257"/>
      <c r="S616" s="257"/>
      <c r="T616" s="258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226</v>
      </c>
      <c r="AU616" s="18" t="s">
        <v>82</v>
      </c>
    </row>
    <row r="617" s="2" customFormat="1" ht="6.96" customHeight="1">
      <c r="A617" s="39"/>
      <c r="B617" s="60"/>
      <c r="C617" s="61"/>
      <c r="D617" s="61"/>
      <c r="E617" s="61"/>
      <c r="F617" s="61"/>
      <c r="G617" s="61"/>
      <c r="H617" s="61"/>
      <c r="I617" s="61"/>
      <c r="J617" s="61"/>
      <c r="K617" s="61"/>
      <c r="L617" s="45"/>
      <c r="M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</sheetData>
  <sheetProtection sheet="1" autoFilter="0" formatColumns="0" formatRows="0" objects="1" scenarios="1" spinCount="100000" saltValue="hk+AT6h2kBEN3liLxurBxwEIc4zCIQygVHJll5vzAhhCTRmEYiNQDoUmgi6VFy6ZGqsIJ/cQKV84Kyl71z4Pxg==" hashValue="NSNfQhdmmITbFxoUc04JvZC14FT4LUFdTOb2W7r4R8Jr9R/DMX7VuqACuDX2+ps+elfUtM+zzgk3xrxv/Y0Egg==" algorithmName="SHA-512" password="CC35"/>
  <autoFilter ref="C94:K6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0" r:id="rId1" display="https://podminky.urs.cz/item/CS_URS_2024_01/713471212"/>
    <hyperlink ref="F154" r:id="rId2" display="https://podminky.urs.cz/item/CS_URS_2024_01/998713102"/>
    <hyperlink ref="F158" r:id="rId3" display="https://podminky.urs.cz/item/CS_URS_2024_01/230140037"/>
    <hyperlink ref="F166" r:id="rId4" display="https://podminky.urs.cz/item/CS_URS_2024_01/732221813"/>
    <hyperlink ref="F191" r:id="rId5" display="https://podminky.urs.cz/item/CS_URS_2024_01/732199100"/>
    <hyperlink ref="F197" r:id="rId6" display="https://podminky.urs.cz/item/CS_URS_2024_01/998732101"/>
    <hyperlink ref="F203" r:id="rId7" display="https://podminky.urs.cz/item/CS_URS_2024_01/733121214"/>
    <hyperlink ref="F207" r:id="rId8" display="https://podminky.urs.cz/item/CS_URS_2024_01/733121215"/>
    <hyperlink ref="F211" r:id="rId9" display="https://podminky.urs.cz/item/CS_URS_2024_01/733121216"/>
    <hyperlink ref="F215" r:id="rId10" display="https://podminky.urs.cz/item/CS_URS_2024_01/733121217"/>
    <hyperlink ref="F219" r:id="rId11" display="https://podminky.urs.cz/item/CS_URS_2024_01/733121219"/>
    <hyperlink ref="F223" r:id="rId12" display="https://podminky.urs.cz/item/CS_URS_2024_01/733121222"/>
    <hyperlink ref="F227" r:id="rId13" display="https://podminky.urs.cz/item/CS_URS_2024_01/733121225"/>
    <hyperlink ref="F231" r:id="rId14" display="https://podminky.urs.cz/item/CS_URS_2024_01/733121228"/>
    <hyperlink ref="F235" r:id="rId15" display="https://podminky.urs.cz/item/CS_URS_2024_01/733121235"/>
    <hyperlink ref="F239" r:id="rId16" display="https://podminky.urs.cz/item/CS_URS_2024_01/998733101"/>
    <hyperlink ref="F265" r:id="rId17" display="https://podminky.urs.cz/item/CS_URS_2024_01/734499212"/>
    <hyperlink ref="F274" r:id="rId18" display="https://podminky.urs.cz/item/CS_URS_2024_01/734109223"/>
    <hyperlink ref="F277" r:id="rId19" display="https://podminky.urs.cz/item/CS_URS_2024_01/998734101"/>
    <hyperlink ref="F285" r:id="rId20" display="https://podminky.urs.cz/item/CS_URS_2024_01/734109213"/>
    <hyperlink ref="F290" r:id="rId21" display="https://podminky.urs.cz/item/CS_URS_2024_01/734109214"/>
    <hyperlink ref="F296" r:id="rId22" display="https://podminky.urs.cz/item/CS_URS_2024_01/734109215"/>
    <hyperlink ref="F301" r:id="rId23" display="https://podminky.urs.cz/item/CS_URS_2024_01/734163427"/>
    <hyperlink ref="F304" r:id="rId24" display="https://podminky.urs.cz/item/CS_URS_2024_01/734109216"/>
    <hyperlink ref="F307" r:id="rId25" display="https://podminky.urs.cz/item/CS_URS_2024_01/734163428"/>
    <hyperlink ref="F310" r:id="rId26" display="https://podminky.urs.cz/item/CS_URS_2024_01/734109217"/>
    <hyperlink ref="F313" r:id="rId27" display="https://podminky.urs.cz/item/CS_URS_2024_01/734163429"/>
    <hyperlink ref="F316" r:id="rId28" display="https://podminky.urs.cz/item/CS_URS_2024_01/734109219"/>
    <hyperlink ref="F319" r:id="rId29" display="https://podminky.urs.cz/item/CS_URS_2024_01/734163431"/>
    <hyperlink ref="F326" r:id="rId30" display="https://podminky.urs.cz/item/CS_URS_2024_01/734173413"/>
    <hyperlink ref="F329" r:id="rId31" display="https://podminky.urs.cz/item/CS_URS_2024_01/734173414"/>
    <hyperlink ref="F332" r:id="rId32" display="https://podminky.urs.cz/item/CS_URS_2024_01/734173416"/>
    <hyperlink ref="F335" r:id="rId33" display="https://podminky.urs.cz/item/CS_URS_2024_01/734173417"/>
    <hyperlink ref="F338" r:id="rId34" display="https://podminky.urs.cz/item/CS_URS_2024_01/734173418"/>
    <hyperlink ref="F341" r:id="rId35" display="https://podminky.urs.cz/item/CS_URS_2024_01/734173422"/>
    <hyperlink ref="F344" r:id="rId36" display="https://podminky.urs.cz/item/CS_URS_2024_01/734109323"/>
    <hyperlink ref="F349" r:id="rId37" display="https://podminky.urs.cz/item/CS_URS_2024_01/734109313"/>
    <hyperlink ref="F355" r:id="rId38" display="https://podminky.urs.cz/item/CS_URS_2024_01/734109314"/>
    <hyperlink ref="F360" r:id="rId39" display="https://podminky.urs.cz/item/CS_URS_2024_01/734109317"/>
    <hyperlink ref="F365" r:id="rId40" display="https://podminky.urs.cz/item/CS_URS_2024_01/734209120"/>
    <hyperlink ref="F400" r:id="rId41" display="https://podminky.urs.cz/item/CS_URS_2024_01/767995113"/>
    <hyperlink ref="F408" r:id="rId42" display="https://podminky.urs.cz/item/CS_URS_2024_01/998767102"/>
    <hyperlink ref="F412" r:id="rId43" display="https://podminky.urs.cz/item/CS_URS_2024_01/783604550"/>
    <hyperlink ref="F418" r:id="rId44" display="https://podminky.urs.cz/item/CS_URS_2024_01/783604570"/>
    <hyperlink ref="F426" r:id="rId45" display="https://podminky.urs.cz/item/CS_URS_2024_01/230024088"/>
    <hyperlink ref="F441" r:id="rId46" display="https://podminky.urs.cz/item/CS_URS_2024_01/230024067"/>
    <hyperlink ref="F461" r:id="rId47" display="https://podminky.urs.cz/item/CS_URS_2024_01/230024057"/>
    <hyperlink ref="F484" r:id="rId48" display="https://podminky.urs.cz/item/CS_URS_2024_01/230024047"/>
    <hyperlink ref="F505" r:id="rId49" display="https://podminky.urs.cz/item/CS_URS_2024_01/230023045"/>
    <hyperlink ref="F522" r:id="rId50" display="https://podminky.urs.cz/item/CS_URS_2024_01/230022037"/>
    <hyperlink ref="F534" r:id="rId51" display="https://podminky.urs.cz/item/CS_URS_2024_01/230022029"/>
    <hyperlink ref="F545" r:id="rId52" display="https://podminky.urs.cz/item/CS_URS_2024_01/230022026"/>
    <hyperlink ref="F558" r:id="rId53" display="https://podminky.urs.cz/item/CS_URS_2024_01/230022008"/>
    <hyperlink ref="F572" r:id="rId54" display="https://podminky.urs.cz/item/CS_URS_2024_01/230050012"/>
    <hyperlink ref="F604" r:id="rId55" display="https://podminky.urs.cz/item/CS_URS_2024_01/230170002"/>
    <hyperlink ref="F607" r:id="rId56" display="https://podminky.urs.cz/item/CS_URS_2024_01/230170003"/>
    <hyperlink ref="F610" r:id="rId57" display="https://podminky.urs.cz/item/CS_URS_2024_01/230170012"/>
    <hyperlink ref="F613" r:id="rId58" display="https://podminky.urs.cz/item/CS_URS_2024_01/230170013"/>
    <hyperlink ref="F616" r:id="rId59" display="https://podminky.urs.cz/item/CS_URS_2024_01/23017001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0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176</v>
      </c>
      <c r="L8" s="21"/>
    </row>
    <row r="9" s="2" customFormat="1" ht="16.5" customHeight="1">
      <c r="A9" s="39"/>
      <c r="B9" s="45"/>
      <c r="C9" s="39"/>
      <c r="D9" s="39"/>
      <c r="E9" s="144" t="s">
        <v>4616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5170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2596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2597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2596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2597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ROUND((SUM(BE90:BE215)),  2)</f>
        <v>0</v>
      </c>
      <c r="G35" s="39"/>
      <c r="H35" s="39"/>
      <c r="I35" s="158">
        <v>0.20999999999999999</v>
      </c>
      <c r="J35" s="157">
        <f>ROUND(((SUM(BE90:BE215))*I35),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ROUND((SUM(BF90:BF215)),  2)</f>
        <v>0</v>
      </c>
      <c r="G36" s="39"/>
      <c r="H36" s="39"/>
      <c r="I36" s="158">
        <v>0.12</v>
      </c>
      <c r="J36" s="157">
        <f>ROUND(((SUM(BF90:BF215))*I36),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ROUND((SUM(BG90:BG215)),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ROUND((SUM(BH90:BH215)),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ROUND((SUM(BI90:BI215)),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4616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D4.2.1.2 - PS251 - A - Chirurgie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181</v>
      </c>
      <c r="D61" s="172"/>
      <c r="E61" s="172"/>
      <c r="F61" s="172"/>
      <c r="G61" s="172"/>
      <c r="H61" s="172"/>
      <c r="I61" s="172"/>
      <c r="J61" s="173" t="s">
        <v>182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183</v>
      </c>
    </row>
    <row r="64" s="9" customFormat="1" ht="24.96" customHeight="1">
      <c r="A64" s="9"/>
      <c r="B64" s="175"/>
      <c r="C64" s="176"/>
      <c r="D64" s="177" t="s">
        <v>5171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5172</v>
      </c>
      <c r="E65" s="178"/>
      <c r="F65" s="178"/>
      <c r="G65" s="178"/>
      <c r="H65" s="178"/>
      <c r="I65" s="178"/>
      <c r="J65" s="179">
        <f>J104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5173</v>
      </c>
      <c r="E66" s="178"/>
      <c r="F66" s="178"/>
      <c r="G66" s="178"/>
      <c r="H66" s="178"/>
      <c r="I66" s="178"/>
      <c r="J66" s="179">
        <f>J109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5174</v>
      </c>
      <c r="E67" s="178"/>
      <c r="F67" s="178"/>
      <c r="G67" s="178"/>
      <c r="H67" s="178"/>
      <c r="I67" s="178"/>
      <c r="J67" s="179">
        <f>J138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5175</v>
      </c>
      <c r="E68" s="178"/>
      <c r="F68" s="178"/>
      <c r="G68" s="178"/>
      <c r="H68" s="178"/>
      <c r="I68" s="178"/>
      <c r="J68" s="179">
        <f>J167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199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176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4616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178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D4.2.1.2 - PS251 - A - Chirurgie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200</v>
      </c>
      <c r="D89" s="189" t="s">
        <v>58</v>
      </c>
      <c r="E89" s="189" t="s">
        <v>54</v>
      </c>
      <c r="F89" s="189" t="s">
        <v>55</v>
      </c>
      <c r="G89" s="189" t="s">
        <v>201</v>
      </c>
      <c r="H89" s="189" t="s">
        <v>202</v>
      </c>
      <c r="I89" s="189" t="s">
        <v>203</v>
      </c>
      <c r="J89" s="189" t="s">
        <v>182</v>
      </c>
      <c r="K89" s="190" t="s">
        <v>204</v>
      </c>
      <c r="L89" s="191"/>
      <c r="M89" s="93" t="s">
        <v>19</v>
      </c>
      <c r="N89" s="94" t="s">
        <v>43</v>
      </c>
      <c r="O89" s="94" t="s">
        <v>205</v>
      </c>
      <c r="P89" s="94" t="s">
        <v>206</v>
      </c>
      <c r="Q89" s="94" t="s">
        <v>207</v>
      </c>
      <c r="R89" s="94" t="s">
        <v>208</v>
      </c>
      <c r="S89" s="94" t="s">
        <v>209</v>
      </c>
      <c r="T89" s="95" t="s">
        <v>210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211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P91+P104+P109+P138+P167</f>
        <v>0</v>
      </c>
      <c r="Q90" s="97"/>
      <c r="R90" s="194">
        <f>R91+R104+R109+R138+R167</f>
        <v>0</v>
      </c>
      <c r="S90" s="97"/>
      <c r="T90" s="195">
        <f>T91+T104+T109+T138+T167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183</v>
      </c>
      <c r="BK90" s="196">
        <f>BK91+BK104+BK109+BK138+BK167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3461</v>
      </c>
      <c r="F91" s="200" t="s">
        <v>2603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SUM(P92:P103)</f>
        <v>0</v>
      </c>
      <c r="Q91" s="205"/>
      <c r="R91" s="206">
        <f>SUM(R92:R103)</f>
        <v>0</v>
      </c>
      <c r="S91" s="205"/>
      <c r="T91" s="207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214</v>
      </c>
      <c r="BK91" s="210">
        <f>SUM(BK92:BK103)</f>
        <v>0</v>
      </c>
    </row>
    <row r="92" s="2" customFormat="1" ht="16.5" customHeight="1">
      <c r="A92" s="39"/>
      <c r="B92" s="40"/>
      <c r="C92" s="213" t="s">
        <v>80</v>
      </c>
      <c r="D92" s="213" t="s">
        <v>217</v>
      </c>
      <c r="E92" s="214" t="s">
        <v>3463</v>
      </c>
      <c r="F92" s="215" t="s">
        <v>5176</v>
      </c>
      <c r="G92" s="216" t="s">
        <v>523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222</v>
      </c>
      <c r="AT92" s="224" t="s">
        <v>217</v>
      </c>
      <c r="AU92" s="224" t="s">
        <v>80</v>
      </c>
      <c r="AY92" s="18" t="s">
        <v>214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222</v>
      </c>
      <c r="BM92" s="224" t="s">
        <v>82</v>
      </c>
    </row>
    <row r="93" s="2" customFormat="1">
      <c r="A93" s="39"/>
      <c r="B93" s="40"/>
      <c r="C93" s="41"/>
      <c r="D93" s="226" t="s">
        <v>224</v>
      </c>
      <c r="E93" s="41"/>
      <c r="F93" s="227" t="s">
        <v>5176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224</v>
      </c>
      <c r="AU93" s="18" t="s">
        <v>80</v>
      </c>
    </row>
    <row r="94" s="2" customFormat="1" ht="16.5" customHeight="1">
      <c r="A94" s="39"/>
      <c r="B94" s="40"/>
      <c r="C94" s="213" t="s">
        <v>82</v>
      </c>
      <c r="D94" s="213" t="s">
        <v>217</v>
      </c>
      <c r="E94" s="214" t="s">
        <v>3465</v>
      </c>
      <c r="F94" s="215" t="s">
        <v>5177</v>
      </c>
      <c r="G94" s="216" t="s">
        <v>523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222</v>
      </c>
      <c r="AT94" s="224" t="s">
        <v>217</v>
      </c>
      <c r="AU94" s="224" t="s">
        <v>80</v>
      </c>
      <c r="AY94" s="18" t="s">
        <v>214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222</v>
      </c>
      <c r="BM94" s="224" t="s">
        <v>222</v>
      </c>
    </row>
    <row r="95" s="2" customFormat="1">
      <c r="A95" s="39"/>
      <c r="B95" s="40"/>
      <c r="C95" s="41"/>
      <c r="D95" s="226" t="s">
        <v>224</v>
      </c>
      <c r="E95" s="41"/>
      <c r="F95" s="227" t="s">
        <v>5177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224</v>
      </c>
      <c r="AU95" s="18" t="s">
        <v>80</v>
      </c>
    </row>
    <row r="96" s="2" customFormat="1" ht="16.5" customHeight="1">
      <c r="A96" s="39"/>
      <c r="B96" s="40"/>
      <c r="C96" s="213" t="s">
        <v>236</v>
      </c>
      <c r="D96" s="213" t="s">
        <v>217</v>
      </c>
      <c r="E96" s="214" t="s">
        <v>3467</v>
      </c>
      <c r="F96" s="215" t="s">
        <v>5178</v>
      </c>
      <c r="G96" s="216" t="s">
        <v>523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222</v>
      </c>
      <c r="AT96" s="224" t="s">
        <v>217</v>
      </c>
      <c r="AU96" s="224" t="s">
        <v>80</v>
      </c>
      <c r="AY96" s="18" t="s">
        <v>214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222</v>
      </c>
      <c r="BM96" s="224" t="s">
        <v>259</v>
      </c>
    </row>
    <row r="97" s="2" customFormat="1">
      <c r="A97" s="39"/>
      <c r="B97" s="40"/>
      <c r="C97" s="41"/>
      <c r="D97" s="226" t="s">
        <v>224</v>
      </c>
      <c r="E97" s="41"/>
      <c r="F97" s="227" t="s">
        <v>5178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224</v>
      </c>
      <c r="AU97" s="18" t="s">
        <v>80</v>
      </c>
    </row>
    <row r="98" s="2" customFormat="1" ht="16.5" customHeight="1">
      <c r="A98" s="39"/>
      <c r="B98" s="40"/>
      <c r="C98" s="213" t="s">
        <v>222</v>
      </c>
      <c r="D98" s="213" t="s">
        <v>217</v>
      </c>
      <c r="E98" s="214" t="s">
        <v>3469</v>
      </c>
      <c r="F98" s="215" t="s">
        <v>5179</v>
      </c>
      <c r="G98" s="216" t="s">
        <v>523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222</v>
      </c>
      <c r="AT98" s="224" t="s">
        <v>217</v>
      </c>
      <c r="AU98" s="224" t="s">
        <v>80</v>
      </c>
      <c r="AY98" s="18" t="s">
        <v>214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222</v>
      </c>
      <c r="BM98" s="224" t="s">
        <v>215</v>
      </c>
    </row>
    <row r="99" s="2" customFormat="1">
      <c r="A99" s="39"/>
      <c r="B99" s="40"/>
      <c r="C99" s="41"/>
      <c r="D99" s="226" t="s">
        <v>224</v>
      </c>
      <c r="E99" s="41"/>
      <c r="F99" s="227" t="s">
        <v>5179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224</v>
      </c>
      <c r="AU99" s="18" t="s">
        <v>80</v>
      </c>
    </row>
    <row r="100" s="2" customFormat="1" ht="16.5" customHeight="1">
      <c r="A100" s="39"/>
      <c r="B100" s="40"/>
      <c r="C100" s="213" t="s">
        <v>253</v>
      </c>
      <c r="D100" s="213" t="s">
        <v>217</v>
      </c>
      <c r="E100" s="214" t="s">
        <v>3471</v>
      </c>
      <c r="F100" s="215" t="s">
        <v>5180</v>
      </c>
      <c r="G100" s="216" t="s">
        <v>523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222</v>
      </c>
      <c r="AT100" s="224" t="s">
        <v>217</v>
      </c>
      <c r="AU100" s="224" t="s">
        <v>80</v>
      </c>
      <c r="AY100" s="18" t="s">
        <v>214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222</v>
      </c>
      <c r="BM100" s="224" t="s">
        <v>274</v>
      </c>
    </row>
    <row r="101" s="2" customFormat="1">
      <c r="A101" s="39"/>
      <c r="B101" s="40"/>
      <c r="C101" s="41"/>
      <c r="D101" s="226" t="s">
        <v>224</v>
      </c>
      <c r="E101" s="41"/>
      <c r="F101" s="227" t="s">
        <v>5180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224</v>
      </c>
      <c r="AU101" s="18" t="s">
        <v>80</v>
      </c>
    </row>
    <row r="102" s="2" customFormat="1" ht="37.8" customHeight="1">
      <c r="A102" s="39"/>
      <c r="B102" s="40"/>
      <c r="C102" s="213" t="s">
        <v>259</v>
      </c>
      <c r="D102" s="213" t="s">
        <v>217</v>
      </c>
      <c r="E102" s="214" t="s">
        <v>3473</v>
      </c>
      <c r="F102" s="215" t="s">
        <v>5181</v>
      </c>
      <c r="G102" s="216" t="s">
        <v>523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222</v>
      </c>
      <c r="AT102" s="224" t="s">
        <v>217</v>
      </c>
      <c r="AU102" s="224" t="s">
        <v>80</v>
      </c>
      <c r="AY102" s="18" t="s">
        <v>214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222</v>
      </c>
      <c r="BM102" s="224" t="s">
        <v>8</v>
      </c>
    </row>
    <row r="103" s="2" customFormat="1">
      <c r="A103" s="39"/>
      <c r="B103" s="40"/>
      <c r="C103" s="41"/>
      <c r="D103" s="226" t="s">
        <v>224</v>
      </c>
      <c r="E103" s="41"/>
      <c r="F103" s="227" t="s">
        <v>5182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224</v>
      </c>
      <c r="AU103" s="18" t="s">
        <v>80</v>
      </c>
    </row>
    <row r="104" s="12" customFormat="1" ht="25.92" customHeight="1">
      <c r="A104" s="12"/>
      <c r="B104" s="197"/>
      <c r="C104" s="198"/>
      <c r="D104" s="199" t="s">
        <v>72</v>
      </c>
      <c r="E104" s="200" t="s">
        <v>3570</v>
      </c>
      <c r="F104" s="200" t="s">
        <v>2607</v>
      </c>
      <c r="G104" s="198"/>
      <c r="H104" s="198"/>
      <c r="I104" s="201"/>
      <c r="J104" s="202">
        <f>BK104</f>
        <v>0</v>
      </c>
      <c r="K104" s="198"/>
      <c r="L104" s="203"/>
      <c r="M104" s="204"/>
      <c r="N104" s="205"/>
      <c r="O104" s="205"/>
      <c r="P104" s="206">
        <f>SUM(P105:P108)</f>
        <v>0</v>
      </c>
      <c r="Q104" s="205"/>
      <c r="R104" s="206">
        <f>SUM(R105:R108)</f>
        <v>0</v>
      </c>
      <c r="S104" s="205"/>
      <c r="T104" s="207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80</v>
      </c>
      <c r="AT104" s="209" t="s">
        <v>72</v>
      </c>
      <c r="AU104" s="209" t="s">
        <v>73</v>
      </c>
      <c r="AY104" s="208" t="s">
        <v>214</v>
      </c>
      <c r="BK104" s="210">
        <f>SUM(BK105:BK108)</f>
        <v>0</v>
      </c>
    </row>
    <row r="105" s="2" customFormat="1" ht="24.15" customHeight="1">
      <c r="A105" s="39"/>
      <c r="B105" s="40"/>
      <c r="C105" s="213" t="s">
        <v>263</v>
      </c>
      <c r="D105" s="213" t="s">
        <v>217</v>
      </c>
      <c r="E105" s="214" t="s">
        <v>3475</v>
      </c>
      <c r="F105" s="215" t="s">
        <v>5183</v>
      </c>
      <c r="G105" s="216" t="s">
        <v>523</v>
      </c>
      <c r="H105" s="217">
        <v>1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222</v>
      </c>
      <c r="AT105" s="224" t="s">
        <v>217</v>
      </c>
      <c r="AU105" s="224" t="s">
        <v>80</v>
      </c>
      <c r="AY105" s="18" t="s">
        <v>214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222</v>
      </c>
      <c r="BM105" s="224" t="s">
        <v>292</v>
      </c>
    </row>
    <row r="106" s="2" customFormat="1">
      <c r="A106" s="39"/>
      <c r="B106" s="40"/>
      <c r="C106" s="41"/>
      <c r="D106" s="226" t="s">
        <v>224</v>
      </c>
      <c r="E106" s="41"/>
      <c r="F106" s="227" t="s">
        <v>5183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224</v>
      </c>
      <c r="AU106" s="18" t="s">
        <v>80</v>
      </c>
    </row>
    <row r="107" s="2" customFormat="1" ht="16.5" customHeight="1">
      <c r="A107" s="39"/>
      <c r="B107" s="40"/>
      <c r="C107" s="213" t="s">
        <v>215</v>
      </c>
      <c r="D107" s="213" t="s">
        <v>217</v>
      </c>
      <c r="E107" s="214" t="s">
        <v>3477</v>
      </c>
      <c r="F107" s="215" t="s">
        <v>2778</v>
      </c>
      <c r="G107" s="216" t="s">
        <v>523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222</v>
      </c>
      <c r="AT107" s="224" t="s">
        <v>217</v>
      </c>
      <c r="AU107" s="224" t="s">
        <v>80</v>
      </c>
      <c r="AY107" s="18" t="s">
        <v>214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222</v>
      </c>
      <c r="BM107" s="224" t="s">
        <v>250</v>
      </c>
    </row>
    <row r="108" s="2" customFormat="1">
      <c r="A108" s="39"/>
      <c r="B108" s="40"/>
      <c r="C108" s="41"/>
      <c r="D108" s="226" t="s">
        <v>224</v>
      </c>
      <c r="E108" s="41"/>
      <c r="F108" s="227" t="s">
        <v>2778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224</v>
      </c>
      <c r="AU108" s="18" t="s">
        <v>80</v>
      </c>
    </row>
    <row r="109" s="12" customFormat="1" ht="25.92" customHeight="1">
      <c r="A109" s="12"/>
      <c r="B109" s="197"/>
      <c r="C109" s="198"/>
      <c r="D109" s="199" t="s">
        <v>72</v>
      </c>
      <c r="E109" s="200" t="s">
        <v>3678</v>
      </c>
      <c r="F109" s="200" t="s">
        <v>2612</v>
      </c>
      <c r="G109" s="198"/>
      <c r="H109" s="198"/>
      <c r="I109" s="201"/>
      <c r="J109" s="202">
        <f>BK109</f>
        <v>0</v>
      </c>
      <c r="K109" s="198"/>
      <c r="L109" s="203"/>
      <c r="M109" s="204"/>
      <c r="N109" s="205"/>
      <c r="O109" s="205"/>
      <c r="P109" s="206">
        <f>SUM(P110:P137)</f>
        <v>0</v>
      </c>
      <c r="Q109" s="205"/>
      <c r="R109" s="206">
        <f>SUM(R110:R137)</f>
        <v>0</v>
      </c>
      <c r="S109" s="205"/>
      <c r="T109" s="207">
        <f>SUM(T110:T137)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8" t="s">
        <v>80</v>
      </c>
      <c r="AT109" s="209" t="s">
        <v>72</v>
      </c>
      <c r="AU109" s="209" t="s">
        <v>73</v>
      </c>
      <c r="AY109" s="208" t="s">
        <v>214</v>
      </c>
      <c r="BK109" s="210">
        <f>SUM(BK110:BK137)</f>
        <v>0</v>
      </c>
    </row>
    <row r="110" s="2" customFormat="1" ht="16.5" customHeight="1">
      <c r="A110" s="39"/>
      <c r="B110" s="40"/>
      <c r="C110" s="213" t="s">
        <v>270</v>
      </c>
      <c r="D110" s="213" t="s">
        <v>217</v>
      </c>
      <c r="E110" s="214" t="s">
        <v>3480</v>
      </c>
      <c r="F110" s="215" t="s">
        <v>2618</v>
      </c>
      <c r="G110" s="216" t="s">
        <v>523</v>
      </c>
      <c r="H110" s="217">
        <v>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222</v>
      </c>
      <c r="AT110" s="224" t="s">
        <v>217</v>
      </c>
      <c r="AU110" s="224" t="s">
        <v>80</v>
      </c>
      <c r="AY110" s="18" t="s">
        <v>214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222</v>
      </c>
      <c r="BM110" s="224" t="s">
        <v>307</v>
      </c>
    </row>
    <row r="111" s="2" customFormat="1">
      <c r="A111" s="39"/>
      <c r="B111" s="40"/>
      <c r="C111" s="41"/>
      <c r="D111" s="226" t="s">
        <v>224</v>
      </c>
      <c r="E111" s="41"/>
      <c r="F111" s="227" t="s">
        <v>2618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224</v>
      </c>
      <c r="AU111" s="18" t="s">
        <v>80</v>
      </c>
    </row>
    <row r="112" s="2" customFormat="1" ht="24.15" customHeight="1">
      <c r="A112" s="39"/>
      <c r="B112" s="40"/>
      <c r="C112" s="213" t="s">
        <v>274</v>
      </c>
      <c r="D112" s="213" t="s">
        <v>217</v>
      </c>
      <c r="E112" s="214" t="s">
        <v>3484</v>
      </c>
      <c r="F112" s="215" t="s">
        <v>5184</v>
      </c>
      <c r="G112" s="216" t="s">
        <v>523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222</v>
      </c>
      <c r="AT112" s="224" t="s">
        <v>217</v>
      </c>
      <c r="AU112" s="224" t="s">
        <v>80</v>
      </c>
      <c r="AY112" s="18" t="s">
        <v>214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222</v>
      </c>
      <c r="BM112" s="224" t="s">
        <v>315</v>
      </c>
    </row>
    <row r="113" s="2" customFormat="1">
      <c r="A113" s="39"/>
      <c r="B113" s="40"/>
      <c r="C113" s="41"/>
      <c r="D113" s="226" t="s">
        <v>224</v>
      </c>
      <c r="E113" s="41"/>
      <c r="F113" s="227" t="s">
        <v>5184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224</v>
      </c>
      <c r="AU113" s="18" t="s">
        <v>80</v>
      </c>
    </row>
    <row r="114" s="2" customFormat="1" ht="16.5" customHeight="1">
      <c r="A114" s="39"/>
      <c r="B114" s="40"/>
      <c r="C114" s="213" t="s">
        <v>281</v>
      </c>
      <c r="D114" s="213" t="s">
        <v>217</v>
      </c>
      <c r="E114" s="214" t="s">
        <v>3487</v>
      </c>
      <c r="F114" s="215" t="s">
        <v>2626</v>
      </c>
      <c r="G114" s="216" t="s">
        <v>523</v>
      </c>
      <c r="H114" s="217">
        <v>3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222</v>
      </c>
      <c r="AT114" s="224" t="s">
        <v>217</v>
      </c>
      <c r="AU114" s="224" t="s">
        <v>80</v>
      </c>
      <c r="AY114" s="18" t="s">
        <v>214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222</v>
      </c>
      <c r="BM114" s="224" t="s">
        <v>325</v>
      </c>
    </row>
    <row r="115" s="2" customFormat="1">
      <c r="A115" s="39"/>
      <c r="B115" s="40"/>
      <c r="C115" s="41"/>
      <c r="D115" s="226" t="s">
        <v>224</v>
      </c>
      <c r="E115" s="41"/>
      <c r="F115" s="227" t="s">
        <v>2627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224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217</v>
      </c>
      <c r="E116" s="214" t="s">
        <v>3489</v>
      </c>
      <c r="F116" s="215" t="s">
        <v>2629</v>
      </c>
      <c r="G116" s="216" t="s">
        <v>523</v>
      </c>
      <c r="H116" s="217">
        <v>3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222</v>
      </c>
      <c r="AT116" s="224" t="s">
        <v>217</v>
      </c>
      <c r="AU116" s="224" t="s">
        <v>80</v>
      </c>
      <c r="AY116" s="18" t="s">
        <v>214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222</v>
      </c>
      <c r="BM116" s="224" t="s">
        <v>338</v>
      </c>
    </row>
    <row r="117" s="2" customFormat="1">
      <c r="A117" s="39"/>
      <c r="B117" s="40"/>
      <c r="C117" s="41"/>
      <c r="D117" s="226" t="s">
        <v>224</v>
      </c>
      <c r="E117" s="41"/>
      <c r="F117" s="227" t="s">
        <v>2629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224</v>
      </c>
      <c r="AU117" s="18" t="s">
        <v>80</v>
      </c>
    </row>
    <row r="118" s="2" customFormat="1" ht="16.5" customHeight="1">
      <c r="A118" s="39"/>
      <c r="B118" s="40"/>
      <c r="C118" s="213" t="s">
        <v>288</v>
      </c>
      <c r="D118" s="213" t="s">
        <v>217</v>
      </c>
      <c r="E118" s="214" t="s">
        <v>3491</v>
      </c>
      <c r="F118" s="215" t="s">
        <v>2780</v>
      </c>
      <c r="G118" s="216" t="s">
        <v>523</v>
      </c>
      <c r="H118" s="217">
        <v>3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222</v>
      </c>
      <c r="AT118" s="224" t="s">
        <v>217</v>
      </c>
      <c r="AU118" s="224" t="s">
        <v>80</v>
      </c>
      <c r="AY118" s="18" t="s">
        <v>214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222</v>
      </c>
      <c r="BM118" s="224" t="s">
        <v>352</v>
      </c>
    </row>
    <row r="119" s="2" customFormat="1">
      <c r="A119" s="39"/>
      <c r="B119" s="40"/>
      <c r="C119" s="41"/>
      <c r="D119" s="226" t="s">
        <v>224</v>
      </c>
      <c r="E119" s="41"/>
      <c r="F119" s="227" t="s">
        <v>2780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80</v>
      </c>
    </row>
    <row r="120" s="2" customFormat="1" ht="16.5" customHeight="1">
      <c r="A120" s="39"/>
      <c r="B120" s="40"/>
      <c r="C120" s="213" t="s">
        <v>292</v>
      </c>
      <c r="D120" s="213" t="s">
        <v>217</v>
      </c>
      <c r="E120" s="214" t="s">
        <v>1513</v>
      </c>
      <c r="F120" s="215" t="s">
        <v>2781</v>
      </c>
      <c r="G120" s="216" t="s">
        <v>523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222</v>
      </c>
      <c r="AT120" s="224" t="s">
        <v>217</v>
      </c>
      <c r="AU120" s="224" t="s">
        <v>80</v>
      </c>
      <c r="AY120" s="18" t="s">
        <v>214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222</v>
      </c>
      <c r="BM120" s="224" t="s">
        <v>364</v>
      </c>
    </row>
    <row r="121" s="2" customFormat="1">
      <c r="A121" s="39"/>
      <c r="B121" s="40"/>
      <c r="C121" s="41"/>
      <c r="D121" s="226" t="s">
        <v>224</v>
      </c>
      <c r="E121" s="41"/>
      <c r="F121" s="227" t="s">
        <v>2781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224</v>
      </c>
      <c r="AU121" s="18" t="s">
        <v>80</v>
      </c>
    </row>
    <row r="122" s="2" customFormat="1" ht="16.5" customHeight="1">
      <c r="A122" s="39"/>
      <c r="B122" s="40"/>
      <c r="C122" s="213" t="s">
        <v>296</v>
      </c>
      <c r="D122" s="213" t="s">
        <v>217</v>
      </c>
      <c r="E122" s="214" t="s">
        <v>1499</v>
      </c>
      <c r="F122" s="215" t="s">
        <v>2635</v>
      </c>
      <c r="G122" s="216" t="s">
        <v>523</v>
      </c>
      <c r="H122" s="217">
        <v>0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222</v>
      </c>
      <c r="AT122" s="224" t="s">
        <v>217</v>
      </c>
      <c r="AU122" s="224" t="s">
        <v>80</v>
      </c>
      <c r="AY122" s="18" t="s">
        <v>214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222</v>
      </c>
      <c r="BM122" s="224" t="s">
        <v>372</v>
      </c>
    </row>
    <row r="123" s="2" customFormat="1">
      <c r="A123" s="39"/>
      <c r="B123" s="40"/>
      <c r="C123" s="41"/>
      <c r="D123" s="226" t="s">
        <v>224</v>
      </c>
      <c r="E123" s="41"/>
      <c r="F123" s="227" t="s">
        <v>2635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224</v>
      </c>
      <c r="AU123" s="18" t="s">
        <v>80</v>
      </c>
    </row>
    <row r="124" s="2" customFormat="1" ht="16.5" customHeight="1">
      <c r="A124" s="39"/>
      <c r="B124" s="40"/>
      <c r="C124" s="213" t="s">
        <v>250</v>
      </c>
      <c r="D124" s="213" t="s">
        <v>217</v>
      </c>
      <c r="E124" s="214" t="s">
        <v>3174</v>
      </c>
      <c r="F124" s="215" t="s">
        <v>2639</v>
      </c>
      <c r="G124" s="216" t="s">
        <v>523</v>
      </c>
      <c r="H124" s="217">
        <v>0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222</v>
      </c>
      <c r="AT124" s="224" t="s">
        <v>217</v>
      </c>
      <c r="AU124" s="224" t="s">
        <v>80</v>
      </c>
      <c r="AY124" s="18" t="s">
        <v>214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222</v>
      </c>
      <c r="BM124" s="224" t="s">
        <v>257</v>
      </c>
    </row>
    <row r="125" s="2" customFormat="1">
      <c r="A125" s="39"/>
      <c r="B125" s="40"/>
      <c r="C125" s="41"/>
      <c r="D125" s="226" t="s">
        <v>224</v>
      </c>
      <c r="E125" s="41"/>
      <c r="F125" s="227" t="s">
        <v>2639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224</v>
      </c>
      <c r="AU125" s="18" t="s">
        <v>80</v>
      </c>
    </row>
    <row r="126" s="2" customFormat="1" ht="16.5" customHeight="1">
      <c r="A126" s="39"/>
      <c r="B126" s="40"/>
      <c r="C126" s="213" t="s">
        <v>303</v>
      </c>
      <c r="D126" s="213" t="s">
        <v>217</v>
      </c>
      <c r="E126" s="214" t="s">
        <v>3493</v>
      </c>
      <c r="F126" s="215" t="s">
        <v>2641</v>
      </c>
      <c r="G126" s="216" t="s">
        <v>523</v>
      </c>
      <c r="H126" s="217">
        <v>0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222</v>
      </c>
      <c r="AT126" s="224" t="s">
        <v>217</v>
      </c>
      <c r="AU126" s="224" t="s">
        <v>80</v>
      </c>
      <c r="AY126" s="18" t="s">
        <v>214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222</v>
      </c>
      <c r="BM126" s="224" t="s">
        <v>395</v>
      </c>
    </row>
    <row r="127" s="2" customFormat="1">
      <c r="A127" s="39"/>
      <c r="B127" s="40"/>
      <c r="C127" s="41"/>
      <c r="D127" s="226" t="s">
        <v>224</v>
      </c>
      <c r="E127" s="41"/>
      <c r="F127" s="227" t="s">
        <v>2641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224</v>
      </c>
      <c r="AU127" s="18" t="s">
        <v>80</v>
      </c>
    </row>
    <row r="128" s="2" customFormat="1" ht="16.5" customHeight="1">
      <c r="A128" s="39"/>
      <c r="B128" s="40"/>
      <c r="C128" s="213" t="s">
        <v>307</v>
      </c>
      <c r="D128" s="213" t="s">
        <v>217</v>
      </c>
      <c r="E128" s="214" t="s">
        <v>3495</v>
      </c>
      <c r="F128" s="215" t="s">
        <v>2814</v>
      </c>
      <c r="G128" s="216" t="s">
        <v>523</v>
      </c>
      <c r="H128" s="217">
        <v>3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222</v>
      </c>
      <c r="AT128" s="224" t="s">
        <v>217</v>
      </c>
      <c r="AU128" s="224" t="s">
        <v>80</v>
      </c>
      <c r="AY128" s="18" t="s">
        <v>214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222</v>
      </c>
      <c r="BM128" s="224" t="s">
        <v>407</v>
      </c>
    </row>
    <row r="129" s="2" customFormat="1">
      <c r="A129" s="39"/>
      <c r="B129" s="40"/>
      <c r="C129" s="41"/>
      <c r="D129" s="226" t="s">
        <v>224</v>
      </c>
      <c r="E129" s="41"/>
      <c r="F129" s="227" t="s">
        <v>2814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224</v>
      </c>
      <c r="AU129" s="18" t="s">
        <v>80</v>
      </c>
    </row>
    <row r="130" s="2" customFormat="1" ht="16.5" customHeight="1">
      <c r="A130" s="39"/>
      <c r="B130" s="40"/>
      <c r="C130" s="213" t="s">
        <v>311</v>
      </c>
      <c r="D130" s="213" t="s">
        <v>217</v>
      </c>
      <c r="E130" s="214" t="s">
        <v>3497</v>
      </c>
      <c r="F130" s="215" t="s">
        <v>2645</v>
      </c>
      <c r="G130" s="216" t="s">
        <v>523</v>
      </c>
      <c r="H130" s="217">
        <v>0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222</v>
      </c>
      <c r="AT130" s="224" t="s">
        <v>217</v>
      </c>
      <c r="AU130" s="224" t="s">
        <v>80</v>
      </c>
      <c r="AY130" s="18" t="s">
        <v>214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222</v>
      </c>
      <c r="BM130" s="224" t="s">
        <v>421</v>
      </c>
    </row>
    <row r="131" s="2" customFormat="1">
      <c r="A131" s="39"/>
      <c r="B131" s="40"/>
      <c r="C131" s="41"/>
      <c r="D131" s="226" t="s">
        <v>224</v>
      </c>
      <c r="E131" s="41"/>
      <c r="F131" s="227" t="s">
        <v>2645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224</v>
      </c>
      <c r="AU131" s="18" t="s">
        <v>80</v>
      </c>
    </row>
    <row r="132" s="2" customFormat="1" ht="16.5" customHeight="1">
      <c r="A132" s="39"/>
      <c r="B132" s="40"/>
      <c r="C132" s="213" t="s">
        <v>315</v>
      </c>
      <c r="D132" s="213" t="s">
        <v>217</v>
      </c>
      <c r="E132" s="214" t="s">
        <v>3499</v>
      </c>
      <c r="F132" s="215" t="s">
        <v>2783</v>
      </c>
      <c r="G132" s="216" t="s">
        <v>523</v>
      </c>
      <c r="H132" s="217">
        <v>3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222</v>
      </c>
      <c r="AT132" s="224" t="s">
        <v>217</v>
      </c>
      <c r="AU132" s="224" t="s">
        <v>80</v>
      </c>
      <c r="AY132" s="18" t="s">
        <v>214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222</v>
      </c>
      <c r="BM132" s="224" t="s">
        <v>433</v>
      </c>
    </row>
    <row r="133" s="2" customFormat="1">
      <c r="A133" s="39"/>
      <c r="B133" s="40"/>
      <c r="C133" s="41"/>
      <c r="D133" s="226" t="s">
        <v>224</v>
      </c>
      <c r="E133" s="41"/>
      <c r="F133" s="227" t="s">
        <v>2783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80</v>
      </c>
    </row>
    <row r="134" s="2" customFormat="1" ht="16.5" customHeight="1">
      <c r="A134" s="39"/>
      <c r="B134" s="40"/>
      <c r="C134" s="213" t="s">
        <v>7</v>
      </c>
      <c r="D134" s="213" t="s">
        <v>217</v>
      </c>
      <c r="E134" s="214" t="s">
        <v>3501</v>
      </c>
      <c r="F134" s="215" t="s">
        <v>2815</v>
      </c>
      <c r="G134" s="216" t="s">
        <v>523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222</v>
      </c>
      <c r="AT134" s="224" t="s">
        <v>217</v>
      </c>
      <c r="AU134" s="224" t="s">
        <v>80</v>
      </c>
      <c r="AY134" s="18" t="s">
        <v>214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222</v>
      </c>
      <c r="BM134" s="224" t="s">
        <v>443</v>
      </c>
    </row>
    <row r="135" s="2" customFormat="1">
      <c r="A135" s="39"/>
      <c r="B135" s="40"/>
      <c r="C135" s="41"/>
      <c r="D135" s="226" t="s">
        <v>224</v>
      </c>
      <c r="E135" s="41"/>
      <c r="F135" s="227" t="s">
        <v>2815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224</v>
      </c>
      <c r="AU135" s="18" t="s">
        <v>80</v>
      </c>
    </row>
    <row r="136" s="2" customFormat="1" ht="16.5" customHeight="1">
      <c r="A136" s="39"/>
      <c r="B136" s="40"/>
      <c r="C136" s="213" t="s">
        <v>325</v>
      </c>
      <c r="D136" s="213" t="s">
        <v>217</v>
      </c>
      <c r="E136" s="214" t="s">
        <v>3503</v>
      </c>
      <c r="F136" s="215" t="s">
        <v>2786</v>
      </c>
      <c r="G136" s="216" t="s">
        <v>523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222</v>
      </c>
      <c r="AT136" s="224" t="s">
        <v>217</v>
      </c>
      <c r="AU136" s="224" t="s">
        <v>80</v>
      </c>
      <c r="AY136" s="18" t="s">
        <v>214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222</v>
      </c>
      <c r="BM136" s="224" t="s">
        <v>455</v>
      </c>
    </row>
    <row r="137" s="2" customFormat="1">
      <c r="A137" s="39"/>
      <c r="B137" s="40"/>
      <c r="C137" s="41"/>
      <c r="D137" s="226" t="s">
        <v>224</v>
      </c>
      <c r="E137" s="41"/>
      <c r="F137" s="227" t="s">
        <v>2786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80</v>
      </c>
    </row>
    <row r="138" s="12" customFormat="1" ht="25.92" customHeight="1">
      <c r="A138" s="12"/>
      <c r="B138" s="197"/>
      <c r="C138" s="198"/>
      <c r="D138" s="199" t="s">
        <v>72</v>
      </c>
      <c r="E138" s="200" t="s">
        <v>5185</v>
      </c>
      <c r="F138" s="200" t="s">
        <v>2662</v>
      </c>
      <c r="G138" s="198"/>
      <c r="H138" s="198"/>
      <c r="I138" s="201"/>
      <c r="J138" s="202">
        <f>BK138</f>
        <v>0</v>
      </c>
      <c r="K138" s="198"/>
      <c r="L138" s="203"/>
      <c r="M138" s="204"/>
      <c r="N138" s="205"/>
      <c r="O138" s="205"/>
      <c r="P138" s="206">
        <f>SUM(P139:P166)</f>
        <v>0</v>
      </c>
      <c r="Q138" s="205"/>
      <c r="R138" s="206">
        <f>SUM(R139:R166)</f>
        <v>0</v>
      </c>
      <c r="S138" s="205"/>
      <c r="T138" s="207">
        <f>SUM(T139:T166)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80</v>
      </c>
      <c r="AT138" s="209" t="s">
        <v>72</v>
      </c>
      <c r="AU138" s="209" t="s">
        <v>73</v>
      </c>
      <c r="AY138" s="208" t="s">
        <v>214</v>
      </c>
      <c r="BK138" s="210">
        <f>SUM(BK139:BK166)</f>
        <v>0</v>
      </c>
    </row>
    <row r="139" s="2" customFormat="1" ht="16.5" customHeight="1">
      <c r="A139" s="39"/>
      <c r="B139" s="40"/>
      <c r="C139" s="213" t="s">
        <v>331</v>
      </c>
      <c r="D139" s="213" t="s">
        <v>217</v>
      </c>
      <c r="E139" s="214" t="s">
        <v>3505</v>
      </c>
      <c r="F139" s="215" t="s">
        <v>2666</v>
      </c>
      <c r="G139" s="216" t="s">
        <v>523</v>
      </c>
      <c r="H139" s="217">
        <v>7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222</v>
      </c>
      <c r="AT139" s="224" t="s">
        <v>217</v>
      </c>
      <c r="AU139" s="224" t="s">
        <v>80</v>
      </c>
      <c r="AY139" s="18" t="s">
        <v>214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222</v>
      </c>
      <c r="BM139" s="224" t="s">
        <v>464</v>
      </c>
    </row>
    <row r="140" s="2" customFormat="1">
      <c r="A140" s="39"/>
      <c r="B140" s="40"/>
      <c r="C140" s="41"/>
      <c r="D140" s="226" t="s">
        <v>224</v>
      </c>
      <c r="E140" s="41"/>
      <c r="F140" s="227" t="s">
        <v>2666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80</v>
      </c>
    </row>
    <row r="141" s="2" customFormat="1" ht="16.5" customHeight="1">
      <c r="A141" s="39"/>
      <c r="B141" s="40"/>
      <c r="C141" s="213" t="s">
        <v>338</v>
      </c>
      <c r="D141" s="213" t="s">
        <v>217</v>
      </c>
      <c r="E141" s="214" t="s">
        <v>3507</v>
      </c>
      <c r="F141" s="215" t="s">
        <v>2668</v>
      </c>
      <c r="G141" s="216" t="s">
        <v>523</v>
      </c>
      <c r="H141" s="217">
        <v>14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222</v>
      </c>
      <c r="AT141" s="224" t="s">
        <v>217</v>
      </c>
      <c r="AU141" s="224" t="s">
        <v>80</v>
      </c>
      <c r="AY141" s="18" t="s">
        <v>214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222</v>
      </c>
      <c r="BM141" s="224" t="s">
        <v>476</v>
      </c>
    </row>
    <row r="142" s="2" customFormat="1">
      <c r="A142" s="39"/>
      <c r="B142" s="40"/>
      <c r="C142" s="41"/>
      <c r="D142" s="226" t="s">
        <v>224</v>
      </c>
      <c r="E142" s="41"/>
      <c r="F142" s="227" t="s">
        <v>2668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80</v>
      </c>
    </row>
    <row r="143" s="2" customFormat="1" ht="16.5" customHeight="1">
      <c r="A143" s="39"/>
      <c r="B143" s="40"/>
      <c r="C143" s="213" t="s">
        <v>346</v>
      </c>
      <c r="D143" s="213" t="s">
        <v>217</v>
      </c>
      <c r="E143" s="214" t="s">
        <v>3509</v>
      </c>
      <c r="F143" s="215" t="s">
        <v>2670</v>
      </c>
      <c r="G143" s="216" t="s">
        <v>523</v>
      </c>
      <c r="H143" s="217">
        <v>7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222</v>
      </c>
      <c r="AT143" s="224" t="s">
        <v>217</v>
      </c>
      <c r="AU143" s="224" t="s">
        <v>80</v>
      </c>
      <c r="AY143" s="18" t="s">
        <v>214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222</v>
      </c>
      <c r="BM143" s="224" t="s">
        <v>488</v>
      </c>
    </row>
    <row r="144" s="2" customFormat="1">
      <c r="A144" s="39"/>
      <c r="B144" s="40"/>
      <c r="C144" s="41"/>
      <c r="D144" s="226" t="s">
        <v>224</v>
      </c>
      <c r="E144" s="41"/>
      <c r="F144" s="227" t="s">
        <v>2670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80</v>
      </c>
    </row>
    <row r="145" s="2" customFormat="1" ht="16.5" customHeight="1">
      <c r="A145" s="39"/>
      <c r="B145" s="40"/>
      <c r="C145" s="213" t="s">
        <v>352</v>
      </c>
      <c r="D145" s="213" t="s">
        <v>217</v>
      </c>
      <c r="E145" s="214" t="s">
        <v>3511</v>
      </c>
      <c r="F145" s="215" t="s">
        <v>2672</v>
      </c>
      <c r="G145" s="216" t="s">
        <v>603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222</v>
      </c>
      <c r="AT145" s="224" t="s">
        <v>217</v>
      </c>
      <c r="AU145" s="224" t="s">
        <v>80</v>
      </c>
      <c r="AY145" s="18" t="s">
        <v>214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222</v>
      </c>
      <c r="BM145" s="224" t="s">
        <v>501</v>
      </c>
    </row>
    <row r="146" s="2" customFormat="1">
      <c r="A146" s="39"/>
      <c r="B146" s="40"/>
      <c r="C146" s="41"/>
      <c r="D146" s="226" t="s">
        <v>224</v>
      </c>
      <c r="E146" s="41"/>
      <c r="F146" s="227" t="s">
        <v>2672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80</v>
      </c>
    </row>
    <row r="147" s="2" customFormat="1" ht="16.5" customHeight="1">
      <c r="A147" s="39"/>
      <c r="B147" s="40"/>
      <c r="C147" s="213" t="s">
        <v>358</v>
      </c>
      <c r="D147" s="213" t="s">
        <v>217</v>
      </c>
      <c r="E147" s="214" t="s">
        <v>3513</v>
      </c>
      <c r="F147" s="215" t="s">
        <v>2674</v>
      </c>
      <c r="G147" s="216" t="s">
        <v>220</v>
      </c>
      <c r="H147" s="217">
        <v>32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222</v>
      </c>
      <c r="AT147" s="224" t="s">
        <v>217</v>
      </c>
      <c r="AU147" s="224" t="s">
        <v>80</v>
      </c>
      <c r="AY147" s="18" t="s">
        <v>214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222</v>
      </c>
      <c r="BM147" s="224" t="s">
        <v>514</v>
      </c>
    </row>
    <row r="148" s="2" customFormat="1">
      <c r="A148" s="39"/>
      <c r="B148" s="40"/>
      <c r="C148" s="41"/>
      <c r="D148" s="226" t="s">
        <v>224</v>
      </c>
      <c r="E148" s="41"/>
      <c r="F148" s="227" t="s">
        <v>2674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224</v>
      </c>
      <c r="AU148" s="18" t="s">
        <v>80</v>
      </c>
    </row>
    <row r="149" s="2" customFormat="1" ht="16.5" customHeight="1">
      <c r="A149" s="39"/>
      <c r="B149" s="40"/>
      <c r="C149" s="213" t="s">
        <v>364</v>
      </c>
      <c r="D149" s="213" t="s">
        <v>217</v>
      </c>
      <c r="E149" s="214" t="s">
        <v>3515</v>
      </c>
      <c r="F149" s="215" t="s">
        <v>2676</v>
      </c>
      <c r="G149" s="216" t="s">
        <v>603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222</v>
      </c>
      <c r="AT149" s="224" t="s">
        <v>217</v>
      </c>
      <c r="AU149" s="224" t="s">
        <v>80</v>
      </c>
      <c r="AY149" s="18" t="s">
        <v>214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222</v>
      </c>
      <c r="BM149" s="224" t="s">
        <v>526</v>
      </c>
    </row>
    <row r="150" s="2" customFormat="1">
      <c r="A150" s="39"/>
      <c r="B150" s="40"/>
      <c r="C150" s="41"/>
      <c r="D150" s="226" t="s">
        <v>224</v>
      </c>
      <c r="E150" s="41"/>
      <c r="F150" s="227" t="s">
        <v>2676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80</v>
      </c>
    </row>
    <row r="151" s="2" customFormat="1" ht="16.5" customHeight="1">
      <c r="A151" s="39"/>
      <c r="B151" s="40"/>
      <c r="C151" s="213" t="s">
        <v>368</v>
      </c>
      <c r="D151" s="213" t="s">
        <v>217</v>
      </c>
      <c r="E151" s="214" t="s">
        <v>3517</v>
      </c>
      <c r="F151" s="215" t="s">
        <v>2787</v>
      </c>
      <c r="G151" s="216" t="s">
        <v>220</v>
      </c>
      <c r="H151" s="217">
        <v>8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222</v>
      </c>
      <c r="AT151" s="224" t="s">
        <v>217</v>
      </c>
      <c r="AU151" s="224" t="s">
        <v>80</v>
      </c>
      <c r="AY151" s="18" t="s">
        <v>214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222</v>
      </c>
      <c r="BM151" s="224" t="s">
        <v>539</v>
      </c>
    </row>
    <row r="152" s="2" customFormat="1">
      <c r="A152" s="39"/>
      <c r="B152" s="40"/>
      <c r="C152" s="41"/>
      <c r="D152" s="226" t="s">
        <v>224</v>
      </c>
      <c r="E152" s="41"/>
      <c r="F152" s="227" t="s">
        <v>2787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224</v>
      </c>
      <c r="AU152" s="18" t="s">
        <v>80</v>
      </c>
    </row>
    <row r="153" s="2" customFormat="1" ht="16.5" customHeight="1">
      <c r="A153" s="39"/>
      <c r="B153" s="40"/>
      <c r="C153" s="213" t="s">
        <v>372</v>
      </c>
      <c r="D153" s="213" t="s">
        <v>217</v>
      </c>
      <c r="E153" s="214" t="s">
        <v>3519</v>
      </c>
      <c r="F153" s="215" t="s">
        <v>2682</v>
      </c>
      <c r="G153" s="216" t="s">
        <v>220</v>
      </c>
      <c r="H153" s="217">
        <v>8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222</v>
      </c>
      <c r="AT153" s="224" t="s">
        <v>217</v>
      </c>
      <c r="AU153" s="224" t="s">
        <v>80</v>
      </c>
      <c r="AY153" s="18" t="s">
        <v>214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222</v>
      </c>
      <c r="BM153" s="224" t="s">
        <v>548</v>
      </c>
    </row>
    <row r="154" s="2" customFormat="1">
      <c r="A154" s="39"/>
      <c r="B154" s="40"/>
      <c r="C154" s="41"/>
      <c r="D154" s="226" t="s">
        <v>224</v>
      </c>
      <c r="E154" s="41"/>
      <c r="F154" s="227" t="s">
        <v>2682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224</v>
      </c>
      <c r="AU154" s="18" t="s">
        <v>80</v>
      </c>
    </row>
    <row r="155" s="2" customFormat="1" ht="16.5" customHeight="1">
      <c r="A155" s="39"/>
      <c r="B155" s="40"/>
      <c r="C155" s="213" t="s">
        <v>376</v>
      </c>
      <c r="D155" s="213" t="s">
        <v>217</v>
      </c>
      <c r="E155" s="214" t="s">
        <v>3521</v>
      </c>
      <c r="F155" s="215" t="s">
        <v>2686</v>
      </c>
      <c r="G155" s="216" t="s">
        <v>220</v>
      </c>
      <c r="H155" s="217">
        <v>8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222</v>
      </c>
      <c r="AT155" s="224" t="s">
        <v>217</v>
      </c>
      <c r="AU155" s="224" t="s">
        <v>80</v>
      </c>
      <c r="AY155" s="18" t="s">
        <v>214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222</v>
      </c>
      <c r="BM155" s="224" t="s">
        <v>563</v>
      </c>
    </row>
    <row r="156" s="2" customFormat="1">
      <c r="A156" s="39"/>
      <c r="B156" s="40"/>
      <c r="C156" s="41"/>
      <c r="D156" s="226" t="s">
        <v>224</v>
      </c>
      <c r="E156" s="41"/>
      <c r="F156" s="227" t="s">
        <v>2686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224</v>
      </c>
      <c r="AU156" s="18" t="s">
        <v>80</v>
      </c>
    </row>
    <row r="157" s="2" customFormat="1" ht="16.5" customHeight="1">
      <c r="A157" s="39"/>
      <c r="B157" s="40"/>
      <c r="C157" s="213" t="s">
        <v>257</v>
      </c>
      <c r="D157" s="213" t="s">
        <v>217</v>
      </c>
      <c r="E157" s="214" t="s">
        <v>3177</v>
      </c>
      <c r="F157" s="215" t="s">
        <v>2688</v>
      </c>
      <c r="G157" s="216" t="s">
        <v>220</v>
      </c>
      <c r="H157" s="217">
        <v>27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222</v>
      </c>
      <c r="AT157" s="224" t="s">
        <v>217</v>
      </c>
      <c r="AU157" s="224" t="s">
        <v>80</v>
      </c>
      <c r="AY157" s="18" t="s">
        <v>214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222</v>
      </c>
      <c r="BM157" s="224" t="s">
        <v>334</v>
      </c>
    </row>
    <row r="158" s="2" customFormat="1">
      <c r="A158" s="39"/>
      <c r="B158" s="40"/>
      <c r="C158" s="41"/>
      <c r="D158" s="226" t="s">
        <v>224</v>
      </c>
      <c r="E158" s="41"/>
      <c r="F158" s="227" t="s">
        <v>2688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80</v>
      </c>
    </row>
    <row r="159" s="2" customFormat="1" ht="16.5" customHeight="1">
      <c r="A159" s="39"/>
      <c r="B159" s="40"/>
      <c r="C159" s="213" t="s">
        <v>389</v>
      </c>
      <c r="D159" s="213" t="s">
        <v>217</v>
      </c>
      <c r="E159" s="214" t="s">
        <v>3181</v>
      </c>
      <c r="F159" s="215" t="s">
        <v>2690</v>
      </c>
      <c r="G159" s="216" t="s">
        <v>220</v>
      </c>
      <c r="H159" s="217">
        <v>54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222</v>
      </c>
      <c r="AT159" s="224" t="s">
        <v>217</v>
      </c>
      <c r="AU159" s="224" t="s">
        <v>80</v>
      </c>
      <c r="AY159" s="18" t="s">
        <v>214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222</v>
      </c>
      <c r="BM159" s="224" t="s">
        <v>582</v>
      </c>
    </row>
    <row r="160" s="2" customFormat="1">
      <c r="A160" s="39"/>
      <c r="B160" s="40"/>
      <c r="C160" s="41"/>
      <c r="D160" s="226" t="s">
        <v>224</v>
      </c>
      <c r="E160" s="41"/>
      <c r="F160" s="227" t="s">
        <v>2690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80</v>
      </c>
    </row>
    <row r="161" s="2" customFormat="1" ht="16.5" customHeight="1">
      <c r="A161" s="39"/>
      <c r="B161" s="40"/>
      <c r="C161" s="213" t="s">
        <v>395</v>
      </c>
      <c r="D161" s="213" t="s">
        <v>217</v>
      </c>
      <c r="E161" s="214" t="s">
        <v>3523</v>
      </c>
      <c r="F161" s="215" t="s">
        <v>2692</v>
      </c>
      <c r="G161" s="216" t="s">
        <v>220</v>
      </c>
      <c r="H161" s="217">
        <v>8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222</v>
      </c>
      <c r="AT161" s="224" t="s">
        <v>217</v>
      </c>
      <c r="AU161" s="224" t="s">
        <v>80</v>
      </c>
      <c r="AY161" s="18" t="s">
        <v>214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222</v>
      </c>
      <c r="BM161" s="224" t="s">
        <v>594</v>
      </c>
    </row>
    <row r="162" s="2" customFormat="1">
      <c r="A162" s="39"/>
      <c r="B162" s="40"/>
      <c r="C162" s="41"/>
      <c r="D162" s="226" t="s">
        <v>224</v>
      </c>
      <c r="E162" s="41"/>
      <c r="F162" s="227" t="s">
        <v>2692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224</v>
      </c>
      <c r="AU162" s="18" t="s">
        <v>80</v>
      </c>
    </row>
    <row r="163" s="2" customFormat="1" ht="16.5" customHeight="1">
      <c r="A163" s="39"/>
      <c r="B163" s="40"/>
      <c r="C163" s="213" t="s">
        <v>401</v>
      </c>
      <c r="D163" s="213" t="s">
        <v>217</v>
      </c>
      <c r="E163" s="214" t="s">
        <v>3525</v>
      </c>
      <c r="F163" s="215" t="s">
        <v>2694</v>
      </c>
      <c r="G163" s="216" t="s">
        <v>220</v>
      </c>
      <c r="H163" s="217">
        <v>8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222</v>
      </c>
      <c r="AT163" s="224" t="s">
        <v>217</v>
      </c>
      <c r="AU163" s="224" t="s">
        <v>80</v>
      </c>
      <c r="AY163" s="18" t="s">
        <v>214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222</v>
      </c>
      <c r="BM163" s="224" t="s">
        <v>606</v>
      </c>
    </row>
    <row r="164" s="2" customFormat="1">
      <c r="A164" s="39"/>
      <c r="B164" s="40"/>
      <c r="C164" s="41"/>
      <c r="D164" s="226" t="s">
        <v>224</v>
      </c>
      <c r="E164" s="41"/>
      <c r="F164" s="227" t="s">
        <v>2694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80</v>
      </c>
    </row>
    <row r="165" s="2" customFormat="1" ht="16.5" customHeight="1">
      <c r="A165" s="39"/>
      <c r="B165" s="40"/>
      <c r="C165" s="213" t="s">
        <v>407</v>
      </c>
      <c r="D165" s="213" t="s">
        <v>217</v>
      </c>
      <c r="E165" s="214" t="s">
        <v>3527</v>
      </c>
      <c r="F165" s="215" t="s">
        <v>2698</v>
      </c>
      <c r="G165" s="216" t="s">
        <v>220</v>
      </c>
      <c r="H165" s="217">
        <v>25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222</v>
      </c>
      <c r="AT165" s="224" t="s">
        <v>217</v>
      </c>
      <c r="AU165" s="224" t="s">
        <v>80</v>
      </c>
      <c r="AY165" s="18" t="s">
        <v>214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222</v>
      </c>
      <c r="BM165" s="224" t="s">
        <v>616</v>
      </c>
    </row>
    <row r="166" s="2" customFormat="1">
      <c r="A166" s="39"/>
      <c r="B166" s="40"/>
      <c r="C166" s="41"/>
      <c r="D166" s="226" t="s">
        <v>224</v>
      </c>
      <c r="E166" s="41"/>
      <c r="F166" s="227" t="s">
        <v>2698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224</v>
      </c>
      <c r="AU166" s="18" t="s">
        <v>80</v>
      </c>
    </row>
    <row r="167" s="12" customFormat="1" ht="25.92" customHeight="1">
      <c r="A167" s="12"/>
      <c r="B167" s="197"/>
      <c r="C167" s="198"/>
      <c r="D167" s="199" t="s">
        <v>72</v>
      </c>
      <c r="E167" s="200" t="s">
        <v>5186</v>
      </c>
      <c r="F167" s="200" t="s">
        <v>2699</v>
      </c>
      <c r="G167" s="198"/>
      <c r="H167" s="198"/>
      <c r="I167" s="201"/>
      <c r="J167" s="202">
        <f>BK167</f>
        <v>0</v>
      </c>
      <c r="K167" s="198"/>
      <c r="L167" s="203"/>
      <c r="M167" s="204"/>
      <c r="N167" s="205"/>
      <c r="O167" s="205"/>
      <c r="P167" s="206">
        <f>SUM(P168:P215)</f>
        <v>0</v>
      </c>
      <c r="Q167" s="205"/>
      <c r="R167" s="206">
        <f>SUM(R168:R215)</f>
        <v>0</v>
      </c>
      <c r="S167" s="205"/>
      <c r="T167" s="207">
        <f>SUM(T168:T215)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80</v>
      </c>
      <c r="AT167" s="209" t="s">
        <v>72</v>
      </c>
      <c r="AU167" s="209" t="s">
        <v>73</v>
      </c>
      <c r="AY167" s="208" t="s">
        <v>214</v>
      </c>
      <c r="BK167" s="210">
        <f>SUM(BK168:BK215)</f>
        <v>0</v>
      </c>
    </row>
    <row r="168" s="2" customFormat="1" ht="24.15" customHeight="1">
      <c r="A168" s="39"/>
      <c r="B168" s="40"/>
      <c r="C168" s="213" t="s">
        <v>413</v>
      </c>
      <c r="D168" s="213" t="s">
        <v>217</v>
      </c>
      <c r="E168" s="214" t="s">
        <v>3529</v>
      </c>
      <c r="F168" s="215" t="s">
        <v>2788</v>
      </c>
      <c r="G168" s="216" t="s">
        <v>603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222</v>
      </c>
      <c r="AT168" s="224" t="s">
        <v>217</v>
      </c>
      <c r="AU168" s="224" t="s">
        <v>80</v>
      </c>
      <c r="AY168" s="18" t="s">
        <v>214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222</v>
      </c>
      <c r="BM168" s="224" t="s">
        <v>628</v>
      </c>
    </row>
    <row r="169" s="2" customFormat="1">
      <c r="A169" s="39"/>
      <c r="B169" s="40"/>
      <c r="C169" s="41"/>
      <c r="D169" s="226" t="s">
        <v>224</v>
      </c>
      <c r="E169" s="41"/>
      <c r="F169" s="227" t="s">
        <v>2788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224</v>
      </c>
      <c r="AU169" s="18" t="s">
        <v>80</v>
      </c>
    </row>
    <row r="170" s="2" customFormat="1" ht="16.5" customHeight="1">
      <c r="A170" s="39"/>
      <c r="B170" s="40"/>
      <c r="C170" s="213" t="s">
        <v>421</v>
      </c>
      <c r="D170" s="213" t="s">
        <v>217</v>
      </c>
      <c r="E170" s="214" t="s">
        <v>3531</v>
      </c>
      <c r="F170" s="215" t="s">
        <v>2703</v>
      </c>
      <c r="G170" s="216" t="s">
        <v>603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222</v>
      </c>
      <c r="AT170" s="224" t="s">
        <v>217</v>
      </c>
      <c r="AU170" s="224" t="s">
        <v>80</v>
      </c>
      <c r="AY170" s="18" t="s">
        <v>214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222</v>
      </c>
      <c r="BM170" s="224" t="s">
        <v>640</v>
      </c>
    </row>
    <row r="171" s="2" customFormat="1">
      <c r="A171" s="39"/>
      <c r="B171" s="40"/>
      <c r="C171" s="41"/>
      <c r="D171" s="226" t="s">
        <v>224</v>
      </c>
      <c r="E171" s="41"/>
      <c r="F171" s="227" t="s">
        <v>2703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224</v>
      </c>
      <c r="AU171" s="18" t="s">
        <v>80</v>
      </c>
    </row>
    <row r="172" s="2" customFormat="1" ht="24.15" customHeight="1">
      <c r="A172" s="39"/>
      <c r="B172" s="40"/>
      <c r="C172" s="213" t="s">
        <v>428</v>
      </c>
      <c r="D172" s="213" t="s">
        <v>217</v>
      </c>
      <c r="E172" s="214" t="s">
        <v>3533</v>
      </c>
      <c r="F172" s="215" t="s">
        <v>2705</v>
      </c>
      <c r="G172" s="216" t="s">
        <v>603</v>
      </c>
      <c r="H172" s="217">
        <v>0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44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222</v>
      </c>
      <c r="AT172" s="224" t="s">
        <v>217</v>
      </c>
      <c r="AU172" s="224" t="s">
        <v>80</v>
      </c>
      <c r="AY172" s="18" t="s">
        <v>214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222</v>
      </c>
      <c r="BM172" s="224" t="s">
        <v>652</v>
      </c>
    </row>
    <row r="173" s="2" customFormat="1">
      <c r="A173" s="39"/>
      <c r="B173" s="40"/>
      <c r="C173" s="41"/>
      <c r="D173" s="226" t="s">
        <v>224</v>
      </c>
      <c r="E173" s="41"/>
      <c r="F173" s="227" t="s">
        <v>2705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224</v>
      </c>
      <c r="AU173" s="18" t="s">
        <v>80</v>
      </c>
    </row>
    <row r="174" s="2" customFormat="1" ht="16.5" customHeight="1">
      <c r="A174" s="39"/>
      <c r="B174" s="40"/>
      <c r="C174" s="213" t="s">
        <v>433</v>
      </c>
      <c r="D174" s="213" t="s">
        <v>217</v>
      </c>
      <c r="E174" s="214" t="s">
        <v>3535</v>
      </c>
      <c r="F174" s="215" t="s">
        <v>2789</v>
      </c>
      <c r="G174" s="216" t="s">
        <v>603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222</v>
      </c>
      <c r="AT174" s="224" t="s">
        <v>217</v>
      </c>
      <c r="AU174" s="224" t="s">
        <v>80</v>
      </c>
      <c r="AY174" s="18" t="s">
        <v>214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222</v>
      </c>
      <c r="BM174" s="224" t="s">
        <v>664</v>
      </c>
    </row>
    <row r="175" s="2" customFormat="1">
      <c r="A175" s="39"/>
      <c r="B175" s="40"/>
      <c r="C175" s="41"/>
      <c r="D175" s="226" t="s">
        <v>224</v>
      </c>
      <c r="E175" s="41"/>
      <c r="F175" s="227" t="s">
        <v>2789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224</v>
      </c>
      <c r="AU175" s="18" t="s">
        <v>80</v>
      </c>
    </row>
    <row r="176" s="2" customFormat="1" ht="16.5" customHeight="1">
      <c r="A176" s="39"/>
      <c r="B176" s="40"/>
      <c r="C176" s="213" t="s">
        <v>439</v>
      </c>
      <c r="D176" s="213" t="s">
        <v>217</v>
      </c>
      <c r="E176" s="214" t="s">
        <v>3537</v>
      </c>
      <c r="F176" s="215" t="s">
        <v>2709</v>
      </c>
      <c r="G176" s="216" t="s">
        <v>603</v>
      </c>
      <c r="H176" s="217">
        <v>0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44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222</v>
      </c>
      <c r="AT176" s="224" t="s">
        <v>217</v>
      </c>
      <c r="AU176" s="224" t="s">
        <v>80</v>
      </c>
      <c r="AY176" s="18" t="s">
        <v>214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222</v>
      </c>
      <c r="BM176" s="224" t="s">
        <v>677</v>
      </c>
    </row>
    <row r="177" s="2" customFormat="1">
      <c r="A177" s="39"/>
      <c r="B177" s="40"/>
      <c r="C177" s="41"/>
      <c r="D177" s="226" t="s">
        <v>224</v>
      </c>
      <c r="E177" s="41"/>
      <c r="F177" s="227" t="s">
        <v>2709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224</v>
      </c>
      <c r="AU177" s="18" t="s">
        <v>80</v>
      </c>
    </row>
    <row r="178" s="2" customFormat="1" ht="16.5" customHeight="1">
      <c r="A178" s="39"/>
      <c r="B178" s="40"/>
      <c r="C178" s="213" t="s">
        <v>443</v>
      </c>
      <c r="D178" s="213" t="s">
        <v>217</v>
      </c>
      <c r="E178" s="214" t="s">
        <v>3539</v>
      </c>
      <c r="F178" s="215" t="s">
        <v>2711</v>
      </c>
      <c r="G178" s="216" t="s">
        <v>603</v>
      </c>
      <c r="H178" s="217">
        <v>1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44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222</v>
      </c>
      <c r="AT178" s="224" t="s">
        <v>217</v>
      </c>
      <c r="AU178" s="224" t="s">
        <v>80</v>
      </c>
      <c r="AY178" s="18" t="s">
        <v>214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222</v>
      </c>
      <c r="BM178" s="224" t="s">
        <v>690</v>
      </c>
    </row>
    <row r="179" s="2" customFormat="1">
      <c r="A179" s="39"/>
      <c r="B179" s="40"/>
      <c r="C179" s="41"/>
      <c r="D179" s="226" t="s">
        <v>224</v>
      </c>
      <c r="E179" s="41"/>
      <c r="F179" s="227" t="s">
        <v>2711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224</v>
      </c>
      <c r="AU179" s="18" t="s">
        <v>80</v>
      </c>
    </row>
    <row r="180" s="2" customFormat="1" ht="16.5" customHeight="1">
      <c r="A180" s="39"/>
      <c r="B180" s="40"/>
      <c r="C180" s="213" t="s">
        <v>449</v>
      </c>
      <c r="D180" s="213" t="s">
        <v>217</v>
      </c>
      <c r="E180" s="214" t="s">
        <v>3541</v>
      </c>
      <c r="F180" s="215" t="s">
        <v>2713</v>
      </c>
      <c r="G180" s="216" t="s">
        <v>523</v>
      </c>
      <c r="H180" s="217">
        <v>30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222</v>
      </c>
      <c r="AT180" s="224" t="s">
        <v>217</v>
      </c>
      <c r="AU180" s="224" t="s">
        <v>80</v>
      </c>
      <c r="AY180" s="18" t="s">
        <v>214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222</v>
      </c>
      <c r="BM180" s="224" t="s">
        <v>700</v>
      </c>
    </row>
    <row r="181" s="2" customFormat="1">
      <c r="A181" s="39"/>
      <c r="B181" s="40"/>
      <c r="C181" s="41"/>
      <c r="D181" s="226" t="s">
        <v>224</v>
      </c>
      <c r="E181" s="41"/>
      <c r="F181" s="227" t="s">
        <v>2713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224</v>
      </c>
      <c r="AU181" s="18" t="s">
        <v>80</v>
      </c>
    </row>
    <row r="182" s="2" customFormat="1" ht="16.5" customHeight="1">
      <c r="A182" s="39"/>
      <c r="B182" s="40"/>
      <c r="C182" s="213" t="s">
        <v>455</v>
      </c>
      <c r="D182" s="213" t="s">
        <v>217</v>
      </c>
      <c r="E182" s="214" t="s">
        <v>3543</v>
      </c>
      <c r="F182" s="215" t="s">
        <v>2715</v>
      </c>
      <c r="G182" s="216" t="s">
        <v>523</v>
      </c>
      <c r="H182" s="217">
        <v>2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44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222</v>
      </c>
      <c r="AT182" s="224" t="s">
        <v>217</v>
      </c>
      <c r="AU182" s="224" t="s">
        <v>80</v>
      </c>
      <c r="AY182" s="18" t="s">
        <v>214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80</v>
      </c>
      <c r="BK182" s="225">
        <f>ROUND(I182*H182,2)</f>
        <v>0</v>
      </c>
      <c r="BL182" s="18" t="s">
        <v>222</v>
      </c>
      <c r="BM182" s="224" t="s">
        <v>709</v>
      </c>
    </row>
    <row r="183" s="2" customFormat="1">
      <c r="A183" s="39"/>
      <c r="B183" s="40"/>
      <c r="C183" s="41"/>
      <c r="D183" s="226" t="s">
        <v>224</v>
      </c>
      <c r="E183" s="41"/>
      <c r="F183" s="227" t="s">
        <v>2715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224</v>
      </c>
      <c r="AU183" s="18" t="s">
        <v>80</v>
      </c>
    </row>
    <row r="184" s="2" customFormat="1" ht="16.5" customHeight="1">
      <c r="A184" s="39"/>
      <c r="B184" s="40"/>
      <c r="C184" s="213" t="s">
        <v>459</v>
      </c>
      <c r="D184" s="213" t="s">
        <v>217</v>
      </c>
      <c r="E184" s="214" t="s">
        <v>3546</v>
      </c>
      <c r="F184" s="215" t="s">
        <v>2717</v>
      </c>
      <c r="G184" s="216" t="s">
        <v>523</v>
      </c>
      <c r="H184" s="217">
        <v>1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222</v>
      </c>
      <c r="AT184" s="224" t="s">
        <v>217</v>
      </c>
      <c r="AU184" s="224" t="s">
        <v>80</v>
      </c>
      <c r="AY184" s="18" t="s">
        <v>214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222</v>
      </c>
      <c r="BM184" s="224" t="s">
        <v>722</v>
      </c>
    </row>
    <row r="185" s="2" customFormat="1">
      <c r="A185" s="39"/>
      <c r="B185" s="40"/>
      <c r="C185" s="41"/>
      <c r="D185" s="226" t="s">
        <v>224</v>
      </c>
      <c r="E185" s="41"/>
      <c r="F185" s="227" t="s">
        <v>2717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224</v>
      </c>
      <c r="AU185" s="18" t="s">
        <v>80</v>
      </c>
    </row>
    <row r="186" s="2" customFormat="1" ht="33" customHeight="1">
      <c r="A186" s="39"/>
      <c r="B186" s="40"/>
      <c r="C186" s="213" t="s">
        <v>464</v>
      </c>
      <c r="D186" s="213" t="s">
        <v>217</v>
      </c>
      <c r="E186" s="214" t="s">
        <v>3548</v>
      </c>
      <c r="F186" s="215" t="s">
        <v>2719</v>
      </c>
      <c r="G186" s="216" t="s">
        <v>2720</v>
      </c>
      <c r="H186" s="217">
        <v>15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222</v>
      </c>
      <c r="AT186" s="224" t="s">
        <v>217</v>
      </c>
      <c r="AU186" s="224" t="s">
        <v>80</v>
      </c>
      <c r="AY186" s="18" t="s">
        <v>214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222</v>
      </c>
      <c r="BM186" s="224" t="s">
        <v>732</v>
      </c>
    </row>
    <row r="187" s="2" customFormat="1">
      <c r="A187" s="39"/>
      <c r="B187" s="40"/>
      <c r="C187" s="41"/>
      <c r="D187" s="226" t="s">
        <v>224</v>
      </c>
      <c r="E187" s="41"/>
      <c r="F187" s="227" t="s">
        <v>2719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224</v>
      </c>
      <c r="AU187" s="18" t="s">
        <v>80</v>
      </c>
    </row>
    <row r="188" s="2" customFormat="1" ht="24.15" customHeight="1">
      <c r="A188" s="39"/>
      <c r="B188" s="40"/>
      <c r="C188" s="213" t="s">
        <v>470</v>
      </c>
      <c r="D188" s="213" t="s">
        <v>217</v>
      </c>
      <c r="E188" s="214" t="s">
        <v>3550</v>
      </c>
      <c r="F188" s="215" t="s">
        <v>2722</v>
      </c>
      <c r="G188" s="216" t="s">
        <v>603</v>
      </c>
      <c r="H188" s="217">
        <v>0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222</v>
      </c>
      <c r="AT188" s="224" t="s">
        <v>217</v>
      </c>
      <c r="AU188" s="224" t="s">
        <v>80</v>
      </c>
      <c r="AY188" s="18" t="s">
        <v>214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222</v>
      </c>
      <c r="BM188" s="224" t="s">
        <v>742</v>
      </c>
    </row>
    <row r="189" s="2" customFormat="1">
      <c r="A189" s="39"/>
      <c r="B189" s="40"/>
      <c r="C189" s="41"/>
      <c r="D189" s="226" t="s">
        <v>224</v>
      </c>
      <c r="E189" s="41"/>
      <c r="F189" s="227" t="s">
        <v>2722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224</v>
      </c>
      <c r="AU189" s="18" t="s">
        <v>80</v>
      </c>
    </row>
    <row r="190" s="2" customFormat="1" ht="24.15" customHeight="1">
      <c r="A190" s="39"/>
      <c r="B190" s="40"/>
      <c r="C190" s="213" t="s">
        <v>476</v>
      </c>
      <c r="D190" s="213" t="s">
        <v>217</v>
      </c>
      <c r="E190" s="214" t="s">
        <v>3553</v>
      </c>
      <c r="F190" s="215" t="s">
        <v>2792</v>
      </c>
      <c r="G190" s="216" t="s">
        <v>523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222</v>
      </c>
      <c r="AT190" s="224" t="s">
        <v>217</v>
      </c>
      <c r="AU190" s="224" t="s">
        <v>80</v>
      </c>
      <c r="AY190" s="18" t="s">
        <v>214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222</v>
      </c>
      <c r="BM190" s="224" t="s">
        <v>754</v>
      </c>
    </row>
    <row r="191" s="2" customFormat="1">
      <c r="A191" s="39"/>
      <c r="B191" s="40"/>
      <c r="C191" s="41"/>
      <c r="D191" s="226" t="s">
        <v>224</v>
      </c>
      <c r="E191" s="41"/>
      <c r="F191" s="227" t="s">
        <v>2792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224</v>
      </c>
      <c r="AU191" s="18" t="s">
        <v>80</v>
      </c>
    </row>
    <row r="192" s="2" customFormat="1" ht="16.5" customHeight="1">
      <c r="A192" s="39"/>
      <c r="B192" s="40"/>
      <c r="C192" s="213" t="s">
        <v>482</v>
      </c>
      <c r="D192" s="213" t="s">
        <v>217</v>
      </c>
      <c r="E192" s="214" t="s">
        <v>3555</v>
      </c>
      <c r="F192" s="215" t="s">
        <v>2726</v>
      </c>
      <c r="G192" s="216" t="s">
        <v>523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222</v>
      </c>
      <c r="AT192" s="224" t="s">
        <v>217</v>
      </c>
      <c r="AU192" s="224" t="s">
        <v>80</v>
      </c>
      <c r="AY192" s="18" t="s">
        <v>214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222</v>
      </c>
      <c r="BM192" s="224" t="s">
        <v>762</v>
      </c>
    </row>
    <row r="193" s="2" customFormat="1">
      <c r="A193" s="39"/>
      <c r="B193" s="40"/>
      <c r="C193" s="41"/>
      <c r="D193" s="226" t="s">
        <v>224</v>
      </c>
      <c r="E193" s="41"/>
      <c r="F193" s="227" t="s">
        <v>2726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224</v>
      </c>
      <c r="AU193" s="18" t="s">
        <v>80</v>
      </c>
    </row>
    <row r="194" s="2" customFormat="1" ht="24.15" customHeight="1">
      <c r="A194" s="39"/>
      <c r="B194" s="40"/>
      <c r="C194" s="213" t="s">
        <v>488</v>
      </c>
      <c r="D194" s="213" t="s">
        <v>217</v>
      </c>
      <c r="E194" s="214" t="s">
        <v>3557</v>
      </c>
      <c r="F194" s="215" t="s">
        <v>2728</v>
      </c>
      <c r="G194" s="216" t="s">
        <v>603</v>
      </c>
      <c r="H194" s="217">
        <v>1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222</v>
      </c>
      <c r="AT194" s="224" t="s">
        <v>217</v>
      </c>
      <c r="AU194" s="224" t="s">
        <v>80</v>
      </c>
      <c r="AY194" s="18" t="s">
        <v>214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222</v>
      </c>
      <c r="BM194" s="224" t="s">
        <v>772</v>
      </c>
    </row>
    <row r="195" s="2" customFormat="1">
      <c r="A195" s="39"/>
      <c r="B195" s="40"/>
      <c r="C195" s="41"/>
      <c r="D195" s="226" t="s">
        <v>224</v>
      </c>
      <c r="E195" s="41"/>
      <c r="F195" s="227" t="s">
        <v>2728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224</v>
      </c>
      <c r="AU195" s="18" t="s">
        <v>80</v>
      </c>
    </row>
    <row r="196" s="2" customFormat="1" ht="16.5" customHeight="1">
      <c r="A196" s="39"/>
      <c r="B196" s="40"/>
      <c r="C196" s="213" t="s">
        <v>493</v>
      </c>
      <c r="D196" s="213" t="s">
        <v>217</v>
      </c>
      <c r="E196" s="214" t="s">
        <v>3559</v>
      </c>
      <c r="F196" s="215" t="s">
        <v>2730</v>
      </c>
      <c r="G196" s="216" t="s">
        <v>603</v>
      </c>
      <c r="H196" s="217">
        <v>1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222</v>
      </c>
      <c r="AT196" s="224" t="s">
        <v>217</v>
      </c>
      <c r="AU196" s="224" t="s">
        <v>80</v>
      </c>
      <c r="AY196" s="18" t="s">
        <v>214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222</v>
      </c>
      <c r="BM196" s="224" t="s">
        <v>780</v>
      </c>
    </row>
    <row r="197" s="2" customFormat="1">
      <c r="A197" s="39"/>
      <c r="B197" s="40"/>
      <c r="C197" s="41"/>
      <c r="D197" s="226" t="s">
        <v>224</v>
      </c>
      <c r="E197" s="41"/>
      <c r="F197" s="227" t="s">
        <v>2730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224</v>
      </c>
      <c r="AU197" s="18" t="s">
        <v>80</v>
      </c>
    </row>
    <row r="198" s="2" customFormat="1" ht="16.5" customHeight="1">
      <c r="A198" s="39"/>
      <c r="B198" s="40"/>
      <c r="C198" s="213" t="s">
        <v>501</v>
      </c>
      <c r="D198" s="213" t="s">
        <v>217</v>
      </c>
      <c r="E198" s="214" t="s">
        <v>3561</v>
      </c>
      <c r="F198" s="215" t="s">
        <v>2732</v>
      </c>
      <c r="G198" s="216" t="s">
        <v>523</v>
      </c>
      <c r="H198" s="217">
        <v>1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222</v>
      </c>
      <c r="AT198" s="224" t="s">
        <v>217</v>
      </c>
      <c r="AU198" s="224" t="s">
        <v>80</v>
      </c>
      <c r="AY198" s="18" t="s">
        <v>214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222</v>
      </c>
      <c r="BM198" s="224" t="s">
        <v>790</v>
      </c>
    </row>
    <row r="199" s="2" customFormat="1">
      <c r="A199" s="39"/>
      <c r="B199" s="40"/>
      <c r="C199" s="41"/>
      <c r="D199" s="226" t="s">
        <v>224</v>
      </c>
      <c r="E199" s="41"/>
      <c r="F199" s="227" t="s">
        <v>2732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224</v>
      </c>
      <c r="AU199" s="18" t="s">
        <v>80</v>
      </c>
    </row>
    <row r="200" s="2" customFormat="1" ht="37.8" customHeight="1">
      <c r="A200" s="39"/>
      <c r="B200" s="40"/>
      <c r="C200" s="213" t="s">
        <v>510</v>
      </c>
      <c r="D200" s="213" t="s">
        <v>217</v>
      </c>
      <c r="E200" s="214" t="s">
        <v>3564</v>
      </c>
      <c r="F200" s="215" t="s">
        <v>2734</v>
      </c>
      <c r="G200" s="216" t="s">
        <v>2720</v>
      </c>
      <c r="H200" s="217">
        <v>15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222</v>
      </c>
      <c r="AT200" s="224" t="s">
        <v>217</v>
      </c>
      <c r="AU200" s="224" t="s">
        <v>80</v>
      </c>
      <c r="AY200" s="18" t="s">
        <v>214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222</v>
      </c>
      <c r="BM200" s="224" t="s">
        <v>801</v>
      </c>
    </row>
    <row r="201" s="2" customFormat="1">
      <c r="A201" s="39"/>
      <c r="B201" s="40"/>
      <c r="C201" s="41"/>
      <c r="D201" s="226" t="s">
        <v>224</v>
      </c>
      <c r="E201" s="41"/>
      <c r="F201" s="227" t="s">
        <v>2734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224</v>
      </c>
      <c r="AU201" s="18" t="s">
        <v>80</v>
      </c>
    </row>
    <row r="202" s="2" customFormat="1" ht="16.5" customHeight="1">
      <c r="A202" s="39"/>
      <c r="B202" s="40"/>
      <c r="C202" s="213" t="s">
        <v>514</v>
      </c>
      <c r="D202" s="213" t="s">
        <v>217</v>
      </c>
      <c r="E202" s="214" t="s">
        <v>3566</v>
      </c>
      <c r="F202" s="215" t="s">
        <v>2736</v>
      </c>
      <c r="G202" s="216" t="s">
        <v>603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222</v>
      </c>
      <c r="AT202" s="224" t="s">
        <v>217</v>
      </c>
      <c r="AU202" s="224" t="s">
        <v>80</v>
      </c>
      <c r="AY202" s="18" t="s">
        <v>214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222</v>
      </c>
      <c r="BM202" s="224" t="s">
        <v>813</v>
      </c>
    </row>
    <row r="203" s="2" customFormat="1">
      <c r="A203" s="39"/>
      <c r="B203" s="40"/>
      <c r="C203" s="41"/>
      <c r="D203" s="226" t="s">
        <v>224</v>
      </c>
      <c r="E203" s="41"/>
      <c r="F203" s="227" t="s">
        <v>2736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224</v>
      </c>
      <c r="AU203" s="18" t="s">
        <v>80</v>
      </c>
    </row>
    <row r="204" s="2" customFormat="1" ht="16.5" customHeight="1">
      <c r="A204" s="39"/>
      <c r="B204" s="40"/>
      <c r="C204" s="213" t="s">
        <v>520</v>
      </c>
      <c r="D204" s="213" t="s">
        <v>217</v>
      </c>
      <c r="E204" s="214" t="s">
        <v>3568</v>
      </c>
      <c r="F204" s="215" t="s">
        <v>2738</v>
      </c>
      <c r="G204" s="216" t="s">
        <v>523</v>
      </c>
      <c r="H204" s="217">
        <v>30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222</v>
      </c>
      <c r="AT204" s="224" t="s">
        <v>217</v>
      </c>
      <c r="AU204" s="224" t="s">
        <v>80</v>
      </c>
      <c r="AY204" s="18" t="s">
        <v>214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222</v>
      </c>
      <c r="BM204" s="224" t="s">
        <v>821</v>
      </c>
    </row>
    <row r="205" s="2" customFormat="1">
      <c r="A205" s="39"/>
      <c r="B205" s="40"/>
      <c r="C205" s="41"/>
      <c r="D205" s="226" t="s">
        <v>224</v>
      </c>
      <c r="E205" s="41"/>
      <c r="F205" s="227" t="s">
        <v>2738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224</v>
      </c>
      <c r="AU205" s="18" t="s">
        <v>80</v>
      </c>
    </row>
    <row r="206" s="2" customFormat="1" ht="16.5" customHeight="1">
      <c r="A206" s="39"/>
      <c r="B206" s="40"/>
      <c r="C206" s="213" t="s">
        <v>526</v>
      </c>
      <c r="D206" s="213" t="s">
        <v>217</v>
      </c>
      <c r="E206" s="214" t="s">
        <v>3572</v>
      </c>
      <c r="F206" s="215" t="s">
        <v>2740</v>
      </c>
      <c r="G206" s="216" t="s">
        <v>523</v>
      </c>
      <c r="H206" s="217">
        <v>12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222</v>
      </c>
      <c r="AT206" s="224" t="s">
        <v>217</v>
      </c>
      <c r="AU206" s="224" t="s">
        <v>80</v>
      </c>
      <c r="AY206" s="18" t="s">
        <v>214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222</v>
      </c>
      <c r="BM206" s="224" t="s">
        <v>831</v>
      </c>
    </row>
    <row r="207" s="2" customFormat="1">
      <c r="A207" s="39"/>
      <c r="B207" s="40"/>
      <c r="C207" s="41"/>
      <c r="D207" s="226" t="s">
        <v>224</v>
      </c>
      <c r="E207" s="41"/>
      <c r="F207" s="227" t="s">
        <v>2740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224</v>
      </c>
      <c r="AU207" s="18" t="s">
        <v>80</v>
      </c>
    </row>
    <row r="208" s="2" customFormat="1" ht="16.5" customHeight="1">
      <c r="A208" s="39"/>
      <c r="B208" s="40"/>
      <c r="C208" s="213" t="s">
        <v>531</v>
      </c>
      <c r="D208" s="213" t="s">
        <v>217</v>
      </c>
      <c r="E208" s="214" t="s">
        <v>3574</v>
      </c>
      <c r="F208" s="215" t="s">
        <v>2742</v>
      </c>
      <c r="G208" s="216" t="s">
        <v>523</v>
      </c>
      <c r="H208" s="217">
        <v>1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222</v>
      </c>
      <c r="AT208" s="224" t="s">
        <v>217</v>
      </c>
      <c r="AU208" s="224" t="s">
        <v>80</v>
      </c>
      <c r="AY208" s="18" t="s">
        <v>214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222</v>
      </c>
      <c r="BM208" s="224" t="s">
        <v>839</v>
      </c>
    </row>
    <row r="209" s="2" customFormat="1">
      <c r="A209" s="39"/>
      <c r="B209" s="40"/>
      <c r="C209" s="41"/>
      <c r="D209" s="226" t="s">
        <v>224</v>
      </c>
      <c r="E209" s="41"/>
      <c r="F209" s="227" t="s">
        <v>2742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224</v>
      </c>
      <c r="AU209" s="18" t="s">
        <v>80</v>
      </c>
    </row>
    <row r="210" s="2" customFormat="1" ht="16.5" customHeight="1">
      <c r="A210" s="39"/>
      <c r="B210" s="40"/>
      <c r="C210" s="213" t="s">
        <v>539</v>
      </c>
      <c r="D210" s="213" t="s">
        <v>217</v>
      </c>
      <c r="E210" s="214" t="s">
        <v>3576</v>
      </c>
      <c r="F210" s="215" t="s">
        <v>2744</v>
      </c>
      <c r="G210" s="216" t="s">
        <v>523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222</v>
      </c>
      <c r="AT210" s="224" t="s">
        <v>217</v>
      </c>
      <c r="AU210" s="224" t="s">
        <v>80</v>
      </c>
      <c r="AY210" s="18" t="s">
        <v>214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222</v>
      </c>
      <c r="BM210" s="224" t="s">
        <v>847</v>
      </c>
    </row>
    <row r="211" s="2" customFormat="1">
      <c r="A211" s="39"/>
      <c r="B211" s="40"/>
      <c r="C211" s="41"/>
      <c r="D211" s="226" t="s">
        <v>224</v>
      </c>
      <c r="E211" s="41"/>
      <c r="F211" s="227" t="s">
        <v>2744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224</v>
      </c>
      <c r="AU211" s="18" t="s">
        <v>80</v>
      </c>
    </row>
    <row r="212" s="2" customFormat="1" ht="16.5" customHeight="1">
      <c r="A212" s="39"/>
      <c r="B212" s="40"/>
      <c r="C212" s="213" t="s">
        <v>544</v>
      </c>
      <c r="D212" s="213" t="s">
        <v>217</v>
      </c>
      <c r="E212" s="214" t="s">
        <v>3578</v>
      </c>
      <c r="F212" s="215" t="s">
        <v>2746</v>
      </c>
      <c r="G212" s="216" t="s">
        <v>523</v>
      </c>
      <c r="H212" s="217">
        <v>1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222</v>
      </c>
      <c r="AT212" s="224" t="s">
        <v>217</v>
      </c>
      <c r="AU212" s="224" t="s">
        <v>80</v>
      </c>
      <c r="AY212" s="18" t="s">
        <v>214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222</v>
      </c>
      <c r="BM212" s="224" t="s">
        <v>855</v>
      </c>
    </row>
    <row r="213" s="2" customFormat="1">
      <c r="A213" s="39"/>
      <c r="B213" s="40"/>
      <c r="C213" s="41"/>
      <c r="D213" s="226" t="s">
        <v>224</v>
      </c>
      <c r="E213" s="41"/>
      <c r="F213" s="227" t="s">
        <v>2746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224</v>
      </c>
      <c r="AU213" s="18" t="s">
        <v>80</v>
      </c>
    </row>
    <row r="214" s="2" customFormat="1" ht="16.5" customHeight="1">
      <c r="A214" s="39"/>
      <c r="B214" s="40"/>
      <c r="C214" s="213" t="s">
        <v>548</v>
      </c>
      <c r="D214" s="213" t="s">
        <v>217</v>
      </c>
      <c r="E214" s="214" t="s">
        <v>3580</v>
      </c>
      <c r="F214" s="215" t="s">
        <v>2748</v>
      </c>
      <c r="G214" s="216" t="s">
        <v>523</v>
      </c>
      <c r="H214" s="217">
        <v>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222</v>
      </c>
      <c r="AT214" s="224" t="s">
        <v>217</v>
      </c>
      <c r="AU214" s="224" t="s">
        <v>80</v>
      </c>
      <c r="AY214" s="18" t="s">
        <v>214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222</v>
      </c>
      <c r="BM214" s="224" t="s">
        <v>865</v>
      </c>
    </row>
    <row r="215" s="2" customFormat="1">
      <c r="A215" s="39"/>
      <c r="B215" s="40"/>
      <c r="C215" s="41"/>
      <c r="D215" s="226" t="s">
        <v>224</v>
      </c>
      <c r="E215" s="41"/>
      <c r="F215" s="227" t="s">
        <v>2748</v>
      </c>
      <c r="G215" s="41"/>
      <c r="H215" s="41"/>
      <c r="I215" s="228"/>
      <c r="J215" s="41"/>
      <c r="K215" s="41"/>
      <c r="L215" s="45"/>
      <c r="M215" s="255"/>
      <c r="N215" s="256"/>
      <c r="O215" s="257"/>
      <c r="P215" s="257"/>
      <c r="Q215" s="257"/>
      <c r="R215" s="257"/>
      <c r="S215" s="257"/>
      <c r="T215" s="258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224</v>
      </c>
      <c r="AU215" s="18" t="s">
        <v>80</v>
      </c>
    </row>
    <row r="216" s="2" customFormat="1" ht="6.96" customHeight="1">
      <c r="A216" s="39"/>
      <c r="B216" s="60"/>
      <c r="C216" s="61"/>
      <c r="D216" s="61"/>
      <c r="E216" s="61"/>
      <c r="F216" s="61"/>
      <c r="G216" s="61"/>
      <c r="H216" s="61"/>
      <c r="I216" s="61"/>
      <c r="J216" s="61"/>
      <c r="K216" s="61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Ra2nPVxQDU5WOgYnjz3si3wnuY1SeSuMTng4WY5nC9kJSAFgtMCweQ2P+HBS/amcISHJb8ua1Fq89BnGXBkOzA==" hashValue="ajbnZWq7ZGaIAsUpf1dW67CwVf8P8jwzdoQtCNJeaZs7qDS/3P0hoLnkMM1YwebAbGTfOYTX8VES5LFXNqdRuA==" algorithmName="SHA-512" password="CC35"/>
  <autoFilter ref="C89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176</v>
      </c>
      <c r="L8" s="21"/>
    </row>
    <row r="9" s="2" customFormat="1" ht="16.5" customHeight="1">
      <c r="A9" s="39"/>
      <c r="B9" s="45"/>
      <c r="C9" s="39"/>
      <c r="D9" s="39"/>
      <c r="E9" s="144" t="s">
        <v>4616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5187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2596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2597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2596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2597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ROUND((SUM(BE90:BE215)),  2)</f>
        <v>0</v>
      </c>
      <c r="G35" s="39"/>
      <c r="H35" s="39"/>
      <c r="I35" s="158">
        <v>0.20999999999999999</v>
      </c>
      <c r="J35" s="157">
        <f>ROUND(((SUM(BE90:BE215))*I35),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ROUND((SUM(BF90:BF215)),  2)</f>
        <v>0</v>
      </c>
      <c r="G36" s="39"/>
      <c r="H36" s="39"/>
      <c r="I36" s="158">
        <v>0.12</v>
      </c>
      <c r="J36" s="157">
        <f>ROUND(((SUM(BF90:BF215))*I36),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ROUND((SUM(BG90:BG215)),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ROUND((SUM(BH90:BH215)),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ROUND((SUM(BI90:BI215)),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4616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D4.2.2.2 - PS252 - B - PIO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181</v>
      </c>
      <c r="D61" s="172"/>
      <c r="E61" s="172"/>
      <c r="F61" s="172"/>
      <c r="G61" s="172"/>
      <c r="H61" s="172"/>
      <c r="I61" s="172"/>
      <c r="J61" s="173" t="s">
        <v>182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183</v>
      </c>
    </row>
    <row r="64" s="9" customFormat="1" ht="24.96" customHeight="1">
      <c r="A64" s="9"/>
      <c r="B64" s="175"/>
      <c r="C64" s="176"/>
      <c r="D64" s="177" t="s">
        <v>5171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5172</v>
      </c>
      <c r="E65" s="178"/>
      <c r="F65" s="178"/>
      <c r="G65" s="178"/>
      <c r="H65" s="178"/>
      <c r="I65" s="178"/>
      <c r="J65" s="179">
        <f>J104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5173</v>
      </c>
      <c r="E66" s="178"/>
      <c r="F66" s="178"/>
      <c r="G66" s="178"/>
      <c r="H66" s="178"/>
      <c r="I66" s="178"/>
      <c r="J66" s="179">
        <f>J109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5174</v>
      </c>
      <c r="E67" s="178"/>
      <c r="F67" s="178"/>
      <c r="G67" s="178"/>
      <c r="H67" s="178"/>
      <c r="I67" s="178"/>
      <c r="J67" s="179">
        <f>J138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5175</v>
      </c>
      <c r="E68" s="178"/>
      <c r="F68" s="178"/>
      <c r="G68" s="178"/>
      <c r="H68" s="178"/>
      <c r="I68" s="178"/>
      <c r="J68" s="179">
        <f>J167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199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176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4616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178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D4.2.2.2 - PS252 - B - PIO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200</v>
      </c>
      <c r="D89" s="189" t="s">
        <v>58</v>
      </c>
      <c r="E89" s="189" t="s">
        <v>54</v>
      </c>
      <c r="F89" s="189" t="s">
        <v>55</v>
      </c>
      <c r="G89" s="189" t="s">
        <v>201</v>
      </c>
      <c r="H89" s="189" t="s">
        <v>202</v>
      </c>
      <c r="I89" s="189" t="s">
        <v>203</v>
      </c>
      <c r="J89" s="189" t="s">
        <v>182</v>
      </c>
      <c r="K89" s="190" t="s">
        <v>204</v>
      </c>
      <c r="L89" s="191"/>
      <c r="M89" s="93" t="s">
        <v>19</v>
      </c>
      <c r="N89" s="94" t="s">
        <v>43</v>
      </c>
      <c r="O89" s="94" t="s">
        <v>205</v>
      </c>
      <c r="P89" s="94" t="s">
        <v>206</v>
      </c>
      <c r="Q89" s="94" t="s">
        <v>207</v>
      </c>
      <c r="R89" s="94" t="s">
        <v>208</v>
      </c>
      <c r="S89" s="94" t="s">
        <v>209</v>
      </c>
      <c r="T89" s="95" t="s">
        <v>210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211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P91+P104+P109+P138+P167</f>
        <v>0</v>
      </c>
      <c r="Q90" s="97"/>
      <c r="R90" s="194">
        <f>R91+R104+R109+R138+R167</f>
        <v>0</v>
      </c>
      <c r="S90" s="97"/>
      <c r="T90" s="195">
        <f>T91+T104+T109+T138+T167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183</v>
      </c>
      <c r="BK90" s="196">
        <f>BK91+BK104+BK109+BK138+BK167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3461</v>
      </c>
      <c r="F91" s="200" t="s">
        <v>2603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SUM(P92:P103)</f>
        <v>0</v>
      </c>
      <c r="Q91" s="205"/>
      <c r="R91" s="206">
        <f>SUM(R92:R103)</f>
        <v>0</v>
      </c>
      <c r="S91" s="205"/>
      <c r="T91" s="207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214</v>
      </c>
      <c r="BK91" s="210">
        <f>SUM(BK92:BK103)</f>
        <v>0</v>
      </c>
    </row>
    <row r="92" s="2" customFormat="1" ht="16.5" customHeight="1">
      <c r="A92" s="39"/>
      <c r="B92" s="40"/>
      <c r="C92" s="213" t="s">
        <v>80</v>
      </c>
      <c r="D92" s="213" t="s">
        <v>217</v>
      </c>
      <c r="E92" s="214" t="s">
        <v>3463</v>
      </c>
      <c r="F92" s="215" t="s">
        <v>5176</v>
      </c>
      <c r="G92" s="216" t="s">
        <v>523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222</v>
      </c>
      <c r="AT92" s="224" t="s">
        <v>217</v>
      </c>
      <c r="AU92" s="224" t="s">
        <v>80</v>
      </c>
      <c r="AY92" s="18" t="s">
        <v>214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222</v>
      </c>
      <c r="BM92" s="224" t="s">
        <v>82</v>
      </c>
    </row>
    <row r="93" s="2" customFormat="1">
      <c r="A93" s="39"/>
      <c r="B93" s="40"/>
      <c r="C93" s="41"/>
      <c r="D93" s="226" t="s">
        <v>224</v>
      </c>
      <c r="E93" s="41"/>
      <c r="F93" s="227" t="s">
        <v>5176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224</v>
      </c>
      <c r="AU93" s="18" t="s">
        <v>80</v>
      </c>
    </row>
    <row r="94" s="2" customFormat="1" ht="16.5" customHeight="1">
      <c r="A94" s="39"/>
      <c r="B94" s="40"/>
      <c r="C94" s="213" t="s">
        <v>82</v>
      </c>
      <c r="D94" s="213" t="s">
        <v>217</v>
      </c>
      <c r="E94" s="214" t="s">
        <v>3465</v>
      </c>
      <c r="F94" s="215" t="s">
        <v>5177</v>
      </c>
      <c r="G94" s="216" t="s">
        <v>523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222</v>
      </c>
      <c r="AT94" s="224" t="s">
        <v>217</v>
      </c>
      <c r="AU94" s="224" t="s">
        <v>80</v>
      </c>
      <c r="AY94" s="18" t="s">
        <v>214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222</v>
      </c>
      <c r="BM94" s="224" t="s">
        <v>222</v>
      </c>
    </row>
    <row r="95" s="2" customFormat="1">
      <c r="A95" s="39"/>
      <c r="B95" s="40"/>
      <c r="C95" s="41"/>
      <c r="D95" s="226" t="s">
        <v>224</v>
      </c>
      <c r="E95" s="41"/>
      <c r="F95" s="227" t="s">
        <v>5177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224</v>
      </c>
      <c r="AU95" s="18" t="s">
        <v>80</v>
      </c>
    </row>
    <row r="96" s="2" customFormat="1" ht="16.5" customHeight="1">
      <c r="A96" s="39"/>
      <c r="B96" s="40"/>
      <c r="C96" s="213" t="s">
        <v>236</v>
      </c>
      <c r="D96" s="213" t="s">
        <v>217</v>
      </c>
      <c r="E96" s="214" t="s">
        <v>3467</v>
      </c>
      <c r="F96" s="215" t="s">
        <v>5178</v>
      </c>
      <c r="G96" s="216" t="s">
        <v>523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222</v>
      </c>
      <c r="AT96" s="224" t="s">
        <v>217</v>
      </c>
      <c r="AU96" s="224" t="s">
        <v>80</v>
      </c>
      <c r="AY96" s="18" t="s">
        <v>214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222</v>
      </c>
      <c r="BM96" s="224" t="s">
        <v>259</v>
      </c>
    </row>
    <row r="97" s="2" customFormat="1">
      <c r="A97" s="39"/>
      <c r="B97" s="40"/>
      <c r="C97" s="41"/>
      <c r="D97" s="226" t="s">
        <v>224</v>
      </c>
      <c r="E97" s="41"/>
      <c r="F97" s="227" t="s">
        <v>5178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224</v>
      </c>
      <c r="AU97" s="18" t="s">
        <v>80</v>
      </c>
    </row>
    <row r="98" s="2" customFormat="1" ht="16.5" customHeight="1">
      <c r="A98" s="39"/>
      <c r="B98" s="40"/>
      <c r="C98" s="213" t="s">
        <v>222</v>
      </c>
      <c r="D98" s="213" t="s">
        <v>217</v>
      </c>
      <c r="E98" s="214" t="s">
        <v>3469</v>
      </c>
      <c r="F98" s="215" t="s">
        <v>5179</v>
      </c>
      <c r="G98" s="216" t="s">
        <v>523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222</v>
      </c>
      <c r="AT98" s="224" t="s">
        <v>217</v>
      </c>
      <c r="AU98" s="224" t="s">
        <v>80</v>
      </c>
      <c r="AY98" s="18" t="s">
        <v>214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222</v>
      </c>
      <c r="BM98" s="224" t="s">
        <v>215</v>
      </c>
    </row>
    <row r="99" s="2" customFormat="1">
      <c r="A99" s="39"/>
      <c r="B99" s="40"/>
      <c r="C99" s="41"/>
      <c r="D99" s="226" t="s">
        <v>224</v>
      </c>
      <c r="E99" s="41"/>
      <c r="F99" s="227" t="s">
        <v>5179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224</v>
      </c>
      <c r="AU99" s="18" t="s">
        <v>80</v>
      </c>
    </row>
    <row r="100" s="2" customFormat="1" ht="16.5" customHeight="1">
      <c r="A100" s="39"/>
      <c r="B100" s="40"/>
      <c r="C100" s="213" t="s">
        <v>253</v>
      </c>
      <c r="D100" s="213" t="s">
        <v>217</v>
      </c>
      <c r="E100" s="214" t="s">
        <v>3471</v>
      </c>
      <c r="F100" s="215" t="s">
        <v>5180</v>
      </c>
      <c r="G100" s="216" t="s">
        <v>523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222</v>
      </c>
      <c r="AT100" s="224" t="s">
        <v>217</v>
      </c>
      <c r="AU100" s="224" t="s">
        <v>80</v>
      </c>
      <c r="AY100" s="18" t="s">
        <v>214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222</v>
      </c>
      <c r="BM100" s="224" t="s">
        <v>274</v>
      </c>
    </row>
    <row r="101" s="2" customFormat="1">
      <c r="A101" s="39"/>
      <c r="B101" s="40"/>
      <c r="C101" s="41"/>
      <c r="D101" s="226" t="s">
        <v>224</v>
      </c>
      <c r="E101" s="41"/>
      <c r="F101" s="227" t="s">
        <v>5180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224</v>
      </c>
      <c r="AU101" s="18" t="s">
        <v>80</v>
      </c>
    </row>
    <row r="102" s="2" customFormat="1" ht="37.8" customHeight="1">
      <c r="A102" s="39"/>
      <c r="B102" s="40"/>
      <c r="C102" s="213" t="s">
        <v>259</v>
      </c>
      <c r="D102" s="213" t="s">
        <v>217</v>
      </c>
      <c r="E102" s="214" t="s">
        <v>3582</v>
      </c>
      <c r="F102" s="215" t="s">
        <v>5181</v>
      </c>
      <c r="G102" s="216" t="s">
        <v>523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222</v>
      </c>
      <c r="AT102" s="224" t="s">
        <v>217</v>
      </c>
      <c r="AU102" s="224" t="s">
        <v>80</v>
      </c>
      <c r="AY102" s="18" t="s">
        <v>214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222</v>
      </c>
      <c r="BM102" s="224" t="s">
        <v>8</v>
      </c>
    </row>
    <row r="103" s="2" customFormat="1">
      <c r="A103" s="39"/>
      <c r="B103" s="40"/>
      <c r="C103" s="41"/>
      <c r="D103" s="226" t="s">
        <v>224</v>
      </c>
      <c r="E103" s="41"/>
      <c r="F103" s="227" t="s">
        <v>5182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224</v>
      </c>
      <c r="AU103" s="18" t="s">
        <v>80</v>
      </c>
    </row>
    <row r="104" s="12" customFormat="1" ht="25.92" customHeight="1">
      <c r="A104" s="12"/>
      <c r="B104" s="197"/>
      <c r="C104" s="198"/>
      <c r="D104" s="199" t="s">
        <v>72</v>
      </c>
      <c r="E104" s="200" t="s">
        <v>3570</v>
      </c>
      <c r="F104" s="200" t="s">
        <v>2607</v>
      </c>
      <c r="G104" s="198"/>
      <c r="H104" s="198"/>
      <c r="I104" s="201"/>
      <c r="J104" s="202">
        <f>BK104</f>
        <v>0</v>
      </c>
      <c r="K104" s="198"/>
      <c r="L104" s="203"/>
      <c r="M104" s="204"/>
      <c r="N104" s="205"/>
      <c r="O104" s="205"/>
      <c r="P104" s="206">
        <f>SUM(P105:P108)</f>
        <v>0</v>
      </c>
      <c r="Q104" s="205"/>
      <c r="R104" s="206">
        <f>SUM(R105:R108)</f>
        <v>0</v>
      </c>
      <c r="S104" s="205"/>
      <c r="T104" s="207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80</v>
      </c>
      <c r="AT104" s="209" t="s">
        <v>72</v>
      </c>
      <c r="AU104" s="209" t="s">
        <v>73</v>
      </c>
      <c r="AY104" s="208" t="s">
        <v>214</v>
      </c>
      <c r="BK104" s="210">
        <f>SUM(BK105:BK108)</f>
        <v>0</v>
      </c>
    </row>
    <row r="105" s="2" customFormat="1" ht="24.15" customHeight="1">
      <c r="A105" s="39"/>
      <c r="B105" s="40"/>
      <c r="C105" s="213" t="s">
        <v>263</v>
      </c>
      <c r="D105" s="213" t="s">
        <v>217</v>
      </c>
      <c r="E105" s="214" t="s">
        <v>3475</v>
      </c>
      <c r="F105" s="215" t="s">
        <v>5183</v>
      </c>
      <c r="G105" s="216" t="s">
        <v>523</v>
      </c>
      <c r="H105" s="217">
        <v>1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222</v>
      </c>
      <c r="AT105" s="224" t="s">
        <v>217</v>
      </c>
      <c r="AU105" s="224" t="s">
        <v>80</v>
      </c>
      <c r="AY105" s="18" t="s">
        <v>214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222</v>
      </c>
      <c r="BM105" s="224" t="s">
        <v>292</v>
      </c>
    </row>
    <row r="106" s="2" customFormat="1">
      <c r="A106" s="39"/>
      <c r="B106" s="40"/>
      <c r="C106" s="41"/>
      <c r="D106" s="226" t="s">
        <v>224</v>
      </c>
      <c r="E106" s="41"/>
      <c r="F106" s="227" t="s">
        <v>5183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224</v>
      </c>
      <c r="AU106" s="18" t="s">
        <v>80</v>
      </c>
    </row>
    <row r="107" s="2" customFormat="1" ht="16.5" customHeight="1">
      <c r="A107" s="39"/>
      <c r="B107" s="40"/>
      <c r="C107" s="213" t="s">
        <v>215</v>
      </c>
      <c r="D107" s="213" t="s">
        <v>217</v>
      </c>
      <c r="E107" s="214" t="s">
        <v>3477</v>
      </c>
      <c r="F107" s="215" t="s">
        <v>2778</v>
      </c>
      <c r="G107" s="216" t="s">
        <v>523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222</v>
      </c>
      <c r="AT107" s="224" t="s">
        <v>217</v>
      </c>
      <c r="AU107" s="224" t="s">
        <v>80</v>
      </c>
      <c r="AY107" s="18" t="s">
        <v>214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222</v>
      </c>
      <c r="BM107" s="224" t="s">
        <v>250</v>
      </c>
    </row>
    <row r="108" s="2" customFormat="1">
      <c r="A108" s="39"/>
      <c r="B108" s="40"/>
      <c r="C108" s="41"/>
      <c r="D108" s="226" t="s">
        <v>224</v>
      </c>
      <c r="E108" s="41"/>
      <c r="F108" s="227" t="s">
        <v>2778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224</v>
      </c>
      <c r="AU108" s="18" t="s">
        <v>80</v>
      </c>
    </row>
    <row r="109" s="12" customFormat="1" ht="25.92" customHeight="1">
      <c r="A109" s="12"/>
      <c r="B109" s="197"/>
      <c r="C109" s="198"/>
      <c r="D109" s="199" t="s">
        <v>72</v>
      </c>
      <c r="E109" s="200" t="s">
        <v>3678</v>
      </c>
      <c r="F109" s="200" t="s">
        <v>2612</v>
      </c>
      <c r="G109" s="198"/>
      <c r="H109" s="198"/>
      <c r="I109" s="201"/>
      <c r="J109" s="202">
        <f>BK109</f>
        <v>0</v>
      </c>
      <c r="K109" s="198"/>
      <c r="L109" s="203"/>
      <c r="M109" s="204"/>
      <c r="N109" s="205"/>
      <c r="O109" s="205"/>
      <c r="P109" s="206">
        <f>SUM(P110:P137)</f>
        <v>0</v>
      </c>
      <c r="Q109" s="205"/>
      <c r="R109" s="206">
        <f>SUM(R110:R137)</f>
        <v>0</v>
      </c>
      <c r="S109" s="205"/>
      <c r="T109" s="207">
        <f>SUM(T110:T137)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8" t="s">
        <v>80</v>
      </c>
      <c r="AT109" s="209" t="s">
        <v>72</v>
      </c>
      <c r="AU109" s="209" t="s">
        <v>73</v>
      </c>
      <c r="AY109" s="208" t="s">
        <v>214</v>
      </c>
      <c r="BK109" s="210">
        <f>SUM(BK110:BK137)</f>
        <v>0</v>
      </c>
    </row>
    <row r="110" s="2" customFormat="1" ht="16.5" customHeight="1">
      <c r="A110" s="39"/>
      <c r="B110" s="40"/>
      <c r="C110" s="213" t="s">
        <v>270</v>
      </c>
      <c r="D110" s="213" t="s">
        <v>217</v>
      </c>
      <c r="E110" s="214" t="s">
        <v>3480</v>
      </c>
      <c r="F110" s="215" t="s">
        <v>2618</v>
      </c>
      <c r="G110" s="216" t="s">
        <v>523</v>
      </c>
      <c r="H110" s="217">
        <v>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222</v>
      </c>
      <c r="AT110" s="224" t="s">
        <v>217</v>
      </c>
      <c r="AU110" s="224" t="s">
        <v>80</v>
      </c>
      <c r="AY110" s="18" t="s">
        <v>214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222</v>
      </c>
      <c r="BM110" s="224" t="s">
        <v>307</v>
      </c>
    </row>
    <row r="111" s="2" customFormat="1">
      <c r="A111" s="39"/>
      <c r="B111" s="40"/>
      <c r="C111" s="41"/>
      <c r="D111" s="226" t="s">
        <v>224</v>
      </c>
      <c r="E111" s="41"/>
      <c r="F111" s="227" t="s">
        <v>2618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224</v>
      </c>
      <c r="AU111" s="18" t="s">
        <v>80</v>
      </c>
    </row>
    <row r="112" s="2" customFormat="1" ht="24.15" customHeight="1">
      <c r="A112" s="39"/>
      <c r="B112" s="40"/>
      <c r="C112" s="213" t="s">
        <v>274</v>
      </c>
      <c r="D112" s="213" t="s">
        <v>217</v>
      </c>
      <c r="E112" s="214" t="s">
        <v>3584</v>
      </c>
      <c r="F112" s="215" t="s">
        <v>5188</v>
      </c>
      <c r="G112" s="216" t="s">
        <v>523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222</v>
      </c>
      <c r="AT112" s="224" t="s">
        <v>217</v>
      </c>
      <c r="AU112" s="224" t="s">
        <v>80</v>
      </c>
      <c r="AY112" s="18" t="s">
        <v>214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222</v>
      </c>
      <c r="BM112" s="224" t="s">
        <v>315</v>
      </c>
    </row>
    <row r="113" s="2" customFormat="1">
      <c r="A113" s="39"/>
      <c r="B113" s="40"/>
      <c r="C113" s="41"/>
      <c r="D113" s="226" t="s">
        <v>224</v>
      </c>
      <c r="E113" s="41"/>
      <c r="F113" s="227" t="s">
        <v>5188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224</v>
      </c>
      <c r="AU113" s="18" t="s">
        <v>80</v>
      </c>
    </row>
    <row r="114" s="2" customFormat="1" ht="16.5" customHeight="1">
      <c r="A114" s="39"/>
      <c r="B114" s="40"/>
      <c r="C114" s="213" t="s">
        <v>281</v>
      </c>
      <c r="D114" s="213" t="s">
        <v>217</v>
      </c>
      <c r="E114" s="214" t="s">
        <v>3487</v>
      </c>
      <c r="F114" s="215" t="s">
        <v>2626</v>
      </c>
      <c r="G114" s="216" t="s">
        <v>523</v>
      </c>
      <c r="H114" s="217">
        <v>3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222</v>
      </c>
      <c r="AT114" s="224" t="s">
        <v>217</v>
      </c>
      <c r="AU114" s="224" t="s">
        <v>80</v>
      </c>
      <c r="AY114" s="18" t="s">
        <v>214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222</v>
      </c>
      <c r="BM114" s="224" t="s">
        <v>325</v>
      </c>
    </row>
    <row r="115" s="2" customFormat="1">
      <c r="A115" s="39"/>
      <c r="B115" s="40"/>
      <c r="C115" s="41"/>
      <c r="D115" s="226" t="s">
        <v>224</v>
      </c>
      <c r="E115" s="41"/>
      <c r="F115" s="227" t="s">
        <v>2627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224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217</v>
      </c>
      <c r="E116" s="214" t="s">
        <v>3489</v>
      </c>
      <c r="F116" s="215" t="s">
        <v>2629</v>
      </c>
      <c r="G116" s="216" t="s">
        <v>523</v>
      </c>
      <c r="H116" s="217">
        <v>3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222</v>
      </c>
      <c r="AT116" s="224" t="s">
        <v>217</v>
      </c>
      <c r="AU116" s="224" t="s">
        <v>80</v>
      </c>
      <c r="AY116" s="18" t="s">
        <v>214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222</v>
      </c>
      <c r="BM116" s="224" t="s">
        <v>338</v>
      </c>
    </row>
    <row r="117" s="2" customFormat="1">
      <c r="A117" s="39"/>
      <c r="B117" s="40"/>
      <c r="C117" s="41"/>
      <c r="D117" s="226" t="s">
        <v>224</v>
      </c>
      <c r="E117" s="41"/>
      <c r="F117" s="227" t="s">
        <v>2629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224</v>
      </c>
      <c r="AU117" s="18" t="s">
        <v>80</v>
      </c>
    </row>
    <row r="118" s="2" customFormat="1" ht="16.5" customHeight="1">
      <c r="A118" s="39"/>
      <c r="B118" s="40"/>
      <c r="C118" s="213" t="s">
        <v>288</v>
      </c>
      <c r="D118" s="213" t="s">
        <v>217</v>
      </c>
      <c r="E118" s="214" t="s">
        <v>3491</v>
      </c>
      <c r="F118" s="215" t="s">
        <v>2780</v>
      </c>
      <c r="G118" s="216" t="s">
        <v>523</v>
      </c>
      <c r="H118" s="217">
        <v>3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222</v>
      </c>
      <c r="AT118" s="224" t="s">
        <v>217</v>
      </c>
      <c r="AU118" s="224" t="s">
        <v>80</v>
      </c>
      <c r="AY118" s="18" t="s">
        <v>214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222</v>
      </c>
      <c r="BM118" s="224" t="s">
        <v>352</v>
      </c>
    </row>
    <row r="119" s="2" customFormat="1">
      <c r="A119" s="39"/>
      <c r="B119" s="40"/>
      <c r="C119" s="41"/>
      <c r="D119" s="226" t="s">
        <v>224</v>
      </c>
      <c r="E119" s="41"/>
      <c r="F119" s="227" t="s">
        <v>2780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80</v>
      </c>
    </row>
    <row r="120" s="2" customFormat="1" ht="16.5" customHeight="1">
      <c r="A120" s="39"/>
      <c r="B120" s="40"/>
      <c r="C120" s="213" t="s">
        <v>292</v>
      </c>
      <c r="D120" s="213" t="s">
        <v>217</v>
      </c>
      <c r="E120" s="214" t="s">
        <v>1513</v>
      </c>
      <c r="F120" s="215" t="s">
        <v>2781</v>
      </c>
      <c r="G120" s="216" t="s">
        <v>523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222</v>
      </c>
      <c r="AT120" s="224" t="s">
        <v>217</v>
      </c>
      <c r="AU120" s="224" t="s">
        <v>80</v>
      </c>
      <c r="AY120" s="18" t="s">
        <v>214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222</v>
      </c>
      <c r="BM120" s="224" t="s">
        <v>364</v>
      </c>
    </row>
    <row r="121" s="2" customFormat="1">
      <c r="A121" s="39"/>
      <c r="B121" s="40"/>
      <c r="C121" s="41"/>
      <c r="D121" s="226" t="s">
        <v>224</v>
      </c>
      <c r="E121" s="41"/>
      <c r="F121" s="227" t="s">
        <v>2781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224</v>
      </c>
      <c r="AU121" s="18" t="s">
        <v>80</v>
      </c>
    </row>
    <row r="122" s="2" customFormat="1" ht="16.5" customHeight="1">
      <c r="A122" s="39"/>
      <c r="B122" s="40"/>
      <c r="C122" s="213" t="s">
        <v>296</v>
      </c>
      <c r="D122" s="213" t="s">
        <v>217</v>
      </c>
      <c r="E122" s="214" t="s">
        <v>1499</v>
      </c>
      <c r="F122" s="215" t="s">
        <v>2635</v>
      </c>
      <c r="G122" s="216" t="s">
        <v>523</v>
      </c>
      <c r="H122" s="217">
        <v>0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222</v>
      </c>
      <c r="AT122" s="224" t="s">
        <v>217</v>
      </c>
      <c r="AU122" s="224" t="s">
        <v>80</v>
      </c>
      <c r="AY122" s="18" t="s">
        <v>214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222</v>
      </c>
      <c r="BM122" s="224" t="s">
        <v>372</v>
      </c>
    </row>
    <row r="123" s="2" customFormat="1">
      <c r="A123" s="39"/>
      <c r="B123" s="40"/>
      <c r="C123" s="41"/>
      <c r="D123" s="226" t="s">
        <v>224</v>
      </c>
      <c r="E123" s="41"/>
      <c r="F123" s="227" t="s">
        <v>2635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224</v>
      </c>
      <c r="AU123" s="18" t="s">
        <v>80</v>
      </c>
    </row>
    <row r="124" s="2" customFormat="1" ht="16.5" customHeight="1">
      <c r="A124" s="39"/>
      <c r="B124" s="40"/>
      <c r="C124" s="213" t="s">
        <v>250</v>
      </c>
      <c r="D124" s="213" t="s">
        <v>217</v>
      </c>
      <c r="E124" s="214" t="s">
        <v>3174</v>
      </c>
      <c r="F124" s="215" t="s">
        <v>2639</v>
      </c>
      <c r="G124" s="216" t="s">
        <v>523</v>
      </c>
      <c r="H124" s="217">
        <v>0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222</v>
      </c>
      <c r="AT124" s="224" t="s">
        <v>217</v>
      </c>
      <c r="AU124" s="224" t="s">
        <v>80</v>
      </c>
      <c r="AY124" s="18" t="s">
        <v>214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222</v>
      </c>
      <c r="BM124" s="224" t="s">
        <v>257</v>
      </c>
    </row>
    <row r="125" s="2" customFormat="1">
      <c r="A125" s="39"/>
      <c r="B125" s="40"/>
      <c r="C125" s="41"/>
      <c r="D125" s="226" t="s">
        <v>224</v>
      </c>
      <c r="E125" s="41"/>
      <c r="F125" s="227" t="s">
        <v>2639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224</v>
      </c>
      <c r="AU125" s="18" t="s">
        <v>80</v>
      </c>
    </row>
    <row r="126" s="2" customFormat="1" ht="16.5" customHeight="1">
      <c r="A126" s="39"/>
      <c r="B126" s="40"/>
      <c r="C126" s="213" t="s">
        <v>303</v>
      </c>
      <c r="D126" s="213" t="s">
        <v>217</v>
      </c>
      <c r="E126" s="214" t="s">
        <v>3493</v>
      </c>
      <c r="F126" s="215" t="s">
        <v>2641</v>
      </c>
      <c r="G126" s="216" t="s">
        <v>523</v>
      </c>
      <c r="H126" s="217">
        <v>0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222</v>
      </c>
      <c r="AT126" s="224" t="s">
        <v>217</v>
      </c>
      <c r="AU126" s="224" t="s">
        <v>80</v>
      </c>
      <c r="AY126" s="18" t="s">
        <v>214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222</v>
      </c>
      <c r="BM126" s="224" t="s">
        <v>395</v>
      </c>
    </row>
    <row r="127" s="2" customFormat="1">
      <c r="A127" s="39"/>
      <c r="B127" s="40"/>
      <c r="C127" s="41"/>
      <c r="D127" s="226" t="s">
        <v>224</v>
      </c>
      <c r="E127" s="41"/>
      <c r="F127" s="227" t="s">
        <v>2641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224</v>
      </c>
      <c r="AU127" s="18" t="s">
        <v>80</v>
      </c>
    </row>
    <row r="128" s="2" customFormat="1" ht="16.5" customHeight="1">
      <c r="A128" s="39"/>
      <c r="B128" s="40"/>
      <c r="C128" s="213" t="s">
        <v>307</v>
      </c>
      <c r="D128" s="213" t="s">
        <v>217</v>
      </c>
      <c r="E128" s="214" t="s">
        <v>3495</v>
      </c>
      <c r="F128" s="215" t="s">
        <v>2814</v>
      </c>
      <c r="G128" s="216" t="s">
        <v>523</v>
      </c>
      <c r="H128" s="217">
        <v>3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222</v>
      </c>
      <c r="AT128" s="224" t="s">
        <v>217</v>
      </c>
      <c r="AU128" s="224" t="s">
        <v>80</v>
      </c>
      <c r="AY128" s="18" t="s">
        <v>214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222</v>
      </c>
      <c r="BM128" s="224" t="s">
        <v>407</v>
      </c>
    </row>
    <row r="129" s="2" customFormat="1">
      <c r="A129" s="39"/>
      <c r="B129" s="40"/>
      <c r="C129" s="41"/>
      <c r="D129" s="226" t="s">
        <v>224</v>
      </c>
      <c r="E129" s="41"/>
      <c r="F129" s="227" t="s">
        <v>2814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224</v>
      </c>
      <c r="AU129" s="18" t="s">
        <v>80</v>
      </c>
    </row>
    <row r="130" s="2" customFormat="1" ht="16.5" customHeight="1">
      <c r="A130" s="39"/>
      <c r="B130" s="40"/>
      <c r="C130" s="213" t="s">
        <v>311</v>
      </c>
      <c r="D130" s="213" t="s">
        <v>217</v>
      </c>
      <c r="E130" s="214" t="s">
        <v>3497</v>
      </c>
      <c r="F130" s="215" t="s">
        <v>2645</v>
      </c>
      <c r="G130" s="216" t="s">
        <v>523</v>
      </c>
      <c r="H130" s="217">
        <v>0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222</v>
      </c>
      <c r="AT130" s="224" t="s">
        <v>217</v>
      </c>
      <c r="AU130" s="224" t="s">
        <v>80</v>
      </c>
      <c r="AY130" s="18" t="s">
        <v>214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222</v>
      </c>
      <c r="BM130" s="224" t="s">
        <v>421</v>
      </c>
    </row>
    <row r="131" s="2" customFormat="1">
      <c r="A131" s="39"/>
      <c r="B131" s="40"/>
      <c r="C131" s="41"/>
      <c r="D131" s="226" t="s">
        <v>224</v>
      </c>
      <c r="E131" s="41"/>
      <c r="F131" s="227" t="s">
        <v>2645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224</v>
      </c>
      <c r="AU131" s="18" t="s">
        <v>80</v>
      </c>
    </row>
    <row r="132" s="2" customFormat="1" ht="16.5" customHeight="1">
      <c r="A132" s="39"/>
      <c r="B132" s="40"/>
      <c r="C132" s="213" t="s">
        <v>315</v>
      </c>
      <c r="D132" s="213" t="s">
        <v>217</v>
      </c>
      <c r="E132" s="214" t="s">
        <v>3499</v>
      </c>
      <c r="F132" s="215" t="s">
        <v>2783</v>
      </c>
      <c r="G132" s="216" t="s">
        <v>523</v>
      </c>
      <c r="H132" s="217">
        <v>3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222</v>
      </c>
      <c r="AT132" s="224" t="s">
        <v>217</v>
      </c>
      <c r="AU132" s="224" t="s">
        <v>80</v>
      </c>
      <c r="AY132" s="18" t="s">
        <v>214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222</v>
      </c>
      <c r="BM132" s="224" t="s">
        <v>433</v>
      </c>
    </row>
    <row r="133" s="2" customFormat="1">
      <c r="A133" s="39"/>
      <c r="B133" s="40"/>
      <c r="C133" s="41"/>
      <c r="D133" s="226" t="s">
        <v>224</v>
      </c>
      <c r="E133" s="41"/>
      <c r="F133" s="227" t="s">
        <v>2783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80</v>
      </c>
    </row>
    <row r="134" s="2" customFormat="1" ht="16.5" customHeight="1">
      <c r="A134" s="39"/>
      <c r="B134" s="40"/>
      <c r="C134" s="213" t="s">
        <v>7</v>
      </c>
      <c r="D134" s="213" t="s">
        <v>217</v>
      </c>
      <c r="E134" s="214" t="s">
        <v>3501</v>
      </c>
      <c r="F134" s="215" t="s">
        <v>2815</v>
      </c>
      <c r="G134" s="216" t="s">
        <v>523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222</v>
      </c>
      <c r="AT134" s="224" t="s">
        <v>217</v>
      </c>
      <c r="AU134" s="224" t="s">
        <v>80</v>
      </c>
      <c r="AY134" s="18" t="s">
        <v>214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222</v>
      </c>
      <c r="BM134" s="224" t="s">
        <v>443</v>
      </c>
    </row>
    <row r="135" s="2" customFormat="1">
      <c r="A135" s="39"/>
      <c r="B135" s="40"/>
      <c r="C135" s="41"/>
      <c r="D135" s="226" t="s">
        <v>224</v>
      </c>
      <c r="E135" s="41"/>
      <c r="F135" s="227" t="s">
        <v>2815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224</v>
      </c>
      <c r="AU135" s="18" t="s">
        <v>80</v>
      </c>
    </row>
    <row r="136" s="2" customFormat="1" ht="16.5" customHeight="1">
      <c r="A136" s="39"/>
      <c r="B136" s="40"/>
      <c r="C136" s="213" t="s">
        <v>325</v>
      </c>
      <c r="D136" s="213" t="s">
        <v>217</v>
      </c>
      <c r="E136" s="214" t="s">
        <v>3503</v>
      </c>
      <c r="F136" s="215" t="s">
        <v>2786</v>
      </c>
      <c r="G136" s="216" t="s">
        <v>523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222</v>
      </c>
      <c r="AT136" s="224" t="s">
        <v>217</v>
      </c>
      <c r="AU136" s="224" t="s">
        <v>80</v>
      </c>
      <c r="AY136" s="18" t="s">
        <v>214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222</v>
      </c>
      <c r="BM136" s="224" t="s">
        <v>455</v>
      </c>
    </row>
    <row r="137" s="2" customFormat="1">
      <c r="A137" s="39"/>
      <c r="B137" s="40"/>
      <c r="C137" s="41"/>
      <c r="D137" s="226" t="s">
        <v>224</v>
      </c>
      <c r="E137" s="41"/>
      <c r="F137" s="227" t="s">
        <v>2786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80</v>
      </c>
    </row>
    <row r="138" s="12" customFormat="1" ht="25.92" customHeight="1">
      <c r="A138" s="12"/>
      <c r="B138" s="197"/>
      <c r="C138" s="198"/>
      <c r="D138" s="199" t="s">
        <v>72</v>
      </c>
      <c r="E138" s="200" t="s">
        <v>5185</v>
      </c>
      <c r="F138" s="200" t="s">
        <v>2662</v>
      </c>
      <c r="G138" s="198"/>
      <c r="H138" s="198"/>
      <c r="I138" s="201"/>
      <c r="J138" s="202">
        <f>BK138</f>
        <v>0</v>
      </c>
      <c r="K138" s="198"/>
      <c r="L138" s="203"/>
      <c r="M138" s="204"/>
      <c r="N138" s="205"/>
      <c r="O138" s="205"/>
      <c r="P138" s="206">
        <f>SUM(P139:P166)</f>
        <v>0</v>
      </c>
      <c r="Q138" s="205"/>
      <c r="R138" s="206">
        <f>SUM(R139:R166)</f>
        <v>0</v>
      </c>
      <c r="S138" s="205"/>
      <c r="T138" s="207">
        <f>SUM(T139:T166)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80</v>
      </c>
      <c r="AT138" s="209" t="s">
        <v>72</v>
      </c>
      <c r="AU138" s="209" t="s">
        <v>73</v>
      </c>
      <c r="AY138" s="208" t="s">
        <v>214</v>
      </c>
      <c r="BK138" s="210">
        <f>SUM(BK139:BK166)</f>
        <v>0</v>
      </c>
    </row>
    <row r="139" s="2" customFormat="1" ht="16.5" customHeight="1">
      <c r="A139" s="39"/>
      <c r="B139" s="40"/>
      <c r="C139" s="213" t="s">
        <v>331</v>
      </c>
      <c r="D139" s="213" t="s">
        <v>217</v>
      </c>
      <c r="E139" s="214" t="s">
        <v>3505</v>
      </c>
      <c r="F139" s="215" t="s">
        <v>2666</v>
      </c>
      <c r="G139" s="216" t="s">
        <v>523</v>
      </c>
      <c r="H139" s="217">
        <v>7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222</v>
      </c>
      <c r="AT139" s="224" t="s">
        <v>217</v>
      </c>
      <c r="AU139" s="224" t="s">
        <v>80</v>
      </c>
      <c r="AY139" s="18" t="s">
        <v>214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222</v>
      </c>
      <c r="BM139" s="224" t="s">
        <v>464</v>
      </c>
    </row>
    <row r="140" s="2" customFormat="1">
      <c r="A140" s="39"/>
      <c r="B140" s="40"/>
      <c r="C140" s="41"/>
      <c r="D140" s="226" t="s">
        <v>224</v>
      </c>
      <c r="E140" s="41"/>
      <c r="F140" s="227" t="s">
        <v>2666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80</v>
      </c>
    </row>
    <row r="141" s="2" customFormat="1" ht="16.5" customHeight="1">
      <c r="A141" s="39"/>
      <c r="B141" s="40"/>
      <c r="C141" s="213" t="s">
        <v>338</v>
      </c>
      <c r="D141" s="213" t="s">
        <v>217</v>
      </c>
      <c r="E141" s="214" t="s">
        <v>3507</v>
      </c>
      <c r="F141" s="215" t="s">
        <v>2668</v>
      </c>
      <c r="G141" s="216" t="s">
        <v>523</v>
      </c>
      <c r="H141" s="217">
        <v>14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222</v>
      </c>
      <c r="AT141" s="224" t="s">
        <v>217</v>
      </c>
      <c r="AU141" s="224" t="s">
        <v>80</v>
      </c>
      <c r="AY141" s="18" t="s">
        <v>214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222</v>
      </c>
      <c r="BM141" s="224" t="s">
        <v>476</v>
      </c>
    </row>
    <row r="142" s="2" customFormat="1">
      <c r="A142" s="39"/>
      <c r="B142" s="40"/>
      <c r="C142" s="41"/>
      <c r="D142" s="226" t="s">
        <v>224</v>
      </c>
      <c r="E142" s="41"/>
      <c r="F142" s="227" t="s">
        <v>2668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80</v>
      </c>
    </row>
    <row r="143" s="2" customFormat="1" ht="16.5" customHeight="1">
      <c r="A143" s="39"/>
      <c r="B143" s="40"/>
      <c r="C143" s="213" t="s">
        <v>346</v>
      </c>
      <c r="D143" s="213" t="s">
        <v>217</v>
      </c>
      <c r="E143" s="214" t="s">
        <v>3509</v>
      </c>
      <c r="F143" s="215" t="s">
        <v>2670</v>
      </c>
      <c r="G143" s="216" t="s">
        <v>523</v>
      </c>
      <c r="H143" s="217">
        <v>7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222</v>
      </c>
      <c r="AT143" s="224" t="s">
        <v>217</v>
      </c>
      <c r="AU143" s="224" t="s">
        <v>80</v>
      </c>
      <c r="AY143" s="18" t="s">
        <v>214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222</v>
      </c>
      <c r="BM143" s="224" t="s">
        <v>488</v>
      </c>
    </row>
    <row r="144" s="2" customFormat="1">
      <c r="A144" s="39"/>
      <c r="B144" s="40"/>
      <c r="C144" s="41"/>
      <c r="D144" s="226" t="s">
        <v>224</v>
      </c>
      <c r="E144" s="41"/>
      <c r="F144" s="227" t="s">
        <v>2670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80</v>
      </c>
    </row>
    <row r="145" s="2" customFormat="1" ht="16.5" customHeight="1">
      <c r="A145" s="39"/>
      <c r="B145" s="40"/>
      <c r="C145" s="213" t="s">
        <v>352</v>
      </c>
      <c r="D145" s="213" t="s">
        <v>217</v>
      </c>
      <c r="E145" s="214" t="s">
        <v>3511</v>
      </c>
      <c r="F145" s="215" t="s">
        <v>2672</v>
      </c>
      <c r="G145" s="216" t="s">
        <v>603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222</v>
      </c>
      <c r="AT145" s="224" t="s">
        <v>217</v>
      </c>
      <c r="AU145" s="224" t="s">
        <v>80</v>
      </c>
      <c r="AY145" s="18" t="s">
        <v>214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222</v>
      </c>
      <c r="BM145" s="224" t="s">
        <v>501</v>
      </c>
    </row>
    <row r="146" s="2" customFormat="1">
      <c r="A146" s="39"/>
      <c r="B146" s="40"/>
      <c r="C146" s="41"/>
      <c r="D146" s="226" t="s">
        <v>224</v>
      </c>
      <c r="E146" s="41"/>
      <c r="F146" s="227" t="s">
        <v>2672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80</v>
      </c>
    </row>
    <row r="147" s="2" customFormat="1" ht="16.5" customHeight="1">
      <c r="A147" s="39"/>
      <c r="B147" s="40"/>
      <c r="C147" s="213" t="s">
        <v>358</v>
      </c>
      <c r="D147" s="213" t="s">
        <v>217</v>
      </c>
      <c r="E147" s="214" t="s">
        <v>3513</v>
      </c>
      <c r="F147" s="215" t="s">
        <v>2674</v>
      </c>
      <c r="G147" s="216" t="s">
        <v>220</v>
      </c>
      <c r="H147" s="217">
        <v>32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222</v>
      </c>
      <c r="AT147" s="224" t="s">
        <v>217</v>
      </c>
      <c r="AU147" s="224" t="s">
        <v>80</v>
      </c>
      <c r="AY147" s="18" t="s">
        <v>214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222</v>
      </c>
      <c r="BM147" s="224" t="s">
        <v>514</v>
      </c>
    </row>
    <row r="148" s="2" customFormat="1">
      <c r="A148" s="39"/>
      <c r="B148" s="40"/>
      <c r="C148" s="41"/>
      <c r="D148" s="226" t="s">
        <v>224</v>
      </c>
      <c r="E148" s="41"/>
      <c r="F148" s="227" t="s">
        <v>2674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224</v>
      </c>
      <c r="AU148" s="18" t="s">
        <v>80</v>
      </c>
    </row>
    <row r="149" s="2" customFormat="1" ht="16.5" customHeight="1">
      <c r="A149" s="39"/>
      <c r="B149" s="40"/>
      <c r="C149" s="213" t="s">
        <v>364</v>
      </c>
      <c r="D149" s="213" t="s">
        <v>217</v>
      </c>
      <c r="E149" s="214" t="s">
        <v>3515</v>
      </c>
      <c r="F149" s="215" t="s">
        <v>2676</v>
      </c>
      <c r="G149" s="216" t="s">
        <v>603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222</v>
      </c>
      <c r="AT149" s="224" t="s">
        <v>217</v>
      </c>
      <c r="AU149" s="224" t="s">
        <v>80</v>
      </c>
      <c r="AY149" s="18" t="s">
        <v>214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222</v>
      </c>
      <c r="BM149" s="224" t="s">
        <v>526</v>
      </c>
    </row>
    <row r="150" s="2" customFormat="1">
      <c r="A150" s="39"/>
      <c r="B150" s="40"/>
      <c r="C150" s="41"/>
      <c r="D150" s="226" t="s">
        <v>224</v>
      </c>
      <c r="E150" s="41"/>
      <c r="F150" s="227" t="s">
        <v>2676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80</v>
      </c>
    </row>
    <row r="151" s="2" customFormat="1" ht="16.5" customHeight="1">
      <c r="A151" s="39"/>
      <c r="B151" s="40"/>
      <c r="C151" s="213" t="s">
        <v>368</v>
      </c>
      <c r="D151" s="213" t="s">
        <v>217</v>
      </c>
      <c r="E151" s="214" t="s">
        <v>3517</v>
      </c>
      <c r="F151" s="215" t="s">
        <v>2787</v>
      </c>
      <c r="G151" s="216" t="s">
        <v>220</v>
      </c>
      <c r="H151" s="217">
        <v>8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222</v>
      </c>
      <c r="AT151" s="224" t="s">
        <v>217</v>
      </c>
      <c r="AU151" s="224" t="s">
        <v>80</v>
      </c>
      <c r="AY151" s="18" t="s">
        <v>214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222</v>
      </c>
      <c r="BM151" s="224" t="s">
        <v>539</v>
      </c>
    </row>
    <row r="152" s="2" customFormat="1">
      <c r="A152" s="39"/>
      <c r="B152" s="40"/>
      <c r="C152" s="41"/>
      <c r="D152" s="226" t="s">
        <v>224</v>
      </c>
      <c r="E152" s="41"/>
      <c r="F152" s="227" t="s">
        <v>2787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224</v>
      </c>
      <c r="AU152" s="18" t="s">
        <v>80</v>
      </c>
    </row>
    <row r="153" s="2" customFormat="1" ht="16.5" customHeight="1">
      <c r="A153" s="39"/>
      <c r="B153" s="40"/>
      <c r="C153" s="213" t="s">
        <v>372</v>
      </c>
      <c r="D153" s="213" t="s">
        <v>217</v>
      </c>
      <c r="E153" s="214" t="s">
        <v>3519</v>
      </c>
      <c r="F153" s="215" t="s">
        <v>2682</v>
      </c>
      <c r="G153" s="216" t="s">
        <v>220</v>
      </c>
      <c r="H153" s="217">
        <v>8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222</v>
      </c>
      <c r="AT153" s="224" t="s">
        <v>217</v>
      </c>
      <c r="AU153" s="224" t="s">
        <v>80</v>
      </c>
      <c r="AY153" s="18" t="s">
        <v>214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222</v>
      </c>
      <c r="BM153" s="224" t="s">
        <v>548</v>
      </c>
    </row>
    <row r="154" s="2" customFormat="1">
      <c r="A154" s="39"/>
      <c r="B154" s="40"/>
      <c r="C154" s="41"/>
      <c r="D154" s="226" t="s">
        <v>224</v>
      </c>
      <c r="E154" s="41"/>
      <c r="F154" s="227" t="s">
        <v>2682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224</v>
      </c>
      <c r="AU154" s="18" t="s">
        <v>80</v>
      </c>
    </row>
    <row r="155" s="2" customFormat="1" ht="16.5" customHeight="1">
      <c r="A155" s="39"/>
      <c r="B155" s="40"/>
      <c r="C155" s="213" t="s">
        <v>376</v>
      </c>
      <c r="D155" s="213" t="s">
        <v>217</v>
      </c>
      <c r="E155" s="214" t="s">
        <v>3521</v>
      </c>
      <c r="F155" s="215" t="s">
        <v>2686</v>
      </c>
      <c r="G155" s="216" t="s">
        <v>220</v>
      </c>
      <c r="H155" s="217">
        <v>8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222</v>
      </c>
      <c r="AT155" s="224" t="s">
        <v>217</v>
      </c>
      <c r="AU155" s="224" t="s">
        <v>80</v>
      </c>
      <c r="AY155" s="18" t="s">
        <v>214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222</v>
      </c>
      <c r="BM155" s="224" t="s">
        <v>563</v>
      </c>
    </row>
    <row r="156" s="2" customFormat="1">
      <c r="A156" s="39"/>
      <c r="B156" s="40"/>
      <c r="C156" s="41"/>
      <c r="D156" s="226" t="s">
        <v>224</v>
      </c>
      <c r="E156" s="41"/>
      <c r="F156" s="227" t="s">
        <v>2686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224</v>
      </c>
      <c r="AU156" s="18" t="s">
        <v>80</v>
      </c>
    </row>
    <row r="157" s="2" customFormat="1" ht="16.5" customHeight="1">
      <c r="A157" s="39"/>
      <c r="B157" s="40"/>
      <c r="C157" s="213" t="s">
        <v>257</v>
      </c>
      <c r="D157" s="213" t="s">
        <v>217</v>
      </c>
      <c r="E157" s="214" t="s">
        <v>3177</v>
      </c>
      <c r="F157" s="215" t="s">
        <v>2688</v>
      </c>
      <c r="G157" s="216" t="s">
        <v>220</v>
      </c>
      <c r="H157" s="217">
        <v>27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222</v>
      </c>
      <c r="AT157" s="224" t="s">
        <v>217</v>
      </c>
      <c r="AU157" s="224" t="s">
        <v>80</v>
      </c>
      <c r="AY157" s="18" t="s">
        <v>214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222</v>
      </c>
      <c r="BM157" s="224" t="s">
        <v>334</v>
      </c>
    </row>
    <row r="158" s="2" customFormat="1">
      <c r="A158" s="39"/>
      <c r="B158" s="40"/>
      <c r="C158" s="41"/>
      <c r="D158" s="226" t="s">
        <v>224</v>
      </c>
      <c r="E158" s="41"/>
      <c r="F158" s="227" t="s">
        <v>2688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80</v>
      </c>
    </row>
    <row r="159" s="2" customFormat="1" ht="16.5" customHeight="1">
      <c r="A159" s="39"/>
      <c r="B159" s="40"/>
      <c r="C159" s="213" t="s">
        <v>389</v>
      </c>
      <c r="D159" s="213" t="s">
        <v>217</v>
      </c>
      <c r="E159" s="214" t="s">
        <v>3181</v>
      </c>
      <c r="F159" s="215" t="s">
        <v>2690</v>
      </c>
      <c r="G159" s="216" t="s">
        <v>220</v>
      </c>
      <c r="H159" s="217">
        <v>54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222</v>
      </c>
      <c r="AT159" s="224" t="s">
        <v>217</v>
      </c>
      <c r="AU159" s="224" t="s">
        <v>80</v>
      </c>
      <c r="AY159" s="18" t="s">
        <v>214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222</v>
      </c>
      <c r="BM159" s="224" t="s">
        <v>582</v>
      </c>
    </row>
    <row r="160" s="2" customFormat="1">
      <c r="A160" s="39"/>
      <c r="B160" s="40"/>
      <c r="C160" s="41"/>
      <c r="D160" s="226" t="s">
        <v>224</v>
      </c>
      <c r="E160" s="41"/>
      <c r="F160" s="227" t="s">
        <v>2690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80</v>
      </c>
    </row>
    <row r="161" s="2" customFormat="1" ht="16.5" customHeight="1">
      <c r="A161" s="39"/>
      <c r="B161" s="40"/>
      <c r="C161" s="213" t="s">
        <v>395</v>
      </c>
      <c r="D161" s="213" t="s">
        <v>217</v>
      </c>
      <c r="E161" s="214" t="s">
        <v>3523</v>
      </c>
      <c r="F161" s="215" t="s">
        <v>2692</v>
      </c>
      <c r="G161" s="216" t="s">
        <v>220</v>
      </c>
      <c r="H161" s="217">
        <v>8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222</v>
      </c>
      <c r="AT161" s="224" t="s">
        <v>217</v>
      </c>
      <c r="AU161" s="224" t="s">
        <v>80</v>
      </c>
      <c r="AY161" s="18" t="s">
        <v>214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222</v>
      </c>
      <c r="BM161" s="224" t="s">
        <v>594</v>
      </c>
    </row>
    <row r="162" s="2" customFormat="1">
      <c r="A162" s="39"/>
      <c r="B162" s="40"/>
      <c r="C162" s="41"/>
      <c r="D162" s="226" t="s">
        <v>224</v>
      </c>
      <c r="E162" s="41"/>
      <c r="F162" s="227" t="s">
        <v>2692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224</v>
      </c>
      <c r="AU162" s="18" t="s">
        <v>80</v>
      </c>
    </row>
    <row r="163" s="2" customFormat="1" ht="16.5" customHeight="1">
      <c r="A163" s="39"/>
      <c r="B163" s="40"/>
      <c r="C163" s="213" t="s">
        <v>401</v>
      </c>
      <c r="D163" s="213" t="s">
        <v>217</v>
      </c>
      <c r="E163" s="214" t="s">
        <v>3525</v>
      </c>
      <c r="F163" s="215" t="s">
        <v>2694</v>
      </c>
      <c r="G163" s="216" t="s">
        <v>220</v>
      </c>
      <c r="H163" s="217">
        <v>8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222</v>
      </c>
      <c r="AT163" s="224" t="s">
        <v>217</v>
      </c>
      <c r="AU163" s="224" t="s">
        <v>80</v>
      </c>
      <c r="AY163" s="18" t="s">
        <v>214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222</v>
      </c>
      <c r="BM163" s="224" t="s">
        <v>606</v>
      </c>
    </row>
    <row r="164" s="2" customFormat="1">
      <c r="A164" s="39"/>
      <c r="B164" s="40"/>
      <c r="C164" s="41"/>
      <c r="D164" s="226" t="s">
        <v>224</v>
      </c>
      <c r="E164" s="41"/>
      <c r="F164" s="227" t="s">
        <v>2694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80</v>
      </c>
    </row>
    <row r="165" s="2" customFormat="1" ht="16.5" customHeight="1">
      <c r="A165" s="39"/>
      <c r="B165" s="40"/>
      <c r="C165" s="213" t="s">
        <v>407</v>
      </c>
      <c r="D165" s="213" t="s">
        <v>217</v>
      </c>
      <c r="E165" s="214" t="s">
        <v>3527</v>
      </c>
      <c r="F165" s="215" t="s">
        <v>2698</v>
      </c>
      <c r="G165" s="216" t="s">
        <v>220</v>
      </c>
      <c r="H165" s="217">
        <v>25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222</v>
      </c>
      <c r="AT165" s="224" t="s">
        <v>217</v>
      </c>
      <c r="AU165" s="224" t="s">
        <v>80</v>
      </c>
      <c r="AY165" s="18" t="s">
        <v>214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222</v>
      </c>
      <c r="BM165" s="224" t="s">
        <v>616</v>
      </c>
    </row>
    <row r="166" s="2" customFormat="1">
      <c r="A166" s="39"/>
      <c r="B166" s="40"/>
      <c r="C166" s="41"/>
      <c r="D166" s="226" t="s">
        <v>224</v>
      </c>
      <c r="E166" s="41"/>
      <c r="F166" s="227" t="s">
        <v>2698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224</v>
      </c>
      <c r="AU166" s="18" t="s">
        <v>80</v>
      </c>
    </row>
    <row r="167" s="12" customFormat="1" ht="25.92" customHeight="1">
      <c r="A167" s="12"/>
      <c r="B167" s="197"/>
      <c r="C167" s="198"/>
      <c r="D167" s="199" t="s">
        <v>72</v>
      </c>
      <c r="E167" s="200" t="s">
        <v>5186</v>
      </c>
      <c r="F167" s="200" t="s">
        <v>2699</v>
      </c>
      <c r="G167" s="198"/>
      <c r="H167" s="198"/>
      <c r="I167" s="201"/>
      <c r="J167" s="202">
        <f>BK167</f>
        <v>0</v>
      </c>
      <c r="K167" s="198"/>
      <c r="L167" s="203"/>
      <c r="M167" s="204"/>
      <c r="N167" s="205"/>
      <c r="O167" s="205"/>
      <c r="P167" s="206">
        <f>SUM(P168:P215)</f>
        <v>0</v>
      </c>
      <c r="Q167" s="205"/>
      <c r="R167" s="206">
        <f>SUM(R168:R215)</f>
        <v>0</v>
      </c>
      <c r="S167" s="205"/>
      <c r="T167" s="207">
        <f>SUM(T168:T215)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80</v>
      </c>
      <c r="AT167" s="209" t="s">
        <v>72</v>
      </c>
      <c r="AU167" s="209" t="s">
        <v>73</v>
      </c>
      <c r="AY167" s="208" t="s">
        <v>214</v>
      </c>
      <c r="BK167" s="210">
        <f>SUM(BK168:BK215)</f>
        <v>0</v>
      </c>
    </row>
    <row r="168" s="2" customFormat="1" ht="24.15" customHeight="1">
      <c r="A168" s="39"/>
      <c r="B168" s="40"/>
      <c r="C168" s="213" t="s">
        <v>413</v>
      </c>
      <c r="D168" s="213" t="s">
        <v>217</v>
      </c>
      <c r="E168" s="214" t="s">
        <v>3529</v>
      </c>
      <c r="F168" s="215" t="s">
        <v>2788</v>
      </c>
      <c r="G168" s="216" t="s">
        <v>603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222</v>
      </c>
      <c r="AT168" s="224" t="s">
        <v>217</v>
      </c>
      <c r="AU168" s="224" t="s">
        <v>80</v>
      </c>
      <c r="AY168" s="18" t="s">
        <v>214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222</v>
      </c>
      <c r="BM168" s="224" t="s">
        <v>628</v>
      </c>
    </row>
    <row r="169" s="2" customFormat="1">
      <c r="A169" s="39"/>
      <c r="B169" s="40"/>
      <c r="C169" s="41"/>
      <c r="D169" s="226" t="s">
        <v>224</v>
      </c>
      <c r="E169" s="41"/>
      <c r="F169" s="227" t="s">
        <v>2788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224</v>
      </c>
      <c r="AU169" s="18" t="s">
        <v>80</v>
      </c>
    </row>
    <row r="170" s="2" customFormat="1" ht="16.5" customHeight="1">
      <c r="A170" s="39"/>
      <c r="B170" s="40"/>
      <c r="C170" s="213" t="s">
        <v>421</v>
      </c>
      <c r="D170" s="213" t="s">
        <v>217</v>
      </c>
      <c r="E170" s="214" t="s">
        <v>3531</v>
      </c>
      <c r="F170" s="215" t="s">
        <v>2703</v>
      </c>
      <c r="G170" s="216" t="s">
        <v>603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222</v>
      </c>
      <c r="AT170" s="224" t="s">
        <v>217</v>
      </c>
      <c r="AU170" s="224" t="s">
        <v>80</v>
      </c>
      <c r="AY170" s="18" t="s">
        <v>214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222</v>
      </c>
      <c r="BM170" s="224" t="s">
        <v>640</v>
      </c>
    </row>
    <row r="171" s="2" customFormat="1">
      <c r="A171" s="39"/>
      <c r="B171" s="40"/>
      <c r="C171" s="41"/>
      <c r="D171" s="226" t="s">
        <v>224</v>
      </c>
      <c r="E171" s="41"/>
      <c r="F171" s="227" t="s">
        <v>2703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224</v>
      </c>
      <c r="AU171" s="18" t="s">
        <v>80</v>
      </c>
    </row>
    <row r="172" s="2" customFormat="1" ht="24.15" customHeight="1">
      <c r="A172" s="39"/>
      <c r="B172" s="40"/>
      <c r="C172" s="213" t="s">
        <v>428</v>
      </c>
      <c r="D172" s="213" t="s">
        <v>217</v>
      </c>
      <c r="E172" s="214" t="s">
        <v>3533</v>
      </c>
      <c r="F172" s="215" t="s">
        <v>2705</v>
      </c>
      <c r="G172" s="216" t="s">
        <v>603</v>
      </c>
      <c r="H172" s="217">
        <v>0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44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222</v>
      </c>
      <c r="AT172" s="224" t="s">
        <v>217</v>
      </c>
      <c r="AU172" s="224" t="s">
        <v>80</v>
      </c>
      <c r="AY172" s="18" t="s">
        <v>214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222</v>
      </c>
      <c r="BM172" s="224" t="s">
        <v>652</v>
      </c>
    </row>
    <row r="173" s="2" customFormat="1">
      <c r="A173" s="39"/>
      <c r="B173" s="40"/>
      <c r="C173" s="41"/>
      <c r="D173" s="226" t="s">
        <v>224</v>
      </c>
      <c r="E173" s="41"/>
      <c r="F173" s="227" t="s">
        <v>2705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224</v>
      </c>
      <c r="AU173" s="18" t="s">
        <v>80</v>
      </c>
    </row>
    <row r="174" s="2" customFormat="1" ht="16.5" customHeight="1">
      <c r="A174" s="39"/>
      <c r="B174" s="40"/>
      <c r="C174" s="213" t="s">
        <v>433</v>
      </c>
      <c r="D174" s="213" t="s">
        <v>217</v>
      </c>
      <c r="E174" s="214" t="s">
        <v>3535</v>
      </c>
      <c r="F174" s="215" t="s">
        <v>2789</v>
      </c>
      <c r="G174" s="216" t="s">
        <v>603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222</v>
      </c>
      <c r="AT174" s="224" t="s">
        <v>217</v>
      </c>
      <c r="AU174" s="224" t="s">
        <v>80</v>
      </c>
      <c r="AY174" s="18" t="s">
        <v>214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222</v>
      </c>
      <c r="BM174" s="224" t="s">
        <v>664</v>
      </c>
    </row>
    <row r="175" s="2" customFormat="1">
      <c r="A175" s="39"/>
      <c r="B175" s="40"/>
      <c r="C175" s="41"/>
      <c r="D175" s="226" t="s">
        <v>224</v>
      </c>
      <c r="E175" s="41"/>
      <c r="F175" s="227" t="s">
        <v>2789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224</v>
      </c>
      <c r="AU175" s="18" t="s">
        <v>80</v>
      </c>
    </row>
    <row r="176" s="2" customFormat="1" ht="16.5" customHeight="1">
      <c r="A176" s="39"/>
      <c r="B176" s="40"/>
      <c r="C176" s="213" t="s">
        <v>439</v>
      </c>
      <c r="D176" s="213" t="s">
        <v>217</v>
      </c>
      <c r="E176" s="214" t="s">
        <v>3537</v>
      </c>
      <c r="F176" s="215" t="s">
        <v>2709</v>
      </c>
      <c r="G176" s="216" t="s">
        <v>603</v>
      </c>
      <c r="H176" s="217">
        <v>0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44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222</v>
      </c>
      <c r="AT176" s="224" t="s">
        <v>217</v>
      </c>
      <c r="AU176" s="224" t="s">
        <v>80</v>
      </c>
      <c r="AY176" s="18" t="s">
        <v>214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222</v>
      </c>
      <c r="BM176" s="224" t="s">
        <v>677</v>
      </c>
    </row>
    <row r="177" s="2" customFormat="1">
      <c r="A177" s="39"/>
      <c r="B177" s="40"/>
      <c r="C177" s="41"/>
      <c r="D177" s="226" t="s">
        <v>224</v>
      </c>
      <c r="E177" s="41"/>
      <c r="F177" s="227" t="s">
        <v>2709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224</v>
      </c>
      <c r="AU177" s="18" t="s">
        <v>80</v>
      </c>
    </row>
    <row r="178" s="2" customFormat="1" ht="16.5" customHeight="1">
      <c r="A178" s="39"/>
      <c r="B178" s="40"/>
      <c r="C178" s="213" t="s">
        <v>443</v>
      </c>
      <c r="D178" s="213" t="s">
        <v>217</v>
      </c>
      <c r="E178" s="214" t="s">
        <v>3539</v>
      </c>
      <c r="F178" s="215" t="s">
        <v>2711</v>
      </c>
      <c r="G178" s="216" t="s">
        <v>603</v>
      </c>
      <c r="H178" s="217">
        <v>1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44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222</v>
      </c>
      <c r="AT178" s="224" t="s">
        <v>217</v>
      </c>
      <c r="AU178" s="224" t="s">
        <v>80</v>
      </c>
      <c r="AY178" s="18" t="s">
        <v>214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222</v>
      </c>
      <c r="BM178" s="224" t="s">
        <v>690</v>
      </c>
    </row>
    <row r="179" s="2" customFormat="1">
      <c r="A179" s="39"/>
      <c r="B179" s="40"/>
      <c r="C179" s="41"/>
      <c r="D179" s="226" t="s">
        <v>224</v>
      </c>
      <c r="E179" s="41"/>
      <c r="F179" s="227" t="s">
        <v>2711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224</v>
      </c>
      <c r="AU179" s="18" t="s">
        <v>80</v>
      </c>
    </row>
    <row r="180" s="2" customFormat="1" ht="16.5" customHeight="1">
      <c r="A180" s="39"/>
      <c r="B180" s="40"/>
      <c r="C180" s="213" t="s">
        <v>449</v>
      </c>
      <c r="D180" s="213" t="s">
        <v>217</v>
      </c>
      <c r="E180" s="214" t="s">
        <v>3541</v>
      </c>
      <c r="F180" s="215" t="s">
        <v>2713</v>
      </c>
      <c r="G180" s="216" t="s">
        <v>523</v>
      </c>
      <c r="H180" s="217">
        <v>30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222</v>
      </c>
      <c r="AT180" s="224" t="s">
        <v>217</v>
      </c>
      <c r="AU180" s="224" t="s">
        <v>80</v>
      </c>
      <c r="AY180" s="18" t="s">
        <v>214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222</v>
      </c>
      <c r="BM180" s="224" t="s">
        <v>700</v>
      </c>
    </row>
    <row r="181" s="2" customFormat="1">
      <c r="A181" s="39"/>
      <c r="B181" s="40"/>
      <c r="C181" s="41"/>
      <c r="D181" s="226" t="s">
        <v>224</v>
      </c>
      <c r="E181" s="41"/>
      <c r="F181" s="227" t="s">
        <v>2713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224</v>
      </c>
      <c r="AU181" s="18" t="s">
        <v>80</v>
      </c>
    </row>
    <row r="182" s="2" customFormat="1" ht="16.5" customHeight="1">
      <c r="A182" s="39"/>
      <c r="B182" s="40"/>
      <c r="C182" s="213" t="s">
        <v>455</v>
      </c>
      <c r="D182" s="213" t="s">
        <v>217</v>
      </c>
      <c r="E182" s="214" t="s">
        <v>3543</v>
      </c>
      <c r="F182" s="215" t="s">
        <v>2715</v>
      </c>
      <c r="G182" s="216" t="s">
        <v>523</v>
      </c>
      <c r="H182" s="217">
        <v>2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44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222</v>
      </c>
      <c r="AT182" s="224" t="s">
        <v>217</v>
      </c>
      <c r="AU182" s="224" t="s">
        <v>80</v>
      </c>
      <c r="AY182" s="18" t="s">
        <v>214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80</v>
      </c>
      <c r="BK182" s="225">
        <f>ROUND(I182*H182,2)</f>
        <v>0</v>
      </c>
      <c r="BL182" s="18" t="s">
        <v>222</v>
      </c>
      <c r="BM182" s="224" t="s">
        <v>709</v>
      </c>
    </row>
    <row r="183" s="2" customFormat="1">
      <c r="A183" s="39"/>
      <c r="B183" s="40"/>
      <c r="C183" s="41"/>
      <c r="D183" s="226" t="s">
        <v>224</v>
      </c>
      <c r="E183" s="41"/>
      <c r="F183" s="227" t="s">
        <v>2715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224</v>
      </c>
      <c r="AU183" s="18" t="s">
        <v>80</v>
      </c>
    </row>
    <row r="184" s="2" customFormat="1" ht="16.5" customHeight="1">
      <c r="A184" s="39"/>
      <c r="B184" s="40"/>
      <c r="C184" s="213" t="s">
        <v>459</v>
      </c>
      <c r="D184" s="213" t="s">
        <v>217</v>
      </c>
      <c r="E184" s="214" t="s">
        <v>3546</v>
      </c>
      <c r="F184" s="215" t="s">
        <v>2717</v>
      </c>
      <c r="G184" s="216" t="s">
        <v>523</v>
      </c>
      <c r="H184" s="217">
        <v>1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222</v>
      </c>
      <c r="AT184" s="224" t="s">
        <v>217</v>
      </c>
      <c r="AU184" s="224" t="s">
        <v>80</v>
      </c>
      <c r="AY184" s="18" t="s">
        <v>214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222</v>
      </c>
      <c r="BM184" s="224" t="s">
        <v>722</v>
      </c>
    </row>
    <row r="185" s="2" customFormat="1">
      <c r="A185" s="39"/>
      <c r="B185" s="40"/>
      <c r="C185" s="41"/>
      <c r="D185" s="226" t="s">
        <v>224</v>
      </c>
      <c r="E185" s="41"/>
      <c r="F185" s="227" t="s">
        <v>2717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224</v>
      </c>
      <c r="AU185" s="18" t="s">
        <v>80</v>
      </c>
    </row>
    <row r="186" s="2" customFormat="1" ht="33" customHeight="1">
      <c r="A186" s="39"/>
      <c r="B186" s="40"/>
      <c r="C186" s="213" t="s">
        <v>464</v>
      </c>
      <c r="D186" s="213" t="s">
        <v>217</v>
      </c>
      <c r="E186" s="214" t="s">
        <v>3548</v>
      </c>
      <c r="F186" s="215" t="s">
        <v>2719</v>
      </c>
      <c r="G186" s="216" t="s">
        <v>2720</v>
      </c>
      <c r="H186" s="217">
        <v>15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222</v>
      </c>
      <c r="AT186" s="224" t="s">
        <v>217</v>
      </c>
      <c r="AU186" s="224" t="s">
        <v>80</v>
      </c>
      <c r="AY186" s="18" t="s">
        <v>214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222</v>
      </c>
      <c r="BM186" s="224" t="s">
        <v>732</v>
      </c>
    </row>
    <row r="187" s="2" customFormat="1">
      <c r="A187" s="39"/>
      <c r="B187" s="40"/>
      <c r="C187" s="41"/>
      <c r="D187" s="226" t="s">
        <v>224</v>
      </c>
      <c r="E187" s="41"/>
      <c r="F187" s="227" t="s">
        <v>2719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224</v>
      </c>
      <c r="AU187" s="18" t="s">
        <v>80</v>
      </c>
    </row>
    <row r="188" s="2" customFormat="1" ht="24.15" customHeight="1">
      <c r="A188" s="39"/>
      <c r="B188" s="40"/>
      <c r="C188" s="213" t="s">
        <v>470</v>
      </c>
      <c r="D188" s="213" t="s">
        <v>217</v>
      </c>
      <c r="E188" s="214" t="s">
        <v>3550</v>
      </c>
      <c r="F188" s="215" t="s">
        <v>2722</v>
      </c>
      <c r="G188" s="216" t="s">
        <v>603</v>
      </c>
      <c r="H188" s="217">
        <v>0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222</v>
      </c>
      <c r="AT188" s="224" t="s">
        <v>217</v>
      </c>
      <c r="AU188" s="224" t="s">
        <v>80</v>
      </c>
      <c r="AY188" s="18" t="s">
        <v>214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222</v>
      </c>
      <c r="BM188" s="224" t="s">
        <v>742</v>
      </c>
    </row>
    <row r="189" s="2" customFormat="1">
      <c r="A189" s="39"/>
      <c r="B189" s="40"/>
      <c r="C189" s="41"/>
      <c r="D189" s="226" t="s">
        <v>224</v>
      </c>
      <c r="E189" s="41"/>
      <c r="F189" s="227" t="s">
        <v>2722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224</v>
      </c>
      <c r="AU189" s="18" t="s">
        <v>80</v>
      </c>
    </row>
    <row r="190" s="2" customFormat="1" ht="24.15" customHeight="1">
      <c r="A190" s="39"/>
      <c r="B190" s="40"/>
      <c r="C190" s="213" t="s">
        <v>476</v>
      </c>
      <c r="D190" s="213" t="s">
        <v>217</v>
      </c>
      <c r="E190" s="214" t="s">
        <v>3553</v>
      </c>
      <c r="F190" s="215" t="s">
        <v>2792</v>
      </c>
      <c r="G190" s="216" t="s">
        <v>523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222</v>
      </c>
      <c r="AT190" s="224" t="s">
        <v>217</v>
      </c>
      <c r="AU190" s="224" t="s">
        <v>80</v>
      </c>
      <c r="AY190" s="18" t="s">
        <v>214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222</v>
      </c>
      <c r="BM190" s="224" t="s">
        <v>754</v>
      </c>
    </row>
    <row r="191" s="2" customFormat="1">
      <c r="A191" s="39"/>
      <c r="B191" s="40"/>
      <c r="C191" s="41"/>
      <c r="D191" s="226" t="s">
        <v>224</v>
      </c>
      <c r="E191" s="41"/>
      <c r="F191" s="227" t="s">
        <v>2792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224</v>
      </c>
      <c r="AU191" s="18" t="s">
        <v>80</v>
      </c>
    </row>
    <row r="192" s="2" customFormat="1" ht="16.5" customHeight="1">
      <c r="A192" s="39"/>
      <c r="B192" s="40"/>
      <c r="C192" s="213" t="s">
        <v>482</v>
      </c>
      <c r="D192" s="213" t="s">
        <v>217</v>
      </c>
      <c r="E192" s="214" t="s">
        <v>3555</v>
      </c>
      <c r="F192" s="215" t="s">
        <v>2726</v>
      </c>
      <c r="G192" s="216" t="s">
        <v>523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222</v>
      </c>
      <c r="AT192" s="224" t="s">
        <v>217</v>
      </c>
      <c r="AU192" s="224" t="s">
        <v>80</v>
      </c>
      <c r="AY192" s="18" t="s">
        <v>214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222</v>
      </c>
      <c r="BM192" s="224" t="s">
        <v>762</v>
      </c>
    </row>
    <row r="193" s="2" customFormat="1">
      <c r="A193" s="39"/>
      <c r="B193" s="40"/>
      <c r="C193" s="41"/>
      <c r="D193" s="226" t="s">
        <v>224</v>
      </c>
      <c r="E193" s="41"/>
      <c r="F193" s="227" t="s">
        <v>2726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224</v>
      </c>
      <c r="AU193" s="18" t="s">
        <v>80</v>
      </c>
    </row>
    <row r="194" s="2" customFormat="1" ht="24.15" customHeight="1">
      <c r="A194" s="39"/>
      <c r="B194" s="40"/>
      <c r="C194" s="213" t="s">
        <v>488</v>
      </c>
      <c r="D194" s="213" t="s">
        <v>217</v>
      </c>
      <c r="E194" s="214" t="s">
        <v>3557</v>
      </c>
      <c r="F194" s="215" t="s">
        <v>2728</v>
      </c>
      <c r="G194" s="216" t="s">
        <v>603</v>
      </c>
      <c r="H194" s="217">
        <v>1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222</v>
      </c>
      <c r="AT194" s="224" t="s">
        <v>217</v>
      </c>
      <c r="AU194" s="224" t="s">
        <v>80</v>
      </c>
      <c r="AY194" s="18" t="s">
        <v>214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222</v>
      </c>
      <c r="BM194" s="224" t="s">
        <v>772</v>
      </c>
    </row>
    <row r="195" s="2" customFormat="1">
      <c r="A195" s="39"/>
      <c r="B195" s="40"/>
      <c r="C195" s="41"/>
      <c r="D195" s="226" t="s">
        <v>224</v>
      </c>
      <c r="E195" s="41"/>
      <c r="F195" s="227" t="s">
        <v>2728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224</v>
      </c>
      <c r="AU195" s="18" t="s">
        <v>80</v>
      </c>
    </row>
    <row r="196" s="2" customFormat="1" ht="16.5" customHeight="1">
      <c r="A196" s="39"/>
      <c r="B196" s="40"/>
      <c r="C196" s="213" t="s">
        <v>493</v>
      </c>
      <c r="D196" s="213" t="s">
        <v>217</v>
      </c>
      <c r="E196" s="214" t="s">
        <v>3586</v>
      </c>
      <c r="F196" s="215" t="s">
        <v>2730</v>
      </c>
      <c r="G196" s="216" t="s">
        <v>603</v>
      </c>
      <c r="H196" s="217">
        <v>1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222</v>
      </c>
      <c r="AT196" s="224" t="s">
        <v>217</v>
      </c>
      <c r="AU196" s="224" t="s">
        <v>80</v>
      </c>
      <c r="AY196" s="18" t="s">
        <v>214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222</v>
      </c>
      <c r="BM196" s="224" t="s">
        <v>780</v>
      </c>
    </row>
    <row r="197" s="2" customFormat="1">
      <c r="A197" s="39"/>
      <c r="B197" s="40"/>
      <c r="C197" s="41"/>
      <c r="D197" s="226" t="s">
        <v>224</v>
      </c>
      <c r="E197" s="41"/>
      <c r="F197" s="227" t="s">
        <v>2730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224</v>
      </c>
      <c r="AU197" s="18" t="s">
        <v>80</v>
      </c>
    </row>
    <row r="198" s="2" customFormat="1" ht="16.5" customHeight="1">
      <c r="A198" s="39"/>
      <c r="B198" s="40"/>
      <c r="C198" s="213" t="s">
        <v>501</v>
      </c>
      <c r="D198" s="213" t="s">
        <v>217</v>
      </c>
      <c r="E198" s="214" t="s">
        <v>3561</v>
      </c>
      <c r="F198" s="215" t="s">
        <v>2732</v>
      </c>
      <c r="G198" s="216" t="s">
        <v>523</v>
      </c>
      <c r="H198" s="217">
        <v>1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222</v>
      </c>
      <c r="AT198" s="224" t="s">
        <v>217</v>
      </c>
      <c r="AU198" s="224" t="s">
        <v>80</v>
      </c>
      <c r="AY198" s="18" t="s">
        <v>214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222</v>
      </c>
      <c r="BM198" s="224" t="s">
        <v>790</v>
      </c>
    </row>
    <row r="199" s="2" customFormat="1">
      <c r="A199" s="39"/>
      <c r="B199" s="40"/>
      <c r="C199" s="41"/>
      <c r="D199" s="226" t="s">
        <v>224</v>
      </c>
      <c r="E199" s="41"/>
      <c r="F199" s="227" t="s">
        <v>2732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224</v>
      </c>
      <c r="AU199" s="18" t="s">
        <v>80</v>
      </c>
    </row>
    <row r="200" s="2" customFormat="1" ht="37.8" customHeight="1">
      <c r="A200" s="39"/>
      <c r="B200" s="40"/>
      <c r="C200" s="213" t="s">
        <v>510</v>
      </c>
      <c r="D200" s="213" t="s">
        <v>217</v>
      </c>
      <c r="E200" s="214" t="s">
        <v>3564</v>
      </c>
      <c r="F200" s="215" t="s">
        <v>2734</v>
      </c>
      <c r="G200" s="216" t="s">
        <v>2720</v>
      </c>
      <c r="H200" s="217">
        <v>15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222</v>
      </c>
      <c r="AT200" s="224" t="s">
        <v>217</v>
      </c>
      <c r="AU200" s="224" t="s">
        <v>80</v>
      </c>
      <c r="AY200" s="18" t="s">
        <v>214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222</v>
      </c>
      <c r="BM200" s="224" t="s">
        <v>801</v>
      </c>
    </row>
    <row r="201" s="2" customFormat="1">
      <c r="A201" s="39"/>
      <c r="B201" s="40"/>
      <c r="C201" s="41"/>
      <c r="D201" s="226" t="s">
        <v>224</v>
      </c>
      <c r="E201" s="41"/>
      <c r="F201" s="227" t="s">
        <v>2734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224</v>
      </c>
      <c r="AU201" s="18" t="s">
        <v>80</v>
      </c>
    </row>
    <row r="202" s="2" customFormat="1" ht="16.5" customHeight="1">
      <c r="A202" s="39"/>
      <c r="B202" s="40"/>
      <c r="C202" s="213" t="s">
        <v>514</v>
      </c>
      <c r="D202" s="213" t="s">
        <v>217</v>
      </c>
      <c r="E202" s="214" t="s">
        <v>3566</v>
      </c>
      <c r="F202" s="215" t="s">
        <v>2736</v>
      </c>
      <c r="G202" s="216" t="s">
        <v>603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222</v>
      </c>
      <c r="AT202" s="224" t="s">
        <v>217</v>
      </c>
      <c r="AU202" s="224" t="s">
        <v>80</v>
      </c>
      <c r="AY202" s="18" t="s">
        <v>214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222</v>
      </c>
      <c r="BM202" s="224" t="s">
        <v>813</v>
      </c>
    </row>
    <row r="203" s="2" customFormat="1">
      <c r="A203" s="39"/>
      <c r="B203" s="40"/>
      <c r="C203" s="41"/>
      <c r="D203" s="226" t="s">
        <v>224</v>
      </c>
      <c r="E203" s="41"/>
      <c r="F203" s="227" t="s">
        <v>2736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224</v>
      </c>
      <c r="AU203" s="18" t="s">
        <v>80</v>
      </c>
    </row>
    <row r="204" s="2" customFormat="1" ht="16.5" customHeight="1">
      <c r="A204" s="39"/>
      <c r="B204" s="40"/>
      <c r="C204" s="213" t="s">
        <v>520</v>
      </c>
      <c r="D204" s="213" t="s">
        <v>217</v>
      </c>
      <c r="E204" s="214" t="s">
        <v>3568</v>
      </c>
      <c r="F204" s="215" t="s">
        <v>2738</v>
      </c>
      <c r="G204" s="216" t="s">
        <v>523</v>
      </c>
      <c r="H204" s="217">
        <v>30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222</v>
      </c>
      <c r="AT204" s="224" t="s">
        <v>217</v>
      </c>
      <c r="AU204" s="224" t="s">
        <v>80</v>
      </c>
      <c r="AY204" s="18" t="s">
        <v>214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222</v>
      </c>
      <c r="BM204" s="224" t="s">
        <v>821</v>
      </c>
    </row>
    <row r="205" s="2" customFormat="1">
      <c r="A205" s="39"/>
      <c r="B205" s="40"/>
      <c r="C205" s="41"/>
      <c r="D205" s="226" t="s">
        <v>224</v>
      </c>
      <c r="E205" s="41"/>
      <c r="F205" s="227" t="s">
        <v>2738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224</v>
      </c>
      <c r="AU205" s="18" t="s">
        <v>80</v>
      </c>
    </row>
    <row r="206" s="2" customFormat="1" ht="16.5" customHeight="1">
      <c r="A206" s="39"/>
      <c r="B206" s="40"/>
      <c r="C206" s="213" t="s">
        <v>526</v>
      </c>
      <c r="D206" s="213" t="s">
        <v>217</v>
      </c>
      <c r="E206" s="214" t="s">
        <v>3572</v>
      </c>
      <c r="F206" s="215" t="s">
        <v>2740</v>
      </c>
      <c r="G206" s="216" t="s">
        <v>523</v>
      </c>
      <c r="H206" s="217">
        <v>12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222</v>
      </c>
      <c r="AT206" s="224" t="s">
        <v>217</v>
      </c>
      <c r="AU206" s="224" t="s">
        <v>80</v>
      </c>
      <c r="AY206" s="18" t="s">
        <v>214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222</v>
      </c>
      <c r="BM206" s="224" t="s">
        <v>831</v>
      </c>
    </row>
    <row r="207" s="2" customFormat="1">
      <c r="A207" s="39"/>
      <c r="B207" s="40"/>
      <c r="C207" s="41"/>
      <c r="D207" s="226" t="s">
        <v>224</v>
      </c>
      <c r="E207" s="41"/>
      <c r="F207" s="227" t="s">
        <v>2740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224</v>
      </c>
      <c r="AU207" s="18" t="s">
        <v>80</v>
      </c>
    </row>
    <row r="208" s="2" customFormat="1" ht="16.5" customHeight="1">
      <c r="A208" s="39"/>
      <c r="B208" s="40"/>
      <c r="C208" s="213" t="s">
        <v>531</v>
      </c>
      <c r="D208" s="213" t="s">
        <v>217</v>
      </c>
      <c r="E208" s="214" t="s">
        <v>3574</v>
      </c>
      <c r="F208" s="215" t="s">
        <v>2742</v>
      </c>
      <c r="G208" s="216" t="s">
        <v>523</v>
      </c>
      <c r="H208" s="217">
        <v>1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222</v>
      </c>
      <c r="AT208" s="224" t="s">
        <v>217</v>
      </c>
      <c r="AU208" s="224" t="s">
        <v>80</v>
      </c>
      <c r="AY208" s="18" t="s">
        <v>214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222</v>
      </c>
      <c r="BM208" s="224" t="s">
        <v>839</v>
      </c>
    </row>
    <row r="209" s="2" customFormat="1">
      <c r="A209" s="39"/>
      <c r="B209" s="40"/>
      <c r="C209" s="41"/>
      <c r="D209" s="226" t="s">
        <v>224</v>
      </c>
      <c r="E209" s="41"/>
      <c r="F209" s="227" t="s">
        <v>2742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224</v>
      </c>
      <c r="AU209" s="18" t="s">
        <v>80</v>
      </c>
    </row>
    <row r="210" s="2" customFormat="1" ht="16.5" customHeight="1">
      <c r="A210" s="39"/>
      <c r="B210" s="40"/>
      <c r="C210" s="213" t="s">
        <v>539</v>
      </c>
      <c r="D210" s="213" t="s">
        <v>217</v>
      </c>
      <c r="E210" s="214" t="s">
        <v>3576</v>
      </c>
      <c r="F210" s="215" t="s">
        <v>2744</v>
      </c>
      <c r="G210" s="216" t="s">
        <v>523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222</v>
      </c>
      <c r="AT210" s="224" t="s">
        <v>217</v>
      </c>
      <c r="AU210" s="224" t="s">
        <v>80</v>
      </c>
      <c r="AY210" s="18" t="s">
        <v>214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222</v>
      </c>
      <c r="BM210" s="224" t="s">
        <v>847</v>
      </c>
    </row>
    <row r="211" s="2" customFormat="1">
      <c r="A211" s="39"/>
      <c r="B211" s="40"/>
      <c r="C211" s="41"/>
      <c r="D211" s="226" t="s">
        <v>224</v>
      </c>
      <c r="E211" s="41"/>
      <c r="F211" s="227" t="s">
        <v>2744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224</v>
      </c>
      <c r="AU211" s="18" t="s">
        <v>80</v>
      </c>
    </row>
    <row r="212" s="2" customFormat="1" ht="16.5" customHeight="1">
      <c r="A212" s="39"/>
      <c r="B212" s="40"/>
      <c r="C212" s="213" t="s">
        <v>544</v>
      </c>
      <c r="D212" s="213" t="s">
        <v>217</v>
      </c>
      <c r="E212" s="214" t="s">
        <v>3578</v>
      </c>
      <c r="F212" s="215" t="s">
        <v>2746</v>
      </c>
      <c r="G212" s="216" t="s">
        <v>523</v>
      </c>
      <c r="H212" s="217">
        <v>1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222</v>
      </c>
      <c r="AT212" s="224" t="s">
        <v>217</v>
      </c>
      <c r="AU212" s="224" t="s">
        <v>80</v>
      </c>
      <c r="AY212" s="18" t="s">
        <v>214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222</v>
      </c>
      <c r="BM212" s="224" t="s">
        <v>855</v>
      </c>
    </row>
    <row r="213" s="2" customFormat="1">
      <c r="A213" s="39"/>
      <c r="B213" s="40"/>
      <c r="C213" s="41"/>
      <c r="D213" s="226" t="s">
        <v>224</v>
      </c>
      <c r="E213" s="41"/>
      <c r="F213" s="227" t="s">
        <v>2746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224</v>
      </c>
      <c r="AU213" s="18" t="s">
        <v>80</v>
      </c>
    </row>
    <row r="214" s="2" customFormat="1" ht="16.5" customHeight="1">
      <c r="A214" s="39"/>
      <c r="B214" s="40"/>
      <c r="C214" s="213" t="s">
        <v>548</v>
      </c>
      <c r="D214" s="213" t="s">
        <v>217</v>
      </c>
      <c r="E214" s="214" t="s">
        <v>3580</v>
      </c>
      <c r="F214" s="215" t="s">
        <v>2748</v>
      </c>
      <c r="G214" s="216" t="s">
        <v>523</v>
      </c>
      <c r="H214" s="217">
        <v>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222</v>
      </c>
      <c r="AT214" s="224" t="s">
        <v>217</v>
      </c>
      <c r="AU214" s="224" t="s">
        <v>80</v>
      </c>
      <c r="AY214" s="18" t="s">
        <v>214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222</v>
      </c>
      <c r="BM214" s="224" t="s">
        <v>865</v>
      </c>
    </row>
    <row r="215" s="2" customFormat="1">
      <c r="A215" s="39"/>
      <c r="B215" s="40"/>
      <c r="C215" s="41"/>
      <c r="D215" s="226" t="s">
        <v>224</v>
      </c>
      <c r="E215" s="41"/>
      <c r="F215" s="227" t="s">
        <v>2748</v>
      </c>
      <c r="G215" s="41"/>
      <c r="H215" s="41"/>
      <c r="I215" s="228"/>
      <c r="J215" s="41"/>
      <c r="K215" s="41"/>
      <c r="L215" s="45"/>
      <c r="M215" s="255"/>
      <c r="N215" s="256"/>
      <c r="O215" s="257"/>
      <c r="P215" s="257"/>
      <c r="Q215" s="257"/>
      <c r="R215" s="257"/>
      <c r="S215" s="257"/>
      <c r="T215" s="258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224</v>
      </c>
      <c r="AU215" s="18" t="s">
        <v>80</v>
      </c>
    </row>
    <row r="216" s="2" customFormat="1" ht="6.96" customHeight="1">
      <c r="A216" s="39"/>
      <c r="B216" s="60"/>
      <c r="C216" s="61"/>
      <c r="D216" s="61"/>
      <c r="E216" s="61"/>
      <c r="F216" s="61"/>
      <c r="G216" s="61"/>
      <c r="H216" s="61"/>
      <c r="I216" s="61"/>
      <c r="J216" s="61"/>
      <c r="K216" s="61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1Wz2v5GApI485ITme0Nlp5lYRwJgL2HETj+OBvNPL+oN7EAZEW43CibFXTxKqJnenQnWYN8fiYx+0rv2quHhEw==" hashValue="hePTgk/Qi56f8ZGU5sDJHmE2BM/yFNUGfLvagxvTekk2iaHNlRikyQsBRkAVIpuvB63YhCt+9JYWbdw+wiCwyg==" algorithmName="SHA-512" password="CC35"/>
  <autoFilter ref="C89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176</v>
      </c>
      <c r="L8" s="21"/>
    </row>
    <row r="9" s="2" customFormat="1" ht="16.5" customHeight="1">
      <c r="A9" s="39"/>
      <c r="B9" s="45"/>
      <c r="C9" s="39"/>
      <c r="D9" s="39"/>
      <c r="E9" s="144" t="s">
        <v>4616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5189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2596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2597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2596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2597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ROUND((SUM(BE90:BE215)),  2)</f>
        <v>0</v>
      </c>
      <c r="G35" s="39"/>
      <c r="H35" s="39"/>
      <c r="I35" s="158">
        <v>0.20999999999999999</v>
      </c>
      <c r="J35" s="157">
        <f>ROUND(((SUM(BE90:BE215))*I35),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ROUND((SUM(BF90:BF215)),  2)</f>
        <v>0</v>
      </c>
      <c r="G36" s="39"/>
      <c r="H36" s="39"/>
      <c r="I36" s="158">
        <v>0.12</v>
      </c>
      <c r="J36" s="157">
        <f>ROUND(((SUM(BF90:BF215))*I36),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ROUND((SUM(BG90:BG215)),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ROUND((SUM(BH90:BH215)),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ROUND((SUM(BI90:BI215)),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4616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D4.2.3.2 - PS253 - F - Mikrobiologie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181</v>
      </c>
      <c r="D61" s="172"/>
      <c r="E61" s="172"/>
      <c r="F61" s="172"/>
      <c r="G61" s="172"/>
      <c r="H61" s="172"/>
      <c r="I61" s="172"/>
      <c r="J61" s="173" t="s">
        <v>182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183</v>
      </c>
    </row>
    <row r="64" s="9" customFormat="1" ht="24.96" customHeight="1">
      <c r="A64" s="9"/>
      <c r="B64" s="175"/>
      <c r="C64" s="176"/>
      <c r="D64" s="177" t="s">
        <v>5171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5172</v>
      </c>
      <c r="E65" s="178"/>
      <c r="F65" s="178"/>
      <c r="G65" s="178"/>
      <c r="H65" s="178"/>
      <c r="I65" s="178"/>
      <c r="J65" s="179">
        <f>J104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5173</v>
      </c>
      <c r="E66" s="178"/>
      <c r="F66" s="178"/>
      <c r="G66" s="178"/>
      <c r="H66" s="178"/>
      <c r="I66" s="178"/>
      <c r="J66" s="179">
        <f>J109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5174</v>
      </c>
      <c r="E67" s="178"/>
      <c r="F67" s="178"/>
      <c r="G67" s="178"/>
      <c r="H67" s="178"/>
      <c r="I67" s="178"/>
      <c r="J67" s="179">
        <f>J138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5175</v>
      </c>
      <c r="E68" s="178"/>
      <c r="F68" s="178"/>
      <c r="G68" s="178"/>
      <c r="H68" s="178"/>
      <c r="I68" s="178"/>
      <c r="J68" s="179">
        <f>J167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199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176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4616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178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D4.2.3.2 - PS253 - F - Mikrobiologie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200</v>
      </c>
      <c r="D89" s="189" t="s">
        <v>58</v>
      </c>
      <c r="E89" s="189" t="s">
        <v>54</v>
      </c>
      <c r="F89" s="189" t="s">
        <v>55</v>
      </c>
      <c r="G89" s="189" t="s">
        <v>201</v>
      </c>
      <c r="H89" s="189" t="s">
        <v>202</v>
      </c>
      <c r="I89" s="189" t="s">
        <v>203</v>
      </c>
      <c r="J89" s="189" t="s">
        <v>182</v>
      </c>
      <c r="K89" s="190" t="s">
        <v>204</v>
      </c>
      <c r="L89" s="191"/>
      <c r="M89" s="93" t="s">
        <v>19</v>
      </c>
      <c r="N89" s="94" t="s">
        <v>43</v>
      </c>
      <c r="O89" s="94" t="s">
        <v>205</v>
      </c>
      <c r="P89" s="94" t="s">
        <v>206</v>
      </c>
      <c r="Q89" s="94" t="s">
        <v>207</v>
      </c>
      <c r="R89" s="94" t="s">
        <v>208</v>
      </c>
      <c r="S89" s="94" t="s">
        <v>209</v>
      </c>
      <c r="T89" s="95" t="s">
        <v>210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211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P91+P104+P109+P138+P167</f>
        <v>0</v>
      </c>
      <c r="Q90" s="97"/>
      <c r="R90" s="194">
        <f>R91+R104+R109+R138+R167</f>
        <v>0</v>
      </c>
      <c r="S90" s="97"/>
      <c r="T90" s="195">
        <f>T91+T104+T109+T138+T167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183</v>
      </c>
      <c r="BK90" s="196">
        <f>BK91+BK104+BK109+BK138+BK167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3461</v>
      </c>
      <c r="F91" s="200" t="s">
        <v>2603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SUM(P92:P103)</f>
        <v>0</v>
      </c>
      <c r="Q91" s="205"/>
      <c r="R91" s="206">
        <f>SUM(R92:R103)</f>
        <v>0</v>
      </c>
      <c r="S91" s="205"/>
      <c r="T91" s="207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214</v>
      </c>
      <c r="BK91" s="210">
        <f>SUM(BK92:BK103)</f>
        <v>0</v>
      </c>
    </row>
    <row r="92" s="2" customFormat="1" ht="16.5" customHeight="1">
      <c r="A92" s="39"/>
      <c r="B92" s="40"/>
      <c r="C92" s="213" t="s">
        <v>80</v>
      </c>
      <c r="D92" s="213" t="s">
        <v>217</v>
      </c>
      <c r="E92" s="214" t="s">
        <v>3463</v>
      </c>
      <c r="F92" s="215" t="s">
        <v>5176</v>
      </c>
      <c r="G92" s="216" t="s">
        <v>523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222</v>
      </c>
      <c r="AT92" s="224" t="s">
        <v>217</v>
      </c>
      <c r="AU92" s="224" t="s">
        <v>80</v>
      </c>
      <c r="AY92" s="18" t="s">
        <v>214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222</v>
      </c>
      <c r="BM92" s="224" t="s">
        <v>82</v>
      </c>
    </row>
    <row r="93" s="2" customFormat="1">
      <c r="A93" s="39"/>
      <c r="B93" s="40"/>
      <c r="C93" s="41"/>
      <c r="D93" s="226" t="s">
        <v>224</v>
      </c>
      <c r="E93" s="41"/>
      <c r="F93" s="227" t="s">
        <v>5176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224</v>
      </c>
      <c r="AU93" s="18" t="s">
        <v>80</v>
      </c>
    </row>
    <row r="94" s="2" customFormat="1" ht="16.5" customHeight="1">
      <c r="A94" s="39"/>
      <c r="B94" s="40"/>
      <c r="C94" s="213" t="s">
        <v>82</v>
      </c>
      <c r="D94" s="213" t="s">
        <v>217</v>
      </c>
      <c r="E94" s="214" t="s">
        <v>3465</v>
      </c>
      <c r="F94" s="215" t="s">
        <v>5177</v>
      </c>
      <c r="G94" s="216" t="s">
        <v>523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222</v>
      </c>
      <c r="AT94" s="224" t="s">
        <v>217</v>
      </c>
      <c r="AU94" s="224" t="s">
        <v>80</v>
      </c>
      <c r="AY94" s="18" t="s">
        <v>214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222</v>
      </c>
      <c r="BM94" s="224" t="s">
        <v>222</v>
      </c>
    </row>
    <row r="95" s="2" customFormat="1">
      <c r="A95" s="39"/>
      <c r="B95" s="40"/>
      <c r="C95" s="41"/>
      <c r="D95" s="226" t="s">
        <v>224</v>
      </c>
      <c r="E95" s="41"/>
      <c r="F95" s="227" t="s">
        <v>5177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224</v>
      </c>
      <c r="AU95" s="18" t="s">
        <v>80</v>
      </c>
    </row>
    <row r="96" s="2" customFormat="1" ht="16.5" customHeight="1">
      <c r="A96" s="39"/>
      <c r="B96" s="40"/>
      <c r="C96" s="213" t="s">
        <v>236</v>
      </c>
      <c r="D96" s="213" t="s">
        <v>217</v>
      </c>
      <c r="E96" s="214" t="s">
        <v>3467</v>
      </c>
      <c r="F96" s="215" t="s">
        <v>5178</v>
      </c>
      <c r="G96" s="216" t="s">
        <v>523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222</v>
      </c>
      <c r="AT96" s="224" t="s">
        <v>217</v>
      </c>
      <c r="AU96" s="224" t="s">
        <v>80</v>
      </c>
      <c r="AY96" s="18" t="s">
        <v>214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222</v>
      </c>
      <c r="BM96" s="224" t="s">
        <v>259</v>
      </c>
    </row>
    <row r="97" s="2" customFormat="1">
      <c r="A97" s="39"/>
      <c r="B97" s="40"/>
      <c r="C97" s="41"/>
      <c r="D97" s="226" t="s">
        <v>224</v>
      </c>
      <c r="E97" s="41"/>
      <c r="F97" s="227" t="s">
        <v>5178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224</v>
      </c>
      <c r="AU97" s="18" t="s">
        <v>80</v>
      </c>
    </row>
    <row r="98" s="2" customFormat="1" ht="16.5" customHeight="1">
      <c r="A98" s="39"/>
      <c r="B98" s="40"/>
      <c r="C98" s="213" t="s">
        <v>222</v>
      </c>
      <c r="D98" s="213" t="s">
        <v>217</v>
      </c>
      <c r="E98" s="214" t="s">
        <v>3469</v>
      </c>
      <c r="F98" s="215" t="s">
        <v>5179</v>
      </c>
      <c r="G98" s="216" t="s">
        <v>523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222</v>
      </c>
      <c r="AT98" s="224" t="s">
        <v>217</v>
      </c>
      <c r="AU98" s="224" t="s">
        <v>80</v>
      </c>
      <c r="AY98" s="18" t="s">
        <v>214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222</v>
      </c>
      <c r="BM98" s="224" t="s">
        <v>215</v>
      </c>
    </row>
    <row r="99" s="2" customFormat="1">
      <c r="A99" s="39"/>
      <c r="B99" s="40"/>
      <c r="C99" s="41"/>
      <c r="D99" s="226" t="s">
        <v>224</v>
      </c>
      <c r="E99" s="41"/>
      <c r="F99" s="227" t="s">
        <v>5179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224</v>
      </c>
      <c r="AU99" s="18" t="s">
        <v>80</v>
      </c>
    </row>
    <row r="100" s="2" customFormat="1" ht="16.5" customHeight="1">
      <c r="A100" s="39"/>
      <c r="B100" s="40"/>
      <c r="C100" s="213" t="s">
        <v>253</v>
      </c>
      <c r="D100" s="213" t="s">
        <v>217</v>
      </c>
      <c r="E100" s="214" t="s">
        <v>3471</v>
      </c>
      <c r="F100" s="215" t="s">
        <v>5180</v>
      </c>
      <c r="G100" s="216" t="s">
        <v>523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222</v>
      </c>
      <c r="AT100" s="224" t="s">
        <v>217</v>
      </c>
      <c r="AU100" s="224" t="s">
        <v>80</v>
      </c>
      <c r="AY100" s="18" t="s">
        <v>214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222</v>
      </c>
      <c r="BM100" s="224" t="s">
        <v>274</v>
      </c>
    </row>
    <row r="101" s="2" customFormat="1">
      <c r="A101" s="39"/>
      <c r="B101" s="40"/>
      <c r="C101" s="41"/>
      <c r="D101" s="226" t="s">
        <v>224</v>
      </c>
      <c r="E101" s="41"/>
      <c r="F101" s="227" t="s">
        <v>5180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224</v>
      </c>
      <c r="AU101" s="18" t="s">
        <v>80</v>
      </c>
    </row>
    <row r="102" s="2" customFormat="1" ht="37.8" customHeight="1">
      <c r="A102" s="39"/>
      <c r="B102" s="40"/>
      <c r="C102" s="213" t="s">
        <v>259</v>
      </c>
      <c r="D102" s="213" t="s">
        <v>217</v>
      </c>
      <c r="E102" s="214" t="s">
        <v>3588</v>
      </c>
      <c r="F102" s="215" t="s">
        <v>5181</v>
      </c>
      <c r="G102" s="216" t="s">
        <v>523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222</v>
      </c>
      <c r="AT102" s="224" t="s">
        <v>217</v>
      </c>
      <c r="AU102" s="224" t="s">
        <v>80</v>
      </c>
      <c r="AY102" s="18" t="s">
        <v>214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222</v>
      </c>
      <c r="BM102" s="224" t="s">
        <v>8</v>
      </c>
    </row>
    <row r="103" s="2" customFormat="1">
      <c r="A103" s="39"/>
      <c r="B103" s="40"/>
      <c r="C103" s="41"/>
      <c r="D103" s="226" t="s">
        <v>224</v>
      </c>
      <c r="E103" s="41"/>
      <c r="F103" s="227" t="s">
        <v>5182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224</v>
      </c>
      <c r="AU103" s="18" t="s">
        <v>80</v>
      </c>
    </row>
    <row r="104" s="12" customFormat="1" ht="25.92" customHeight="1">
      <c r="A104" s="12"/>
      <c r="B104" s="197"/>
      <c r="C104" s="198"/>
      <c r="D104" s="199" t="s">
        <v>72</v>
      </c>
      <c r="E104" s="200" t="s">
        <v>3570</v>
      </c>
      <c r="F104" s="200" t="s">
        <v>2607</v>
      </c>
      <c r="G104" s="198"/>
      <c r="H104" s="198"/>
      <c r="I104" s="201"/>
      <c r="J104" s="202">
        <f>BK104</f>
        <v>0</v>
      </c>
      <c r="K104" s="198"/>
      <c r="L104" s="203"/>
      <c r="M104" s="204"/>
      <c r="N104" s="205"/>
      <c r="O104" s="205"/>
      <c r="P104" s="206">
        <f>SUM(P105:P108)</f>
        <v>0</v>
      </c>
      <c r="Q104" s="205"/>
      <c r="R104" s="206">
        <f>SUM(R105:R108)</f>
        <v>0</v>
      </c>
      <c r="S104" s="205"/>
      <c r="T104" s="207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80</v>
      </c>
      <c r="AT104" s="209" t="s">
        <v>72</v>
      </c>
      <c r="AU104" s="209" t="s">
        <v>73</v>
      </c>
      <c r="AY104" s="208" t="s">
        <v>214</v>
      </c>
      <c r="BK104" s="210">
        <f>SUM(BK105:BK108)</f>
        <v>0</v>
      </c>
    </row>
    <row r="105" s="2" customFormat="1" ht="24.15" customHeight="1">
      <c r="A105" s="39"/>
      <c r="B105" s="40"/>
      <c r="C105" s="213" t="s">
        <v>263</v>
      </c>
      <c r="D105" s="213" t="s">
        <v>217</v>
      </c>
      <c r="E105" s="214" t="s">
        <v>3590</v>
      </c>
      <c r="F105" s="215" t="s">
        <v>5190</v>
      </c>
      <c r="G105" s="216" t="s">
        <v>523</v>
      </c>
      <c r="H105" s="217">
        <v>1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222</v>
      </c>
      <c r="AT105" s="224" t="s">
        <v>217</v>
      </c>
      <c r="AU105" s="224" t="s">
        <v>80</v>
      </c>
      <c r="AY105" s="18" t="s">
        <v>214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222</v>
      </c>
      <c r="BM105" s="224" t="s">
        <v>292</v>
      </c>
    </row>
    <row r="106" s="2" customFormat="1">
      <c r="A106" s="39"/>
      <c r="B106" s="40"/>
      <c r="C106" s="41"/>
      <c r="D106" s="226" t="s">
        <v>224</v>
      </c>
      <c r="E106" s="41"/>
      <c r="F106" s="227" t="s">
        <v>5190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224</v>
      </c>
      <c r="AU106" s="18" t="s">
        <v>80</v>
      </c>
    </row>
    <row r="107" s="2" customFormat="1" ht="16.5" customHeight="1">
      <c r="A107" s="39"/>
      <c r="B107" s="40"/>
      <c r="C107" s="213" t="s">
        <v>215</v>
      </c>
      <c r="D107" s="213" t="s">
        <v>217</v>
      </c>
      <c r="E107" s="214" t="s">
        <v>3477</v>
      </c>
      <c r="F107" s="215" t="s">
        <v>2778</v>
      </c>
      <c r="G107" s="216" t="s">
        <v>523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222</v>
      </c>
      <c r="AT107" s="224" t="s">
        <v>217</v>
      </c>
      <c r="AU107" s="224" t="s">
        <v>80</v>
      </c>
      <c r="AY107" s="18" t="s">
        <v>214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222</v>
      </c>
      <c r="BM107" s="224" t="s">
        <v>250</v>
      </c>
    </row>
    <row r="108" s="2" customFormat="1">
      <c r="A108" s="39"/>
      <c r="B108" s="40"/>
      <c r="C108" s="41"/>
      <c r="D108" s="226" t="s">
        <v>224</v>
      </c>
      <c r="E108" s="41"/>
      <c r="F108" s="227" t="s">
        <v>2778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224</v>
      </c>
      <c r="AU108" s="18" t="s">
        <v>80</v>
      </c>
    </row>
    <row r="109" s="12" customFormat="1" ht="25.92" customHeight="1">
      <c r="A109" s="12"/>
      <c r="B109" s="197"/>
      <c r="C109" s="198"/>
      <c r="D109" s="199" t="s">
        <v>72</v>
      </c>
      <c r="E109" s="200" t="s">
        <v>3678</v>
      </c>
      <c r="F109" s="200" t="s">
        <v>2612</v>
      </c>
      <c r="G109" s="198"/>
      <c r="H109" s="198"/>
      <c r="I109" s="201"/>
      <c r="J109" s="202">
        <f>BK109</f>
        <v>0</v>
      </c>
      <c r="K109" s="198"/>
      <c r="L109" s="203"/>
      <c r="M109" s="204"/>
      <c r="N109" s="205"/>
      <c r="O109" s="205"/>
      <c r="P109" s="206">
        <f>SUM(P110:P137)</f>
        <v>0</v>
      </c>
      <c r="Q109" s="205"/>
      <c r="R109" s="206">
        <f>SUM(R110:R137)</f>
        <v>0</v>
      </c>
      <c r="S109" s="205"/>
      <c r="T109" s="207">
        <f>SUM(T110:T137)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8" t="s">
        <v>80</v>
      </c>
      <c r="AT109" s="209" t="s">
        <v>72</v>
      </c>
      <c r="AU109" s="209" t="s">
        <v>73</v>
      </c>
      <c r="AY109" s="208" t="s">
        <v>214</v>
      </c>
      <c r="BK109" s="210">
        <f>SUM(BK110:BK137)</f>
        <v>0</v>
      </c>
    </row>
    <row r="110" s="2" customFormat="1" ht="16.5" customHeight="1">
      <c r="A110" s="39"/>
      <c r="B110" s="40"/>
      <c r="C110" s="213" t="s">
        <v>270</v>
      </c>
      <c r="D110" s="213" t="s">
        <v>217</v>
      </c>
      <c r="E110" s="214" t="s">
        <v>3480</v>
      </c>
      <c r="F110" s="215" t="s">
        <v>2618</v>
      </c>
      <c r="G110" s="216" t="s">
        <v>523</v>
      </c>
      <c r="H110" s="217">
        <v>2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222</v>
      </c>
      <c r="AT110" s="224" t="s">
        <v>217</v>
      </c>
      <c r="AU110" s="224" t="s">
        <v>80</v>
      </c>
      <c r="AY110" s="18" t="s">
        <v>214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222</v>
      </c>
      <c r="BM110" s="224" t="s">
        <v>307</v>
      </c>
    </row>
    <row r="111" s="2" customFormat="1">
      <c r="A111" s="39"/>
      <c r="B111" s="40"/>
      <c r="C111" s="41"/>
      <c r="D111" s="226" t="s">
        <v>224</v>
      </c>
      <c r="E111" s="41"/>
      <c r="F111" s="227" t="s">
        <v>2618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224</v>
      </c>
      <c r="AU111" s="18" t="s">
        <v>80</v>
      </c>
    </row>
    <row r="112" s="2" customFormat="1" ht="24.15" customHeight="1">
      <c r="A112" s="39"/>
      <c r="B112" s="40"/>
      <c r="C112" s="213" t="s">
        <v>274</v>
      </c>
      <c r="D112" s="213" t="s">
        <v>217</v>
      </c>
      <c r="E112" s="214" t="s">
        <v>3592</v>
      </c>
      <c r="F112" s="215" t="s">
        <v>5191</v>
      </c>
      <c r="G112" s="216" t="s">
        <v>523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222</v>
      </c>
      <c r="AT112" s="224" t="s">
        <v>217</v>
      </c>
      <c r="AU112" s="224" t="s">
        <v>80</v>
      </c>
      <c r="AY112" s="18" t="s">
        <v>214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222</v>
      </c>
      <c r="BM112" s="224" t="s">
        <v>315</v>
      </c>
    </row>
    <row r="113" s="2" customFormat="1">
      <c r="A113" s="39"/>
      <c r="B113" s="40"/>
      <c r="C113" s="41"/>
      <c r="D113" s="226" t="s">
        <v>224</v>
      </c>
      <c r="E113" s="41"/>
      <c r="F113" s="227" t="s">
        <v>5191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224</v>
      </c>
      <c r="AU113" s="18" t="s">
        <v>80</v>
      </c>
    </row>
    <row r="114" s="2" customFormat="1" ht="16.5" customHeight="1">
      <c r="A114" s="39"/>
      <c r="B114" s="40"/>
      <c r="C114" s="213" t="s">
        <v>281</v>
      </c>
      <c r="D114" s="213" t="s">
        <v>217</v>
      </c>
      <c r="E114" s="214" t="s">
        <v>3487</v>
      </c>
      <c r="F114" s="215" t="s">
        <v>2626</v>
      </c>
      <c r="G114" s="216" t="s">
        <v>523</v>
      </c>
      <c r="H114" s="217">
        <v>2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222</v>
      </c>
      <c r="AT114" s="224" t="s">
        <v>217</v>
      </c>
      <c r="AU114" s="224" t="s">
        <v>80</v>
      </c>
      <c r="AY114" s="18" t="s">
        <v>214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222</v>
      </c>
      <c r="BM114" s="224" t="s">
        <v>325</v>
      </c>
    </row>
    <row r="115" s="2" customFormat="1">
      <c r="A115" s="39"/>
      <c r="B115" s="40"/>
      <c r="C115" s="41"/>
      <c r="D115" s="226" t="s">
        <v>224</v>
      </c>
      <c r="E115" s="41"/>
      <c r="F115" s="227" t="s">
        <v>2627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224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217</v>
      </c>
      <c r="E116" s="214" t="s">
        <v>3489</v>
      </c>
      <c r="F116" s="215" t="s">
        <v>2629</v>
      </c>
      <c r="G116" s="216" t="s">
        <v>523</v>
      </c>
      <c r="H116" s="217">
        <v>2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222</v>
      </c>
      <c r="AT116" s="224" t="s">
        <v>217</v>
      </c>
      <c r="AU116" s="224" t="s">
        <v>80</v>
      </c>
      <c r="AY116" s="18" t="s">
        <v>214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222</v>
      </c>
      <c r="BM116" s="224" t="s">
        <v>338</v>
      </c>
    </row>
    <row r="117" s="2" customFormat="1">
      <c r="A117" s="39"/>
      <c r="B117" s="40"/>
      <c r="C117" s="41"/>
      <c r="D117" s="226" t="s">
        <v>224</v>
      </c>
      <c r="E117" s="41"/>
      <c r="F117" s="227" t="s">
        <v>2629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224</v>
      </c>
      <c r="AU117" s="18" t="s">
        <v>80</v>
      </c>
    </row>
    <row r="118" s="2" customFormat="1" ht="16.5" customHeight="1">
      <c r="A118" s="39"/>
      <c r="B118" s="40"/>
      <c r="C118" s="213" t="s">
        <v>288</v>
      </c>
      <c r="D118" s="213" t="s">
        <v>217</v>
      </c>
      <c r="E118" s="214" t="s">
        <v>3491</v>
      </c>
      <c r="F118" s="215" t="s">
        <v>2780</v>
      </c>
      <c r="G118" s="216" t="s">
        <v>523</v>
      </c>
      <c r="H118" s="217">
        <v>2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222</v>
      </c>
      <c r="AT118" s="224" t="s">
        <v>217</v>
      </c>
      <c r="AU118" s="224" t="s">
        <v>80</v>
      </c>
      <c r="AY118" s="18" t="s">
        <v>214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222</v>
      </c>
      <c r="BM118" s="224" t="s">
        <v>352</v>
      </c>
    </row>
    <row r="119" s="2" customFormat="1">
      <c r="A119" s="39"/>
      <c r="B119" s="40"/>
      <c r="C119" s="41"/>
      <c r="D119" s="226" t="s">
        <v>224</v>
      </c>
      <c r="E119" s="41"/>
      <c r="F119" s="227" t="s">
        <v>2780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80</v>
      </c>
    </row>
    <row r="120" s="2" customFormat="1" ht="16.5" customHeight="1">
      <c r="A120" s="39"/>
      <c r="B120" s="40"/>
      <c r="C120" s="213" t="s">
        <v>292</v>
      </c>
      <c r="D120" s="213" t="s">
        <v>217</v>
      </c>
      <c r="E120" s="214" t="s">
        <v>1513</v>
      </c>
      <c r="F120" s="215" t="s">
        <v>2781</v>
      </c>
      <c r="G120" s="216" t="s">
        <v>523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222</v>
      </c>
      <c r="AT120" s="224" t="s">
        <v>217</v>
      </c>
      <c r="AU120" s="224" t="s">
        <v>80</v>
      </c>
      <c r="AY120" s="18" t="s">
        <v>214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222</v>
      </c>
      <c r="BM120" s="224" t="s">
        <v>364</v>
      </c>
    </row>
    <row r="121" s="2" customFormat="1">
      <c r="A121" s="39"/>
      <c r="B121" s="40"/>
      <c r="C121" s="41"/>
      <c r="D121" s="226" t="s">
        <v>224</v>
      </c>
      <c r="E121" s="41"/>
      <c r="F121" s="227" t="s">
        <v>2781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224</v>
      </c>
      <c r="AU121" s="18" t="s">
        <v>80</v>
      </c>
    </row>
    <row r="122" s="2" customFormat="1" ht="16.5" customHeight="1">
      <c r="A122" s="39"/>
      <c r="B122" s="40"/>
      <c r="C122" s="213" t="s">
        <v>296</v>
      </c>
      <c r="D122" s="213" t="s">
        <v>217</v>
      </c>
      <c r="E122" s="214" t="s">
        <v>1499</v>
      </c>
      <c r="F122" s="215" t="s">
        <v>2635</v>
      </c>
      <c r="G122" s="216" t="s">
        <v>523</v>
      </c>
      <c r="H122" s="217">
        <v>0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222</v>
      </c>
      <c r="AT122" s="224" t="s">
        <v>217</v>
      </c>
      <c r="AU122" s="224" t="s">
        <v>80</v>
      </c>
      <c r="AY122" s="18" t="s">
        <v>214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222</v>
      </c>
      <c r="BM122" s="224" t="s">
        <v>372</v>
      </c>
    </row>
    <row r="123" s="2" customFormat="1">
      <c r="A123" s="39"/>
      <c r="B123" s="40"/>
      <c r="C123" s="41"/>
      <c r="D123" s="226" t="s">
        <v>224</v>
      </c>
      <c r="E123" s="41"/>
      <c r="F123" s="227" t="s">
        <v>2635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224</v>
      </c>
      <c r="AU123" s="18" t="s">
        <v>80</v>
      </c>
    </row>
    <row r="124" s="2" customFormat="1" ht="16.5" customHeight="1">
      <c r="A124" s="39"/>
      <c r="B124" s="40"/>
      <c r="C124" s="213" t="s">
        <v>250</v>
      </c>
      <c r="D124" s="213" t="s">
        <v>217</v>
      </c>
      <c r="E124" s="214" t="s">
        <v>3174</v>
      </c>
      <c r="F124" s="215" t="s">
        <v>2639</v>
      </c>
      <c r="G124" s="216" t="s">
        <v>523</v>
      </c>
      <c r="H124" s="217">
        <v>0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222</v>
      </c>
      <c r="AT124" s="224" t="s">
        <v>217</v>
      </c>
      <c r="AU124" s="224" t="s">
        <v>80</v>
      </c>
      <c r="AY124" s="18" t="s">
        <v>214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222</v>
      </c>
      <c r="BM124" s="224" t="s">
        <v>257</v>
      </c>
    </row>
    <row r="125" s="2" customFormat="1">
      <c r="A125" s="39"/>
      <c r="B125" s="40"/>
      <c r="C125" s="41"/>
      <c r="D125" s="226" t="s">
        <v>224</v>
      </c>
      <c r="E125" s="41"/>
      <c r="F125" s="227" t="s">
        <v>2639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224</v>
      </c>
      <c r="AU125" s="18" t="s">
        <v>80</v>
      </c>
    </row>
    <row r="126" s="2" customFormat="1" ht="16.5" customHeight="1">
      <c r="A126" s="39"/>
      <c r="B126" s="40"/>
      <c r="C126" s="213" t="s">
        <v>303</v>
      </c>
      <c r="D126" s="213" t="s">
        <v>217</v>
      </c>
      <c r="E126" s="214" t="s">
        <v>3493</v>
      </c>
      <c r="F126" s="215" t="s">
        <v>2641</v>
      </c>
      <c r="G126" s="216" t="s">
        <v>523</v>
      </c>
      <c r="H126" s="217">
        <v>0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222</v>
      </c>
      <c r="AT126" s="224" t="s">
        <v>217</v>
      </c>
      <c r="AU126" s="224" t="s">
        <v>80</v>
      </c>
      <c r="AY126" s="18" t="s">
        <v>214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222</v>
      </c>
      <c r="BM126" s="224" t="s">
        <v>395</v>
      </c>
    </row>
    <row r="127" s="2" customFormat="1">
      <c r="A127" s="39"/>
      <c r="B127" s="40"/>
      <c r="C127" s="41"/>
      <c r="D127" s="226" t="s">
        <v>224</v>
      </c>
      <c r="E127" s="41"/>
      <c r="F127" s="227" t="s">
        <v>2641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224</v>
      </c>
      <c r="AU127" s="18" t="s">
        <v>80</v>
      </c>
    </row>
    <row r="128" s="2" customFormat="1" ht="16.5" customHeight="1">
      <c r="A128" s="39"/>
      <c r="B128" s="40"/>
      <c r="C128" s="213" t="s">
        <v>307</v>
      </c>
      <c r="D128" s="213" t="s">
        <v>217</v>
      </c>
      <c r="E128" s="214" t="s">
        <v>3495</v>
      </c>
      <c r="F128" s="215" t="s">
        <v>2814</v>
      </c>
      <c r="G128" s="216" t="s">
        <v>523</v>
      </c>
      <c r="H128" s="217">
        <v>2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222</v>
      </c>
      <c r="AT128" s="224" t="s">
        <v>217</v>
      </c>
      <c r="AU128" s="224" t="s">
        <v>80</v>
      </c>
      <c r="AY128" s="18" t="s">
        <v>214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222</v>
      </c>
      <c r="BM128" s="224" t="s">
        <v>407</v>
      </c>
    </row>
    <row r="129" s="2" customFormat="1">
      <c r="A129" s="39"/>
      <c r="B129" s="40"/>
      <c r="C129" s="41"/>
      <c r="D129" s="226" t="s">
        <v>224</v>
      </c>
      <c r="E129" s="41"/>
      <c r="F129" s="227" t="s">
        <v>2814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224</v>
      </c>
      <c r="AU129" s="18" t="s">
        <v>80</v>
      </c>
    </row>
    <row r="130" s="2" customFormat="1" ht="16.5" customHeight="1">
      <c r="A130" s="39"/>
      <c r="B130" s="40"/>
      <c r="C130" s="213" t="s">
        <v>311</v>
      </c>
      <c r="D130" s="213" t="s">
        <v>217</v>
      </c>
      <c r="E130" s="214" t="s">
        <v>3497</v>
      </c>
      <c r="F130" s="215" t="s">
        <v>2645</v>
      </c>
      <c r="G130" s="216" t="s">
        <v>523</v>
      </c>
      <c r="H130" s="217">
        <v>0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222</v>
      </c>
      <c r="AT130" s="224" t="s">
        <v>217</v>
      </c>
      <c r="AU130" s="224" t="s">
        <v>80</v>
      </c>
      <c r="AY130" s="18" t="s">
        <v>214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222</v>
      </c>
      <c r="BM130" s="224" t="s">
        <v>421</v>
      </c>
    </row>
    <row r="131" s="2" customFormat="1">
      <c r="A131" s="39"/>
      <c r="B131" s="40"/>
      <c r="C131" s="41"/>
      <c r="D131" s="226" t="s">
        <v>224</v>
      </c>
      <c r="E131" s="41"/>
      <c r="F131" s="227" t="s">
        <v>2645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224</v>
      </c>
      <c r="AU131" s="18" t="s">
        <v>80</v>
      </c>
    </row>
    <row r="132" s="2" customFormat="1" ht="16.5" customHeight="1">
      <c r="A132" s="39"/>
      <c r="B132" s="40"/>
      <c r="C132" s="213" t="s">
        <v>315</v>
      </c>
      <c r="D132" s="213" t="s">
        <v>217</v>
      </c>
      <c r="E132" s="214" t="s">
        <v>3499</v>
      </c>
      <c r="F132" s="215" t="s">
        <v>2783</v>
      </c>
      <c r="G132" s="216" t="s">
        <v>523</v>
      </c>
      <c r="H132" s="217">
        <v>2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222</v>
      </c>
      <c r="AT132" s="224" t="s">
        <v>217</v>
      </c>
      <c r="AU132" s="224" t="s">
        <v>80</v>
      </c>
      <c r="AY132" s="18" t="s">
        <v>214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222</v>
      </c>
      <c r="BM132" s="224" t="s">
        <v>433</v>
      </c>
    </row>
    <row r="133" s="2" customFormat="1">
      <c r="A133" s="39"/>
      <c r="B133" s="40"/>
      <c r="C133" s="41"/>
      <c r="D133" s="226" t="s">
        <v>224</v>
      </c>
      <c r="E133" s="41"/>
      <c r="F133" s="227" t="s">
        <v>2783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80</v>
      </c>
    </row>
    <row r="134" s="2" customFormat="1" ht="16.5" customHeight="1">
      <c r="A134" s="39"/>
      <c r="B134" s="40"/>
      <c r="C134" s="213" t="s">
        <v>7</v>
      </c>
      <c r="D134" s="213" t="s">
        <v>217</v>
      </c>
      <c r="E134" s="214" t="s">
        <v>3501</v>
      </c>
      <c r="F134" s="215" t="s">
        <v>2815</v>
      </c>
      <c r="G134" s="216" t="s">
        <v>523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222</v>
      </c>
      <c r="AT134" s="224" t="s">
        <v>217</v>
      </c>
      <c r="AU134" s="224" t="s">
        <v>80</v>
      </c>
      <c r="AY134" s="18" t="s">
        <v>214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222</v>
      </c>
      <c r="BM134" s="224" t="s">
        <v>443</v>
      </c>
    </row>
    <row r="135" s="2" customFormat="1">
      <c r="A135" s="39"/>
      <c r="B135" s="40"/>
      <c r="C135" s="41"/>
      <c r="D135" s="226" t="s">
        <v>224</v>
      </c>
      <c r="E135" s="41"/>
      <c r="F135" s="227" t="s">
        <v>2815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224</v>
      </c>
      <c r="AU135" s="18" t="s">
        <v>80</v>
      </c>
    </row>
    <row r="136" s="2" customFormat="1" ht="16.5" customHeight="1">
      <c r="A136" s="39"/>
      <c r="B136" s="40"/>
      <c r="C136" s="213" t="s">
        <v>325</v>
      </c>
      <c r="D136" s="213" t="s">
        <v>217</v>
      </c>
      <c r="E136" s="214" t="s">
        <v>3503</v>
      </c>
      <c r="F136" s="215" t="s">
        <v>2786</v>
      </c>
      <c r="G136" s="216" t="s">
        <v>523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222</v>
      </c>
      <c r="AT136" s="224" t="s">
        <v>217</v>
      </c>
      <c r="AU136" s="224" t="s">
        <v>80</v>
      </c>
      <c r="AY136" s="18" t="s">
        <v>214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222</v>
      </c>
      <c r="BM136" s="224" t="s">
        <v>455</v>
      </c>
    </row>
    <row r="137" s="2" customFormat="1">
      <c r="A137" s="39"/>
      <c r="B137" s="40"/>
      <c r="C137" s="41"/>
      <c r="D137" s="226" t="s">
        <v>224</v>
      </c>
      <c r="E137" s="41"/>
      <c r="F137" s="227" t="s">
        <v>2786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80</v>
      </c>
    </row>
    <row r="138" s="12" customFormat="1" ht="25.92" customHeight="1">
      <c r="A138" s="12"/>
      <c r="B138" s="197"/>
      <c r="C138" s="198"/>
      <c r="D138" s="199" t="s">
        <v>72</v>
      </c>
      <c r="E138" s="200" t="s">
        <v>5185</v>
      </c>
      <c r="F138" s="200" t="s">
        <v>2662</v>
      </c>
      <c r="G138" s="198"/>
      <c r="H138" s="198"/>
      <c r="I138" s="201"/>
      <c r="J138" s="202">
        <f>BK138</f>
        <v>0</v>
      </c>
      <c r="K138" s="198"/>
      <c r="L138" s="203"/>
      <c r="M138" s="204"/>
      <c r="N138" s="205"/>
      <c r="O138" s="205"/>
      <c r="P138" s="206">
        <f>SUM(P139:P166)</f>
        <v>0</v>
      </c>
      <c r="Q138" s="205"/>
      <c r="R138" s="206">
        <f>SUM(R139:R166)</f>
        <v>0</v>
      </c>
      <c r="S138" s="205"/>
      <c r="T138" s="207">
        <f>SUM(T139:T166)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80</v>
      </c>
      <c r="AT138" s="209" t="s">
        <v>72</v>
      </c>
      <c r="AU138" s="209" t="s">
        <v>73</v>
      </c>
      <c r="AY138" s="208" t="s">
        <v>214</v>
      </c>
      <c r="BK138" s="210">
        <f>SUM(BK139:BK166)</f>
        <v>0</v>
      </c>
    </row>
    <row r="139" s="2" customFormat="1" ht="16.5" customHeight="1">
      <c r="A139" s="39"/>
      <c r="B139" s="40"/>
      <c r="C139" s="213" t="s">
        <v>331</v>
      </c>
      <c r="D139" s="213" t="s">
        <v>217</v>
      </c>
      <c r="E139" s="214" t="s">
        <v>3505</v>
      </c>
      <c r="F139" s="215" t="s">
        <v>2666</v>
      </c>
      <c r="G139" s="216" t="s">
        <v>523</v>
      </c>
      <c r="H139" s="217">
        <v>0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222</v>
      </c>
      <c r="AT139" s="224" t="s">
        <v>217</v>
      </c>
      <c r="AU139" s="224" t="s">
        <v>80</v>
      </c>
      <c r="AY139" s="18" t="s">
        <v>214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222</v>
      </c>
      <c r="BM139" s="224" t="s">
        <v>464</v>
      </c>
    </row>
    <row r="140" s="2" customFormat="1">
      <c r="A140" s="39"/>
      <c r="B140" s="40"/>
      <c r="C140" s="41"/>
      <c r="D140" s="226" t="s">
        <v>224</v>
      </c>
      <c r="E140" s="41"/>
      <c r="F140" s="227" t="s">
        <v>2666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80</v>
      </c>
    </row>
    <row r="141" s="2" customFormat="1" ht="16.5" customHeight="1">
      <c r="A141" s="39"/>
      <c r="B141" s="40"/>
      <c r="C141" s="213" t="s">
        <v>338</v>
      </c>
      <c r="D141" s="213" t="s">
        <v>217</v>
      </c>
      <c r="E141" s="214" t="s">
        <v>3507</v>
      </c>
      <c r="F141" s="215" t="s">
        <v>2668</v>
      </c>
      <c r="G141" s="216" t="s">
        <v>523</v>
      </c>
      <c r="H141" s="217">
        <v>4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222</v>
      </c>
      <c r="AT141" s="224" t="s">
        <v>217</v>
      </c>
      <c r="AU141" s="224" t="s">
        <v>80</v>
      </c>
      <c r="AY141" s="18" t="s">
        <v>214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222</v>
      </c>
      <c r="BM141" s="224" t="s">
        <v>476</v>
      </c>
    </row>
    <row r="142" s="2" customFormat="1">
      <c r="A142" s="39"/>
      <c r="B142" s="40"/>
      <c r="C142" s="41"/>
      <c r="D142" s="226" t="s">
        <v>224</v>
      </c>
      <c r="E142" s="41"/>
      <c r="F142" s="227" t="s">
        <v>2668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80</v>
      </c>
    </row>
    <row r="143" s="2" customFormat="1" ht="16.5" customHeight="1">
      <c r="A143" s="39"/>
      <c r="B143" s="40"/>
      <c r="C143" s="213" t="s">
        <v>346</v>
      </c>
      <c r="D143" s="213" t="s">
        <v>217</v>
      </c>
      <c r="E143" s="214" t="s">
        <v>3509</v>
      </c>
      <c r="F143" s="215" t="s">
        <v>2670</v>
      </c>
      <c r="G143" s="216" t="s">
        <v>523</v>
      </c>
      <c r="H143" s="217">
        <v>4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222</v>
      </c>
      <c r="AT143" s="224" t="s">
        <v>217</v>
      </c>
      <c r="AU143" s="224" t="s">
        <v>80</v>
      </c>
      <c r="AY143" s="18" t="s">
        <v>214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222</v>
      </c>
      <c r="BM143" s="224" t="s">
        <v>488</v>
      </c>
    </row>
    <row r="144" s="2" customFormat="1">
      <c r="A144" s="39"/>
      <c r="B144" s="40"/>
      <c r="C144" s="41"/>
      <c r="D144" s="226" t="s">
        <v>224</v>
      </c>
      <c r="E144" s="41"/>
      <c r="F144" s="227" t="s">
        <v>2670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80</v>
      </c>
    </row>
    <row r="145" s="2" customFormat="1" ht="16.5" customHeight="1">
      <c r="A145" s="39"/>
      <c r="B145" s="40"/>
      <c r="C145" s="213" t="s">
        <v>352</v>
      </c>
      <c r="D145" s="213" t="s">
        <v>217</v>
      </c>
      <c r="E145" s="214" t="s">
        <v>3594</v>
      </c>
      <c r="F145" s="215" t="s">
        <v>2672</v>
      </c>
      <c r="G145" s="216" t="s">
        <v>603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222</v>
      </c>
      <c r="AT145" s="224" t="s">
        <v>217</v>
      </c>
      <c r="AU145" s="224" t="s">
        <v>80</v>
      </c>
      <c r="AY145" s="18" t="s">
        <v>214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222</v>
      </c>
      <c r="BM145" s="224" t="s">
        <v>501</v>
      </c>
    </row>
    <row r="146" s="2" customFormat="1">
      <c r="A146" s="39"/>
      <c r="B146" s="40"/>
      <c r="C146" s="41"/>
      <c r="D146" s="226" t="s">
        <v>224</v>
      </c>
      <c r="E146" s="41"/>
      <c r="F146" s="227" t="s">
        <v>2672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80</v>
      </c>
    </row>
    <row r="147" s="2" customFormat="1" ht="16.5" customHeight="1">
      <c r="A147" s="39"/>
      <c r="B147" s="40"/>
      <c r="C147" s="213" t="s">
        <v>358</v>
      </c>
      <c r="D147" s="213" t="s">
        <v>217</v>
      </c>
      <c r="E147" s="214" t="s">
        <v>3513</v>
      </c>
      <c r="F147" s="215" t="s">
        <v>2674</v>
      </c>
      <c r="G147" s="216" t="s">
        <v>220</v>
      </c>
      <c r="H147" s="217">
        <v>21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222</v>
      </c>
      <c r="AT147" s="224" t="s">
        <v>217</v>
      </c>
      <c r="AU147" s="224" t="s">
        <v>80</v>
      </c>
      <c r="AY147" s="18" t="s">
        <v>214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222</v>
      </c>
      <c r="BM147" s="224" t="s">
        <v>514</v>
      </c>
    </row>
    <row r="148" s="2" customFormat="1">
      <c r="A148" s="39"/>
      <c r="B148" s="40"/>
      <c r="C148" s="41"/>
      <c r="D148" s="226" t="s">
        <v>224</v>
      </c>
      <c r="E148" s="41"/>
      <c r="F148" s="227" t="s">
        <v>2674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224</v>
      </c>
      <c r="AU148" s="18" t="s">
        <v>80</v>
      </c>
    </row>
    <row r="149" s="2" customFormat="1" ht="16.5" customHeight="1">
      <c r="A149" s="39"/>
      <c r="B149" s="40"/>
      <c r="C149" s="213" t="s">
        <v>364</v>
      </c>
      <c r="D149" s="213" t="s">
        <v>217</v>
      </c>
      <c r="E149" s="214" t="s">
        <v>3596</v>
      </c>
      <c r="F149" s="215" t="s">
        <v>2676</v>
      </c>
      <c r="G149" s="216" t="s">
        <v>603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222</v>
      </c>
      <c r="AT149" s="224" t="s">
        <v>217</v>
      </c>
      <c r="AU149" s="224" t="s">
        <v>80</v>
      </c>
      <c r="AY149" s="18" t="s">
        <v>214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222</v>
      </c>
      <c r="BM149" s="224" t="s">
        <v>526</v>
      </c>
    </row>
    <row r="150" s="2" customFormat="1">
      <c r="A150" s="39"/>
      <c r="B150" s="40"/>
      <c r="C150" s="41"/>
      <c r="D150" s="226" t="s">
        <v>224</v>
      </c>
      <c r="E150" s="41"/>
      <c r="F150" s="227" t="s">
        <v>2676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80</v>
      </c>
    </row>
    <row r="151" s="2" customFormat="1" ht="16.5" customHeight="1">
      <c r="A151" s="39"/>
      <c r="B151" s="40"/>
      <c r="C151" s="213" t="s">
        <v>368</v>
      </c>
      <c r="D151" s="213" t="s">
        <v>217</v>
      </c>
      <c r="E151" s="214" t="s">
        <v>3517</v>
      </c>
      <c r="F151" s="215" t="s">
        <v>2787</v>
      </c>
      <c r="G151" s="216" t="s">
        <v>220</v>
      </c>
      <c r="H151" s="217">
        <v>7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222</v>
      </c>
      <c r="AT151" s="224" t="s">
        <v>217</v>
      </c>
      <c r="AU151" s="224" t="s">
        <v>80</v>
      </c>
      <c r="AY151" s="18" t="s">
        <v>214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222</v>
      </c>
      <c r="BM151" s="224" t="s">
        <v>539</v>
      </c>
    </row>
    <row r="152" s="2" customFormat="1">
      <c r="A152" s="39"/>
      <c r="B152" s="40"/>
      <c r="C152" s="41"/>
      <c r="D152" s="226" t="s">
        <v>224</v>
      </c>
      <c r="E152" s="41"/>
      <c r="F152" s="227" t="s">
        <v>2787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224</v>
      </c>
      <c r="AU152" s="18" t="s">
        <v>80</v>
      </c>
    </row>
    <row r="153" s="2" customFormat="1" ht="16.5" customHeight="1">
      <c r="A153" s="39"/>
      <c r="B153" s="40"/>
      <c r="C153" s="213" t="s">
        <v>372</v>
      </c>
      <c r="D153" s="213" t="s">
        <v>217</v>
      </c>
      <c r="E153" s="214" t="s">
        <v>3519</v>
      </c>
      <c r="F153" s="215" t="s">
        <v>2682</v>
      </c>
      <c r="G153" s="216" t="s">
        <v>220</v>
      </c>
      <c r="H153" s="217">
        <v>7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222</v>
      </c>
      <c r="AT153" s="224" t="s">
        <v>217</v>
      </c>
      <c r="AU153" s="224" t="s">
        <v>80</v>
      </c>
      <c r="AY153" s="18" t="s">
        <v>214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222</v>
      </c>
      <c r="BM153" s="224" t="s">
        <v>548</v>
      </c>
    </row>
    <row r="154" s="2" customFormat="1">
      <c r="A154" s="39"/>
      <c r="B154" s="40"/>
      <c r="C154" s="41"/>
      <c r="D154" s="226" t="s">
        <v>224</v>
      </c>
      <c r="E154" s="41"/>
      <c r="F154" s="227" t="s">
        <v>2682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224</v>
      </c>
      <c r="AU154" s="18" t="s">
        <v>80</v>
      </c>
    </row>
    <row r="155" s="2" customFormat="1" ht="16.5" customHeight="1">
      <c r="A155" s="39"/>
      <c r="B155" s="40"/>
      <c r="C155" s="213" t="s">
        <v>376</v>
      </c>
      <c r="D155" s="213" t="s">
        <v>217</v>
      </c>
      <c r="E155" s="214" t="s">
        <v>3521</v>
      </c>
      <c r="F155" s="215" t="s">
        <v>2686</v>
      </c>
      <c r="G155" s="216" t="s">
        <v>220</v>
      </c>
      <c r="H155" s="217">
        <v>6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222</v>
      </c>
      <c r="AT155" s="224" t="s">
        <v>217</v>
      </c>
      <c r="AU155" s="224" t="s">
        <v>80</v>
      </c>
      <c r="AY155" s="18" t="s">
        <v>214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222</v>
      </c>
      <c r="BM155" s="224" t="s">
        <v>563</v>
      </c>
    </row>
    <row r="156" s="2" customFormat="1">
      <c r="A156" s="39"/>
      <c r="B156" s="40"/>
      <c r="C156" s="41"/>
      <c r="D156" s="226" t="s">
        <v>224</v>
      </c>
      <c r="E156" s="41"/>
      <c r="F156" s="227" t="s">
        <v>2686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224</v>
      </c>
      <c r="AU156" s="18" t="s">
        <v>80</v>
      </c>
    </row>
    <row r="157" s="2" customFormat="1" ht="16.5" customHeight="1">
      <c r="A157" s="39"/>
      <c r="B157" s="40"/>
      <c r="C157" s="213" t="s">
        <v>257</v>
      </c>
      <c r="D157" s="213" t="s">
        <v>217</v>
      </c>
      <c r="E157" s="214" t="s">
        <v>3177</v>
      </c>
      <c r="F157" s="215" t="s">
        <v>2688</v>
      </c>
      <c r="G157" s="216" t="s">
        <v>220</v>
      </c>
      <c r="H157" s="217">
        <v>18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222</v>
      </c>
      <c r="AT157" s="224" t="s">
        <v>217</v>
      </c>
      <c r="AU157" s="224" t="s">
        <v>80</v>
      </c>
      <c r="AY157" s="18" t="s">
        <v>214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222</v>
      </c>
      <c r="BM157" s="224" t="s">
        <v>334</v>
      </c>
    </row>
    <row r="158" s="2" customFormat="1">
      <c r="A158" s="39"/>
      <c r="B158" s="40"/>
      <c r="C158" s="41"/>
      <c r="D158" s="226" t="s">
        <v>224</v>
      </c>
      <c r="E158" s="41"/>
      <c r="F158" s="227" t="s">
        <v>2688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80</v>
      </c>
    </row>
    <row r="159" s="2" customFormat="1" ht="16.5" customHeight="1">
      <c r="A159" s="39"/>
      <c r="B159" s="40"/>
      <c r="C159" s="213" t="s">
        <v>389</v>
      </c>
      <c r="D159" s="213" t="s">
        <v>217</v>
      </c>
      <c r="E159" s="214" t="s">
        <v>3181</v>
      </c>
      <c r="F159" s="215" t="s">
        <v>2690</v>
      </c>
      <c r="G159" s="216" t="s">
        <v>220</v>
      </c>
      <c r="H159" s="217">
        <v>42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222</v>
      </c>
      <c r="AT159" s="224" t="s">
        <v>217</v>
      </c>
      <c r="AU159" s="224" t="s">
        <v>80</v>
      </c>
      <c r="AY159" s="18" t="s">
        <v>214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222</v>
      </c>
      <c r="BM159" s="224" t="s">
        <v>582</v>
      </c>
    </row>
    <row r="160" s="2" customFormat="1">
      <c r="A160" s="39"/>
      <c r="B160" s="40"/>
      <c r="C160" s="41"/>
      <c r="D160" s="226" t="s">
        <v>224</v>
      </c>
      <c r="E160" s="41"/>
      <c r="F160" s="227" t="s">
        <v>2690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80</v>
      </c>
    </row>
    <row r="161" s="2" customFormat="1" ht="16.5" customHeight="1">
      <c r="A161" s="39"/>
      <c r="B161" s="40"/>
      <c r="C161" s="213" t="s">
        <v>395</v>
      </c>
      <c r="D161" s="213" t="s">
        <v>217</v>
      </c>
      <c r="E161" s="214" t="s">
        <v>3523</v>
      </c>
      <c r="F161" s="215" t="s">
        <v>2692</v>
      </c>
      <c r="G161" s="216" t="s">
        <v>220</v>
      </c>
      <c r="H161" s="217">
        <v>6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222</v>
      </c>
      <c r="AT161" s="224" t="s">
        <v>217</v>
      </c>
      <c r="AU161" s="224" t="s">
        <v>80</v>
      </c>
      <c r="AY161" s="18" t="s">
        <v>214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222</v>
      </c>
      <c r="BM161" s="224" t="s">
        <v>594</v>
      </c>
    </row>
    <row r="162" s="2" customFormat="1">
      <c r="A162" s="39"/>
      <c r="B162" s="40"/>
      <c r="C162" s="41"/>
      <c r="D162" s="226" t="s">
        <v>224</v>
      </c>
      <c r="E162" s="41"/>
      <c r="F162" s="227" t="s">
        <v>2692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224</v>
      </c>
      <c r="AU162" s="18" t="s">
        <v>80</v>
      </c>
    </row>
    <row r="163" s="2" customFormat="1" ht="16.5" customHeight="1">
      <c r="A163" s="39"/>
      <c r="B163" s="40"/>
      <c r="C163" s="213" t="s">
        <v>401</v>
      </c>
      <c r="D163" s="213" t="s">
        <v>217</v>
      </c>
      <c r="E163" s="214" t="s">
        <v>3525</v>
      </c>
      <c r="F163" s="215" t="s">
        <v>2694</v>
      </c>
      <c r="G163" s="216" t="s">
        <v>220</v>
      </c>
      <c r="H163" s="217">
        <v>7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222</v>
      </c>
      <c r="AT163" s="224" t="s">
        <v>217</v>
      </c>
      <c r="AU163" s="224" t="s">
        <v>80</v>
      </c>
      <c r="AY163" s="18" t="s">
        <v>214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222</v>
      </c>
      <c r="BM163" s="224" t="s">
        <v>606</v>
      </c>
    </row>
    <row r="164" s="2" customFormat="1">
      <c r="A164" s="39"/>
      <c r="B164" s="40"/>
      <c r="C164" s="41"/>
      <c r="D164" s="226" t="s">
        <v>224</v>
      </c>
      <c r="E164" s="41"/>
      <c r="F164" s="227" t="s">
        <v>2694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80</v>
      </c>
    </row>
    <row r="165" s="2" customFormat="1" ht="16.5" customHeight="1">
      <c r="A165" s="39"/>
      <c r="B165" s="40"/>
      <c r="C165" s="213" t="s">
        <v>407</v>
      </c>
      <c r="D165" s="213" t="s">
        <v>217</v>
      </c>
      <c r="E165" s="214" t="s">
        <v>3527</v>
      </c>
      <c r="F165" s="215" t="s">
        <v>2698</v>
      </c>
      <c r="G165" s="216" t="s">
        <v>220</v>
      </c>
      <c r="H165" s="217">
        <v>15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222</v>
      </c>
      <c r="AT165" s="224" t="s">
        <v>217</v>
      </c>
      <c r="AU165" s="224" t="s">
        <v>80</v>
      </c>
      <c r="AY165" s="18" t="s">
        <v>214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222</v>
      </c>
      <c r="BM165" s="224" t="s">
        <v>616</v>
      </c>
    </row>
    <row r="166" s="2" customFormat="1">
      <c r="A166" s="39"/>
      <c r="B166" s="40"/>
      <c r="C166" s="41"/>
      <c r="D166" s="226" t="s">
        <v>224</v>
      </c>
      <c r="E166" s="41"/>
      <c r="F166" s="227" t="s">
        <v>2698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224</v>
      </c>
      <c r="AU166" s="18" t="s">
        <v>80</v>
      </c>
    </row>
    <row r="167" s="12" customFormat="1" ht="25.92" customHeight="1">
      <c r="A167" s="12"/>
      <c r="B167" s="197"/>
      <c r="C167" s="198"/>
      <c r="D167" s="199" t="s">
        <v>72</v>
      </c>
      <c r="E167" s="200" t="s">
        <v>5186</v>
      </c>
      <c r="F167" s="200" t="s">
        <v>2699</v>
      </c>
      <c r="G167" s="198"/>
      <c r="H167" s="198"/>
      <c r="I167" s="201"/>
      <c r="J167" s="202">
        <f>BK167</f>
        <v>0</v>
      </c>
      <c r="K167" s="198"/>
      <c r="L167" s="203"/>
      <c r="M167" s="204"/>
      <c r="N167" s="205"/>
      <c r="O167" s="205"/>
      <c r="P167" s="206">
        <f>SUM(P168:P215)</f>
        <v>0</v>
      </c>
      <c r="Q167" s="205"/>
      <c r="R167" s="206">
        <f>SUM(R168:R215)</f>
        <v>0</v>
      </c>
      <c r="S167" s="205"/>
      <c r="T167" s="207">
        <f>SUM(T168:T215)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80</v>
      </c>
      <c r="AT167" s="209" t="s">
        <v>72</v>
      </c>
      <c r="AU167" s="209" t="s">
        <v>73</v>
      </c>
      <c r="AY167" s="208" t="s">
        <v>214</v>
      </c>
      <c r="BK167" s="210">
        <f>SUM(BK168:BK215)</f>
        <v>0</v>
      </c>
    </row>
    <row r="168" s="2" customFormat="1" ht="24.15" customHeight="1">
      <c r="A168" s="39"/>
      <c r="B168" s="40"/>
      <c r="C168" s="213" t="s">
        <v>413</v>
      </c>
      <c r="D168" s="213" t="s">
        <v>217</v>
      </c>
      <c r="E168" s="214" t="s">
        <v>3598</v>
      </c>
      <c r="F168" s="215" t="s">
        <v>2788</v>
      </c>
      <c r="G168" s="216" t="s">
        <v>603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222</v>
      </c>
      <c r="AT168" s="224" t="s">
        <v>217</v>
      </c>
      <c r="AU168" s="224" t="s">
        <v>80</v>
      </c>
      <c r="AY168" s="18" t="s">
        <v>214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222</v>
      </c>
      <c r="BM168" s="224" t="s">
        <v>628</v>
      </c>
    </row>
    <row r="169" s="2" customFormat="1">
      <c r="A169" s="39"/>
      <c r="B169" s="40"/>
      <c r="C169" s="41"/>
      <c r="D169" s="226" t="s">
        <v>224</v>
      </c>
      <c r="E169" s="41"/>
      <c r="F169" s="227" t="s">
        <v>2788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224</v>
      </c>
      <c r="AU169" s="18" t="s">
        <v>80</v>
      </c>
    </row>
    <row r="170" s="2" customFormat="1" ht="16.5" customHeight="1">
      <c r="A170" s="39"/>
      <c r="B170" s="40"/>
      <c r="C170" s="213" t="s">
        <v>421</v>
      </c>
      <c r="D170" s="213" t="s">
        <v>217</v>
      </c>
      <c r="E170" s="214" t="s">
        <v>3531</v>
      </c>
      <c r="F170" s="215" t="s">
        <v>2703</v>
      </c>
      <c r="G170" s="216" t="s">
        <v>603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222</v>
      </c>
      <c r="AT170" s="224" t="s">
        <v>217</v>
      </c>
      <c r="AU170" s="224" t="s">
        <v>80</v>
      </c>
      <c r="AY170" s="18" t="s">
        <v>214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222</v>
      </c>
      <c r="BM170" s="224" t="s">
        <v>640</v>
      </c>
    </row>
    <row r="171" s="2" customFormat="1">
      <c r="A171" s="39"/>
      <c r="B171" s="40"/>
      <c r="C171" s="41"/>
      <c r="D171" s="226" t="s">
        <v>224</v>
      </c>
      <c r="E171" s="41"/>
      <c r="F171" s="227" t="s">
        <v>2703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224</v>
      </c>
      <c r="AU171" s="18" t="s">
        <v>80</v>
      </c>
    </row>
    <row r="172" s="2" customFormat="1" ht="24.15" customHeight="1">
      <c r="A172" s="39"/>
      <c r="B172" s="40"/>
      <c r="C172" s="213" t="s">
        <v>428</v>
      </c>
      <c r="D172" s="213" t="s">
        <v>217</v>
      </c>
      <c r="E172" s="214" t="s">
        <v>3533</v>
      </c>
      <c r="F172" s="215" t="s">
        <v>2705</v>
      </c>
      <c r="G172" s="216" t="s">
        <v>603</v>
      </c>
      <c r="H172" s="217">
        <v>0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44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222</v>
      </c>
      <c r="AT172" s="224" t="s">
        <v>217</v>
      </c>
      <c r="AU172" s="224" t="s">
        <v>80</v>
      </c>
      <c r="AY172" s="18" t="s">
        <v>214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222</v>
      </c>
      <c r="BM172" s="224" t="s">
        <v>652</v>
      </c>
    </row>
    <row r="173" s="2" customFormat="1">
      <c r="A173" s="39"/>
      <c r="B173" s="40"/>
      <c r="C173" s="41"/>
      <c r="D173" s="226" t="s">
        <v>224</v>
      </c>
      <c r="E173" s="41"/>
      <c r="F173" s="227" t="s">
        <v>2705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224</v>
      </c>
      <c r="AU173" s="18" t="s">
        <v>80</v>
      </c>
    </row>
    <row r="174" s="2" customFormat="1" ht="16.5" customHeight="1">
      <c r="A174" s="39"/>
      <c r="B174" s="40"/>
      <c r="C174" s="213" t="s">
        <v>433</v>
      </c>
      <c r="D174" s="213" t="s">
        <v>217</v>
      </c>
      <c r="E174" s="214" t="s">
        <v>3535</v>
      </c>
      <c r="F174" s="215" t="s">
        <v>2789</v>
      </c>
      <c r="G174" s="216" t="s">
        <v>603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222</v>
      </c>
      <c r="AT174" s="224" t="s">
        <v>217</v>
      </c>
      <c r="AU174" s="224" t="s">
        <v>80</v>
      </c>
      <c r="AY174" s="18" t="s">
        <v>214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222</v>
      </c>
      <c r="BM174" s="224" t="s">
        <v>664</v>
      </c>
    </row>
    <row r="175" s="2" customFormat="1">
      <c r="A175" s="39"/>
      <c r="B175" s="40"/>
      <c r="C175" s="41"/>
      <c r="D175" s="226" t="s">
        <v>224</v>
      </c>
      <c r="E175" s="41"/>
      <c r="F175" s="227" t="s">
        <v>2789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224</v>
      </c>
      <c r="AU175" s="18" t="s">
        <v>80</v>
      </c>
    </row>
    <row r="176" s="2" customFormat="1" ht="16.5" customHeight="1">
      <c r="A176" s="39"/>
      <c r="B176" s="40"/>
      <c r="C176" s="213" t="s">
        <v>439</v>
      </c>
      <c r="D176" s="213" t="s">
        <v>217</v>
      </c>
      <c r="E176" s="214" t="s">
        <v>3537</v>
      </c>
      <c r="F176" s="215" t="s">
        <v>2709</v>
      </c>
      <c r="G176" s="216" t="s">
        <v>603</v>
      </c>
      <c r="H176" s="217">
        <v>0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44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222</v>
      </c>
      <c r="AT176" s="224" t="s">
        <v>217</v>
      </c>
      <c r="AU176" s="224" t="s">
        <v>80</v>
      </c>
      <c r="AY176" s="18" t="s">
        <v>214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222</v>
      </c>
      <c r="BM176" s="224" t="s">
        <v>677</v>
      </c>
    </row>
    <row r="177" s="2" customFormat="1">
      <c r="A177" s="39"/>
      <c r="B177" s="40"/>
      <c r="C177" s="41"/>
      <c r="D177" s="226" t="s">
        <v>224</v>
      </c>
      <c r="E177" s="41"/>
      <c r="F177" s="227" t="s">
        <v>2709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224</v>
      </c>
      <c r="AU177" s="18" t="s">
        <v>80</v>
      </c>
    </row>
    <row r="178" s="2" customFormat="1" ht="16.5" customHeight="1">
      <c r="A178" s="39"/>
      <c r="B178" s="40"/>
      <c r="C178" s="213" t="s">
        <v>443</v>
      </c>
      <c r="D178" s="213" t="s">
        <v>217</v>
      </c>
      <c r="E178" s="214" t="s">
        <v>3600</v>
      </c>
      <c r="F178" s="215" t="s">
        <v>2711</v>
      </c>
      <c r="G178" s="216" t="s">
        <v>603</v>
      </c>
      <c r="H178" s="217">
        <v>1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44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222</v>
      </c>
      <c r="AT178" s="224" t="s">
        <v>217</v>
      </c>
      <c r="AU178" s="224" t="s">
        <v>80</v>
      </c>
      <c r="AY178" s="18" t="s">
        <v>214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222</v>
      </c>
      <c r="BM178" s="224" t="s">
        <v>690</v>
      </c>
    </row>
    <row r="179" s="2" customFormat="1">
      <c r="A179" s="39"/>
      <c r="B179" s="40"/>
      <c r="C179" s="41"/>
      <c r="D179" s="226" t="s">
        <v>224</v>
      </c>
      <c r="E179" s="41"/>
      <c r="F179" s="227" t="s">
        <v>2711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224</v>
      </c>
      <c r="AU179" s="18" t="s">
        <v>80</v>
      </c>
    </row>
    <row r="180" s="2" customFormat="1" ht="16.5" customHeight="1">
      <c r="A180" s="39"/>
      <c r="B180" s="40"/>
      <c r="C180" s="213" t="s">
        <v>449</v>
      </c>
      <c r="D180" s="213" t="s">
        <v>217</v>
      </c>
      <c r="E180" s="214" t="s">
        <v>3541</v>
      </c>
      <c r="F180" s="215" t="s">
        <v>2713</v>
      </c>
      <c r="G180" s="216" t="s">
        <v>523</v>
      </c>
      <c r="H180" s="217">
        <v>28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222</v>
      </c>
      <c r="AT180" s="224" t="s">
        <v>217</v>
      </c>
      <c r="AU180" s="224" t="s">
        <v>80</v>
      </c>
      <c r="AY180" s="18" t="s">
        <v>214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222</v>
      </c>
      <c r="BM180" s="224" t="s">
        <v>700</v>
      </c>
    </row>
    <row r="181" s="2" customFormat="1">
      <c r="A181" s="39"/>
      <c r="B181" s="40"/>
      <c r="C181" s="41"/>
      <c r="D181" s="226" t="s">
        <v>224</v>
      </c>
      <c r="E181" s="41"/>
      <c r="F181" s="227" t="s">
        <v>2713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224</v>
      </c>
      <c r="AU181" s="18" t="s">
        <v>80</v>
      </c>
    </row>
    <row r="182" s="2" customFormat="1" ht="16.5" customHeight="1">
      <c r="A182" s="39"/>
      <c r="B182" s="40"/>
      <c r="C182" s="213" t="s">
        <v>455</v>
      </c>
      <c r="D182" s="213" t="s">
        <v>217</v>
      </c>
      <c r="E182" s="214" t="s">
        <v>3543</v>
      </c>
      <c r="F182" s="215" t="s">
        <v>2715</v>
      </c>
      <c r="G182" s="216" t="s">
        <v>523</v>
      </c>
      <c r="H182" s="217">
        <v>2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44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222</v>
      </c>
      <c r="AT182" s="224" t="s">
        <v>217</v>
      </c>
      <c r="AU182" s="224" t="s">
        <v>80</v>
      </c>
      <c r="AY182" s="18" t="s">
        <v>214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80</v>
      </c>
      <c r="BK182" s="225">
        <f>ROUND(I182*H182,2)</f>
        <v>0</v>
      </c>
      <c r="BL182" s="18" t="s">
        <v>222</v>
      </c>
      <c r="BM182" s="224" t="s">
        <v>709</v>
      </c>
    </row>
    <row r="183" s="2" customFormat="1">
      <c r="A183" s="39"/>
      <c r="B183" s="40"/>
      <c r="C183" s="41"/>
      <c r="D183" s="226" t="s">
        <v>224</v>
      </c>
      <c r="E183" s="41"/>
      <c r="F183" s="227" t="s">
        <v>2715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224</v>
      </c>
      <c r="AU183" s="18" t="s">
        <v>80</v>
      </c>
    </row>
    <row r="184" s="2" customFormat="1" ht="16.5" customHeight="1">
      <c r="A184" s="39"/>
      <c r="B184" s="40"/>
      <c r="C184" s="213" t="s">
        <v>459</v>
      </c>
      <c r="D184" s="213" t="s">
        <v>217</v>
      </c>
      <c r="E184" s="214" t="s">
        <v>3602</v>
      </c>
      <c r="F184" s="215" t="s">
        <v>2717</v>
      </c>
      <c r="G184" s="216" t="s">
        <v>523</v>
      </c>
      <c r="H184" s="217">
        <v>1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222</v>
      </c>
      <c r="AT184" s="224" t="s">
        <v>217</v>
      </c>
      <c r="AU184" s="224" t="s">
        <v>80</v>
      </c>
      <c r="AY184" s="18" t="s">
        <v>214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222</v>
      </c>
      <c r="BM184" s="224" t="s">
        <v>722</v>
      </c>
    </row>
    <row r="185" s="2" customFormat="1">
      <c r="A185" s="39"/>
      <c r="B185" s="40"/>
      <c r="C185" s="41"/>
      <c r="D185" s="226" t="s">
        <v>224</v>
      </c>
      <c r="E185" s="41"/>
      <c r="F185" s="227" t="s">
        <v>2717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224</v>
      </c>
      <c r="AU185" s="18" t="s">
        <v>80</v>
      </c>
    </row>
    <row r="186" s="2" customFormat="1" ht="33" customHeight="1">
      <c r="A186" s="39"/>
      <c r="B186" s="40"/>
      <c r="C186" s="213" t="s">
        <v>464</v>
      </c>
      <c r="D186" s="213" t="s">
        <v>217</v>
      </c>
      <c r="E186" s="214" t="s">
        <v>3548</v>
      </c>
      <c r="F186" s="215" t="s">
        <v>2719</v>
      </c>
      <c r="G186" s="216" t="s">
        <v>2720</v>
      </c>
      <c r="H186" s="217">
        <v>13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222</v>
      </c>
      <c r="AT186" s="224" t="s">
        <v>217</v>
      </c>
      <c r="AU186" s="224" t="s">
        <v>80</v>
      </c>
      <c r="AY186" s="18" t="s">
        <v>214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222</v>
      </c>
      <c r="BM186" s="224" t="s">
        <v>732</v>
      </c>
    </row>
    <row r="187" s="2" customFormat="1">
      <c r="A187" s="39"/>
      <c r="B187" s="40"/>
      <c r="C187" s="41"/>
      <c r="D187" s="226" t="s">
        <v>224</v>
      </c>
      <c r="E187" s="41"/>
      <c r="F187" s="227" t="s">
        <v>2719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224</v>
      </c>
      <c r="AU187" s="18" t="s">
        <v>80</v>
      </c>
    </row>
    <row r="188" s="2" customFormat="1" ht="24.15" customHeight="1">
      <c r="A188" s="39"/>
      <c r="B188" s="40"/>
      <c r="C188" s="213" t="s">
        <v>470</v>
      </c>
      <c r="D188" s="213" t="s">
        <v>217</v>
      </c>
      <c r="E188" s="214" t="s">
        <v>3550</v>
      </c>
      <c r="F188" s="215" t="s">
        <v>2722</v>
      </c>
      <c r="G188" s="216" t="s">
        <v>603</v>
      </c>
      <c r="H188" s="217">
        <v>0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222</v>
      </c>
      <c r="AT188" s="224" t="s">
        <v>217</v>
      </c>
      <c r="AU188" s="224" t="s">
        <v>80</v>
      </c>
      <c r="AY188" s="18" t="s">
        <v>214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222</v>
      </c>
      <c r="BM188" s="224" t="s">
        <v>742</v>
      </c>
    </row>
    <row r="189" s="2" customFormat="1">
      <c r="A189" s="39"/>
      <c r="B189" s="40"/>
      <c r="C189" s="41"/>
      <c r="D189" s="226" t="s">
        <v>224</v>
      </c>
      <c r="E189" s="41"/>
      <c r="F189" s="227" t="s">
        <v>2722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224</v>
      </c>
      <c r="AU189" s="18" t="s">
        <v>80</v>
      </c>
    </row>
    <row r="190" s="2" customFormat="1" ht="24.15" customHeight="1">
      <c r="A190" s="39"/>
      <c r="B190" s="40"/>
      <c r="C190" s="213" t="s">
        <v>476</v>
      </c>
      <c r="D190" s="213" t="s">
        <v>217</v>
      </c>
      <c r="E190" s="214" t="s">
        <v>3553</v>
      </c>
      <c r="F190" s="215" t="s">
        <v>2792</v>
      </c>
      <c r="G190" s="216" t="s">
        <v>523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222</v>
      </c>
      <c r="AT190" s="224" t="s">
        <v>217</v>
      </c>
      <c r="AU190" s="224" t="s">
        <v>80</v>
      </c>
      <c r="AY190" s="18" t="s">
        <v>214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222</v>
      </c>
      <c r="BM190" s="224" t="s">
        <v>754</v>
      </c>
    </row>
    <row r="191" s="2" customFormat="1">
      <c r="A191" s="39"/>
      <c r="B191" s="40"/>
      <c r="C191" s="41"/>
      <c r="D191" s="226" t="s">
        <v>224</v>
      </c>
      <c r="E191" s="41"/>
      <c r="F191" s="227" t="s">
        <v>2792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224</v>
      </c>
      <c r="AU191" s="18" t="s">
        <v>80</v>
      </c>
    </row>
    <row r="192" s="2" customFormat="1" ht="16.5" customHeight="1">
      <c r="A192" s="39"/>
      <c r="B192" s="40"/>
      <c r="C192" s="213" t="s">
        <v>482</v>
      </c>
      <c r="D192" s="213" t="s">
        <v>217</v>
      </c>
      <c r="E192" s="214" t="s">
        <v>3604</v>
      </c>
      <c r="F192" s="215" t="s">
        <v>2726</v>
      </c>
      <c r="G192" s="216" t="s">
        <v>523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222</v>
      </c>
      <c r="AT192" s="224" t="s">
        <v>217</v>
      </c>
      <c r="AU192" s="224" t="s">
        <v>80</v>
      </c>
      <c r="AY192" s="18" t="s">
        <v>214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222</v>
      </c>
      <c r="BM192" s="224" t="s">
        <v>762</v>
      </c>
    </row>
    <row r="193" s="2" customFormat="1">
      <c r="A193" s="39"/>
      <c r="B193" s="40"/>
      <c r="C193" s="41"/>
      <c r="D193" s="226" t="s">
        <v>224</v>
      </c>
      <c r="E193" s="41"/>
      <c r="F193" s="227" t="s">
        <v>2726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224</v>
      </c>
      <c r="AU193" s="18" t="s">
        <v>80</v>
      </c>
    </row>
    <row r="194" s="2" customFormat="1" ht="24.15" customHeight="1">
      <c r="A194" s="39"/>
      <c r="B194" s="40"/>
      <c r="C194" s="213" t="s">
        <v>488</v>
      </c>
      <c r="D194" s="213" t="s">
        <v>217</v>
      </c>
      <c r="E194" s="214" t="s">
        <v>3606</v>
      </c>
      <c r="F194" s="215" t="s">
        <v>2728</v>
      </c>
      <c r="G194" s="216" t="s">
        <v>603</v>
      </c>
      <c r="H194" s="217">
        <v>1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222</v>
      </c>
      <c r="AT194" s="224" t="s">
        <v>217</v>
      </c>
      <c r="AU194" s="224" t="s">
        <v>80</v>
      </c>
      <c r="AY194" s="18" t="s">
        <v>214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222</v>
      </c>
      <c r="BM194" s="224" t="s">
        <v>772</v>
      </c>
    </row>
    <row r="195" s="2" customFormat="1">
      <c r="A195" s="39"/>
      <c r="B195" s="40"/>
      <c r="C195" s="41"/>
      <c r="D195" s="226" t="s">
        <v>224</v>
      </c>
      <c r="E195" s="41"/>
      <c r="F195" s="227" t="s">
        <v>2728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224</v>
      </c>
      <c r="AU195" s="18" t="s">
        <v>80</v>
      </c>
    </row>
    <row r="196" s="2" customFormat="1" ht="16.5" customHeight="1">
      <c r="A196" s="39"/>
      <c r="B196" s="40"/>
      <c r="C196" s="213" t="s">
        <v>493</v>
      </c>
      <c r="D196" s="213" t="s">
        <v>217</v>
      </c>
      <c r="E196" s="214" t="s">
        <v>3608</v>
      </c>
      <c r="F196" s="215" t="s">
        <v>2730</v>
      </c>
      <c r="G196" s="216" t="s">
        <v>603</v>
      </c>
      <c r="H196" s="217">
        <v>1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222</v>
      </c>
      <c r="AT196" s="224" t="s">
        <v>217</v>
      </c>
      <c r="AU196" s="224" t="s">
        <v>80</v>
      </c>
      <c r="AY196" s="18" t="s">
        <v>214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222</v>
      </c>
      <c r="BM196" s="224" t="s">
        <v>780</v>
      </c>
    </row>
    <row r="197" s="2" customFormat="1">
      <c r="A197" s="39"/>
      <c r="B197" s="40"/>
      <c r="C197" s="41"/>
      <c r="D197" s="226" t="s">
        <v>224</v>
      </c>
      <c r="E197" s="41"/>
      <c r="F197" s="227" t="s">
        <v>2730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224</v>
      </c>
      <c r="AU197" s="18" t="s">
        <v>80</v>
      </c>
    </row>
    <row r="198" s="2" customFormat="1" ht="16.5" customHeight="1">
      <c r="A198" s="39"/>
      <c r="B198" s="40"/>
      <c r="C198" s="213" t="s">
        <v>501</v>
      </c>
      <c r="D198" s="213" t="s">
        <v>217</v>
      </c>
      <c r="E198" s="214" t="s">
        <v>3610</v>
      </c>
      <c r="F198" s="215" t="s">
        <v>2732</v>
      </c>
      <c r="G198" s="216" t="s">
        <v>523</v>
      </c>
      <c r="H198" s="217">
        <v>1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222</v>
      </c>
      <c r="AT198" s="224" t="s">
        <v>217</v>
      </c>
      <c r="AU198" s="224" t="s">
        <v>80</v>
      </c>
      <c r="AY198" s="18" t="s">
        <v>214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222</v>
      </c>
      <c r="BM198" s="224" t="s">
        <v>790</v>
      </c>
    </row>
    <row r="199" s="2" customFormat="1">
      <c r="A199" s="39"/>
      <c r="B199" s="40"/>
      <c r="C199" s="41"/>
      <c r="D199" s="226" t="s">
        <v>224</v>
      </c>
      <c r="E199" s="41"/>
      <c r="F199" s="227" t="s">
        <v>2732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224</v>
      </c>
      <c r="AU199" s="18" t="s">
        <v>80</v>
      </c>
    </row>
    <row r="200" s="2" customFormat="1" ht="37.8" customHeight="1">
      <c r="A200" s="39"/>
      <c r="B200" s="40"/>
      <c r="C200" s="213" t="s">
        <v>510</v>
      </c>
      <c r="D200" s="213" t="s">
        <v>217</v>
      </c>
      <c r="E200" s="214" t="s">
        <v>3612</v>
      </c>
      <c r="F200" s="215" t="s">
        <v>2734</v>
      </c>
      <c r="G200" s="216" t="s">
        <v>2720</v>
      </c>
      <c r="H200" s="217">
        <v>13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222</v>
      </c>
      <c r="AT200" s="224" t="s">
        <v>217</v>
      </c>
      <c r="AU200" s="224" t="s">
        <v>80</v>
      </c>
      <c r="AY200" s="18" t="s">
        <v>214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222</v>
      </c>
      <c r="BM200" s="224" t="s">
        <v>801</v>
      </c>
    </row>
    <row r="201" s="2" customFormat="1">
      <c r="A201" s="39"/>
      <c r="B201" s="40"/>
      <c r="C201" s="41"/>
      <c r="D201" s="226" t="s">
        <v>224</v>
      </c>
      <c r="E201" s="41"/>
      <c r="F201" s="227" t="s">
        <v>2734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224</v>
      </c>
      <c r="AU201" s="18" t="s">
        <v>80</v>
      </c>
    </row>
    <row r="202" s="2" customFormat="1" ht="16.5" customHeight="1">
      <c r="A202" s="39"/>
      <c r="B202" s="40"/>
      <c r="C202" s="213" t="s">
        <v>514</v>
      </c>
      <c r="D202" s="213" t="s">
        <v>217</v>
      </c>
      <c r="E202" s="214" t="s">
        <v>3614</v>
      </c>
      <c r="F202" s="215" t="s">
        <v>2736</v>
      </c>
      <c r="G202" s="216" t="s">
        <v>603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222</v>
      </c>
      <c r="AT202" s="224" t="s">
        <v>217</v>
      </c>
      <c r="AU202" s="224" t="s">
        <v>80</v>
      </c>
      <c r="AY202" s="18" t="s">
        <v>214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222</v>
      </c>
      <c r="BM202" s="224" t="s">
        <v>813</v>
      </c>
    </row>
    <row r="203" s="2" customFormat="1">
      <c r="A203" s="39"/>
      <c r="B203" s="40"/>
      <c r="C203" s="41"/>
      <c r="D203" s="226" t="s">
        <v>224</v>
      </c>
      <c r="E203" s="41"/>
      <c r="F203" s="227" t="s">
        <v>2736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224</v>
      </c>
      <c r="AU203" s="18" t="s">
        <v>80</v>
      </c>
    </row>
    <row r="204" s="2" customFormat="1" ht="16.5" customHeight="1">
      <c r="A204" s="39"/>
      <c r="B204" s="40"/>
      <c r="C204" s="213" t="s">
        <v>520</v>
      </c>
      <c r="D204" s="213" t="s">
        <v>217</v>
      </c>
      <c r="E204" s="214" t="s">
        <v>3568</v>
      </c>
      <c r="F204" s="215" t="s">
        <v>2738</v>
      </c>
      <c r="G204" s="216" t="s">
        <v>523</v>
      </c>
      <c r="H204" s="217">
        <v>30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222</v>
      </c>
      <c r="AT204" s="224" t="s">
        <v>217</v>
      </c>
      <c r="AU204" s="224" t="s">
        <v>80</v>
      </c>
      <c r="AY204" s="18" t="s">
        <v>214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222</v>
      </c>
      <c r="BM204" s="224" t="s">
        <v>821</v>
      </c>
    </row>
    <row r="205" s="2" customFormat="1">
      <c r="A205" s="39"/>
      <c r="B205" s="40"/>
      <c r="C205" s="41"/>
      <c r="D205" s="226" t="s">
        <v>224</v>
      </c>
      <c r="E205" s="41"/>
      <c r="F205" s="227" t="s">
        <v>2738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224</v>
      </c>
      <c r="AU205" s="18" t="s">
        <v>80</v>
      </c>
    </row>
    <row r="206" s="2" customFormat="1" ht="16.5" customHeight="1">
      <c r="A206" s="39"/>
      <c r="B206" s="40"/>
      <c r="C206" s="213" t="s">
        <v>526</v>
      </c>
      <c r="D206" s="213" t="s">
        <v>217</v>
      </c>
      <c r="E206" s="214" t="s">
        <v>3572</v>
      </c>
      <c r="F206" s="215" t="s">
        <v>2740</v>
      </c>
      <c r="G206" s="216" t="s">
        <v>523</v>
      </c>
      <c r="H206" s="217">
        <v>10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222</v>
      </c>
      <c r="AT206" s="224" t="s">
        <v>217</v>
      </c>
      <c r="AU206" s="224" t="s">
        <v>80</v>
      </c>
      <c r="AY206" s="18" t="s">
        <v>214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222</v>
      </c>
      <c r="BM206" s="224" t="s">
        <v>831</v>
      </c>
    </row>
    <row r="207" s="2" customFormat="1">
      <c r="A207" s="39"/>
      <c r="B207" s="40"/>
      <c r="C207" s="41"/>
      <c r="D207" s="226" t="s">
        <v>224</v>
      </c>
      <c r="E207" s="41"/>
      <c r="F207" s="227" t="s">
        <v>2740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224</v>
      </c>
      <c r="AU207" s="18" t="s">
        <v>80</v>
      </c>
    </row>
    <row r="208" s="2" customFormat="1" ht="16.5" customHeight="1">
      <c r="A208" s="39"/>
      <c r="B208" s="40"/>
      <c r="C208" s="213" t="s">
        <v>531</v>
      </c>
      <c r="D208" s="213" t="s">
        <v>217</v>
      </c>
      <c r="E208" s="214" t="s">
        <v>3616</v>
      </c>
      <c r="F208" s="215" t="s">
        <v>2742</v>
      </c>
      <c r="G208" s="216" t="s">
        <v>523</v>
      </c>
      <c r="H208" s="217">
        <v>1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222</v>
      </c>
      <c r="AT208" s="224" t="s">
        <v>217</v>
      </c>
      <c r="AU208" s="224" t="s">
        <v>80</v>
      </c>
      <c r="AY208" s="18" t="s">
        <v>214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222</v>
      </c>
      <c r="BM208" s="224" t="s">
        <v>839</v>
      </c>
    </row>
    <row r="209" s="2" customFormat="1">
      <c r="A209" s="39"/>
      <c r="B209" s="40"/>
      <c r="C209" s="41"/>
      <c r="D209" s="226" t="s">
        <v>224</v>
      </c>
      <c r="E209" s="41"/>
      <c r="F209" s="227" t="s">
        <v>2742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224</v>
      </c>
      <c r="AU209" s="18" t="s">
        <v>80</v>
      </c>
    </row>
    <row r="210" s="2" customFormat="1" ht="16.5" customHeight="1">
      <c r="A210" s="39"/>
      <c r="B210" s="40"/>
      <c r="C210" s="213" t="s">
        <v>539</v>
      </c>
      <c r="D210" s="213" t="s">
        <v>217</v>
      </c>
      <c r="E210" s="214" t="s">
        <v>3618</v>
      </c>
      <c r="F210" s="215" t="s">
        <v>2744</v>
      </c>
      <c r="G210" s="216" t="s">
        <v>523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222</v>
      </c>
      <c r="AT210" s="224" t="s">
        <v>217</v>
      </c>
      <c r="AU210" s="224" t="s">
        <v>80</v>
      </c>
      <c r="AY210" s="18" t="s">
        <v>214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222</v>
      </c>
      <c r="BM210" s="224" t="s">
        <v>847</v>
      </c>
    </row>
    <row r="211" s="2" customFormat="1">
      <c r="A211" s="39"/>
      <c r="B211" s="40"/>
      <c r="C211" s="41"/>
      <c r="D211" s="226" t="s">
        <v>224</v>
      </c>
      <c r="E211" s="41"/>
      <c r="F211" s="227" t="s">
        <v>2744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224</v>
      </c>
      <c r="AU211" s="18" t="s">
        <v>80</v>
      </c>
    </row>
    <row r="212" s="2" customFormat="1" ht="16.5" customHeight="1">
      <c r="A212" s="39"/>
      <c r="B212" s="40"/>
      <c r="C212" s="213" t="s">
        <v>544</v>
      </c>
      <c r="D212" s="213" t="s">
        <v>217</v>
      </c>
      <c r="E212" s="214" t="s">
        <v>3620</v>
      </c>
      <c r="F212" s="215" t="s">
        <v>2746</v>
      </c>
      <c r="G212" s="216" t="s">
        <v>523</v>
      </c>
      <c r="H212" s="217">
        <v>1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222</v>
      </c>
      <c r="AT212" s="224" t="s">
        <v>217</v>
      </c>
      <c r="AU212" s="224" t="s">
        <v>80</v>
      </c>
      <c r="AY212" s="18" t="s">
        <v>214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222</v>
      </c>
      <c r="BM212" s="224" t="s">
        <v>855</v>
      </c>
    </row>
    <row r="213" s="2" customFormat="1">
      <c r="A213" s="39"/>
      <c r="B213" s="40"/>
      <c r="C213" s="41"/>
      <c r="D213" s="226" t="s">
        <v>224</v>
      </c>
      <c r="E213" s="41"/>
      <c r="F213" s="227" t="s">
        <v>2746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224</v>
      </c>
      <c r="AU213" s="18" t="s">
        <v>80</v>
      </c>
    </row>
    <row r="214" s="2" customFormat="1" ht="16.5" customHeight="1">
      <c r="A214" s="39"/>
      <c r="B214" s="40"/>
      <c r="C214" s="213" t="s">
        <v>548</v>
      </c>
      <c r="D214" s="213" t="s">
        <v>217</v>
      </c>
      <c r="E214" s="214" t="s">
        <v>3622</v>
      </c>
      <c r="F214" s="215" t="s">
        <v>2748</v>
      </c>
      <c r="G214" s="216" t="s">
        <v>523</v>
      </c>
      <c r="H214" s="217">
        <v>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222</v>
      </c>
      <c r="AT214" s="224" t="s">
        <v>217</v>
      </c>
      <c r="AU214" s="224" t="s">
        <v>80</v>
      </c>
      <c r="AY214" s="18" t="s">
        <v>214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222</v>
      </c>
      <c r="BM214" s="224" t="s">
        <v>865</v>
      </c>
    </row>
    <row r="215" s="2" customFormat="1">
      <c r="A215" s="39"/>
      <c r="B215" s="40"/>
      <c r="C215" s="41"/>
      <c r="D215" s="226" t="s">
        <v>224</v>
      </c>
      <c r="E215" s="41"/>
      <c r="F215" s="227" t="s">
        <v>2748</v>
      </c>
      <c r="G215" s="41"/>
      <c r="H215" s="41"/>
      <c r="I215" s="228"/>
      <c r="J215" s="41"/>
      <c r="K215" s="41"/>
      <c r="L215" s="45"/>
      <c r="M215" s="255"/>
      <c r="N215" s="256"/>
      <c r="O215" s="257"/>
      <c r="P215" s="257"/>
      <c r="Q215" s="257"/>
      <c r="R215" s="257"/>
      <c r="S215" s="257"/>
      <c r="T215" s="258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224</v>
      </c>
      <c r="AU215" s="18" t="s">
        <v>80</v>
      </c>
    </row>
    <row r="216" s="2" customFormat="1" ht="6.96" customHeight="1">
      <c r="A216" s="39"/>
      <c r="B216" s="60"/>
      <c r="C216" s="61"/>
      <c r="D216" s="61"/>
      <c r="E216" s="61"/>
      <c r="F216" s="61"/>
      <c r="G216" s="61"/>
      <c r="H216" s="61"/>
      <c r="I216" s="61"/>
      <c r="J216" s="61"/>
      <c r="K216" s="61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c49Tuv7Er+OVklGVSvaEWOvh90gZhBmGmuV0DgzXcOSqyiiL//kLhHpvpqeNpDbk1wq4I0r8ziOJQbCTAuPeGQ==" hashValue="v2QTi+Bw5gRFWdmgDvTZlk17pb92+QNXgHIqt3qFfyfAbah76no9k/aMl4esZwTtskUdmbV3l4aSZeSJi+8vbQ==" algorithmName="SHA-512" password="CC35"/>
  <autoFilter ref="C89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176</v>
      </c>
      <c r="L8" s="21"/>
    </row>
    <row r="9" s="2" customFormat="1" ht="16.5" customHeight="1">
      <c r="A9" s="39"/>
      <c r="B9" s="45"/>
      <c r="C9" s="39"/>
      <c r="D9" s="39"/>
      <c r="E9" s="144" t="s">
        <v>4616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5192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2596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2597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2596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2597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ROUND((SUM(BE90:BE215)),  2)</f>
        <v>0</v>
      </c>
      <c r="G35" s="39"/>
      <c r="H35" s="39"/>
      <c r="I35" s="158">
        <v>0.20999999999999999</v>
      </c>
      <c r="J35" s="157">
        <f>ROUND(((SUM(BE90:BE215))*I35),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ROUND((SUM(BF90:BF215)),  2)</f>
        <v>0</v>
      </c>
      <c r="G36" s="39"/>
      <c r="H36" s="39"/>
      <c r="I36" s="158">
        <v>0.12</v>
      </c>
      <c r="J36" s="157">
        <f>ROUND(((SUM(BF90:BF215))*I36),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ROUND((SUM(BG90:BG215)),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ROUND((SUM(BH90:BH215)),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ROUND((SUM(BI90:BI215)),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4616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D4.2.4.2 - PS254 - G - PPMD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181</v>
      </c>
      <c r="D61" s="172"/>
      <c r="E61" s="172"/>
      <c r="F61" s="172"/>
      <c r="G61" s="172"/>
      <c r="H61" s="172"/>
      <c r="I61" s="172"/>
      <c r="J61" s="173" t="s">
        <v>182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183</v>
      </c>
    </row>
    <row r="64" s="9" customFormat="1" ht="24.96" customHeight="1">
      <c r="A64" s="9"/>
      <c r="B64" s="175"/>
      <c r="C64" s="176"/>
      <c r="D64" s="177" t="s">
        <v>5171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5172</v>
      </c>
      <c r="E65" s="178"/>
      <c r="F65" s="178"/>
      <c r="G65" s="178"/>
      <c r="H65" s="178"/>
      <c r="I65" s="178"/>
      <c r="J65" s="179">
        <f>J104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5173</v>
      </c>
      <c r="E66" s="178"/>
      <c r="F66" s="178"/>
      <c r="G66" s="178"/>
      <c r="H66" s="178"/>
      <c r="I66" s="178"/>
      <c r="J66" s="179">
        <f>J109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5174</v>
      </c>
      <c r="E67" s="178"/>
      <c r="F67" s="178"/>
      <c r="G67" s="178"/>
      <c r="H67" s="178"/>
      <c r="I67" s="178"/>
      <c r="J67" s="179">
        <f>J138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5175</v>
      </c>
      <c r="E68" s="178"/>
      <c r="F68" s="178"/>
      <c r="G68" s="178"/>
      <c r="H68" s="178"/>
      <c r="I68" s="178"/>
      <c r="J68" s="179">
        <f>J167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199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176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4616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178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D4.2.4.2 - PS254 - G - PPMD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200</v>
      </c>
      <c r="D89" s="189" t="s">
        <v>58</v>
      </c>
      <c r="E89" s="189" t="s">
        <v>54</v>
      </c>
      <c r="F89" s="189" t="s">
        <v>55</v>
      </c>
      <c r="G89" s="189" t="s">
        <v>201</v>
      </c>
      <c r="H89" s="189" t="s">
        <v>202</v>
      </c>
      <c r="I89" s="189" t="s">
        <v>203</v>
      </c>
      <c r="J89" s="189" t="s">
        <v>182</v>
      </c>
      <c r="K89" s="190" t="s">
        <v>204</v>
      </c>
      <c r="L89" s="191"/>
      <c r="M89" s="93" t="s">
        <v>19</v>
      </c>
      <c r="N89" s="94" t="s">
        <v>43</v>
      </c>
      <c r="O89" s="94" t="s">
        <v>205</v>
      </c>
      <c r="P89" s="94" t="s">
        <v>206</v>
      </c>
      <c r="Q89" s="94" t="s">
        <v>207</v>
      </c>
      <c r="R89" s="94" t="s">
        <v>208</v>
      </c>
      <c r="S89" s="94" t="s">
        <v>209</v>
      </c>
      <c r="T89" s="95" t="s">
        <v>210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211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P91+P104+P109+P138+P167</f>
        <v>0</v>
      </c>
      <c r="Q90" s="97"/>
      <c r="R90" s="194">
        <f>R91+R104+R109+R138+R167</f>
        <v>0</v>
      </c>
      <c r="S90" s="97"/>
      <c r="T90" s="195">
        <f>T91+T104+T109+T138+T167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183</v>
      </c>
      <c r="BK90" s="196">
        <f>BK91+BK104+BK109+BK138+BK167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3461</v>
      </c>
      <c r="F91" s="200" t="s">
        <v>2603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SUM(P92:P103)</f>
        <v>0</v>
      </c>
      <c r="Q91" s="205"/>
      <c r="R91" s="206">
        <f>SUM(R92:R103)</f>
        <v>0</v>
      </c>
      <c r="S91" s="205"/>
      <c r="T91" s="207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214</v>
      </c>
      <c r="BK91" s="210">
        <f>SUM(BK92:BK103)</f>
        <v>0</v>
      </c>
    </row>
    <row r="92" s="2" customFormat="1" ht="16.5" customHeight="1">
      <c r="A92" s="39"/>
      <c r="B92" s="40"/>
      <c r="C92" s="213" t="s">
        <v>80</v>
      </c>
      <c r="D92" s="213" t="s">
        <v>217</v>
      </c>
      <c r="E92" s="214" t="s">
        <v>3463</v>
      </c>
      <c r="F92" s="215" t="s">
        <v>5176</v>
      </c>
      <c r="G92" s="216" t="s">
        <v>523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222</v>
      </c>
      <c r="AT92" s="224" t="s">
        <v>217</v>
      </c>
      <c r="AU92" s="224" t="s">
        <v>80</v>
      </c>
      <c r="AY92" s="18" t="s">
        <v>214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222</v>
      </c>
      <c r="BM92" s="224" t="s">
        <v>82</v>
      </c>
    </row>
    <row r="93" s="2" customFormat="1">
      <c r="A93" s="39"/>
      <c r="B93" s="40"/>
      <c r="C93" s="41"/>
      <c r="D93" s="226" t="s">
        <v>224</v>
      </c>
      <c r="E93" s="41"/>
      <c r="F93" s="227" t="s">
        <v>5176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224</v>
      </c>
      <c r="AU93" s="18" t="s">
        <v>80</v>
      </c>
    </row>
    <row r="94" s="2" customFormat="1" ht="16.5" customHeight="1">
      <c r="A94" s="39"/>
      <c r="B94" s="40"/>
      <c r="C94" s="213" t="s">
        <v>82</v>
      </c>
      <c r="D94" s="213" t="s">
        <v>217</v>
      </c>
      <c r="E94" s="214" t="s">
        <v>3465</v>
      </c>
      <c r="F94" s="215" t="s">
        <v>5177</v>
      </c>
      <c r="G94" s="216" t="s">
        <v>523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222</v>
      </c>
      <c r="AT94" s="224" t="s">
        <v>217</v>
      </c>
      <c r="AU94" s="224" t="s">
        <v>80</v>
      </c>
      <c r="AY94" s="18" t="s">
        <v>214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222</v>
      </c>
      <c r="BM94" s="224" t="s">
        <v>222</v>
      </c>
    </row>
    <row r="95" s="2" customFormat="1">
      <c r="A95" s="39"/>
      <c r="B95" s="40"/>
      <c r="C95" s="41"/>
      <c r="D95" s="226" t="s">
        <v>224</v>
      </c>
      <c r="E95" s="41"/>
      <c r="F95" s="227" t="s">
        <v>5177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224</v>
      </c>
      <c r="AU95" s="18" t="s">
        <v>80</v>
      </c>
    </row>
    <row r="96" s="2" customFormat="1" ht="16.5" customHeight="1">
      <c r="A96" s="39"/>
      <c r="B96" s="40"/>
      <c r="C96" s="213" t="s">
        <v>236</v>
      </c>
      <c r="D96" s="213" t="s">
        <v>217</v>
      </c>
      <c r="E96" s="214" t="s">
        <v>3467</v>
      </c>
      <c r="F96" s="215" t="s">
        <v>5178</v>
      </c>
      <c r="G96" s="216" t="s">
        <v>523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222</v>
      </c>
      <c r="AT96" s="224" t="s">
        <v>217</v>
      </c>
      <c r="AU96" s="224" t="s">
        <v>80</v>
      </c>
      <c r="AY96" s="18" t="s">
        <v>214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222</v>
      </c>
      <c r="BM96" s="224" t="s">
        <v>259</v>
      </c>
    </row>
    <row r="97" s="2" customFormat="1">
      <c r="A97" s="39"/>
      <c r="B97" s="40"/>
      <c r="C97" s="41"/>
      <c r="D97" s="226" t="s">
        <v>224</v>
      </c>
      <c r="E97" s="41"/>
      <c r="F97" s="227" t="s">
        <v>5178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224</v>
      </c>
      <c r="AU97" s="18" t="s">
        <v>80</v>
      </c>
    </row>
    <row r="98" s="2" customFormat="1" ht="16.5" customHeight="1">
      <c r="A98" s="39"/>
      <c r="B98" s="40"/>
      <c r="C98" s="213" t="s">
        <v>222</v>
      </c>
      <c r="D98" s="213" t="s">
        <v>217</v>
      </c>
      <c r="E98" s="214" t="s">
        <v>3469</v>
      </c>
      <c r="F98" s="215" t="s">
        <v>5179</v>
      </c>
      <c r="G98" s="216" t="s">
        <v>523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222</v>
      </c>
      <c r="AT98" s="224" t="s">
        <v>217</v>
      </c>
      <c r="AU98" s="224" t="s">
        <v>80</v>
      </c>
      <c r="AY98" s="18" t="s">
        <v>214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222</v>
      </c>
      <c r="BM98" s="224" t="s">
        <v>215</v>
      </c>
    </row>
    <row r="99" s="2" customFormat="1">
      <c r="A99" s="39"/>
      <c r="B99" s="40"/>
      <c r="C99" s="41"/>
      <c r="D99" s="226" t="s">
        <v>224</v>
      </c>
      <c r="E99" s="41"/>
      <c r="F99" s="227" t="s">
        <v>5179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224</v>
      </c>
      <c r="AU99" s="18" t="s">
        <v>80</v>
      </c>
    </row>
    <row r="100" s="2" customFormat="1" ht="16.5" customHeight="1">
      <c r="A100" s="39"/>
      <c r="B100" s="40"/>
      <c r="C100" s="213" t="s">
        <v>253</v>
      </c>
      <c r="D100" s="213" t="s">
        <v>217</v>
      </c>
      <c r="E100" s="214" t="s">
        <v>3471</v>
      </c>
      <c r="F100" s="215" t="s">
        <v>5180</v>
      </c>
      <c r="G100" s="216" t="s">
        <v>523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222</v>
      </c>
      <c r="AT100" s="224" t="s">
        <v>217</v>
      </c>
      <c r="AU100" s="224" t="s">
        <v>80</v>
      </c>
      <c r="AY100" s="18" t="s">
        <v>214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222</v>
      </c>
      <c r="BM100" s="224" t="s">
        <v>274</v>
      </c>
    </row>
    <row r="101" s="2" customFormat="1">
      <c r="A101" s="39"/>
      <c r="B101" s="40"/>
      <c r="C101" s="41"/>
      <c r="D101" s="226" t="s">
        <v>224</v>
      </c>
      <c r="E101" s="41"/>
      <c r="F101" s="227" t="s">
        <v>5180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224</v>
      </c>
      <c r="AU101" s="18" t="s">
        <v>80</v>
      </c>
    </row>
    <row r="102" s="2" customFormat="1" ht="37.8" customHeight="1">
      <c r="A102" s="39"/>
      <c r="B102" s="40"/>
      <c r="C102" s="213" t="s">
        <v>259</v>
      </c>
      <c r="D102" s="213" t="s">
        <v>217</v>
      </c>
      <c r="E102" s="214" t="s">
        <v>3624</v>
      </c>
      <c r="F102" s="215" t="s">
        <v>5181</v>
      </c>
      <c r="G102" s="216" t="s">
        <v>523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222</v>
      </c>
      <c r="AT102" s="224" t="s">
        <v>217</v>
      </c>
      <c r="AU102" s="224" t="s">
        <v>80</v>
      </c>
      <c r="AY102" s="18" t="s">
        <v>214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222</v>
      </c>
      <c r="BM102" s="224" t="s">
        <v>8</v>
      </c>
    </row>
    <row r="103" s="2" customFormat="1">
      <c r="A103" s="39"/>
      <c r="B103" s="40"/>
      <c r="C103" s="41"/>
      <c r="D103" s="226" t="s">
        <v>224</v>
      </c>
      <c r="E103" s="41"/>
      <c r="F103" s="227" t="s">
        <v>5182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224</v>
      </c>
      <c r="AU103" s="18" t="s">
        <v>80</v>
      </c>
    </row>
    <row r="104" s="12" customFormat="1" ht="25.92" customHeight="1">
      <c r="A104" s="12"/>
      <c r="B104" s="197"/>
      <c r="C104" s="198"/>
      <c r="D104" s="199" t="s">
        <v>72</v>
      </c>
      <c r="E104" s="200" t="s">
        <v>3570</v>
      </c>
      <c r="F104" s="200" t="s">
        <v>2607</v>
      </c>
      <c r="G104" s="198"/>
      <c r="H104" s="198"/>
      <c r="I104" s="201"/>
      <c r="J104" s="202">
        <f>BK104</f>
        <v>0</v>
      </c>
      <c r="K104" s="198"/>
      <c r="L104" s="203"/>
      <c r="M104" s="204"/>
      <c r="N104" s="205"/>
      <c r="O104" s="205"/>
      <c r="P104" s="206">
        <f>SUM(P105:P108)</f>
        <v>0</v>
      </c>
      <c r="Q104" s="205"/>
      <c r="R104" s="206">
        <f>SUM(R105:R108)</f>
        <v>0</v>
      </c>
      <c r="S104" s="205"/>
      <c r="T104" s="207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80</v>
      </c>
      <c r="AT104" s="209" t="s">
        <v>72</v>
      </c>
      <c r="AU104" s="209" t="s">
        <v>73</v>
      </c>
      <c r="AY104" s="208" t="s">
        <v>214</v>
      </c>
      <c r="BK104" s="210">
        <f>SUM(BK105:BK108)</f>
        <v>0</v>
      </c>
    </row>
    <row r="105" s="2" customFormat="1" ht="24.15" customHeight="1">
      <c r="A105" s="39"/>
      <c r="B105" s="40"/>
      <c r="C105" s="213" t="s">
        <v>263</v>
      </c>
      <c r="D105" s="213" t="s">
        <v>217</v>
      </c>
      <c r="E105" s="214" t="s">
        <v>3626</v>
      </c>
      <c r="F105" s="215" t="s">
        <v>5193</v>
      </c>
      <c r="G105" s="216" t="s">
        <v>523</v>
      </c>
      <c r="H105" s="217">
        <v>1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222</v>
      </c>
      <c r="AT105" s="224" t="s">
        <v>217</v>
      </c>
      <c r="AU105" s="224" t="s">
        <v>80</v>
      </c>
      <c r="AY105" s="18" t="s">
        <v>214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222</v>
      </c>
      <c r="BM105" s="224" t="s">
        <v>292</v>
      </c>
    </row>
    <row r="106" s="2" customFormat="1">
      <c r="A106" s="39"/>
      <c r="B106" s="40"/>
      <c r="C106" s="41"/>
      <c r="D106" s="226" t="s">
        <v>224</v>
      </c>
      <c r="E106" s="41"/>
      <c r="F106" s="227" t="s">
        <v>5193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224</v>
      </c>
      <c r="AU106" s="18" t="s">
        <v>80</v>
      </c>
    </row>
    <row r="107" s="2" customFormat="1" ht="16.5" customHeight="1">
      <c r="A107" s="39"/>
      <c r="B107" s="40"/>
      <c r="C107" s="213" t="s">
        <v>215</v>
      </c>
      <c r="D107" s="213" t="s">
        <v>217</v>
      </c>
      <c r="E107" s="214" t="s">
        <v>3477</v>
      </c>
      <c r="F107" s="215" t="s">
        <v>2778</v>
      </c>
      <c r="G107" s="216" t="s">
        <v>523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222</v>
      </c>
      <c r="AT107" s="224" t="s">
        <v>217</v>
      </c>
      <c r="AU107" s="224" t="s">
        <v>80</v>
      </c>
      <c r="AY107" s="18" t="s">
        <v>214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222</v>
      </c>
      <c r="BM107" s="224" t="s">
        <v>250</v>
      </c>
    </row>
    <row r="108" s="2" customFormat="1">
      <c r="A108" s="39"/>
      <c r="B108" s="40"/>
      <c r="C108" s="41"/>
      <c r="D108" s="226" t="s">
        <v>224</v>
      </c>
      <c r="E108" s="41"/>
      <c r="F108" s="227" t="s">
        <v>2778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224</v>
      </c>
      <c r="AU108" s="18" t="s">
        <v>80</v>
      </c>
    </row>
    <row r="109" s="12" customFormat="1" ht="25.92" customHeight="1">
      <c r="A109" s="12"/>
      <c r="B109" s="197"/>
      <c r="C109" s="198"/>
      <c r="D109" s="199" t="s">
        <v>72</v>
      </c>
      <c r="E109" s="200" t="s">
        <v>3678</v>
      </c>
      <c r="F109" s="200" t="s">
        <v>2612</v>
      </c>
      <c r="G109" s="198"/>
      <c r="H109" s="198"/>
      <c r="I109" s="201"/>
      <c r="J109" s="202">
        <f>BK109</f>
        <v>0</v>
      </c>
      <c r="K109" s="198"/>
      <c r="L109" s="203"/>
      <c r="M109" s="204"/>
      <c r="N109" s="205"/>
      <c r="O109" s="205"/>
      <c r="P109" s="206">
        <f>SUM(P110:P137)</f>
        <v>0</v>
      </c>
      <c r="Q109" s="205"/>
      <c r="R109" s="206">
        <f>SUM(R110:R137)</f>
        <v>0</v>
      </c>
      <c r="S109" s="205"/>
      <c r="T109" s="207">
        <f>SUM(T110:T137)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8" t="s">
        <v>80</v>
      </c>
      <c r="AT109" s="209" t="s">
        <v>72</v>
      </c>
      <c r="AU109" s="209" t="s">
        <v>73</v>
      </c>
      <c r="AY109" s="208" t="s">
        <v>214</v>
      </c>
      <c r="BK109" s="210">
        <f>SUM(BK110:BK137)</f>
        <v>0</v>
      </c>
    </row>
    <row r="110" s="2" customFormat="1" ht="16.5" customHeight="1">
      <c r="A110" s="39"/>
      <c r="B110" s="40"/>
      <c r="C110" s="213" t="s">
        <v>270</v>
      </c>
      <c r="D110" s="213" t="s">
        <v>217</v>
      </c>
      <c r="E110" s="214" t="s">
        <v>3480</v>
      </c>
      <c r="F110" s="215" t="s">
        <v>2618</v>
      </c>
      <c r="G110" s="216" t="s">
        <v>523</v>
      </c>
      <c r="H110" s="217">
        <v>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222</v>
      </c>
      <c r="AT110" s="224" t="s">
        <v>217</v>
      </c>
      <c r="AU110" s="224" t="s">
        <v>80</v>
      </c>
      <c r="AY110" s="18" t="s">
        <v>214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222</v>
      </c>
      <c r="BM110" s="224" t="s">
        <v>307</v>
      </c>
    </row>
    <row r="111" s="2" customFormat="1">
      <c r="A111" s="39"/>
      <c r="B111" s="40"/>
      <c r="C111" s="41"/>
      <c r="D111" s="226" t="s">
        <v>224</v>
      </c>
      <c r="E111" s="41"/>
      <c r="F111" s="227" t="s">
        <v>2618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224</v>
      </c>
      <c r="AU111" s="18" t="s">
        <v>80</v>
      </c>
    </row>
    <row r="112" s="2" customFormat="1" ht="24.15" customHeight="1">
      <c r="A112" s="39"/>
      <c r="B112" s="40"/>
      <c r="C112" s="213" t="s">
        <v>274</v>
      </c>
      <c r="D112" s="213" t="s">
        <v>217</v>
      </c>
      <c r="E112" s="214" t="s">
        <v>3628</v>
      </c>
      <c r="F112" s="215" t="s">
        <v>5194</v>
      </c>
      <c r="G112" s="216" t="s">
        <v>523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222</v>
      </c>
      <c r="AT112" s="224" t="s">
        <v>217</v>
      </c>
      <c r="AU112" s="224" t="s">
        <v>80</v>
      </c>
      <c r="AY112" s="18" t="s">
        <v>214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222</v>
      </c>
      <c r="BM112" s="224" t="s">
        <v>315</v>
      </c>
    </row>
    <row r="113" s="2" customFormat="1">
      <c r="A113" s="39"/>
      <c r="B113" s="40"/>
      <c r="C113" s="41"/>
      <c r="D113" s="226" t="s">
        <v>224</v>
      </c>
      <c r="E113" s="41"/>
      <c r="F113" s="227" t="s">
        <v>5194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224</v>
      </c>
      <c r="AU113" s="18" t="s">
        <v>80</v>
      </c>
    </row>
    <row r="114" s="2" customFormat="1" ht="16.5" customHeight="1">
      <c r="A114" s="39"/>
      <c r="B114" s="40"/>
      <c r="C114" s="213" t="s">
        <v>281</v>
      </c>
      <c r="D114" s="213" t="s">
        <v>217</v>
      </c>
      <c r="E114" s="214" t="s">
        <v>3487</v>
      </c>
      <c r="F114" s="215" t="s">
        <v>2626</v>
      </c>
      <c r="G114" s="216" t="s">
        <v>523</v>
      </c>
      <c r="H114" s="217">
        <v>2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222</v>
      </c>
      <c r="AT114" s="224" t="s">
        <v>217</v>
      </c>
      <c r="AU114" s="224" t="s">
        <v>80</v>
      </c>
      <c r="AY114" s="18" t="s">
        <v>214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222</v>
      </c>
      <c r="BM114" s="224" t="s">
        <v>325</v>
      </c>
    </row>
    <row r="115" s="2" customFormat="1">
      <c r="A115" s="39"/>
      <c r="B115" s="40"/>
      <c r="C115" s="41"/>
      <c r="D115" s="226" t="s">
        <v>224</v>
      </c>
      <c r="E115" s="41"/>
      <c r="F115" s="227" t="s">
        <v>2627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224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217</v>
      </c>
      <c r="E116" s="214" t="s">
        <v>3489</v>
      </c>
      <c r="F116" s="215" t="s">
        <v>2629</v>
      </c>
      <c r="G116" s="216" t="s">
        <v>523</v>
      </c>
      <c r="H116" s="217">
        <v>2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222</v>
      </c>
      <c r="AT116" s="224" t="s">
        <v>217</v>
      </c>
      <c r="AU116" s="224" t="s">
        <v>80</v>
      </c>
      <c r="AY116" s="18" t="s">
        <v>214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222</v>
      </c>
      <c r="BM116" s="224" t="s">
        <v>338</v>
      </c>
    </row>
    <row r="117" s="2" customFormat="1">
      <c r="A117" s="39"/>
      <c r="B117" s="40"/>
      <c r="C117" s="41"/>
      <c r="D117" s="226" t="s">
        <v>224</v>
      </c>
      <c r="E117" s="41"/>
      <c r="F117" s="227" t="s">
        <v>2629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224</v>
      </c>
      <c r="AU117" s="18" t="s">
        <v>80</v>
      </c>
    </row>
    <row r="118" s="2" customFormat="1" ht="16.5" customHeight="1">
      <c r="A118" s="39"/>
      <c r="B118" s="40"/>
      <c r="C118" s="213" t="s">
        <v>288</v>
      </c>
      <c r="D118" s="213" t="s">
        <v>217</v>
      </c>
      <c r="E118" s="214" t="s">
        <v>3491</v>
      </c>
      <c r="F118" s="215" t="s">
        <v>2780</v>
      </c>
      <c r="G118" s="216" t="s">
        <v>523</v>
      </c>
      <c r="H118" s="217">
        <v>2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222</v>
      </c>
      <c r="AT118" s="224" t="s">
        <v>217</v>
      </c>
      <c r="AU118" s="224" t="s">
        <v>80</v>
      </c>
      <c r="AY118" s="18" t="s">
        <v>214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222</v>
      </c>
      <c r="BM118" s="224" t="s">
        <v>352</v>
      </c>
    </row>
    <row r="119" s="2" customFormat="1">
      <c r="A119" s="39"/>
      <c r="B119" s="40"/>
      <c r="C119" s="41"/>
      <c r="D119" s="226" t="s">
        <v>224</v>
      </c>
      <c r="E119" s="41"/>
      <c r="F119" s="227" t="s">
        <v>2780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80</v>
      </c>
    </row>
    <row r="120" s="2" customFormat="1" ht="16.5" customHeight="1">
      <c r="A120" s="39"/>
      <c r="B120" s="40"/>
      <c r="C120" s="213" t="s">
        <v>292</v>
      </c>
      <c r="D120" s="213" t="s">
        <v>217</v>
      </c>
      <c r="E120" s="214" t="s">
        <v>1513</v>
      </c>
      <c r="F120" s="215" t="s">
        <v>2781</v>
      </c>
      <c r="G120" s="216" t="s">
        <v>523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222</v>
      </c>
      <c r="AT120" s="224" t="s">
        <v>217</v>
      </c>
      <c r="AU120" s="224" t="s">
        <v>80</v>
      </c>
      <c r="AY120" s="18" t="s">
        <v>214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222</v>
      </c>
      <c r="BM120" s="224" t="s">
        <v>364</v>
      </c>
    </row>
    <row r="121" s="2" customFormat="1">
      <c r="A121" s="39"/>
      <c r="B121" s="40"/>
      <c r="C121" s="41"/>
      <c r="D121" s="226" t="s">
        <v>224</v>
      </c>
      <c r="E121" s="41"/>
      <c r="F121" s="227" t="s">
        <v>2781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224</v>
      </c>
      <c r="AU121" s="18" t="s">
        <v>80</v>
      </c>
    </row>
    <row r="122" s="2" customFormat="1" ht="16.5" customHeight="1">
      <c r="A122" s="39"/>
      <c r="B122" s="40"/>
      <c r="C122" s="213" t="s">
        <v>296</v>
      </c>
      <c r="D122" s="213" t="s">
        <v>217</v>
      </c>
      <c r="E122" s="214" t="s">
        <v>1499</v>
      </c>
      <c r="F122" s="215" t="s">
        <v>2635</v>
      </c>
      <c r="G122" s="216" t="s">
        <v>523</v>
      </c>
      <c r="H122" s="217">
        <v>0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222</v>
      </c>
      <c r="AT122" s="224" t="s">
        <v>217</v>
      </c>
      <c r="AU122" s="224" t="s">
        <v>80</v>
      </c>
      <c r="AY122" s="18" t="s">
        <v>214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222</v>
      </c>
      <c r="BM122" s="224" t="s">
        <v>372</v>
      </c>
    </row>
    <row r="123" s="2" customFormat="1">
      <c r="A123" s="39"/>
      <c r="B123" s="40"/>
      <c r="C123" s="41"/>
      <c r="D123" s="226" t="s">
        <v>224</v>
      </c>
      <c r="E123" s="41"/>
      <c r="F123" s="227" t="s">
        <v>2635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224</v>
      </c>
      <c r="AU123" s="18" t="s">
        <v>80</v>
      </c>
    </row>
    <row r="124" s="2" customFormat="1" ht="16.5" customHeight="1">
      <c r="A124" s="39"/>
      <c r="B124" s="40"/>
      <c r="C124" s="213" t="s">
        <v>250</v>
      </c>
      <c r="D124" s="213" t="s">
        <v>217</v>
      </c>
      <c r="E124" s="214" t="s">
        <v>3174</v>
      </c>
      <c r="F124" s="215" t="s">
        <v>2639</v>
      </c>
      <c r="G124" s="216" t="s">
        <v>523</v>
      </c>
      <c r="H124" s="217">
        <v>0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222</v>
      </c>
      <c r="AT124" s="224" t="s">
        <v>217</v>
      </c>
      <c r="AU124" s="224" t="s">
        <v>80</v>
      </c>
      <c r="AY124" s="18" t="s">
        <v>214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222</v>
      </c>
      <c r="BM124" s="224" t="s">
        <v>257</v>
      </c>
    </row>
    <row r="125" s="2" customFormat="1">
      <c r="A125" s="39"/>
      <c r="B125" s="40"/>
      <c r="C125" s="41"/>
      <c r="D125" s="226" t="s">
        <v>224</v>
      </c>
      <c r="E125" s="41"/>
      <c r="F125" s="227" t="s">
        <v>2639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224</v>
      </c>
      <c r="AU125" s="18" t="s">
        <v>80</v>
      </c>
    </row>
    <row r="126" s="2" customFormat="1" ht="16.5" customHeight="1">
      <c r="A126" s="39"/>
      <c r="B126" s="40"/>
      <c r="C126" s="213" t="s">
        <v>303</v>
      </c>
      <c r="D126" s="213" t="s">
        <v>217</v>
      </c>
      <c r="E126" s="214" t="s">
        <v>3493</v>
      </c>
      <c r="F126" s="215" t="s">
        <v>2641</v>
      </c>
      <c r="G126" s="216" t="s">
        <v>523</v>
      </c>
      <c r="H126" s="217">
        <v>0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222</v>
      </c>
      <c r="AT126" s="224" t="s">
        <v>217</v>
      </c>
      <c r="AU126" s="224" t="s">
        <v>80</v>
      </c>
      <c r="AY126" s="18" t="s">
        <v>214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222</v>
      </c>
      <c r="BM126" s="224" t="s">
        <v>395</v>
      </c>
    </row>
    <row r="127" s="2" customFormat="1">
      <c r="A127" s="39"/>
      <c r="B127" s="40"/>
      <c r="C127" s="41"/>
      <c r="D127" s="226" t="s">
        <v>224</v>
      </c>
      <c r="E127" s="41"/>
      <c r="F127" s="227" t="s">
        <v>2641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224</v>
      </c>
      <c r="AU127" s="18" t="s">
        <v>80</v>
      </c>
    </row>
    <row r="128" s="2" customFormat="1" ht="16.5" customHeight="1">
      <c r="A128" s="39"/>
      <c r="B128" s="40"/>
      <c r="C128" s="213" t="s">
        <v>307</v>
      </c>
      <c r="D128" s="213" t="s">
        <v>217</v>
      </c>
      <c r="E128" s="214" t="s">
        <v>3495</v>
      </c>
      <c r="F128" s="215" t="s">
        <v>2814</v>
      </c>
      <c r="G128" s="216" t="s">
        <v>523</v>
      </c>
      <c r="H128" s="217">
        <v>2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222</v>
      </c>
      <c r="AT128" s="224" t="s">
        <v>217</v>
      </c>
      <c r="AU128" s="224" t="s">
        <v>80</v>
      </c>
      <c r="AY128" s="18" t="s">
        <v>214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222</v>
      </c>
      <c r="BM128" s="224" t="s">
        <v>407</v>
      </c>
    </row>
    <row r="129" s="2" customFormat="1">
      <c r="A129" s="39"/>
      <c r="B129" s="40"/>
      <c r="C129" s="41"/>
      <c r="D129" s="226" t="s">
        <v>224</v>
      </c>
      <c r="E129" s="41"/>
      <c r="F129" s="227" t="s">
        <v>2814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224</v>
      </c>
      <c r="AU129" s="18" t="s">
        <v>80</v>
      </c>
    </row>
    <row r="130" s="2" customFormat="1" ht="16.5" customHeight="1">
      <c r="A130" s="39"/>
      <c r="B130" s="40"/>
      <c r="C130" s="213" t="s">
        <v>311</v>
      </c>
      <c r="D130" s="213" t="s">
        <v>217</v>
      </c>
      <c r="E130" s="214" t="s">
        <v>3497</v>
      </c>
      <c r="F130" s="215" t="s">
        <v>2645</v>
      </c>
      <c r="G130" s="216" t="s">
        <v>523</v>
      </c>
      <c r="H130" s="217">
        <v>0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222</v>
      </c>
      <c r="AT130" s="224" t="s">
        <v>217</v>
      </c>
      <c r="AU130" s="224" t="s">
        <v>80</v>
      </c>
      <c r="AY130" s="18" t="s">
        <v>214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222</v>
      </c>
      <c r="BM130" s="224" t="s">
        <v>421</v>
      </c>
    </row>
    <row r="131" s="2" customFormat="1">
      <c r="A131" s="39"/>
      <c r="B131" s="40"/>
      <c r="C131" s="41"/>
      <c r="D131" s="226" t="s">
        <v>224</v>
      </c>
      <c r="E131" s="41"/>
      <c r="F131" s="227" t="s">
        <v>2645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224</v>
      </c>
      <c r="AU131" s="18" t="s">
        <v>80</v>
      </c>
    </row>
    <row r="132" s="2" customFormat="1" ht="16.5" customHeight="1">
      <c r="A132" s="39"/>
      <c r="B132" s="40"/>
      <c r="C132" s="213" t="s">
        <v>315</v>
      </c>
      <c r="D132" s="213" t="s">
        <v>217</v>
      </c>
      <c r="E132" s="214" t="s">
        <v>3499</v>
      </c>
      <c r="F132" s="215" t="s">
        <v>2783</v>
      </c>
      <c r="G132" s="216" t="s">
        <v>523</v>
      </c>
      <c r="H132" s="217">
        <v>2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222</v>
      </c>
      <c r="AT132" s="224" t="s">
        <v>217</v>
      </c>
      <c r="AU132" s="224" t="s">
        <v>80</v>
      </c>
      <c r="AY132" s="18" t="s">
        <v>214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222</v>
      </c>
      <c r="BM132" s="224" t="s">
        <v>433</v>
      </c>
    </row>
    <row r="133" s="2" customFormat="1">
      <c r="A133" s="39"/>
      <c r="B133" s="40"/>
      <c r="C133" s="41"/>
      <c r="D133" s="226" t="s">
        <v>224</v>
      </c>
      <c r="E133" s="41"/>
      <c r="F133" s="227" t="s">
        <v>2783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80</v>
      </c>
    </row>
    <row r="134" s="2" customFormat="1" ht="16.5" customHeight="1">
      <c r="A134" s="39"/>
      <c r="B134" s="40"/>
      <c r="C134" s="213" t="s">
        <v>7</v>
      </c>
      <c r="D134" s="213" t="s">
        <v>217</v>
      </c>
      <c r="E134" s="214" t="s">
        <v>3501</v>
      </c>
      <c r="F134" s="215" t="s">
        <v>2815</v>
      </c>
      <c r="G134" s="216" t="s">
        <v>523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222</v>
      </c>
      <c r="AT134" s="224" t="s">
        <v>217</v>
      </c>
      <c r="AU134" s="224" t="s">
        <v>80</v>
      </c>
      <c r="AY134" s="18" t="s">
        <v>214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222</v>
      </c>
      <c r="BM134" s="224" t="s">
        <v>443</v>
      </c>
    </row>
    <row r="135" s="2" customFormat="1">
      <c r="A135" s="39"/>
      <c r="B135" s="40"/>
      <c r="C135" s="41"/>
      <c r="D135" s="226" t="s">
        <v>224</v>
      </c>
      <c r="E135" s="41"/>
      <c r="F135" s="227" t="s">
        <v>2815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224</v>
      </c>
      <c r="AU135" s="18" t="s">
        <v>80</v>
      </c>
    </row>
    <row r="136" s="2" customFormat="1" ht="16.5" customHeight="1">
      <c r="A136" s="39"/>
      <c r="B136" s="40"/>
      <c r="C136" s="213" t="s">
        <v>325</v>
      </c>
      <c r="D136" s="213" t="s">
        <v>217</v>
      </c>
      <c r="E136" s="214" t="s">
        <v>3503</v>
      </c>
      <c r="F136" s="215" t="s">
        <v>2786</v>
      </c>
      <c r="G136" s="216" t="s">
        <v>523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222</v>
      </c>
      <c r="AT136" s="224" t="s">
        <v>217</v>
      </c>
      <c r="AU136" s="224" t="s">
        <v>80</v>
      </c>
      <c r="AY136" s="18" t="s">
        <v>214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222</v>
      </c>
      <c r="BM136" s="224" t="s">
        <v>455</v>
      </c>
    </row>
    <row r="137" s="2" customFormat="1">
      <c r="A137" s="39"/>
      <c r="B137" s="40"/>
      <c r="C137" s="41"/>
      <c r="D137" s="226" t="s">
        <v>224</v>
      </c>
      <c r="E137" s="41"/>
      <c r="F137" s="227" t="s">
        <v>2786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80</v>
      </c>
    </row>
    <row r="138" s="12" customFormat="1" ht="25.92" customHeight="1">
      <c r="A138" s="12"/>
      <c r="B138" s="197"/>
      <c r="C138" s="198"/>
      <c r="D138" s="199" t="s">
        <v>72</v>
      </c>
      <c r="E138" s="200" t="s">
        <v>5185</v>
      </c>
      <c r="F138" s="200" t="s">
        <v>2662</v>
      </c>
      <c r="G138" s="198"/>
      <c r="H138" s="198"/>
      <c r="I138" s="201"/>
      <c r="J138" s="202">
        <f>BK138</f>
        <v>0</v>
      </c>
      <c r="K138" s="198"/>
      <c r="L138" s="203"/>
      <c r="M138" s="204"/>
      <c r="N138" s="205"/>
      <c r="O138" s="205"/>
      <c r="P138" s="206">
        <f>SUM(P139:P166)</f>
        <v>0</v>
      </c>
      <c r="Q138" s="205"/>
      <c r="R138" s="206">
        <f>SUM(R139:R166)</f>
        <v>0</v>
      </c>
      <c r="S138" s="205"/>
      <c r="T138" s="207">
        <f>SUM(T139:T166)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80</v>
      </c>
      <c r="AT138" s="209" t="s">
        <v>72</v>
      </c>
      <c r="AU138" s="209" t="s">
        <v>73</v>
      </c>
      <c r="AY138" s="208" t="s">
        <v>214</v>
      </c>
      <c r="BK138" s="210">
        <f>SUM(BK139:BK166)</f>
        <v>0</v>
      </c>
    </row>
    <row r="139" s="2" customFormat="1" ht="16.5" customHeight="1">
      <c r="A139" s="39"/>
      <c r="B139" s="40"/>
      <c r="C139" s="213" t="s">
        <v>331</v>
      </c>
      <c r="D139" s="213" t="s">
        <v>217</v>
      </c>
      <c r="E139" s="214" t="s">
        <v>3505</v>
      </c>
      <c r="F139" s="215" t="s">
        <v>2666</v>
      </c>
      <c r="G139" s="216" t="s">
        <v>523</v>
      </c>
      <c r="H139" s="217">
        <v>0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222</v>
      </c>
      <c r="AT139" s="224" t="s">
        <v>217</v>
      </c>
      <c r="AU139" s="224" t="s">
        <v>80</v>
      </c>
      <c r="AY139" s="18" t="s">
        <v>214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222</v>
      </c>
      <c r="BM139" s="224" t="s">
        <v>464</v>
      </c>
    </row>
    <row r="140" s="2" customFormat="1">
      <c r="A140" s="39"/>
      <c r="B140" s="40"/>
      <c r="C140" s="41"/>
      <c r="D140" s="226" t="s">
        <v>224</v>
      </c>
      <c r="E140" s="41"/>
      <c r="F140" s="227" t="s">
        <v>2666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80</v>
      </c>
    </row>
    <row r="141" s="2" customFormat="1" ht="16.5" customHeight="1">
      <c r="A141" s="39"/>
      <c r="B141" s="40"/>
      <c r="C141" s="213" t="s">
        <v>338</v>
      </c>
      <c r="D141" s="213" t="s">
        <v>217</v>
      </c>
      <c r="E141" s="214" t="s">
        <v>3507</v>
      </c>
      <c r="F141" s="215" t="s">
        <v>2668</v>
      </c>
      <c r="G141" s="216" t="s">
        <v>523</v>
      </c>
      <c r="H141" s="217">
        <v>6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222</v>
      </c>
      <c r="AT141" s="224" t="s">
        <v>217</v>
      </c>
      <c r="AU141" s="224" t="s">
        <v>80</v>
      </c>
      <c r="AY141" s="18" t="s">
        <v>214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222</v>
      </c>
      <c r="BM141" s="224" t="s">
        <v>476</v>
      </c>
    </row>
    <row r="142" s="2" customFormat="1">
      <c r="A142" s="39"/>
      <c r="B142" s="40"/>
      <c r="C142" s="41"/>
      <c r="D142" s="226" t="s">
        <v>224</v>
      </c>
      <c r="E142" s="41"/>
      <c r="F142" s="227" t="s">
        <v>2668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80</v>
      </c>
    </row>
    <row r="143" s="2" customFormat="1" ht="16.5" customHeight="1">
      <c r="A143" s="39"/>
      <c r="B143" s="40"/>
      <c r="C143" s="213" t="s">
        <v>346</v>
      </c>
      <c r="D143" s="213" t="s">
        <v>217</v>
      </c>
      <c r="E143" s="214" t="s">
        <v>3509</v>
      </c>
      <c r="F143" s="215" t="s">
        <v>2670</v>
      </c>
      <c r="G143" s="216" t="s">
        <v>523</v>
      </c>
      <c r="H143" s="217">
        <v>6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222</v>
      </c>
      <c r="AT143" s="224" t="s">
        <v>217</v>
      </c>
      <c r="AU143" s="224" t="s">
        <v>80</v>
      </c>
      <c r="AY143" s="18" t="s">
        <v>214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222</v>
      </c>
      <c r="BM143" s="224" t="s">
        <v>488</v>
      </c>
    </row>
    <row r="144" s="2" customFormat="1">
      <c r="A144" s="39"/>
      <c r="B144" s="40"/>
      <c r="C144" s="41"/>
      <c r="D144" s="226" t="s">
        <v>224</v>
      </c>
      <c r="E144" s="41"/>
      <c r="F144" s="227" t="s">
        <v>2670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80</v>
      </c>
    </row>
    <row r="145" s="2" customFormat="1" ht="16.5" customHeight="1">
      <c r="A145" s="39"/>
      <c r="B145" s="40"/>
      <c r="C145" s="213" t="s">
        <v>352</v>
      </c>
      <c r="D145" s="213" t="s">
        <v>217</v>
      </c>
      <c r="E145" s="214" t="s">
        <v>3630</v>
      </c>
      <c r="F145" s="215" t="s">
        <v>2672</v>
      </c>
      <c r="G145" s="216" t="s">
        <v>603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222</v>
      </c>
      <c r="AT145" s="224" t="s">
        <v>217</v>
      </c>
      <c r="AU145" s="224" t="s">
        <v>80</v>
      </c>
      <c r="AY145" s="18" t="s">
        <v>214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222</v>
      </c>
      <c r="BM145" s="224" t="s">
        <v>501</v>
      </c>
    </row>
    <row r="146" s="2" customFormat="1">
      <c r="A146" s="39"/>
      <c r="B146" s="40"/>
      <c r="C146" s="41"/>
      <c r="D146" s="226" t="s">
        <v>224</v>
      </c>
      <c r="E146" s="41"/>
      <c r="F146" s="227" t="s">
        <v>2672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80</v>
      </c>
    </row>
    <row r="147" s="2" customFormat="1" ht="16.5" customHeight="1">
      <c r="A147" s="39"/>
      <c r="B147" s="40"/>
      <c r="C147" s="213" t="s">
        <v>358</v>
      </c>
      <c r="D147" s="213" t="s">
        <v>217</v>
      </c>
      <c r="E147" s="214" t="s">
        <v>3513</v>
      </c>
      <c r="F147" s="215" t="s">
        <v>2674</v>
      </c>
      <c r="G147" s="216" t="s">
        <v>220</v>
      </c>
      <c r="H147" s="217">
        <v>24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222</v>
      </c>
      <c r="AT147" s="224" t="s">
        <v>217</v>
      </c>
      <c r="AU147" s="224" t="s">
        <v>80</v>
      </c>
      <c r="AY147" s="18" t="s">
        <v>214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222</v>
      </c>
      <c r="BM147" s="224" t="s">
        <v>514</v>
      </c>
    </row>
    <row r="148" s="2" customFormat="1">
      <c r="A148" s="39"/>
      <c r="B148" s="40"/>
      <c r="C148" s="41"/>
      <c r="D148" s="226" t="s">
        <v>224</v>
      </c>
      <c r="E148" s="41"/>
      <c r="F148" s="227" t="s">
        <v>2674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224</v>
      </c>
      <c r="AU148" s="18" t="s">
        <v>80</v>
      </c>
    </row>
    <row r="149" s="2" customFormat="1" ht="16.5" customHeight="1">
      <c r="A149" s="39"/>
      <c r="B149" s="40"/>
      <c r="C149" s="213" t="s">
        <v>364</v>
      </c>
      <c r="D149" s="213" t="s">
        <v>217</v>
      </c>
      <c r="E149" s="214" t="s">
        <v>3632</v>
      </c>
      <c r="F149" s="215" t="s">
        <v>2676</v>
      </c>
      <c r="G149" s="216" t="s">
        <v>603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222</v>
      </c>
      <c r="AT149" s="224" t="s">
        <v>217</v>
      </c>
      <c r="AU149" s="224" t="s">
        <v>80</v>
      </c>
      <c r="AY149" s="18" t="s">
        <v>214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222</v>
      </c>
      <c r="BM149" s="224" t="s">
        <v>526</v>
      </c>
    </row>
    <row r="150" s="2" customFormat="1">
      <c r="A150" s="39"/>
      <c r="B150" s="40"/>
      <c r="C150" s="41"/>
      <c r="D150" s="226" t="s">
        <v>224</v>
      </c>
      <c r="E150" s="41"/>
      <c r="F150" s="227" t="s">
        <v>2676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80</v>
      </c>
    </row>
    <row r="151" s="2" customFormat="1" ht="16.5" customHeight="1">
      <c r="A151" s="39"/>
      <c r="B151" s="40"/>
      <c r="C151" s="213" t="s">
        <v>368</v>
      </c>
      <c r="D151" s="213" t="s">
        <v>217</v>
      </c>
      <c r="E151" s="214" t="s">
        <v>3517</v>
      </c>
      <c r="F151" s="215" t="s">
        <v>2787</v>
      </c>
      <c r="G151" s="216" t="s">
        <v>220</v>
      </c>
      <c r="H151" s="217">
        <v>7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222</v>
      </c>
      <c r="AT151" s="224" t="s">
        <v>217</v>
      </c>
      <c r="AU151" s="224" t="s">
        <v>80</v>
      </c>
      <c r="AY151" s="18" t="s">
        <v>214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222</v>
      </c>
      <c r="BM151" s="224" t="s">
        <v>539</v>
      </c>
    </row>
    <row r="152" s="2" customFormat="1">
      <c r="A152" s="39"/>
      <c r="B152" s="40"/>
      <c r="C152" s="41"/>
      <c r="D152" s="226" t="s">
        <v>224</v>
      </c>
      <c r="E152" s="41"/>
      <c r="F152" s="227" t="s">
        <v>2787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224</v>
      </c>
      <c r="AU152" s="18" t="s">
        <v>80</v>
      </c>
    </row>
    <row r="153" s="2" customFormat="1" ht="16.5" customHeight="1">
      <c r="A153" s="39"/>
      <c r="B153" s="40"/>
      <c r="C153" s="213" t="s">
        <v>372</v>
      </c>
      <c r="D153" s="213" t="s">
        <v>217</v>
      </c>
      <c r="E153" s="214" t="s">
        <v>3519</v>
      </c>
      <c r="F153" s="215" t="s">
        <v>2682</v>
      </c>
      <c r="G153" s="216" t="s">
        <v>220</v>
      </c>
      <c r="H153" s="217">
        <v>7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222</v>
      </c>
      <c r="AT153" s="224" t="s">
        <v>217</v>
      </c>
      <c r="AU153" s="224" t="s">
        <v>80</v>
      </c>
      <c r="AY153" s="18" t="s">
        <v>214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222</v>
      </c>
      <c r="BM153" s="224" t="s">
        <v>548</v>
      </c>
    </row>
    <row r="154" s="2" customFormat="1">
      <c r="A154" s="39"/>
      <c r="B154" s="40"/>
      <c r="C154" s="41"/>
      <c r="D154" s="226" t="s">
        <v>224</v>
      </c>
      <c r="E154" s="41"/>
      <c r="F154" s="227" t="s">
        <v>2682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224</v>
      </c>
      <c r="AU154" s="18" t="s">
        <v>80</v>
      </c>
    </row>
    <row r="155" s="2" customFormat="1" ht="16.5" customHeight="1">
      <c r="A155" s="39"/>
      <c r="B155" s="40"/>
      <c r="C155" s="213" t="s">
        <v>376</v>
      </c>
      <c r="D155" s="213" t="s">
        <v>217</v>
      </c>
      <c r="E155" s="214" t="s">
        <v>3521</v>
      </c>
      <c r="F155" s="215" t="s">
        <v>2686</v>
      </c>
      <c r="G155" s="216" t="s">
        <v>220</v>
      </c>
      <c r="H155" s="217">
        <v>7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222</v>
      </c>
      <c r="AT155" s="224" t="s">
        <v>217</v>
      </c>
      <c r="AU155" s="224" t="s">
        <v>80</v>
      </c>
      <c r="AY155" s="18" t="s">
        <v>214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222</v>
      </c>
      <c r="BM155" s="224" t="s">
        <v>563</v>
      </c>
    </row>
    <row r="156" s="2" customFormat="1">
      <c r="A156" s="39"/>
      <c r="B156" s="40"/>
      <c r="C156" s="41"/>
      <c r="D156" s="226" t="s">
        <v>224</v>
      </c>
      <c r="E156" s="41"/>
      <c r="F156" s="227" t="s">
        <v>2686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224</v>
      </c>
      <c r="AU156" s="18" t="s">
        <v>80</v>
      </c>
    </row>
    <row r="157" s="2" customFormat="1" ht="16.5" customHeight="1">
      <c r="A157" s="39"/>
      <c r="B157" s="40"/>
      <c r="C157" s="213" t="s">
        <v>257</v>
      </c>
      <c r="D157" s="213" t="s">
        <v>217</v>
      </c>
      <c r="E157" s="214" t="s">
        <v>3177</v>
      </c>
      <c r="F157" s="215" t="s">
        <v>2688</v>
      </c>
      <c r="G157" s="216" t="s">
        <v>220</v>
      </c>
      <c r="H157" s="217">
        <v>21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222</v>
      </c>
      <c r="AT157" s="224" t="s">
        <v>217</v>
      </c>
      <c r="AU157" s="224" t="s">
        <v>80</v>
      </c>
      <c r="AY157" s="18" t="s">
        <v>214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222</v>
      </c>
      <c r="BM157" s="224" t="s">
        <v>334</v>
      </c>
    </row>
    <row r="158" s="2" customFormat="1">
      <c r="A158" s="39"/>
      <c r="B158" s="40"/>
      <c r="C158" s="41"/>
      <c r="D158" s="226" t="s">
        <v>224</v>
      </c>
      <c r="E158" s="41"/>
      <c r="F158" s="227" t="s">
        <v>2688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80</v>
      </c>
    </row>
    <row r="159" s="2" customFormat="1" ht="16.5" customHeight="1">
      <c r="A159" s="39"/>
      <c r="B159" s="40"/>
      <c r="C159" s="213" t="s">
        <v>389</v>
      </c>
      <c r="D159" s="213" t="s">
        <v>217</v>
      </c>
      <c r="E159" s="214" t="s">
        <v>3181</v>
      </c>
      <c r="F159" s="215" t="s">
        <v>2690</v>
      </c>
      <c r="G159" s="216" t="s">
        <v>220</v>
      </c>
      <c r="H159" s="217">
        <v>40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222</v>
      </c>
      <c r="AT159" s="224" t="s">
        <v>217</v>
      </c>
      <c r="AU159" s="224" t="s">
        <v>80</v>
      </c>
      <c r="AY159" s="18" t="s">
        <v>214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222</v>
      </c>
      <c r="BM159" s="224" t="s">
        <v>582</v>
      </c>
    </row>
    <row r="160" s="2" customFormat="1">
      <c r="A160" s="39"/>
      <c r="B160" s="40"/>
      <c r="C160" s="41"/>
      <c r="D160" s="226" t="s">
        <v>224</v>
      </c>
      <c r="E160" s="41"/>
      <c r="F160" s="227" t="s">
        <v>2690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80</v>
      </c>
    </row>
    <row r="161" s="2" customFormat="1" ht="16.5" customHeight="1">
      <c r="A161" s="39"/>
      <c r="B161" s="40"/>
      <c r="C161" s="213" t="s">
        <v>395</v>
      </c>
      <c r="D161" s="213" t="s">
        <v>217</v>
      </c>
      <c r="E161" s="214" t="s">
        <v>3523</v>
      </c>
      <c r="F161" s="215" t="s">
        <v>2692</v>
      </c>
      <c r="G161" s="216" t="s">
        <v>220</v>
      </c>
      <c r="H161" s="217">
        <v>7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222</v>
      </c>
      <c r="AT161" s="224" t="s">
        <v>217</v>
      </c>
      <c r="AU161" s="224" t="s">
        <v>80</v>
      </c>
      <c r="AY161" s="18" t="s">
        <v>214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222</v>
      </c>
      <c r="BM161" s="224" t="s">
        <v>594</v>
      </c>
    </row>
    <row r="162" s="2" customFormat="1">
      <c r="A162" s="39"/>
      <c r="B162" s="40"/>
      <c r="C162" s="41"/>
      <c r="D162" s="226" t="s">
        <v>224</v>
      </c>
      <c r="E162" s="41"/>
      <c r="F162" s="227" t="s">
        <v>2692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224</v>
      </c>
      <c r="AU162" s="18" t="s">
        <v>80</v>
      </c>
    </row>
    <row r="163" s="2" customFormat="1" ht="16.5" customHeight="1">
      <c r="A163" s="39"/>
      <c r="B163" s="40"/>
      <c r="C163" s="213" t="s">
        <v>401</v>
      </c>
      <c r="D163" s="213" t="s">
        <v>217</v>
      </c>
      <c r="E163" s="214" t="s">
        <v>3525</v>
      </c>
      <c r="F163" s="215" t="s">
        <v>2694</v>
      </c>
      <c r="G163" s="216" t="s">
        <v>220</v>
      </c>
      <c r="H163" s="217">
        <v>7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222</v>
      </c>
      <c r="AT163" s="224" t="s">
        <v>217</v>
      </c>
      <c r="AU163" s="224" t="s">
        <v>80</v>
      </c>
      <c r="AY163" s="18" t="s">
        <v>214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222</v>
      </c>
      <c r="BM163" s="224" t="s">
        <v>606</v>
      </c>
    </row>
    <row r="164" s="2" customFormat="1">
      <c r="A164" s="39"/>
      <c r="B164" s="40"/>
      <c r="C164" s="41"/>
      <c r="D164" s="226" t="s">
        <v>224</v>
      </c>
      <c r="E164" s="41"/>
      <c r="F164" s="227" t="s">
        <v>2694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80</v>
      </c>
    </row>
    <row r="165" s="2" customFormat="1" ht="16.5" customHeight="1">
      <c r="A165" s="39"/>
      <c r="B165" s="40"/>
      <c r="C165" s="213" t="s">
        <v>407</v>
      </c>
      <c r="D165" s="213" t="s">
        <v>217</v>
      </c>
      <c r="E165" s="214" t="s">
        <v>3527</v>
      </c>
      <c r="F165" s="215" t="s">
        <v>2698</v>
      </c>
      <c r="G165" s="216" t="s">
        <v>220</v>
      </c>
      <c r="H165" s="217">
        <v>16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222</v>
      </c>
      <c r="AT165" s="224" t="s">
        <v>217</v>
      </c>
      <c r="AU165" s="224" t="s">
        <v>80</v>
      </c>
      <c r="AY165" s="18" t="s">
        <v>214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222</v>
      </c>
      <c r="BM165" s="224" t="s">
        <v>616</v>
      </c>
    </row>
    <row r="166" s="2" customFormat="1">
      <c r="A166" s="39"/>
      <c r="B166" s="40"/>
      <c r="C166" s="41"/>
      <c r="D166" s="226" t="s">
        <v>224</v>
      </c>
      <c r="E166" s="41"/>
      <c r="F166" s="227" t="s">
        <v>2698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224</v>
      </c>
      <c r="AU166" s="18" t="s">
        <v>80</v>
      </c>
    </row>
    <row r="167" s="12" customFormat="1" ht="25.92" customHeight="1">
      <c r="A167" s="12"/>
      <c r="B167" s="197"/>
      <c r="C167" s="198"/>
      <c r="D167" s="199" t="s">
        <v>72</v>
      </c>
      <c r="E167" s="200" t="s">
        <v>5186</v>
      </c>
      <c r="F167" s="200" t="s">
        <v>2699</v>
      </c>
      <c r="G167" s="198"/>
      <c r="H167" s="198"/>
      <c r="I167" s="201"/>
      <c r="J167" s="202">
        <f>BK167</f>
        <v>0</v>
      </c>
      <c r="K167" s="198"/>
      <c r="L167" s="203"/>
      <c r="M167" s="204"/>
      <c r="N167" s="205"/>
      <c r="O167" s="205"/>
      <c r="P167" s="206">
        <f>SUM(P168:P215)</f>
        <v>0</v>
      </c>
      <c r="Q167" s="205"/>
      <c r="R167" s="206">
        <f>SUM(R168:R215)</f>
        <v>0</v>
      </c>
      <c r="S167" s="205"/>
      <c r="T167" s="207">
        <f>SUM(T168:T215)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80</v>
      </c>
      <c r="AT167" s="209" t="s">
        <v>72</v>
      </c>
      <c r="AU167" s="209" t="s">
        <v>73</v>
      </c>
      <c r="AY167" s="208" t="s">
        <v>214</v>
      </c>
      <c r="BK167" s="210">
        <f>SUM(BK168:BK215)</f>
        <v>0</v>
      </c>
    </row>
    <row r="168" s="2" customFormat="1" ht="24.15" customHeight="1">
      <c r="A168" s="39"/>
      <c r="B168" s="40"/>
      <c r="C168" s="213" t="s">
        <v>413</v>
      </c>
      <c r="D168" s="213" t="s">
        <v>217</v>
      </c>
      <c r="E168" s="214" t="s">
        <v>3598</v>
      </c>
      <c r="F168" s="215" t="s">
        <v>2788</v>
      </c>
      <c r="G168" s="216" t="s">
        <v>603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222</v>
      </c>
      <c r="AT168" s="224" t="s">
        <v>217</v>
      </c>
      <c r="AU168" s="224" t="s">
        <v>80</v>
      </c>
      <c r="AY168" s="18" t="s">
        <v>214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222</v>
      </c>
      <c r="BM168" s="224" t="s">
        <v>628</v>
      </c>
    </row>
    <row r="169" s="2" customFormat="1">
      <c r="A169" s="39"/>
      <c r="B169" s="40"/>
      <c r="C169" s="41"/>
      <c r="D169" s="226" t="s">
        <v>224</v>
      </c>
      <c r="E169" s="41"/>
      <c r="F169" s="227" t="s">
        <v>2788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224</v>
      </c>
      <c r="AU169" s="18" t="s">
        <v>80</v>
      </c>
    </row>
    <row r="170" s="2" customFormat="1" ht="16.5" customHeight="1">
      <c r="A170" s="39"/>
      <c r="B170" s="40"/>
      <c r="C170" s="213" t="s">
        <v>421</v>
      </c>
      <c r="D170" s="213" t="s">
        <v>217</v>
      </c>
      <c r="E170" s="214" t="s">
        <v>3531</v>
      </c>
      <c r="F170" s="215" t="s">
        <v>2703</v>
      </c>
      <c r="G170" s="216" t="s">
        <v>603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222</v>
      </c>
      <c r="AT170" s="224" t="s">
        <v>217</v>
      </c>
      <c r="AU170" s="224" t="s">
        <v>80</v>
      </c>
      <c r="AY170" s="18" t="s">
        <v>214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222</v>
      </c>
      <c r="BM170" s="224" t="s">
        <v>640</v>
      </c>
    </row>
    <row r="171" s="2" customFormat="1">
      <c r="A171" s="39"/>
      <c r="B171" s="40"/>
      <c r="C171" s="41"/>
      <c r="D171" s="226" t="s">
        <v>224</v>
      </c>
      <c r="E171" s="41"/>
      <c r="F171" s="227" t="s">
        <v>2703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224</v>
      </c>
      <c r="AU171" s="18" t="s">
        <v>80</v>
      </c>
    </row>
    <row r="172" s="2" customFormat="1" ht="24.15" customHeight="1">
      <c r="A172" s="39"/>
      <c r="B172" s="40"/>
      <c r="C172" s="213" t="s">
        <v>428</v>
      </c>
      <c r="D172" s="213" t="s">
        <v>217</v>
      </c>
      <c r="E172" s="214" t="s">
        <v>3533</v>
      </c>
      <c r="F172" s="215" t="s">
        <v>2705</v>
      </c>
      <c r="G172" s="216" t="s">
        <v>603</v>
      </c>
      <c r="H172" s="217">
        <v>0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44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222</v>
      </c>
      <c r="AT172" s="224" t="s">
        <v>217</v>
      </c>
      <c r="AU172" s="224" t="s">
        <v>80</v>
      </c>
      <c r="AY172" s="18" t="s">
        <v>214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222</v>
      </c>
      <c r="BM172" s="224" t="s">
        <v>652</v>
      </c>
    </row>
    <row r="173" s="2" customFormat="1">
      <c r="A173" s="39"/>
      <c r="B173" s="40"/>
      <c r="C173" s="41"/>
      <c r="D173" s="226" t="s">
        <v>224</v>
      </c>
      <c r="E173" s="41"/>
      <c r="F173" s="227" t="s">
        <v>2705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224</v>
      </c>
      <c r="AU173" s="18" t="s">
        <v>80</v>
      </c>
    </row>
    <row r="174" s="2" customFormat="1" ht="16.5" customHeight="1">
      <c r="A174" s="39"/>
      <c r="B174" s="40"/>
      <c r="C174" s="213" t="s">
        <v>433</v>
      </c>
      <c r="D174" s="213" t="s">
        <v>217</v>
      </c>
      <c r="E174" s="214" t="s">
        <v>3535</v>
      </c>
      <c r="F174" s="215" t="s">
        <v>2789</v>
      </c>
      <c r="G174" s="216" t="s">
        <v>603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222</v>
      </c>
      <c r="AT174" s="224" t="s">
        <v>217</v>
      </c>
      <c r="AU174" s="224" t="s">
        <v>80</v>
      </c>
      <c r="AY174" s="18" t="s">
        <v>214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222</v>
      </c>
      <c r="BM174" s="224" t="s">
        <v>664</v>
      </c>
    </row>
    <row r="175" s="2" customFormat="1">
      <c r="A175" s="39"/>
      <c r="B175" s="40"/>
      <c r="C175" s="41"/>
      <c r="D175" s="226" t="s">
        <v>224</v>
      </c>
      <c r="E175" s="41"/>
      <c r="F175" s="227" t="s">
        <v>2789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224</v>
      </c>
      <c r="AU175" s="18" t="s">
        <v>80</v>
      </c>
    </row>
    <row r="176" s="2" customFormat="1" ht="16.5" customHeight="1">
      <c r="A176" s="39"/>
      <c r="B176" s="40"/>
      <c r="C176" s="213" t="s">
        <v>439</v>
      </c>
      <c r="D176" s="213" t="s">
        <v>217</v>
      </c>
      <c r="E176" s="214" t="s">
        <v>3537</v>
      </c>
      <c r="F176" s="215" t="s">
        <v>2709</v>
      </c>
      <c r="G176" s="216" t="s">
        <v>603</v>
      </c>
      <c r="H176" s="217">
        <v>0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44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222</v>
      </c>
      <c r="AT176" s="224" t="s">
        <v>217</v>
      </c>
      <c r="AU176" s="224" t="s">
        <v>80</v>
      </c>
      <c r="AY176" s="18" t="s">
        <v>214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222</v>
      </c>
      <c r="BM176" s="224" t="s">
        <v>677</v>
      </c>
    </row>
    <row r="177" s="2" customFormat="1">
      <c r="A177" s="39"/>
      <c r="B177" s="40"/>
      <c r="C177" s="41"/>
      <c r="D177" s="226" t="s">
        <v>224</v>
      </c>
      <c r="E177" s="41"/>
      <c r="F177" s="227" t="s">
        <v>2709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224</v>
      </c>
      <c r="AU177" s="18" t="s">
        <v>80</v>
      </c>
    </row>
    <row r="178" s="2" customFormat="1" ht="16.5" customHeight="1">
      <c r="A178" s="39"/>
      <c r="B178" s="40"/>
      <c r="C178" s="213" t="s">
        <v>443</v>
      </c>
      <c r="D178" s="213" t="s">
        <v>217</v>
      </c>
      <c r="E178" s="214" t="s">
        <v>3600</v>
      </c>
      <c r="F178" s="215" t="s">
        <v>2711</v>
      </c>
      <c r="G178" s="216" t="s">
        <v>603</v>
      </c>
      <c r="H178" s="217">
        <v>1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44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222</v>
      </c>
      <c r="AT178" s="224" t="s">
        <v>217</v>
      </c>
      <c r="AU178" s="224" t="s">
        <v>80</v>
      </c>
      <c r="AY178" s="18" t="s">
        <v>214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222</v>
      </c>
      <c r="BM178" s="224" t="s">
        <v>690</v>
      </c>
    </row>
    <row r="179" s="2" customFormat="1">
      <c r="A179" s="39"/>
      <c r="B179" s="40"/>
      <c r="C179" s="41"/>
      <c r="D179" s="226" t="s">
        <v>224</v>
      </c>
      <c r="E179" s="41"/>
      <c r="F179" s="227" t="s">
        <v>2711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224</v>
      </c>
      <c r="AU179" s="18" t="s">
        <v>80</v>
      </c>
    </row>
    <row r="180" s="2" customFormat="1" ht="16.5" customHeight="1">
      <c r="A180" s="39"/>
      <c r="B180" s="40"/>
      <c r="C180" s="213" t="s">
        <v>449</v>
      </c>
      <c r="D180" s="213" t="s">
        <v>217</v>
      </c>
      <c r="E180" s="214" t="s">
        <v>3541</v>
      </c>
      <c r="F180" s="215" t="s">
        <v>2713</v>
      </c>
      <c r="G180" s="216" t="s">
        <v>523</v>
      </c>
      <c r="H180" s="217">
        <v>24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222</v>
      </c>
      <c r="AT180" s="224" t="s">
        <v>217</v>
      </c>
      <c r="AU180" s="224" t="s">
        <v>80</v>
      </c>
      <c r="AY180" s="18" t="s">
        <v>214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222</v>
      </c>
      <c r="BM180" s="224" t="s">
        <v>700</v>
      </c>
    </row>
    <row r="181" s="2" customFormat="1">
      <c r="A181" s="39"/>
      <c r="B181" s="40"/>
      <c r="C181" s="41"/>
      <c r="D181" s="226" t="s">
        <v>224</v>
      </c>
      <c r="E181" s="41"/>
      <c r="F181" s="227" t="s">
        <v>2713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224</v>
      </c>
      <c r="AU181" s="18" t="s">
        <v>80</v>
      </c>
    </row>
    <row r="182" s="2" customFormat="1" ht="16.5" customHeight="1">
      <c r="A182" s="39"/>
      <c r="B182" s="40"/>
      <c r="C182" s="213" t="s">
        <v>455</v>
      </c>
      <c r="D182" s="213" t="s">
        <v>217</v>
      </c>
      <c r="E182" s="214" t="s">
        <v>3543</v>
      </c>
      <c r="F182" s="215" t="s">
        <v>2715</v>
      </c>
      <c r="G182" s="216" t="s">
        <v>523</v>
      </c>
      <c r="H182" s="217">
        <v>2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44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222</v>
      </c>
      <c r="AT182" s="224" t="s">
        <v>217</v>
      </c>
      <c r="AU182" s="224" t="s">
        <v>80</v>
      </c>
      <c r="AY182" s="18" t="s">
        <v>214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80</v>
      </c>
      <c r="BK182" s="225">
        <f>ROUND(I182*H182,2)</f>
        <v>0</v>
      </c>
      <c r="BL182" s="18" t="s">
        <v>222</v>
      </c>
      <c r="BM182" s="224" t="s">
        <v>709</v>
      </c>
    </row>
    <row r="183" s="2" customFormat="1">
      <c r="A183" s="39"/>
      <c r="B183" s="40"/>
      <c r="C183" s="41"/>
      <c r="D183" s="226" t="s">
        <v>224</v>
      </c>
      <c r="E183" s="41"/>
      <c r="F183" s="227" t="s">
        <v>2715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224</v>
      </c>
      <c r="AU183" s="18" t="s">
        <v>80</v>
      </c>
    </row>
    <row r="184" s="2" customFormat="1" ht="16.5" customHeight="1">
      <c r="A184" s="39"/>
      <c r="B184" s="40"/>
      <c r="C184" s="213" t="s">
        <v>459</v>
      </c>
      <c r="D184" s="213" t="s">
        <v>217</v>
      </c>
      <c r="E184" s="214" t="s">
        <v>3602</v>
      </c>
      <c r="F184" s="215" t="s">
        <v>2717</v>
      </c>
      <c r="G184" s="216" t="s">
        <v>523</v>
      </c>
      <c r="H184" s="217">
        <v>1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222</v>
      </c>
      <c r="AT184" s="224" t="s">
        <v>217</v>
      </c>
      <c r="AU184" s="224" t="s">
        <v>80</v>
      </c>
      <c r="AY184" s="18" t="s">
        <v>214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222</v>
      </c>
      <c r="BM184" s="224" t="s">
        <v>722</v>
      </c>
    </row>
    <row r="185" s="2" customFormat="1">
      <c r="A185" s="39"/>
      <c r="B185" s="40"/>
      <c r="C185" s="41"/>
      <c r="D185" s="226" t="s">
        <v>224</v>
      </c>
      <c r="E185" s="41"/>
      <c r="F185" s="227" t="s">
        <v>2717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224</v>
      </c>
      <c r="AU185" s="18" t="s">
        <v>80</v>
      </c>
    </row>
    <row r="186" s="2" customFormat="1" ht="33" customHeight="1">
      <c r="A186" s="39"/>
      <c r="B186" s="40"/>
      <c r="C186" s="213" t="s">
        <v>464</v>
      </c>
      <c r="D186" s="213" t="s">
        <v>217</v>
      </c>
      <c r="E186" s="214" t="s">
        <v>3548</v>
      </c>
      <c r="F186" s="215" t="s">
        <v>2719</v>
      </c>
      <c r="G186" s="216" t="s">
        <v>2720</v>
      </c>
      <c r="H186" s="217">
        <v>11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222</v>
      </c>
      <c r="AT186" s="224" t="s">
        <v>217</v>
      </c>
      <c r="AU186" s="224" t="s">
        <v>80</v>
      </c>
      <c r="AY186" s="18" t="s">
        <v>214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222</v>
      </c>
      <c r="BM186" s="224" t="s">
        <v>732</v>
      </c>
    </row>
    <row r="187" s="2" customFormat="1">
      <c r="A187" s="39"/>
      <c r="B187" s="40"/>
      <c r="C187" s="41"/>
      <c r="D187" s="226" t="s">
        <v>224</v>
      </c>
      <c r="E187" s="41"/>
      <c r="F187" s="227" t="s">
        <v>2719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224</v>
      </c>
      <c r="AU187" s="18" t="s">
        <v>80</v>
      </c>
    </row>
    <row r="188" s="2" customFormat="1" ht="24.15" customHeight="1">
      <c r="A188" s="39"/>
      <c r="B188" s="40"/>
      <c r="C188" s="213" t="s">
        <v>470</v>
      </c>
      <c r="D188" s="213" t="s">
        <v>217</v>
      </c>
      <c r="E188" s="214" t="s">
        <v>3550</v>
      </c>
      <c r="F188" s="215" t="s">
        <v>2722</v>
      </c>
      <c r="G188" s="216" t="s">
        <v>603</v>
      </c>
      <c r="H188" s="217">
        <v>0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222</v>
      </c>
      <c r="AT188" s="224" t="s">
        <v>217</v>
      </c>
      <c r="AU188" s="224" t="s">
        <v>80</v>
      </c>
      <c r="AY188" s="18" t="s">
        <v>214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222</v>
      </c>
      <c r="BM188" s="224" t="s">
        <v>742</v>
      </c>
    </row>
    <row r="189" s="2" customFormat="1">
      <c r="A189" s="39"/>
      <c r="B189" s="40"/>
      <c r="C189" s="41"/>
      <c r="D189" s="226" t="s">
        <v>224</v>
      </c>
      <c r="E189" s="41"/>
      <c r="F189" s="227" t="s">
        <v>2722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224</v>
      </c>
      <c r="AU189" s="18" t="s">
        <v>80</v>
      </c>
    </row>
    <row r="190" s="2" customFormat="1" ht="24.15" customHeight="1">
      <c r="A190" s="39"/>
      <c r="B190" s="40"/>
      <c r="C190" s="213" t="s">
        <v>476</v>
      </c>
      <c r="D190" s="213" t="s">
        <v>217</v>
      </c>
      <c r="E190" s="214" t="s">
        <v>3553</v>
      </c>
      <c r="F190" s="215" t="s">
        <v>2792</v>
      </c>
      <c r="G190" s="216" t="s">
        <v>523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222</v>
      </c>
      <c r="AT190" s="224" t="s">
        <v>217</v>
      </c>
      <c r="AU190" s="224" t="s">
        <v>80</v>
      </c>
      <c r="AY190" s="18" t="s">
        <v>214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222</v>
      </c>
      <c r="BM190" s="224" t="s">
        <v>754</v>
      </c>
    </row>
    <row r="191" s="2" customFormat="1">
      <c r="A191" s="39"/>
      <c r="B191" s="40"/>
      <c r="C191" s="41"/>
      <c r="D191" s="226" t="s">
        <v>224</v>
      </c>
      <c r="E191" s="41"/>
      <c r="F191" s="227" t="s">
        <v>2792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224</v>
      </c>
      <c r="AU191" s="18" t="s">
        <v>80</v>
      </c>
    </row>
    <row r="192" s="2" customFormat="1" ht="16.5" customHeight="1">
      <c r="A192" s="39"/>
      <c r="B192" s="40"/>
      <c r="C192" s="213" t="s">
        <v>482</v>
      </c>
      <c r="D192" s="213" t="s">
        <v>217</v>
      </c>
      <c r="E192" s="214" t="s">
        <v>3604</v>
      </c>
      <c r="F192" s="215" t="s">
        <v>2726</v>
      </c>
      <c r="G192" s="216" t="s">
        <v>523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222</v>
      </c>
      <c r="AT192" s="224" t="s">
        <v>217</v>
      </c>
      <c r="AU192" s="224" t="s">
        <v>80</v>
      </c>
      <c r="AY192" s="18" t="s">
        <v>214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222</v>
      </c>
      <c r="BM192" s="224" t="s">
        <v>762</v>
      </c>
    </row>
    <row r="193" s="2" customFormat="1">
      <c r="A193" s="39"/>
      <c r="B193" s="40"/>
      <c r="C193" s="41"/>
      <c r="D193" s="226" t="s">
        <v>224</v>
      </c>
      <c r="E193" s="41"/>
      <c r="F193" s="227" t="s">
        <v>2726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224</v>
      </c>
      <c r="AU193" s="18" t="s">
        <v>80</v>
      </c>
    </row>
    <row r="194" s="2" customFormat="1" ht="24.15" customHeight="1">
      <c r="A194" s="39"/>
      <c r="B194" s="40"/>
      <c r="C194" s="213" t="s">
        <v>488</v>
      </c>
      <c r="D194" s="213" t="s">
        <v>217</v>
      </c>
      <c r="E194" s="214" t="s">
        <v>3606</v>
      </c>
      <c r="F194" s="215" t="s">
        <v>2728</v>
      </c>
      <c r="G194" s="216" t="s">
        <v>603</v>
      </c>
      <c r="H194" s="217">
        <v>1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222</v>
      </c>
      <c r="AT194" s="224" t="s">
        <v>217</v>
      </c>
      <c r="AU194" s="224" t="s">
        <v>80</v>
      </c>
      <c r="AY194" s="18" t="s">
        <v>214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222</v>
      </c>
      <c r="BM194" s="224" t="s">
        <v>772</v>
      </c>
    </row>
    <row r="195" s="2" customFormat="1">
      <c r="A195" s="39"/>
      <c r="B195" s="40"/>
      <c r="C195" s="41"/>
      <c r="D195" s="226" t="s">
        <v>224</v>
      </c>
      <c r="E195" s="41"/>
      <c r="F195" s="227" t="s">
        <v>2728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224</v>
      </c>
      <c r="AU195" s="18" t="s">
        <v>80</v>
      </c>
    </row>
    <row r="196" s="2" customFormat="1" ht="16.5" customHeight="1">
      <c r="A196" s="39"/>
      <c r="B196" s="40"/>
      <c r="C196" s="213" t="s">
        <v>493</v>
      </c>
      <c r="D196" s="213" t="s">
        <v>217</v>
      </c>
      <c r="E196" s="214" t="s">
        <v>3608</v>
      </c>
      <c r="F196" s="215" t="s">
        <v>2730</v>
      </c>
      <c r="G196" s="216" t="s">
        <v>603</v>
      </c>
      <c r="H196" s="217">
        <v>1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222</v>
      </c>
      <c r="AT196" s="224" t="s">
        <v>217</v>
      </c>
      <c r="AU196" s="224" t="s">
        <v>80</v>
      </c>
      <c r="AY196" s="18" t="s">
        <v>214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222</v>
      </c>
      <c r="BM196" s="224" t="s">
        <v>780</v>
      </c>
    </row>
    <row r="197" s="2" customFormat="1">
      <c r="A197" s="39"/>
      <c r="B197" s="40"/>
      <c r="C197" s="41"/>
      <c r="D197" s="226" t="s">
        <v>224</v>
      </c>
      <c r="E197" s="41"/>
      <c r="F197" s="227" t="s">
        <v>2730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224</v>
      </c>
      <c r="AU197" s="18" t="s">
        <v>80</v>
      </c>
    </row>
    <row r="198" s="2" customFormat="1" ht="16.5" customHeight="1">
      <c r="A198" s="39"/>
      <c r="B198" s="40"/>
      <c r="C198" s="213" t="s">
        <v>501</v>
      </c>
      <c r="D198" s="213" t="s">
        <v>217</v>
      </c>
      <c r="E198" s="214" t="s">
        <v>3610</v>
      </c>
      <c r="F198" s="215" t="s">
        <v>2732</v>
      </c>
      <c r="G198" s="216" t="s">
        <v>523</v>
      </c>
      <c r="H198" s="217">
        <v>1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222</v>
      </c>
      <c r="AT198" s="224" t="s">
        <v>217</v>
      </c>
      <c r="AU198" s="224" t="s">
        <v>80</v>
      </c>
      <c r="AY198" s="18" t="s">
        <v>214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222</v>
      </c>
      <c r="BM198" s="224" t="s">
        <v>790</v>
      </c>
    </row>
    <row r="199" s="2" customFormat="1">
      <c r="A199" s="39"/>
      <c r="B199" s="40"/>
      <c r="C199" s="41"/>
      <c r="D199" s="226" t="s">
        <v>224</v>
      </c>
      <c r="E199" s="41"/>
      <c r="F199" s="227" t="s">
        <v>2732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224</v>
      </c>
      <c r="AU199" s="18" t="s">
        <v>80</v>
      </c>
    </row>
    <row r="200" s="2" customFormat="1" ht="37.8" customHeight="1">
      <c r="A200" s="39"/>
      <c r="B200" s="40"/>
      <c r="C200" s="213" t="s">
        <v>510</v>
      </c>
      <c r="D200" s="213" t="s">
        <v>217</v>
      </c>
      <c r="E200" s="214" t="s">
        <v>3612</v>
      </c>
      <c r="F200" s="215" t="s">
        <v>2734</v>
      </c>
      <c r="G200" s="216" t="s">
        <v>2720</v>
      </c>
      <c r="H200" s="217">
        <v>11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222</v>
      </c>
      <c r="AT200" s="224" t="s">
        <v>217</v>
      </c>
      <c r="AU200" s="224" t="s">
        <v>80</v>
      </c>
      <c r="AY200" s="18" t="s">
        <v>214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222</v>
      </c>
      <c r="BM200" s="224" t="s">
        <v>801</v>
      </c>
    </row>
    <row r="201" s="2" customFormat="1">
      <c r="A201" s="39"/>
      <c r="B201" s="40"/>
      <c r="C201" s="41"/>
      <c r="D201" s="226" t="s">
        <v>224</v>
      </c>
      <c r="E201" s="41"/>
      <c r="F201" s="227" t="s">
        <v>2734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224</v>
      </c>
      <c r="AU201" s="18" t="s">
        <v>80</v>
      </c>
    </row>
    <row r="202" s="2" customFormat="1" ht="16.5" customHeight="1">
      <c r="A202" s="39"/>
      <c r="B202" s="40"/>
      <c r="C202" s="213" t="s">
        <v>514</v>
      </c>
      <c r="D202" s="213" t="s">
        <v>217</v>
      </c>
      <c r="E202" s="214" t="s">
        <v>3634</v>
      </c>
      <c r="F202" s="215" t="s">
        <v>2736</v>
      </c>
      <c r="G202" s="216" t="s">
        <v>603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222</v>
      </c>
      <c r="AT202" s="224" t="s">
        <v>217</v>
      </c>
      <c r="AU202" s="224" t="s">
        <v>80</v>
      </c>
      <c r="AY202" s="18" t="s">
        <v>214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222</v>
      </c>
      <c r="BM202" s="224" t="s">
        <v>813</v>
      </c>
    </row>
    <row r="203" s="2" customFormat="1">
      <c r="A203" s="39"/>
      <c r="B203" s="40"/>
      <c r="C203" s="41"/>
      <c r="D203" s="226" t="s">
        <v>224</v>
      </c>
      <c r="E203" s="41"/>
      <c r="F203" s="227" t="s">
        <v>2736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224</v>
      </c>
      <c r="AU203" s="18" t="s">
        <v>80</v>
      </c>
    </row>
    <row r="204" s="2" customFormat="1" ht="16.5" customHeight="1">
      <c r="A204" s="39"/>
      <c r="B204" s="40"/>
      <c r="C204" s="213" t="s">
        <v>520</v>
      </c>
      <c r="D204" s="213" t="s">
        <v>217</v>
      </c>
      <c r="E204" s="214" t="s">
        <v>3568</v>
      </c>
      <c r="F204" s="215" t="s">
        <v>2738</v>
      </c>
      <c r="G204" s="216" t="s">
        <v>523</v>
      </c>
      <c r="H204" s="217">
        <v>24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222</v>
      </c>
      <c r="AT204" s="224" t="s">
        <v>217</v>
      </c>
      <c r="AU204" s="224" t="s">
        <v>80</v>
      </c>
      <c r="AY204" s="18" t="s">
        <v>214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222</v>
      </c>
      <c r="BM204" s="224" t="s">
        <v>821</v>
      </c>
    </row>
    <row r="205" s="2" customFormat="1">
      <c r="A205" s="39"/>
      <c r="B205" s="40"/>
      <c r="C205" s="41"/>
      <c r="D205" s="226" t="s">
        <v>224</v>
      </c>
      <c r="E205" s="41"/>
      <c r="F205" s="227" t="s">
        <v>2738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224</v>
      </c>
      <c r="AU205" s="18" t="s">
        <v>80</v>
      </c>
    </row>
    <row r="206" s="2" customFormat="1" ht="16.5" customHeight="1">
      <c r="A206" s="39"/>
      <c r="B206" s="40"/>
      <c r="C206" s="213" t="s">
        <v>526</v>
      </c>
      <c r="D206" s="213" t="s">
        <v>217</v>
      </c>
      <c r="E206" s="214" t="s">
        <v>3572</v>
      </c>
      <c r="F206" s="215" t="s">
        <v>2740</v>
      </c>
      <c r="G206" s="216" t="s">
        <v>523</v>
      </c>
      <c r="H206" s="217">
        <v>8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222</v>
      </c>
      <c r="AT206" s="224" t="s">
        <v>217</v>
      </c>
      <c r="AU206" s="224" t="s">
        <v>80</v>
      </c>
      <c r="AY206" s="18" t="s">
        <v>214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222</v>
      </c>
      <c r="BM206" s="224" t="s">
        <v>831</v>
      </c>
    </row>
    <row r="207" s="2" customFormat="1">
      <c r="A207" s="39"/>
      <c r="B207" s="40"/>
      <c r="C207" s="41"/>
      <c r="D207" s="226" t="s">
        <v>224</v>
      </c>
      <c r="E207" s="41"/>
      <c r="F207" s="227" t="s">
        <v>2740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224</v>
      </c>
      <c r="AU207" s="18" t="s">
        <v>80</v>
      </c>
    </row>
    <row r="208" s="2" customFormat="1" ht="16.5" customHeight="1">
      <c r="A208" s="39"/>
      <c r="B208" s="40"/>
      <c r="C208" s="213" t="s">
        <v>531</v>
      </c>
      <c r="D208" s="213" t="s">
        <v>217</v>
      </c>
      <c r="E208" s="214" t="s">
        <v>3616</v>
      </c>
      <c r="F208" s="215" t="s">
        <v>2742</v>
      </c>
      <c r="G208" s="216" t="s">
        <v>523</v>
      </c>
      <c r="H208" s="217">
        <v>1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222</v>
      </c>
      <c r="AT208" s="224" t="s">
        <v>217</v>
      </c>
      <c r="AU208" s="224" t="s">
        <v>80</v>
      </c>
      <c r="AY208" s="18" t="s">
        <v>214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222</v>
      </c>
      <c r="BM208" s="224" t="s">
        <v>839</v>
      </c>
    </row>
    <row r="209" s="2" customFormat="1">
      <c r="A209" s="39"/>
      <c r="B209" s="40"/>
      <c r="C209" s="41"/>
      <c r="D209" s="226" t="s">
        <v>224</v>
      </c>
      <c r="E209" s="41"/>
      <c r="F209" s="227" t="s">
        <v>2742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224</v>
      </c>
      <c r="AU209" s="18" t="s">
        <v>80</v>
      </c>
    </row>
    <row r="210" s="2" customFormat="1" ht="16.5" customHeight="1">
      <c r="A210" s="39"/>
      <c r="B210" s="40"/>
      <c r="C210" s="213" t="s">
        <v>539</v>
      </c>
      <c r="D210" s="213" t="s">
        <v>217</v>
      </c>
      <c r="E210" s="214" t="s">
        <v>3618</v>
      </c>
      <c r="F210" s="215" t="s">
        <v>2744</v>
      </c>
      <c r="G210" s="216" t="s">
        <v>523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222</v>
      </c>
      <c r="AT210" s="224" t="s">
        <v>217</v>
      </c>
      <c r="AU210" s="224" t="s">
        <v>80</v>
      </c>
      <c r="AY210" s="18" t="s">
        <v>214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222</v>
      </c>
      <c r="BM210" s="224" t="s">
        <v>847</v>
      </c>
    </row>
    <row r="211" s="2" customFormat="1">
      <c r="A211" s="39"/>
      <c r="B211" s="40"/>
      <c r="C211" s="41"/>
      <c r="D211" s="226" t="s">
        <v>224</v>
      </c>
      <c r="E211" s="41"/>
      <c r="F211" s="227" t="s">
        <v>2744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224</v>
      </c>
      <c r="AU211" s="18" t="s">
        <v>80</v>
      </c>
    </row>
    <row r="212" s="2" customFormat="1" ht="16.5" customHeight="1">
      <c r="A212" s="39"/>
      <c r="B212" s="40"/>
      <c r="C212" s="213" t="s">
        <v>544</v>
      </c>
      <c r="D212" s="213" t="s">
        <v>217</v>
      </c>
      <c r="E212" s="214" t="s">
        <v>3620</v>
      </c>
      <c r="F212" s="215" t="s">
        <v>2746</v>
      </c>
      <c r="G212" s="216" t="s">
        <v>523</v>
      </c>
      <c r="H212" s="217">
        <v>1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222</v>
      </c>
      <c r="AT212" s="224" t="s">
        <v>217</v>
      </c>
      <c r="AU212" s="224" t="s">
        <v>80</v>
      </c>
      <c r="AY212" s="18" t="s">
        <v>214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222</v>
      </c>
      <c r="BM212" s="224" t="s">
        <v>855</v>
      </c>
    </row>
    <row r="213" s="2" customFormat="1">
      <c r="A213" s="39"/>
      <c r="B213" s="40"/>
      <c r="C213" s="41"/>
      <c r="D213" s="226" t="s">
        <v>224</v>
      </c>
      <c r="E213" s="41"/>
      <c r="F213" s="227" t="s">
        <v>2746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224</v>
      </c>
      <c r="AU213" s="18" t="s">
        <v>80</v>
      </c>
    </row>
    <row r="214" s="2" customFormat="1" ht="16.5" customHeight="1">
      <c r="A214" s="39"/>
      <c r="B214" s="40"/>
      <c r="C214" s="213" t="s">
        <v>548</v>
      </c>
      <c r="D214" s="213" t="s">
        <v>217</v>
      </c>
      <c r="E214" s="214" t="s">
        <v>3622</v>
      </c>
      <c r="F214" s="215" t="s">
        <v>2748</v>
      </c>
      <c r="G214" s="216" t="s">
        <v>523</v>
      </c>
      <c r="H214" s="217">
        <v>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222</v>
      </c>
      <c r="AT214" s="224" t="s">
        <v>217</v>
      </c>
      <c r="AU214" s="224" t="s">
        <v>80</v>
      </c>
      <c r="AY214" s="18" t="s">
        <v>214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222</v>
      </c>
      <c r="BM214" s="224" t="s">
        <v>865</v>
      </c>
    </row>
    <row r="215" s="2" customFormat="1">
      <c r="A215" s="39"/>
      <c r="B215" s="40"/>
      <c r="C215" s="41"/>
      <c r="D215" s="226" t="s">
        <v>224</v>
      </c>
      <c r="E215" s="41"/>
      <c r="F215" s="227" t="s">
        <v>2748</v>
      </c>
      <c r="G215" s="41"/>
      <c r="H215" s="41"/>
      <c r="I215" s="228"/>
      <c r="J215" s="41"/>
      <c r="K215" s="41"/>
      <c r="L215" s="45"/>
      <c r="M215" s="255"/>
      <c r="N215" s="256"/>
      <c r="O215" s="257"/>
      <c r="P215" s="257"/>
      <c r="Q215" s="257"/>
      <c r="R215" s="257"/>
      <c r="S215" s="257"/>
      <c r="T215" s="258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224</v>
      </c>
      <c r="AU215" s="18" t="s">
        <v>80</v>
      </c>
    </row>
    <row r="216" s="2" customFormat="1" ht="6.96" customHeight="1">
      <c r="A216" s="39"/>
      <c r="B216" s="60"/>
      <c r="C216" s="61"/>
      <c r="D216" s="61"/>
      <c r="E216" s="61"/>
      <c r="F216" s="61"/>
      <c r="G216" s="61"/>
      <c r="H216" s="61"/>
      <c r="I216" s="61"/>
      <c r="J216" s="61"/>
      <c r="K216" s="61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mxHAz8zuWuY8tJiB/wF74UxlAWNfOzB/6SiXqEnXaAhGpgZnc1/IXiuqgI4jgQ9kej1rjh5LAveYioPt/sEx0g==" hashValue="7guZyE1pUtAE9PGZ+SDwCC8XwNIKotwC6HOzFsbbQ6VNKL6fs1ZDd4qXVaW12r1W5uM6dM+igMEAMKNlOZ1Y1w==" algorithmName="SHA-512" password="CC35"/>
  <autoFilter ref="C89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176</v>
      </c>
      <c r="L8" s="21"/>
    </row>
    <row r="9" s="2" customFormat="1" ht="16.5" customHeight="1">
      <c r="A9" s="39"/>
      <c r="B9" s="45"/>
      <c r="C9" s="39"/>
      <c r="D9" s="39"/>
      <c r="E9" s="144" t="s">
        <v>4616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5195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2596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2597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2596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2597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ROUND((SUM(BE90:BE215)),  2)</f>
        <v>0</v>
      </c>
      <c r="G35" s="39"/>
      <c r="H35" s="39"/>
      <c r="I35" s="158">
        <v>0.20999999999999999</v>
      </c>
      <c r="J35" s="157">
        <f>ROUND(((SUM(BE90:BE215))*I35),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ROUND((SUM(BF90:BF215)),  2)</f>
        <v>0</v>
      </c>
      <c r="G36" s="39"/>
      <c r="H36" s="39"/>
      <c r="I36" s="158">
        <v>0.12</v>
      </c>
      <c r="J36" s="157">
        <f>ROUND(((SUM(BF90:BF215))*I36),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ROUND((SUM(BG90:BG215)),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ROUND((SUM(BH90:BH215)),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ROUND((SUM(BI90:BI215)),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4616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D4.2.5.2 - PS255 - I - Psychiatrie - Měření a reulace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181</v>
      </c>
      <c r="D61" s="172"/>
      <c r="E61" s="172"/>
      <c r="F61" s="172"/>
      <c r="G61" s="172"/>
      <c r="H61" s="172"/>
      <c r="I61" s="172"/>
      <c r="J61" s="173" t="s">
        <v>182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183</v>
      </c>
    </row>
    <row r="64" s="9" customFormat="1" ht="24.96" customHeight="1">
      <c r="A64" s="9"/>
      <c r="B64" s="175"/>
      <c r="C64" s="176"/>
      <c r="D64" s="177" t="s">
        <v>5171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5172</v>
      </c>
      <c r="E65" s="178"/>
      <c r="F65" s="178"/>
      <c r="G65" s="178"/>
      <c r="H65" s="178"/>
      <c r="I65" s="178"/>
      <c r="J65" s="179">
        <f>J104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5173</v>
      </c>
      <c r="E66" s="178"/>
      <c r="F66" s="178"/>
      <c r="G66" s="178"/>
      <c r="H66" s="178"/>
      <c r="I66" s="178"/>
      <c r="J66" s="179">
        <f>J109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5174</v>
      </c>
      <c r="E67" s="178"/>
      <c r="F67" s="178"/>
      <c r="G67" s="178"/>
      <c r="H67" s="178"/>
      <c r="I67" s="178"/>
      <c r="J67" s="179">
        <f>J138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5175</v>
      </c>
      <c r="E68" s="178"/>
      <c r="F68" s="178"/>
      <c r="G68" s="178"/>
      <c r="H68" s="178"/>
      <c r="I68" s="178"/>
      <c r="J68" s="179">
        <f>J167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199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176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4616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178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D4.2.5.2 - PS255 - I - Psychiatrie - Měření a reulace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200</v>
      </c>
      <c r="D89" s="189" t="s">
        <v>58</v>
      </c>
      <c r="E89" s="189" t="s">
        <v>54</v>
      </c>
      <c r="F89" s="189" t="s">
        <v>55</v>
      </c>
      <c r="G89" s="189" t="s">
        <v>201</v>
      </c>
      <c r="H89" s="189" t="s">
        <v>202</v>
      </c>
      <c r="I89" s="189" t="s">
        <v>203</v>
      </c>
      <c r="J89" s="189" t="s">
        <v>182</v>
      </c>
      <c r="K89" s="190" t="s">
        <v>204</v>
      </c>
      <c r="L89" s="191"/>
      <c r="M89" s="93" t="s">
        <v>19</v>
      </c>
      <c r="N89" s="94" t="s">
        <v>43</v>
      </c>
      <c r="O89" s="94" t="s">
        <v>205</v>
      </c>
      <c r="P89" s="94" t="s">
        <v>206</v>
      </c>
      <c r="Q89" s="94" t="s">
        <v>207</v>
      </c>
      <c r="R89" s="94" t="s">
        <v>208</v>
      </c>
      <c r="S89" s="94" t="s">
        <v>209</v>
      </c>
      <c r="T89" s="95" t="s">
        <v>210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211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P91+P104+P109+P138+P167</f>
        <v>0</v>
      </c>
      <c r="Q90" s="97"/>
      <c r="R90" s="194">
        <f>R91+R104+R109+R138+R167</f>
        <v>0</v>
      </c>
      <c r="S90" s="97"/>
      <c r="T90" s="195">
        <f>T91+T104+T109+T138+T167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183</v>
      </c>
      <c r="BK90" s="196">
        <f>BK91+BK104+BK109+BK138+BK167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3461</v>
      </c>
      <c r="F91" s="200" t="s">
        <v>2603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SUM(P92:P103)</f>
        <v>0</v>
      </c>
      <c r="Q91" s="205"/>
      <c r="R91" s="206">
        <f>SUM(R92:R103)</f>
        <v>0</v>
      </c>
      <c r="S91" s="205"/>
      <c r="T91" s="207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214</v>
      </c>
      <c r="BK91" s="210">
        <f>SUM(BK92:BK103)</f>
        <v>0</v>
      </c>
    </row>
    <row r="92" s="2" customFormat="1" ht="16.5" customHeight="1">
      <c r="A92" s="39"/>
      <c r="B92" s="40"/>
      <c r="C92" s="213" t="s">
        <v>80</v>
      </c>
      <c r="D92" s="213" t="s">
        <v>217</v>
      </c>
      <c r="E92" s="214" t="s">
        <v>3463</v>
      </c>
      <c r="F92" s="215" t="s">
        <v>5176</v>
      </c>
      <c r="G92" s="216" t="s">
        <v>523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222</v>
      </c>
      <c r="AT92" s="224" t="s">
        <v>217</v>
      </c>
      <c r="AU92" s="224" t="s">
        <v>80</v>
      </c>
      <c r="AY92" s="18" t="s">
        <v>214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222</v>
      </c>
      <c r="BM92" s="224" t="s">
        <v>82</v>
      </c>
    </row>
    <row r="93" s="2" customFormat="1">
      <c r="A93" s="39"/>
      <c r="B93" s="40"/>
      <c r="C93" s="41"/>
      <c r="D93" s="226" t="s">
        <v>224</v>
      </c>
      <c r="E93" s="41"/>
      <c r="F93" s="227" t="s">
        <v>5176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224</v>
      </c>
      <c r="AU93" s="18" t="s">
        <v>80</v>
      </c>
    </row>
    <row r="94" s="2" customFormat="1" ht="16.5" customHeight="1">
      <c r="A94" s="39"/>
      <c r="B94" s="40"/>
      <c r="C94" s="213" t="s">
        <v>82</v>
      </c>
      <c r="D94" s="213" t="s">
        <v>217</v>
      </c>
      <c r="E94" s="214" t="s">
        <v>3465</v>
      </c>
      <c r="F94" s="215" t="s">
        <v>5177</v>
      </c>
      <c r="G94" s="216" t="s">
        <v>523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222</v>
      </c>
      <c r="AT94" s="224" t="s">
        <v>217</v>
      </c>
      <c r="AU94" s="224" t="s">
        <v>80</v>
      </c>
      <c r="AY94" s="18" t="s">
        <v>214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222</v>
      </c>
      <c r="BM94" s="224" t="s">
        <v>222</v>
      </c>
    </row>
    <row r="95" s="2" customFormat="1">
      <c r="A95" s="39"/>
      <c r="B95" s="40"/>
      <c r="C95" s="41"/>
      <c r="D95" s="226" t="s">
        <v>224</v>
      </c>
      <c r="E95" s="41"/>
      <c r="F95" s="227" t="s">
        <v>5177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224</v>
      </c>
      <c r="AU95" s="18" t="s">
        <v>80</v>
      </c>
    </row>
    <row r="96" s="2" customFormat="1" ht="16.5" customHeight="1">
      <c r="A96" s="39"/>
      <c r="B96" s="40"/>
      <c r="C96" s="213" t="s">
        <v>236</v>
      </c>
      <c r="D96" s="213" t="s">
        <v>217</v>
      </c>
      <c r="E96" s="214" t="s">
        <v>3467</v>
      </c>
      <c r="F96" s="215" t="s">
        <v>5178</v>
      </c>
      <c r="G96" s="216" t="s">
        <v>523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222</v>
      </c>
      <c r="AT96" s="224" t="s">
        <v>217</v>
      </c>
      <c r="AU96" s="224" t="s">
        <v>80</v>
      </c>
      <c r="AY96" s="18" t="s">
        <v>214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222</v>
      </c>
      <c r="BM96" s="224" t="s">
        <v>259</v>
      </c>
    </row>
    <row r="97" s="2" customFormat="1">
      <c r="A97" s="39"/>
      <c r="B97" s="40"/>
      <c r="C97" s="41"/>
      <c r="D97" s="226" t="s">
        <v>224</v>
      </c>
      <c r="E97" s="41"/>
      <c r="F97" s="227" t="s">
        <v>5178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224</v>
      </c>
      <c r="AU97" s="18" t="s">
        <v>80</v>
      </c>
    </row>
    <row r="98" s="2" customFormat="1" ht="16.5" customHeight="1">
      <c r="A98" s="39"/>
      <c r="B98" s="40"/>
      <c r="C98" s="213" t="s">
        <v>222</v>
      </c>
      <c r="D98" s="213" t="s">
        <v>217</v>
      </c>
      <c r="E98" s="214" t="s">
        <v>3469</v>
      </c>
      <c r="F98" s="215" t="s">
        <v>5179</v>
      </c>
      <c r="G98" s="216" t="s">
        <v>523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222</v>
      </c>
      <c r="AT98" s="224" t="s">
        <v>217</v>
      </c>
      <c r="AU98" s="224" t="s">
        <v>80</v>
      </c>
      <c r="AY98" s="18" t="s">
        <v>214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222</v>
      </c>
      <c r="BM98" s="224" t="s">
        <v>215</v>
      </c>
    </row>
    <row r="99" s="2" customFormat="1">
      <c r="A99" s="39"/>
      <c r="B99" s="40"/>
      <c r="C99" s="41"/>
      <c r="D99" s="226" t="s">
        <v>224</v>
      </c>
      <c r="E99" s="41"/>
      <c r="F99" s="227" t="s">
        <v>5179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224</v>
      </c>
      <c r="AU99" s="18" t="s">
        <v>80</v>
      </c>
    </row>
    <row r="100" s="2" customFormat="1" ht="16.5" customHeight="1">
      <c r="A100" s="39"/>
      <c r="B100" s="40"/>
      <c r="C100" s="213" t="s">
        <v>253</v>
      </c>
      <c r="D100" s="213" t="s">
        <v>217</v>
      </c>
      <c r="E100" s="214" t="s">
        <v>3471</v>
      </c>
      <c r="F100" s="215" t="s">
        <v>5180</v>
      </c>
      <c r="G100" s="216" t="s">
        <v>523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222</v>
      </c>
      <c r="AT100" s="224" t="s">
        <v>217</v>
      </c>
      <c r="AU100" s="224" t="s">
        <v>80</v>
      </c>
      <c r="AY100" s="18" t="s">
        <v>214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222</v>
      </c>
      <c r="BM100" s="224" t="s">
        <v>274</v>
      </c>
    </row>
    <row r="101" s="2" customFormat="1">
      <c r="A101" s="39"/>
      <c r="B101" s="40"/>
      <c r="C101" s="41"/>
      <c r="D101" s="226" t="s">
        <v>224</v>
      </c>
      <c r="E101" s="41"/>
      <c r="F101" s="227" t="s">
        <v>5180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224</v>
      </c>
      <c r="AU101" s="18" t="s">
        <v>80</v>
      </c>
    </row>
    <row r="102" s="2" customFormat="1" ht="37.8" customHeight="1">
      <c r="A102" s="39"/>
      <c r="B102" s="40"/>
      <c r="C102" s="213" t="s">
        <v>259</v>
      </c>
      <c r="D102" s="213" t="s">
        <v>217</v>
      </c>
      <c r="E102" s="214" t="s">
        <v>3636</v>
      </c>
      <c r="F102" s="215" t="s">
        <v>5181</v>
      </c>
      <c r="G102" s="216" t="s">
        <v>523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222</v>
      </c>
      <c r="AT102" s="224" t="s">
        <v>217</v>
      </c>
      <c r="AU102" s="224" t="s">
        <v>80</v>
      </c>
      <c r="AY102" s="18" t="s">
        <v>214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222</v>
      </c>
      <c r="BM102" s="224" t="s">
        <v>8</v>
      </c>
    </row>
    <row r="103" s="2" customFormat="1">
      <c r="A103" s="39"/>
      <c r="B103" s="40"/>
      <c r="C103" s="41"/>
      <c r="D103" s="226" t="s">
        <v>224</v>
      </c>
      <c r="E103" s="41"/>
      <c r="F103" s="227" t="s">
        <v>5182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224</v>
      </c>
      <c r="AU103" s="18" t="s">
        <v>80</v>
      </c>
    </row>
    <row r="104" s="12" customFormat="1" ht="25.92" customHeight="1">
      <c r="A104" s="12"/>
      <c r="B104" s="197"/>
      <c r="C104" s="198"/>
      <c r="D104" s="199" t="s">
        <v>72</v>
      </c>
      <c r="E104" s="200" t="s">
        <v>3570</v>
      </c>
      <c r="F104" s="200" t="s">
        <v>2607</v>
      </c>
      <c r="G104" s="198"/>
      <c r="H104" s="198"/>
      <c r="I104" s="201"/>
      <c r="J104" s="202">
        <f>BK104</f>
        <v>0</v>
      </c>
      <c r="K104" s="198"/>
      <c r="L104" s="203"/>
      <c r="M104" s="204"/>
      <c r="N104" s="205"/>
      <c r="O104" s="205"/>
      <c r="P104" s="206">
        <f>SUM(P105:P108)</f>
        <v>0</v>
      </c>
      <c r="Q104" s="205"/>
      <c r="R104" s="206">
        <f>SUM(R105:R108)</f>
        <v>0</v>
      </c>
      <c r="S104" s="205"/>
      <c r="T104" s="207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80</v>
      </c>
      <c r="AT104" s="209" t="s">
        <v>72</v>
      </c>
      <c r="AU104" s="209" t="s">
        <v>73</v>
      </c>
      <c r="AY104" s="208" t="s">
        <v>214</v>
      </c>
      <c r="BK104" s="210">
        <f>SUM(BK105:BK108)</f>
        <v>0</v>
      </c>
    </row>
    <row r="105" s="2" customFormat="1" ht="24.15" customHeight="1">
      <c r="A105" s="39"/>
      <c r="B105" s="40"/>
      <c r="C105" s="213" t="s">
        <v>263</v>
      </c>
      <c r="D105" s="213" t="s">
        <v>217</v>
      </c>
      <c r="E105" s="214" t="s">
        <v>3638</v>
      </c>
      <c r="F105" s="215" t="s">
        <v>5196</v>
      </c>
      <c r="G105" s="216" t="s">
        <v>523</v>
      </c>
      <c r="H105" s="217">
        <v>1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222</v>
      </c>
      <c r="AT105" s="224" t="s">
        <v>217</v>
      </c>
      <c r="AU105" s="224" t="s">
        <v>80</v>
      </c>
      <c r="AY105" s="18" t="s">
        <v>214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222</v>
      </c>
      <c r="BM105" s="224" t="s">
        <v>292</v>
      </c>
    </row>
    <row r="106" s="2" customFormat="1">
      <c r="A106" s="39"/>
      <c r="B106" s="40"/>
      <c r="C106" s="41"/>
      <c r="D106" s="226" t="s">
        <v>224</v>
      </c>
      <c r="E106" s="41"/>
      <c r="F106" s="227" t="s">
        <v>5196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224</v>
      </c>
      <c r="AU106" s="18" t="s">
        <v>80</v>
      </c>
    </row>
    <row r="107" s="2" customFormat="1" ht="16.5" customHeight="1">
      <c r="A107" s="39"/>
      <c r="B107" s="40"/>
      <c r="C107" s="213" t="s">
        <v>215</v>
      </c>
      <c r="D107" s="213" t="s">
        <v>217</v>
      </c>
      <c r="E107" s="214" t="s">
        <v>3477</v>
      </c>
      <c r="F107" s="215" t="s">
        <v>2778</v>
      </c>
      <c r="G107" s="216" t="s">
        <v>523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222</v>
      </c>
      <c r="AT107" s="224" t="s">
        <v>217</v>
      </c>
      <c r="AU107" s="224" t="s">
        <v>80</v>
      </c>
      <c r="AY107" s="18" t="s">
        <v>214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222</v>
      </c>
      <c r="BM107" s="224" t="s">
        <v>250</v>
      </c>
    </row>
    <row r="108" s="2" customFormat="1">
      <c r="A108" s="39"/>
      <c r="B108" s="40"/>
      <c r="C108" s="41"/>
      <c r="D108" s="226" t="s">
        <v>224</v>
      </c>
      <c r="E108" s="41"/>
      <c r="F108" s="227" t="s">
        <v>2778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224</v>
      </c>
      <c r="AU108" s="18" t="s">
        <v>80</v>
      </c>
    </row>
    <row r="109" s="12" customFormat="1" ht="25.92" customHeight="1">
      <c r="A109" s="12"/>
      <c r="B109" s="197"/>
      <c r="C109" s="198"/>
      <c r="D109" s="199" t="s">
        <v>72</v>
      </c>
      <c r="E109" s="200" t="s">
        <v>3678</v>
      </c>
      <c r="F109" s="200" t="s">
        <v>2612</v>
      </c>
      <c r="G109" s="198"/>
      <c r="H109" s="198"/>
      <c r="I109" s="201"/>
      <c r="J109" s="202">
        <f>BK109</f>
        <v>0</v>
      </c>
      <c r="K109" s="198"/>
      <c r="L109" s="203"/>
      <c r="M109" s="204"/>
      <c r="N109" s="205"/>
      <c r="O109" s="205"/>
      <c r="P109" s="206">
        <f>SUM(P110:P137)</f>
        <v>0</v>
      </c>
      <c r="Q109" s="205"/>
      <c r="R109" s="206">
        <f>SUM(R110:R137)</f>
        <v>0</v>
      </c>
      <c r="S109" s="205"/>
      <c r="T109" s="207">
        <f>SUM(T110:T137)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8" t="s">
        <v>80</v>
      </c>
      <c r="AT109" s="209" t="s">
        <v>72</v>
      </c>
      <c r="AU109" s="209" t="s">
        <v>73</v>
      </c>
      <c r="AY109" s="208" t="s">
        <v>214</v>
      </c>
      <c r="BK109" s="210">
        <f>SUM(BK110:BK137)</f>
        <v>0</v>
      </c>
    </row>
    <row r="110" s="2" customFormat="1" ht="16.5" customHeight="1">
      <c r="A110" s="39"/>
      <c r="B110" s="40"/>
      <c r="C110" s="213" t="s">
        <v>270</v>
      </c>
      <c r="D110" s="213" t="s">
        <v>217</v>
      </c>
      <c r="E110" s="214" t="s">
        <v>3480</v>
      </c>
      <c r="F110" s="215" t="s">
        <v>2618</v>
      </c>
      <c r="G110" s="216" t="s">
        <v>523</v>
      </c>
      <c r="H110" s="217">
        <v>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222</v>
      </c>
      <c r="AT110" s="224" t="s">
        <v>217</v>
      </c>
      <c r="AU110" s="224" t="s">
        <v>80</v>
      </c>
      <c r="AY110" s="18" t="s">
        <v>214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222</v>
      </c>
      <c r="BM110" s="224" t="s">
        <v>307</v>
      </c>
    </row>
    <row r="111" s="2" customFormat="1">
      <c r="A111" s="39"/>
      <c r="B111" s="40"/>
      <c r="C111" s="41"/>
      <c r="D111" s="226" t="s">
        <v>224</v>
      </c>
      <c r="E111" s="41"/>
      <c r="F111" s="227" t="s">
        <v>2618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224</v>
      </c>
      <c r="AU111" s="18" t="s">
        <v>80</v>
      </c>
    </row>
    <row r="112" s="2" customFormat="1" ht="24.15" customHeight="1">
      <c r="A112" s="39"/>
      <c r="B112" s="40"/>
      <c r="C112" s="213" t="s">
        <v>274</v>
      </c>
      <c r="D112" s="213" t="s">
        <v>217</v>
      </c>
      <c r="E112" s="214" t="s">
        <v>3640</v>
      </c>
      <c r="F112" s="215" t="s">
        <v>5197</v>
      </c>
      <c r="G112" s="216" t="s">
        <v>523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222</v>
      </c>
      <c r="AT112" s="224" t="s">
        <v>217</v>
      </c>
      <c r="AU112" s="224" t="s">
        <v>80</v>
      </c>
      <c r="AY112" s="18" t="s">
        <v>214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222</v>
      </c>
      <c r="BM112" s="224" t="s">
        <v>315</v>
      </c>
    </row>
    <row r="113" s="2" customFormat="1">
      <c r="A113" s="39"/>
      <c r="B113" s="40"/>
      <c r="C113" s="41"/>
      <c r="D113" s="226" t="s">
        <v>224</v>
      </c>
      <c r="E113" s="41"/>
      <c r="F113" s="227" t="s">
        <v>5197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224</v>
      </c>
      <c r="AU113" s="18" t="s">
        <v>80</v>
      </c>
    </row>
    <row r="114" s="2" customFormat="1" ht="16.5" customHeight="1">
      <c r="A114" s="39"/>
      <c r="B114" s="40"/>
      <c r="C114" s="213" t="s">
        <v>281</v>
      </c>
      <c r="D114" s="213" t="s">
        <v>217</v>
      </c>
      <c r="E114" s="214" t="s">
        <v>3487</v>
      </c>
      <c r="F114" s="215" t="s">
        <v>2626</v>
      </c>
      <c r="G114" s="216" t="s">
        <v>523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222</v>
      </c>
      <c r="AT114" s="224" t="s">
        <v>217</v>
      </c>
      <c r="AU114" s="224" t="s">
        <v>80</v>
      </c>
      <c r="AY114" s="18" t="s">
        <v>214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222</v>
      </c>
      <c r="BM114" s="224" t="s">
        <v>325</v>
      </c>
    </row>
    <row r="115" s="2" customFormat="1">
      <c r="A115" s="39"/>
      <c r="B115" s="40"/>
      <c r="C115" s="41"/>
      <c r="D115" s="226" t="s">
        <v>224</v>
      </c>
      <c r="E115" s="41"/>
      <c r="F115" s="227" t="s">
        <v>2627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224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217</v>
      </c>
      <c r="E116" s="214" t="s">
        <v>3489</v>
      </c>
      <c r="F116" s="215" t="s">
        <v>2629</v>
      </c>
      <c r="G116" s="216" t="s">
        <v>523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222</v>
      </c>
      <c r="AT116" s="224" t="s">
        <v>217</v>
      </c>
      <c r="AU116" s="224" t="s">
        <v>80</v>
      </c>
      <c r="AY116" s="18" t="s">
        <v>214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222</v>
      </c>
      <c r="BM116" s="224" t="s">
        <v>338</v>
      </c>
    </row>
    <row r="117" s="2" customFormat="1">
      <c r="A117" s="39"/>
      <c r="B117" s="40"/>
      <c r="C117" s="41"/>
      <c r="D117" s="226" t="s">
        <v>224</v>
      </c>
      <c r="E117" s="41"/>
      <c r="F117" s="227" t="s">
        <v>2629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224</v>
      </c>
      <c r="AU117" s="18" t="s">
        <v>80</v>
      </c>
    </row>
    <row r="118" s="2" customFormat="1" ht="16.5" customHeight="1">
      <c r="A118" s="39"/>
      <c r="B118" s="40"/>
      <c r="C118" s="213" t="s">
        <v>288</v>
      </c>
      <c r="D118" s="213" t="s">
        <v>217</v>
      </c>
      <c r="E118" s="214" t="s">
        <v>3491</v>
      </c>
      <c r="F118" s="215" t="s">
        <v>2780</v>
      </c>
      <c r="G118" s="216" t="s">
        <v>523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222</v>
      </c>
      <c r="AT118" s="224" t="s">
        <v>217</v>
      </c>
      <c r="AU118" s="224" t="s">
        <v>80</v>
      </c>
      <c r="AY118" s="18" t="s">
        <v>214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222</v>
      </c>
      <c r="BM118" s="224" t="s">
        <v>352</v>
      </c>
    </row>
    <row r="119" s="2" customFormat="1">
      <c r="A119" s="39"/>
      <c r="B119" s="40"/>
      <c r="C119" s="41"/>
      <c r="D119" s="226" t="s">
        <v>224</v>
      </c>
      <c r="E119" s="41"/>
      <c r="F119" s="227" t="s">
        <v>2780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80</v>
      </c>
    </row>
    <row r="120" s="2" customFormat="1" ht="16.5" customHeight="1">
      <c r="A120" s="39"/>
      <c r="B120" s="40"/>
      <c r="C120" s="213" t="s">
        <v>292</v>
      </c>
      <c r="D120" s="213" t="s">
        <v>217</v>
      </c>
      <c r="E120" s="214" t="s">
        <v>1513</v>
      </c>
      <c r="F120" s="215" t="s">
        <v>2781</v>
      </c>
      <c r="G120" s="216" t="s">
        <v>523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222</v>
      </c>
      <c r="AT120" s="224" t="s">
        <v>217</v>
      </c>
      <c r="AU120" s="224" t="s">
        <v>80</v>
      </c>
      <c r="AY120" s="18" t="s">
        <v>214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222</v>
      </c>
      <c r="BM120" s="224" t="s">
        <v>364</v>
      </c>
    </row>
    <row r="121" s="2" customFormat="1">
      <c r="A121" s="39"/>
      <c r="B121" s="40"/>
      <c r="C121" s="41"/>
      <c r="D121" s="226" t="s">
        <v>224</v>
      </c>
      <c r="E121" s="41"/>
      <c r="F121" s="227" t="s">
        <v>2781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224</v>
      </c>
      <c r="AU121" s="18" t="s">
        <v>80</v>
      </c>
    </row>
    <row r="122" s="2" customFormat="1" ht="16.5" customHeight="1">
      <c r="A122" s="39"/>
      <c r="B122" s="40"/>
      <c r="C122" s="213" t="s">
        <v>296</v>
      </c>
      <c r="D122" s="213" t="s">
        <v>217</v>
      </c>
      <c r="E122" s="214" t="s">
        <v>1499</v>
      </c>
      <c r="F122" s="215" t="s">
        <v>2635</v>
      </c>
      <c r="G122" s="216" t="s">
        <v>523</v>
      </c>
      <c r="H122" s="217">
        <v>0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222</v>
      </c>
      <c r="AT122" s="224" t="s">
        <v>217</v>
      </c>
      <c r="AU122" s="224" t="s">
        <v>80</v>
      </c>
      <c r="AY122" s="18" t="s">
        <v>214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222</v>
      </c>
      <c r="BM122" s="224" t="s">
        <v>372</v>
      </c>
    </row>
    <row r="123" s="2" customFormat="1">
      <c r="A123" s="39"/>
      <c r="B123" s="40"/>
      <c r="C123" s="41"/>
      <c r="D123" s="226" t="s">
        <v>224</v>
      </c>
      <c r="E123" s="41"/>
      <c r="F123" s="227" t="s">
        <v>2635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224</v>
      </c>
      <c r="AU123" s="18" t="s">
        <v>80</v>
      </c>
    </row>
    <row r="124" s="2" customFormat="1" ht="16.5" customHeight="1">
      <c r="A124" s="39"/>
      <c r="B124" s="40"/>
      <c r="C124" s="213" t="s">
        <v>250</v>
      </c>
      <c r="D124" s="213" t="s">
        <v>217</v>
      </c>
      <c r="E124" s="214" t="s">
        <v>3174</v>
      </c>
      <c r="F124" s="215" t="s">
        <v>2639</v>
      </c>
      <c r="G124" s="216" t="s">
        <v>523</v>
      </c>
      <c r="H124" s="217">
        <v>0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222</v>
      </c>
      <c r="AT124" s="224" t="s">
        <v>217</v>
      </c>
      <c r="AU124" s="224" t="s">
        <v>80</v>
      </c>
      <c r="AY124" s="18" t="s">
        <v>214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222</v>
      </c>
      <c r="BM124" s="224" t="s">
        <v>257</v>
      </c>
    </row>
    <row r="125" s="2" customFormat="1">
      <c r="A125" s="39"/>
      <c r="B125" s="40"/>
      <c r="C125" s="41"/>
      <c r="D125" s="226" t="s">
        <v>224</v>
      </c>
      <c r="E125" s="41"/>
      <c r="F125" s="227" t="s">
        <v>2639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224</v>
      </c>
      <c r="AU125" s="18" t="s">
        <v>80</v>
      </c>
    </row>
    <row r="126" s="2" customFormat="1" ht="16.5" customHeight="1">
      <c r="A126" s="39"/>
      <c r="B126" s="40"/>
      <c r="C126" s="213" t="s">
        <v>303</v>
      </c>
      <c r="D126" s="213" t="s">
        <v>217</v>
      </c>
      <c r="E126" s="214" t="s">
        <v>3493</v>
      </c>
      <c r="F126" s="215" t="s">
        <v>2641</v>
      </c>
      <c r="G126" s="216" t="s">
        <v>523</v>
      </c>
      <c r="H126" s="217">
        <v>0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222</v>
      </c>
      <c r="AT126" s="224" t="s">
        <v>217</v>
      </c>
      <c r="AU126" s="224" t="s">
        <v>80</v>
      </c>
      <c r="AY126" s="18" t="s">
        <v>214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222</v>
      </c>
      <c r="BM126" s="224" t="s">
        <v>395</v>
      </c>
    </row>
    <row r="127" s="2" customFormat="1">
      <c r="A127" s="39"/>
      <c r="B127" s="40"/>
      <c r="C127" s="41"/>
      <c r="D127" s="226" t="s">
        <v>224</v>
      </c>
      <c r="E127" s="41"/>
      <c r="F127" s="227" t="s">
        <v>2641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224</v>
      </c>
      <c r="AU127" s="18" t="s">
        <v>80</v>
      </c>
    </row>
    <row r="128" s="2" customFormat="1" ht="16.5" customHeight="1">
      <c r="A128" s="39"/>
      <c r="B128" s="40"/>
      <c r="C128" s="213" t="s">
        <v>307</v>
      </c>
      <c r="D128" s="213" t="s">
        <v>217</v>
      </c>
      <c r="E128" s="214" t="s">
        <v>3495</v>
      </c>
      <c r="F128" s="215" t="s">
        <v>2814</v>
      </c>
      <c r="G128" s="216" t="s">
        <v>523</v>
      </c>
      <c r="H128" s="217">
        <v>2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222</v>
      </c>
      <c r="AT128" s="224" t="s">
        <v>217</v>
      </c>
      <c r="AU128" s="224" t="s">
        <v>80</v>
      </c>
      <c r="AY128" s="18" t="s">
        <v>214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222</v>
      </c>
      <c r="BM128" s="224" t="s">
        <v>407</v>
      </c>
    </row>
    <row r="129" s="2" customFormat="1">
      <c r="A129" s="39"/>
      <c r="B129" s="40"/>
      <c r="C129" s="41"/>
      <c r="D129" s="226" t="s">
        <v>224</v>
      </c>
      <c r="E129" s="41"/>
      <c r="F129" s="227" t="s">
        <v>2814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224</v>
      </c>
      <c r="AU129" s="18" t="s">
        <v>80</v>
      </c>
    </row>
    <row r="130" s="2" customFormat="1" ht="16.5" customHeight="1">
      <c r="A130" s="39"/>
      <c r="B130" s="40"/>
      <c r="C130" s="213" t="s">
        <v>311</v>
      </c>
      <c r="D130" s="213" t="s">
        <v>217</v>
      </c>
      <c r="E130" s="214" t="s">
        <v>3497</v>
      </c>
      <c r="F130" s="215" t="s">
        <v>2645</v>
      </c>
      <c r="G130" s="216" t="s">
        <v>523</v>
      </c>
      <c r="H130" s="217">
        <v>0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222</v>
      </c>
      <c r="AT130" s="224" t="s">
        <v>217</v>
      </c>
      <c r="AU130" s="224" t="s">
        <v>80</v>
      </c>
      <c r="AY130" s="18" t="s">
        <v>214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222</v>
      </c>
      <c r="BM130" s="224" t="s">
        <v>421</v>
      </c>
    </row>
    <row r="131" s="2" customFormat="1">
      <c r="A131" s="39"/>
      <c r="B131" s="40"/>
      <c r="C131" s="41"/>
      <c r="D131" s="226" t="s">
        <v>224</v>
      </c>
      <c r="E131" s="41"/>
      <c r="F131" s="227" t="s">
        <v>2645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224</v>
      </c>
      <c r="AU131" s="18" t="s">
        <v>80</v>
      </c>
    </row>
    <row r="132" s="2" customFormat="1" ht="16.5" customHeight="1">
      <c r="A132" s="39"/>
      <c r="B132" s="40"/>
      <c r="C132" s="213" t="s">
        <v>315</v>
      </c>
      <c r="D132" s="213" t="s">
        <v>217</v>
      </c>
      <c r="E132" s="214" t="s">
        <v>3499</v>
      </c>
      <c r="F132" s="215" t="s">
        <v>2783</v>
      </c>
      <c r="G132" s="216" t="s">
        <v>523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222</v>
      </c>
      <c r="AT132" s="224" t="s">
        <v>217</v>
      </c>
      <c r="AU132" s="224" t="s">
        <v>80</v>
      </c>
      <c r="AY132" s="18" t="s">
        <v>214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222</v>
      </c>
      <c r="BM132" s="224" t="s">
        <v>433</v>
      </c>
    </row>
    <row r="133" s="2" customFormat="1">
      <c r="A133" s="39"/>
      <c r="B133" s="40"/>
      <c r="C133" s="41"/>
      <c r="D133" s="226" t="s">
        <v>224</v>
      </c>
      <c r="E133" s="41"/>
      <c r="F133" s="227" t="s">
        <v>2783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80</v>
      </c>
    </row>
    <row r="134" s="2" customFormat="1" ht="16.5" customHeight="1">
      <c r="A134" s="39"/>
      <c r="B134" s="40"/>
      <c r="C134" s="213" t="s">
        <v>7</v>
      </c>
      <c r="D134" s="213" t="s">
        <v>217</v>
      </c>
      <c r="E134" s="214" t="s">
        <v>3501</v>
      </c>
      <c r="F134" s="215" t="s">
        <v>2815</v>
      </c>
      <c r="G134" s="216" t="s">
        <v>523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222</v>
      </c>
      <c r="AT134" s="224" t="s">
        <v>217</v>
      </c>
      <c r="AU134" s="224" t="s">
        <v>80</v>
      </c>
      <c r="AY134" s="18" t="s">
        <v>214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222</v>
      </c>
      <c r="BM134" s="224" t="s">
        <v>443</v>
      </c>
    </row>
    <row r="135" s="2" customFormat="1">
      <c r="A135" s="39"/>
      <c r="B135" s="40"/>
      <c r="C135" s="41"/>
      <c r="D135" s="226" t="s">
        <v>224</v>
      </c>
      <c r="E135" s="41"/>
      <c r="F135" s="227" t="s">
        <v>2815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224</v>
      </c>
      <c r="AU135" s="18" t="s">
        <v>80</v>
      </c>
    </row>
    <row r="136" s="2" customFormat="1" ht="16.5" customHeight="1">
      <c r="A136" s="39"/>
      <c r="B136" s="40"/>
      <c r="C136" s="213" t="s">
        <v>325</v>
      </c>
      <c r="D136" s="213" t="s">
        <v>217</v>
      </c>
      <c r="E136" s="214" t="s">
        <v>3503</v>
      </c>
      <c r="F136" s="215" t="s">
        <v>2786</v>
      </c>
      <c r="G136" s="216" t="s">
        <v>523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222</v>
      </c>
      <c r="AT136" s="224" t="s">
        <v>217</v>
      </c>
      <c r="AU136" s="224" t="s">
        <v>80</v>
      </c>
      <c r="AY136" s="18" t="s">
        <v>214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222</v>
      </c>
      <c r="BM136" s="224" t="s">
        <v>455</v>
      </c>
    </row>
    <row r="137" s="2" customFormat="1">
      <c r="A137" s="39"/>
      <c r="B137" s="40"/>
      <c r="C137" s="41"/>
      <c r="D137" s="226" t="s">
        <v>224</v>
      </c>
      <c r="E137" s="41"/>
      <c r="F137" s="227" t="s">
        <v>2786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80</v>
      </c>
    </row>
    <row r="138" s="12" customFormat="1" ht="25.92" customHeight="1">
      <c r="A138" s="12"/>
      <c r="B138" s="197"/>
      <c r="C138" s="198"/>
      <c r="D138" s="199" t="s">
        <v>72</v>
      </c>
      <c r="E138" s="200" t="s">
        <v>5185</v>
      </c>
      <c r="F138" s="200" t="s">
        <v>2662</v>
      </c>
      <c r="G138" s="198"/>
      <c r="H138" s="198"/>
      <c r="I138" s="201"/>
      <c r="J138" s="202">
        <f>BK138</f>
        <v>0</v>
      </c>
      <c r="K138" s="198"/>
      <c r="L138" s="203"/>
      <c r="M138" s="204"/>
      <c r="N138" s="205"/>
      <c r="O138" s="205"/>
      <c r="P138" s="206">
        <f>SUM(P139:P166)</f>
        <v>0</v>
      </c>
      <c r="Q138" s="205"/>
      <c r="R138" s="206">
        <f>SUM(R139:R166)</f>
        <v>0</v>
      </c>
      <c r="S138" s="205"/>
      <c r="T138" s="207">
        <f>SUM(T139:T166)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80</v>
      </c>
      <c r="AT138" s="209" t="s">
        <v>72</v>
      </c>
      <c r="AU138" s="209" t="s">
        <v>73</v>
      </c>
      <c r="AY138" s="208" t="s">
        <v>214</v>
      </c>
      <c r="BK138" s="210">
        <f>SUM(BK139:BK166)</f>
        <v>0</v>
      </c>
    </row>
    <row r="139" s="2" customFormat="1" ht="16.5" customHeight="1">
      <c r="A139" s="39"/>
      <c r="B139" s="40"/>
      <c r="C139" s="213" t="s">
        <v>331</v>
      </c>
      <c r="D139" s="213" t="s">
        <v>217</v>
      </c>
      <c r="E139" s="214" t="s">
        <v>3505</v>
      </c>
      <c r="F139" s="215" t="s">
        <v>2666</v>
      </c>
      <c r="G139" s="216" t="s">
        <v>523</v>
      </c>
      <c r="H139" s="217">
        <v>0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222</v>
      </c>
      <c r="AT139" s="224" t="s">
        <v>217</v>
      </c>
      <c r="AU139" s="224" t="s">
        <v>80</v>
      </c>
      <c r="AY139" s="18" t="s">
        <v>214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222</v>
      </c>
      <c r="BM139" s="224" t="s">
        <v>464</v>
      </c>
    </row>
    <row r="140" s="2" customFormat="1">
      <c r="A140" s="39"/>
      <c r="B140" s="40"/>
      <c r="C140" s="41"/>
      <c r="D140" s="226" t="s">
        <v>224</v>
      </c>
      <c r="E140" s="41"/>
      <c r="F140" s="227" t="s">
        <v>2666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80</v>
      </c>
    </row>
    <row r="141" s="2" customFormat="1" ht="16.5" customHeight="1">
      <c r="A141" s="39"/>
      <c r="B141" s="40"/>
      <c r="C141" s="213" t="s">
        <v>338</v>
      </c>
      <c r="D141" s="213" t="s">
        <v>217</v>
      </c>
      <c r="E141" s="214" t="s">
        <v>3507</v>
      </c>
      <c r="F141" s="215" t="s">
        <v>2668</v>
      </c>
      <c r="G141" s="216" t="s">
        <v>523</v>
      </c>
      <c r="H141" s="217">
        <v>7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222</v>
      </c>
      <c r="AT141" s="224" t="s">
        <v>217</v>
      </c>
      <c r="AU141" s="224" t="s">
        <v>80</v>
      </c>
      <c r="AY141" s="18" t="s">
        <v>214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222</v>
      </c>
      <c r="BM141" s="224" t="s">
        <v>476</v>
      </c>
    </row>
    <row r="142" s="2" customFormat="1">
      <c r="A142" s="39"/>
      <c r="B142" s="40"/>
      <c r="C142" s="41"/>
      <c r="D142" s="226" t="s">
        <v>224</v>
      </c>
      <c r="E142" s="41"/>
      <c r="F142" s="227" t="s">
        <v>2668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80</v>
      </c>
    </row>
    <row r="143" s="2" customFormat="1" ht="16.5" customHeight="1">
      <c r="A143" s="39"/>
      <c r="B143" s="40"/>
      <c r="C143" s="213" t="s">
        <v>346</v>
      </c>
      <c r="D143" s="213" t="s">
        <v>217</v>
      </c>
      <c r="E143" s="214" t="s">
        <v>3509</v>
      </c>
      <c r="F143" s="215" t="s">
        <v>2670</v>
      </c>
      <c r="G143" s="216" t="s">
        <v>523</v>
      </c>
      <c r="H143" s="217">
        <v>7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222</v>
      </c>
      <c r="AT143" s="224" t="s">
        <v>217</v>
      </c>
      <c r="AU143" s="224" t="s">
        <v>80</v>
      </c>
      <c r="AY143" s="18" t="s">
        <v>214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222</v>
      </c>
      <c r="BM143" s="224" t="s">
        <v>488</v>
      </c>
    </row>
    <row r="144" s="2" customFormat="1">
      <c r="A144" s="39"/>
      <c r="B144" s="40"/>
      <c r="C144" s="41"/>
      <c r="D144" s="226" t="s">
        <v>224</v>
      </c>
      <c r="E144" s="41"/>
      <c r="F144" s="227" t="s">
        <v>2670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80</v>
      </c>
    </row>
    <row r="145" s="2" customFormat="1" ht="16.5" customHeight="1">
      <c r="A145" s="39"/>
      <c r="B145" s="40"/>
      <c r="C145" s="213" t="s">
        <v>352</v>
      </c>
      <c r="D145" s="213" t="s">
        <v>217</v>
      </c>
      <c r="E145" s="214" t="s">
        <v>3642</v>
      </c>
      <c r="F145" s="215" t="s">
        <v>2672</v>
      </c>
      <c r="G145" s="216" t="s">
        <v>603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222</v>
      </c>
      <c r="AT145" s="224" t="s">
        <v>217</v>
      </c>
      <c r="AU145" s="224" t="s">
        <v>80</v>
      </c>
      <c r="AY145" s="18" t="s">
        <v>214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222</v>
      </c>
      <c r="BM145" s="224" t="s">
        <v>501</v>
      </c>
    </row>
    <row r="146" s="2" customFormat="1">
      <c r="A146" s="39"/>
      <c r="B146" s="40"/>
      <c r="C146" s="41"/>
      <c r="D146" s="226" t="s">
        <v>224</v>
      </c>
      <c r="E146" s="41"/>
      <c r="F146" s="227" t="s">
        <v>2672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80</v>
      </c>
    </row>
    <row r="147" s="2" customFormat="1" ht="16.5" customHeight="1">
      <c r="A147" s="39"/>
      <c r="B147" s="40"/>
      <c r="C147" s="213" t="s">
        <v>358</v>
      </c>
      <c r="D147" s="213" t="s">
        <v>217</v>
      </c>
      <c r="E147" s="214" t="s">
        <v>3513</v>
      </c>
      <c r="F147" s="215" t="s">
        <v>2674</v>
      </c>
      <c r="G147" s="216" t="s">
        <v>220</v>
      </c>
      <c r="H147" s="217">
        <v>17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222</v>
      </c>
      <c r="AT147" s="224" t="s">
        <v>217</v>
      </c>
      <c r="AU147" s="224" t="s">
        <v>80</v>
      </c>
      <c r="AY147" s="18" t="s">
        <v>214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222</v>
      </c>
      <c r="BM147" s="224" t="s">
        <v>514</v>
      </c>
    </row>
    <row r="148" s="2" customFormat="1">
      <c r="A148" s="39"/>
      <c r="B148" s="40"/>
      <c r="C148" s="41"/>
      <c r="D148" s="226" t="s">
        <v>224</v>
      </c>
      <c r="E148" s="41"/>
      <c r="F148" s="227" t="s">
        <v>2674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224</v>
      </c>
      <c r="AU148" s="18" t="s">
        <v>80</v>
      </c>
    </row>
    <row r="149" s="2" customFormat="1" ht="16.5" customHeight="1">
      <c r="A149" s="39"/>
      <c r="B149" s="40"/>
      <c r="C149" s="213" t="s">
        <v>364</v>
      </c>
      <c r="D149" s="213" t="s">
        <v>217</v>
      </c>
      <c r="E149" s="214" t="s">
        <v>3644</v>
      </c>
      <c r="F149" s="215" t="s">
        <v>2676</v>
      </c>
      <c r="G149" s="216" t="s">
        <v>603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222</v>
      </c>
      <c r="AT149" s="224" t="s">
        <v>217</v>
      </c>
      <c r="AU149" s="224" t="s">
        <v>80</v>
      </c>
      <c r="AY149" s="18" t="s">
        <v>214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222</v>
      </c>
      <c r="BM149" s="224" t="s">
        <v>526</v>
      </c>
    </row>
    <row r="150" s="2" customFormat="1">
      <c r="A150" s="39"/>
      <c r="B150" s="40"/>
      <c r="C150" s="41"/>
      <c r="D150" s="226" t="s">
        <v>224</v>
      </c>
      <c r="E150" s="41"/>
      <c r="F150" s="227" t="s">
        <v>2676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80</v>
      </c>
    </row>
    <row r="151" s="2" customFormat="1" ht="16.5" customHeight="1">
      <c r="A151" s="39"/>
      <c r="B151" s="40"/>
      <c r="C151" s="213" t="s">
        <v>368</v>
      </c>
      <c r="D151" s="213" t="s">
        <v>217</v>
      </c>
      <c r="E151" s="214" t="s">
        <v>3517</v>
      </c>
      <c r="F151" s="215" t="s">
        <v>2787</v>
      </c>
      <c r="G151" s="216" t="s">
        <v>220</v>
      </c>
      <c r="H151" s="217">
        <v>8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222</v>
      </c>
      <c r="AT151" s="224" t="s">
        <v>217</v>
      </c>
      <c r="AU151" s="224" t="s">
        <v>80</v>
      </c>
      <c r="AY151" s="18" t="s">
        <v>214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222</v>
      </c>
      <c r="BM151" s="224" t="s">
        <v>539</v>
      </c>
    </row>
    <row r="152" s="2" customFormat="1">
      <c r="A152" s="39"/>
      <c r="B152" s="40"/>
      <c r="C152" s="41"/>
      <c r="D152" s="226" t="s">
        <v>224</v>
      </c>
      <c r="E152" s="41"/>
      <c r="F152" s="227" t="s">
        <v>2787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224</v>
      </c>
      <c r="AU152" s="18" t="s">
        <v>80</v>
      </c>
    </row>
    <row r="153" s="2" customFormat="1" ht="16.5" customHeight="1">
      <c r="A153" s="39"/>
      <c r="B153" s="40"/>
      <c r="C153" s="213" t="s">
        <v>372</v>
      </c>
      <c r="D153" s="213" t="s">
        <v>217</v>
      </c>
      <c r="E153" s="214" t="s">
        <v>3519</v>
      </c>
      <c r="F153" s="215" t="s">
        <v>2682</v>
      </c>
      <c r="G153" s="216" t="s">
        <v>220</v>
      </c>
      <c r="H153" s="217">
        <v>8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222</v>
      </c>
      <c r="AT153" s="224" t="s">
        <v>217</v>
      </c>
      <c r="AU153" s="224" t="s">
        <v>80</v>
      </c>
      <c r="AY153" s="18" t="s">
        <v>214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222</v>
      </c>
      <c r="BM153" s="224" t="s">
        <v>548</v>
      </c>
    </row>
    <row r="154" s="2" customFormat="1">
      <c r="A154" s="39"/>
      <c r="B154" s="40"/>
      <c r="C154" s="41"/>
      <c r="D154" s="226" t="s">
        <v>224</v>
      </c>
      <c r="E154" s="41"/>
      <c r="F154" s="227" t="s">
        <v>2682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224</v>
      </c>
      <c r="AU154" s="18" t="s">
        <v>80</v>
      </c>
    </row>
    <row r="155" s="2" customFormat="1" ht="16.5" customHeight="1">
      <c r="A155" s="39"/>
      <c r="B155" s="40"/>
      <c r="C155" s="213" t="s">
        <v>376</v>
      </c>
      <c r="D155" s="213" t="s">
        <v>217</v>
      </c>
      <c r="E155" s="214" t="s">
        <v>3521</v>
      </c>
      <c r="F155" s="215" t="s">
        <v>2686</v>
      </c>
      <c r="G155" s="216" t="s">
        <v>220</v>
      </c>
      <c r="H155" s="217">
        <v>7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222</v>
      </c>
      <c r="AT155" s="224" t="s">
        <v>217</v>
      </c>
      <c r="AU155" s="224" t="s">
        <v>80</v>
      </c>
      <c r="AY155" s="18" t="s">
        <v>214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222</v>
      </c>
      <c r="BM155" s="224" t="s">
        <v>563</v>
      </c>
    </row>
    <row r="156" s="2" customFormat="1">
      <c r="A156" s="39"/>
      <c r="B156" s="40"/>
      <c r="C156" s="41"/>
      <c r="D156" s="226" t="s">
        <v>224</v>
      </c>
      <c r="E156" s="41"/>
      <c r="F156" s="227" t="s">
        <v>2686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224</v>
      </c>
      <c r="AU156" s="18" t="s">
        <v>80</v>
      </c>
    </row>
    <row r="157" s="2" customFormat="1" ht="16.5" customHeight="1">
      <c r="A157" s="39"/>
      <c r="B157" s="40"/>
      <c r="C157" s="213" t="s">
        <v>257</v>
      </c>
      <c r="D157" s="213" t="s">
        <v>217</v>
      </c>
      <c r="E157" s="214" t="s">
        <v>3177</v>
      </c>
      <c r="F157" s="215" t="s">
        <v>2688</v>
      </c>
      <c r="G157" s="216" t="s">
        <v>220</v>
      </c>
      <c r="H157" s="217">
        <v>19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222</v>
      </c>
      <c r="AT157" s="224" t="s">
        <v>217</v>
      </c>
      <c r="AU157" s="224" t="s">
        <v>80</v>
      </c>
      <c r="AY157" s="18" t="s">
        <v>214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222</v>
      </c>
      <c r="BM157" s="224" t="s">
        <v>334</v>
      </c>
    </row>
    <row r="158" s="2" customFormat="1">
      <c r="A158" s="39"/>
      <c r="B158" s="40"/>
      <c r="C158" s="41"/>
      <c r="D158" s="226" t="s">
        <v>224</v>
      </c>
      <c r="E158" s="41"/>
      <c r="F158" s="227" t="s">
        <v>2688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80</v>
      </c>
    </row>
    <row r="159" s="2" customFormat="1" ht="16.5" customHeight="1">
      <c r="A159" s="39"/>
      <c r="B159" s="40"/>
      <c r="C159" s="213" t="s">
        <v>389</v>
      </c>
      <c r="D159" s="213" t="s">
        <v>217</v>
      </c>
      <c r="E159" s="214" t="s">
        <v>3181</v>
      </c>
      <c r="F159" s="215" t="s">
        <v>2690</v>
      </c>
      <c r="G159" s="216" t="s">
        <v>220</v>
      </c>
      <c r="H159" s="217">
        <v>22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222</v>
      </c>
      <c r="AT159" s="224" t="s">
        <v>217</v>
      </c>
      <c r="AU159" s="224" t="s">
        <v>80</v>
      </c>
      <c r="AY159" s="18" t="s">
        <v>214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222</v>
      </c>
      <c r="BM159" s="224" t="s">
        <v>582</v>
      </c>
    </row>
    <row r="160" s="2" customFormat="1">
      <c r="A160" s="39"/>
      <c r="B160" s="40"/>
      <c r="C160" s="41"/>
      <c r="D160" s="226" t="s">
        <v>224</v>
      </c>
      <c r="E160" s="41"/>
      <c r="F160" s="227" t="s">
        <v>2690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80</v>
      </c>
    </row>
    <row r="161" s="2" customFormat="1" ht="16.5" customHeight="1">
      <c r="A161" s="39"/>
      <c r="B161" s="40"/>
      <c r="C161" s="213" t="s">
        <v>395</v>
      </c>
      <c r="D161" s="213" t="s">
        <v>217</v>
      </c>
      <c r="E161" s="214" t="s">
        <v>3523</v>
      </c>
      <c r="F161" s="215" t="s">
        <v>2692</v>
      </c>
      <c r="G161" s="216" t="s">
        <v>220</v>
      </c>
      <c r="H161" s="217">
        <v>8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222</v>
      </c>
      <c r="AT161" s="224" t="s">
        <v>217</v>
      </c>
      <c r="AU161" s="224" t="s">
        <v>80</v>
      </c>
      <c r="AY161" s="18" t="s">
        <v>214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222</v>
      </c>
      <c r="BM161" s="224" t="s">
        <v>594</v>
      </c>
    </row>
    <row r="162" s="2" customFormat="1">
      <c r="A162" s="39"/>
      <c r="B162" s="40"/>
      <c r="C162" s="41"/>
      <c r="D162" s="226" t="s">
        <v>224</v>
      </c>
      <c r="E162" s="41"/>
      <c r="F162" s="227" t="s">
        <v>2692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224</v>
      </c>
      <c r="AU162" s="18" t="s">
        <v>80</v>
      </c>
    </row>
    <row r="163" s="2" customFormat="1" ht="16.5" customHeight="1">
      <c r="A163" s="39"/>
      <c r="B163" s="40"/>
      <c r="C163" s="213" t="s">
        <v>401</v>
      </c>
      <c r="D163" s="213" t="s">
        <v>217</v>
      </c>
      <c r="E163" s="214" t="s">
        <v>3525</v>
      </c>
      <c r="F163" s="215" t="s">
        <v>2694</v>
      </c>
      <c r="G163" s="216" t="s">
        <v>220</v>
      </c>
      <c r="H163" s="217">
        <v>7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222</v>
      </c>
      <c r="AT163" s="224" t="s">
        <v>217</v>
      </c>
      <c r="AU163" s="224" t="s">
        <v>80</v>
      </c>
      <c r="AY163" s="18" t="s">
        <v>214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222</v>
      </c>
      <c r="BM163" s="224" t="s">
        <v>606</v>
      </c>
    </row>
    <row r="164" s="2" customFormat="1">
      <c r="A164" s="39"/>
      <c r="B164" s="40"/>
      <c r="C164" s="41"/>
      <c r="D164" s="226" t="s">
        <v>224</v>
      </c>
      <c r="E164" s="41"/>
      <c r="F164" s="227" t="s">
        <v>2694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80</v>
      </c>
    </row>
    <row r="165" s="2" customFormat="1" ht="16.5" customHeight="1">
      <c r="A165" s="39"/>
      <c r="B165" s="40"/>
      <c r="C165" s="213" t="s">
        <v>407</v>
      </c>
      <c r="D165" s="213" t="s">
        <v>217</v>
      </c>
      <c r="E165" s="214" t="s">
        <v>3527</v>
      </c>
      <c r="F165" s="215" t="s">
        <v>2698</v>
      </c>
      <c r="G165" s="216" t="s">
        <v>220</v>
      </c>
      <c r="H165" s="217">
        <v>14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222</v>
      </c>
      <c r="AT165" s="224" t="s">
        <v>217</v>
      </c>
      <c r="AU165" s="224" t="s">
        <v>80</v>
      </c>
      <c r="AY165" s="18" t="s">
        <v>214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222</v>
      </c>
      <c r="BM165" s="224" t="s">
        <v>616</v>
      </c>
    </row>
    <row r="166" s="2" customFormat="1">
      <c r="A166" s="39"/>
      <c r="B166" s="40"/>
      <c r="C166" s="41"/>
      <c r="D166" s="226" t="s">
        <v>224</v>
      </c>
      <c r="E166" s="41"/>
      <c r="F166" s="227" t="s">
        <v>2698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224</v>
      </c>
      <c r="AU166" s="18" t="s">
        <v>80</v>
      </c>
    </row>
    <row r="167" s="12" customFormat="1" ht="25.92" customHeight="1">
      <c r="A167" s="12"/>
      <c r="B167" s="197"/>
      <c r="C167" s="198"/>
      <c r="D167" s="199" t="s">
        <v>72</v>
      </c>
      <c r="E167" s="200" t="s">
        <v>5186</v>
      </c>
      <c r="F167" s="200" t="s">
        <v>2699</v>
      </c>
      <c r="G167" s="198"/>
      <c r="H167" s="198"/>
      <c r="I167" s="201"/>
      <c r="J167" s="202">
        <f>BK167</f>
        <v>0</v>
      </c>
      <c r="K167" s="198"/>
      <c r="L167" s="203"/>
      <c r="M167" s="204"/>
      <c r="N167" s="205"/>
      <c r="O167" s="205"/>
      <c r="P167" s="206">
        <f>SUM(P168:P215)</f>
        <v>0</v>
      </c>
      <c r="Q167" s="205"/>
      <c r="R167" s="206">
        <f>SUM(R168:R215)</f>
        <v>0</v>
      </c>
      <c r="S167" s="205"/>
      <c r="T167" s="207">
        <f>SUM(T168:T215)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80</v>
      </c>
      <c r="AT167" s="209" t="s">
        <v>72</v>
      </c>
      <c r="AU167" s="209" t="s">
        <v>73</v>
      </c>
      <c r="AY167" s="208" t="s">
        <v>214</v>
      </c>
      <c r="BK167" s="210">
        <f>SUM(BK168:BK215)</f>
        <v>0</v>
      </c>
    </row>
    <row r="168" s="2" customFormat="1" ht="24.15" customHeight="1">
      <c r="A168" s="39"/>
      <c r="B168" s="40"/>
      <c r="C168" s="213" t="s">
        <v>413</v>
      </c>
      <c r="D168" s="213" t="s">
        <v>217</v>
      </c>
      <c r="E168" s="214" t="s">
        <v>3598</v>
      </c>
      <c r="F168" s="215" t="s">
        <v>2788</v>
      </c>
      <c r="G168" s="216" t="s">
        <v>603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222</v>
      </c>
      <c r="AT168" s="224" t="s">
        <v>217</v>
      </c>
      <c r="AU168" s="224" t="s">
        <v>80</v>
      </c>
      <c r="AY168" s="18" t="s">
        <v>214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222</v>
      </c>
      <c r="BM168" s="224" t="s">
        <v>628</v>
      </c>
    </row>
    <row r="169" s="2" customFormat="1">
      <c r="A169" s="39"/>
      <c r="B169" s="40"/>
      <c r="C169" s="41"/>
      <c r="D169" s="226" t="s">
        <v>224</v>
      </c>
      <c r="E169" s="41"/>
      <c r="F169" s="227" t="s">
        <v>2788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224</v>
      </c>
      <c r="AU169" s="18" t="s">
        <v>80</v>
      </c>
    </row>
    <row r="170" s="2" customFormat="1" ht="16.5" customHeight="1">
      <c r="A170" s="39"/>
      <c r="B170" s="40"/>
      <c r="C170" s="213" t="s">
        <v>421</v>
      </c>
      <c r="D170" s="213" t="s">
        <v>217</v>
      </c>
      <c r="E170" s="214" t="s">
        <v>3531</v>
      </c>
      <c r="F170" s="215" t="s">
        <v>2703</v>
      </c>
      <c r="G170" s="216" t="s">
        <v>603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222</v>
      </c>
      <c r="AT170" s="224" t="s">
        <v>217</v>
      </c>
      <c r="AU170" s="224" t="s">
        <v>80</v>
      </c>
      <c r="AY170" s="18" t="s">
        <v>214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222</v>
      </c>
      <c r="BM170" s="224" t="s">
        <v>640</v>
      </c>
    </row>
    <row r="171" s="2" customFormat="1">
      <c r="A171" s="39"/>
      <c r="B171" s="40"/>
      <c r="C171" s="41"/>
      <c r="D171" s="226" t="s">
        <v>224</v>
      </c>
      <c r="E171" s="41"/>
      <c r="F171" s="227" t="s">
        <v>2703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224</v>
      </c>
      <c r="AU171" s="18" t="s">
        <v>80</v>
      </c>
    </row>
    <row r="172" s="2" customFormat="1" ht="24.15" customHeight="1">
      <c r="A172" s="39"/>
      <c r="B172" s="40"/>
      <c r="C172" s="213" t="s">
        <v>428</v>
      </c>
      <c r="D172" s="213" t="s">
        <v>217</v>
      </c>
      <c r="E172" s="214" t="s">
        <v>3533</v>
      </c>
      <c r="F172" s="215" t="s">
        <v>2705</v>
      </c>
      <c r="G172" s="216" t="s">
        <v>603</v>
      </c>
      <c r="H172" s="217">
        <v>0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44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222</v>
      </c>
      <c r="AT172" s="224" t="s">
        <v>217</v>
      </c>
      <c r="AU172" s="224" t="s">
        <v>80</v>
      </c>
      <c r="AY172" s="18" t="s">
        <v>214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222</v>
      </c>
      <c r="BM172" s="224" t="s">
        <v>652</v>
      </c>
    </row>
    <row r="173" s="2" customFormat="1">
      <c r="A173" s="39"/>
      <c r="B173" s="40"/>
      <c r="C173" s="41"/>
      <c r="D173" s="226" t="s">
        <v>224</v>
      </c>
      <c r="E173" s="41"/>
      <c r="F173" s="227" t="s">
        <v>2705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224</v>
      </c>
      <c r="AU173" s="18" t="s">
        <v>80</v>
      </c>
    </row>
    <row r="174" s="2" customFormat="1" ht="16.5" customHeight="1">
      <c r="A174" s="39"/>
      <c r="B174" s="40"/>
      <c r="C174" s="213" t="s">
        <v>433</v>
      </c>
      <c r="D174" s="213" t="s">
        <v>217</v>
      </c>
      <c r="E174" s="214" t="s">
        <v>3535</v>
      </c>
      <c r="F174" s="215" t="s">
        <v>2789</v>
      </c>
      <c r="G174" s="216" t="s">
        <v>603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222</v>
      </c>
      <c r="AT174" s="224" t="s">
        <v>217</v>
      </c>
      <c r="AU174" s="224" t="s">
        <v>80</v>
      </c>
      <c r="AY174" s="18" t="s">
        <v>214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222</v>
      </c>
      <c r="BM174" s="224" t="s">
        <v>664</v>
      </c>
    </row>
    <row r="175" s="2" customFormat="1">
      <c r="A175" s="39"/>
      <c r="B175" s="40"/>
      <c r="C175" s="41"/>
      <c r="D175" s="226" t="s">
        <v>224</v>
      </c>
      <c r="E175" s="41"/>
      <c r="F175" s="227" t="s">
        <v>2789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224</v>
      </c>
      <c r="AU175" s="18" t="s">
        <v>80</v>
      </c>
    </row>
    <row r="176" s="2" customFormat="1" ht="16.5" customHeight="1">
      <c r="A176" s="39"/>
      <c r="B176" s="40"/>
      <c r="C176" s="213" t="s">
        <v>439</v>
      </c>
      <c r="D176" s="213" t="s">
        <v>217</v>
      </c>
      <c r="E176" s="214" t="s">
        <v>3537</v>
      </c>
      <c r="F176" s="215" t="s">
        <v>2709</v>
      </c>
      <c r="G176" s="216" t="s">
        <v>603</v>
      </c>
      <c r="H176" s="217">
        <v>0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44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222</v>
      </c>
      <c r="AT176" s="224" t="s">
        <v>217</v>
      </c>
      <c r="AU176" s="224" t="s">
        <v>80</v>
      </c>
      <c r="AY176" s="18" t="s">
        <v>214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222</v>
      </c>
      <c r="BM176" s="224" t="s">
        <v>677</v>
      </c>
    </row>
    <row r="177" s="2" customFormat="1">
      <c r="A177" s="39"/>
      <c r="B177" s="40"/>
      <c r="C177" s="41"/>
      <c r="D177" s="226" t="s">
        <v>224</v>
      </c>
      <c r="E177" s="41"/>
      <c r="F177" s="227" t="s">
        <v>2709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224</v>
      </c>
      <c r="AU177" s="18" t="s">
        <v>80</v>
      </c>
    </row>
    <row r="178" s="2" customFormat="1" ht="16.5" customHeight="1">
      <c r="A178" s="39"/>
      <c r="B178" s="40"/>
      <c r="C178" s="213" t="s">
        <v>443</v>
      </c>
      <c r="D178" s="213" t="s">
        <v>217</v>
      </c>
      <c r="E178" s="214" t="s">
        <v>3600</v>
      </c>
      <c r="F178" s="215" t="s">
        <v>2711</v>
      </c>
      <c r="G178" s="216" t="s">
        <v>603</v>
      </c>
      <c r="H178" s="217">
        <v>1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44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222</v>
      </c>
      <c r="AT178" s="224" t="s">
        <v>217</v>
      </c>
      <c r="AU178" s="224" t="s">
        <v>80</v>
      </c>
      <c r="AY178" s="18" t="s">
        <v>214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222</v>
      </c>
      <c r="BM178" s="224" t="s">
        <v>690</v>
      </c>
    </row>
    <row r="179" s="2" customFormat="1">
      <c r="A179" s="39"/>
      <c r="B179" s="40"/>
      <c r="C179" s="41"/>
      <c r="D179" s="226" t="s">
        <v>224</v>
      </c>
      <c r="E179" s="41"/>
      <c r="F179" s="227" t="s">
        <v>2711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224</v>
      </c>
      <c r="AU179" s="18" t="s">
        <v>80</v>
      </c>
    </row>
    <row r="180" s="2" customFormat="1" ht="16.5" customHeight="1">
      <c r="A180" s="39"/>
      <c r="B180" s="40"/>
      <c r="C180" s="213" t="s">
        <v>449</v>
      </c>
      <c r="D180" s="213" t="s">
        <v>217</v>
      </c>
      <c r="E180" s="214" t="s">
        <v>3541</v>
      </c>
      <c r="F180" s="215" t="s">
        <v>2713</v>
      </c>
      <c r="G180" s="216" t="s">
        <v>523</v>
      </c>
      <c r="H180" s="217">
        <v>16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222</v>
      </c>
      <c r="AT180" s="224" t="s">
        <v>217</v>
      </c>
      <c r="AU180" s="224" t="s">
        <v>80</v>
      </c>
      <c r="AY180" s="18" t="s">
        <v>214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222</v>
      </c>
      <c r="BM180" s="224" t="s">
        <v>700</v>
      </c>
    </row>
    <row r="181" s="2" customFormat="1">
      <c r="A181" s="39"/>
      <c r="B181" s="40"/>
      <c r="C181" s="41"/>
      <c r="D181" s="226" t="s">
        <v>224</v>
      </c>
      <c r="E181" s="41"/>
      <c r="F181" s="227" t="s">
        <v>2713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224</v>
      </c>
      <c r="AU181" s="18" t="s">
        <v>80</v>
      </c>
    </row>
    <row r="182" s="2" customFormat="1" ht="16.5" customHeight="1">
      <c r="A182" s="39"/>
      <c r="B182" s="40"/>
      <c r="C182" s="213" t="s">
        <v>455</v>
      </c>
      <c r="D182" s="213" t="s">
        <v>217</v>
      </c>
      <c r="E182" s="214" t="s">
        <v>3543</v>
      </c>
      <c r="F182" s="215" t="s">
        <v>2715</v>
      </c>
      <c r="G182" s="216" t="s">
        <v>523</v>
      </c>
      <c r="H182" s="217">
        <v>2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44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222</v>
      </c>
      <c r="AT182" s="224" t="s">
        <v>217</v>
      </c>
      <c r="AU182" s="224" t="s">
        <v>80</v>
      </c>
      <c r="AY182" s="18" t="s">
        <v>214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80</v>
      </c>
      <c r="BK182" s="225">
        <f>ROUND(I182*H182,2)</f>
        <v>0</v>
      </c>
      <c r="BL182" s="18" t="s">
        <v>222</v>
      </c>
      <c r="BM182" s="224" t="s">
        <v>709</v>
      </c>
    </row>
    <row r="183" s="2" customFormat="1">
      <c r="A183" s="39"/>
      <c r="B183" s="40"/>
      <c r="C183" s="41"/>
      <c r="D183" s="226" t="s">
        <v>224</v>
      </c>
      <c r="E183" s="41"/>
      <c r="F183" s="227" t="s">
        <v>2715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224</v>
      </c>
      <c r="AU183" s="18" t="s">
        <v>80</v>
      </c>
    </row>
    <row r="184" s="2" customFormat="1" ht="16.5" customHeight="1">
      <c r="A184" s="39"/>
      <c r="B184" s="40"/>
      <c r="C184" s="213" t="s">
        <v>459</v>
      </c>
      <c r="D184" s="213" t="s">
        <v>217</v>
      </c>
      <c r="E184" s="214" t="s">
        <v>3602</v>
      </c>
      <c r="F184" s="215" t="s">
        <v>2717</v>
      </c>
      <c r="G184" s="216" t="s">
        <v>523</v>
      </c>
      <c r="H184" s="217">
        <v>1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222</v>
      </c>
      <c r="AT184" s="224" t="s">
        <v>217</v>
      </c>
      <c r="AU184" s="224" t="s">
        <v>80</v>
      </c>
      <c r="AY184" s="18" t="s">
        <v>214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222</v>
      </c>
      <c r="BM184" s="224" t="s">
        <v>722</v>
      </c>
    </row>
    <row r="185" s="2" customFormat="1">
      <c r="A185" s="39"/>
      <c r="B185" s="40"/>
      <c r="C185" s="41"/>
      <c r="D185" s="226" t="s">
        <v>224</v>
      </c>
      <c r="E185" s="41"/>
      <c r="F185" s="227" t="s">
        <v>2717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224</v>
      </c>
      <c r="AU185" s="18" t="s">
        <v>80</v>
      </c>
    </row>
    <row r="186" s="2" customFormat="1" ht="33" customHeight="1">
      <c r="A186" s="39"/>
      <c r="B186" s="40"/>
      <c r="C186" s="213" t="s">
        <v>464</v>
      </c>
      <c r="D186" s="213" t="s">
        <v>217</v>
      </c>
      <c r="E186" s="214" t="s">
        <v>3548</v>
      </c>
      <c r="F186" s="215" t="s">
        <v>2719</v>
      </c>
      <c r="G186" s="216" t="s">
        <v>2720</v>
      </c>
      <c r="H186" s="217">
        <v>7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222</v>
      </c>
      <c r="AT186" s="224" t="s">
        <v>217</v>
      </c>
      <c r="AU186" s="224" t="s">
        <v>80</v>
      </c>
      <c r="AY186" s="18" t="s">
        <v>214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222</v>
      </c>
      <c r="BM186" s="224" t="s">
        <v>732</v>
      </c>
    </row>
    <row r="187" s="2" customFormat="1">
      <c r="A187" s="39"/>
      <c r="B187" s="40"/>
      <c r="C187" s="41"/>
      <c r="D187" s="226" t="s">
        <v>224</v>
      </c>
      <c r="E187" s="41"/>
      <c r="F187" s="227" t="s">
        <v>2719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224</v>
      </c>
      <c r="AU187" s="18" t="s">
        <v>80</v>
      </c>
    </row>
    <row r="188" s="2" customFormat="1" ht="24.15" customHeight="1">
      <c r="A188" s="39"/>
      <c r="B188" s="40"/>
      <c r="C188" s="213" t="s">
        <v>470</v>
      </c>
      <c r="D188" s="213" t="s">
        <v>217</v>
      </c>
      <c r="E188" s="214" t="s">
        <v>3550</v>
      </c>
      <c r="F188" s="215" t="s">
        <v>2722</v>
      </c>
      <c r="G188" s="216" t="s">
        <v>603</v>
      </c>
      <c r="H188" s="217">
        <v>0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222</v>
      </c>
      <c r="AT188" s="224" t="s">
        <v>217</v>
      </c>
      <c r="AU188" s="224" t="s">
        <v>80</v>
      </c>
      <c r="AY188" s="18" t="s">
        <v>214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222</v>
      </c>
      <c r="BM188" s="224" t="s">
        <v>742</v>
      </c>
    </row>
    <row r="189" s="2" customFormat="1">
      <c r="A189" s="39"/>
      <c r="B189" s="40"/>
      <c r="C189" s="41"/>
      <c r="D189" s="226" t="s">
        <v>224</v>
      </c>
      <c r="E189" s="41"/>
      <c r="F189" s="227" t="s">
        <v>2722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224</v>
      </c>
      <c r="AU189" s="18" t="s">
        <v>80</v>
      </c>
    </row>
    <row r="190" s="2" customFormat="1" ht="24.15" customHeight="1">
      <c r="A190" s="39"/>
      <c r="B190" s="40"/>
      <c r="C190" s="213" t="s">
        <v>476</v>
      </c>
      <c r="D190" s="213" t="s">
        <v>217</v>
      </c>
      <c r="E190" s="214" t="s">
        <v>3553</v>
      </c>
      <c r="F190" s="215" t="s">
        <v>2792</v>
      </c>
      <c r="G190" s="216" t="s">
        <v>523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222</v>
      </c>
      <c r="AT190" s="224" t="s">
        <v>217</v>
      </c>
      <c r="AU190" s="224" t="s">
        <v>80</v>
      </c>
      <c r="AY190" s="18" t="s">
        <v>214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222</v>
      </c>
      <c r="BM190" s="224" t="s">
        <v>754</v>
      </c>
    </row>
    <row r="191" s="2" customFormat="1">
      <c r="A191" s="39"/>
      <c r="B191" s="40"/>
      <c r="C191" s="41"/>
      <c r="D191" s="226" t="s">
        <v>224</v>
      </c>
      <c r="E191" s="41"/>
      <c r="F191" s="227" t="s">
        <v>2792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224</v>
      </c>
      <c r="AU191" s="18" t="s">
        <v>80</v>
      </c>
    </row>
    <row r="192" s="2" customFormat="1" ht="16.5" customHeight="1">
      <c r="A192" s="39"/>
      <c r="B192" s="40"/>
      <c r="C192" s="213" t="s">
        <v>482</v>
      </c>
      <c r="D192" s="213" t="s">
        <v>217</v>
      </c>
      <c r="E192" s="214" t="s">
        <v>3604</v>
      </c>
      <c r="F192" s="215" t="s">
        <v>2726</v>
      </c>
      <c r="G192" s="216" t="s">
        <v>523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222</v>
      </c>
      <c r="AT192" s="224" t="s">
        <v>217</v>
      </c>
      <c r="AU192" s="224" t="s">
        <v>80</v>
      </c>
      <c r="AY192" s="18" t="s">
        <v>214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222</v>
      </c>
      <c r="BM192" s="224" t="s">
        <v>762</v>
      </c>
    </row>
    <row r="193" s="2" customFormat="1">
      <c r="A193" s="39"/>
      <c r="B193" s="40"/>
      <c r="C193" s="41"/>
      <c r="D193" s="226" t="s">
        <v>224</v>
      </c>
      <c r="E193" s="41"/>
      <c r="F193" s="227" t="s">
        <v>2726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224</v>
      </c>
      <c r="AU193" s="18" t="s">
        <v>80</v>
      </c>
    </row>
    <row r="194" s="2" customFormat="1" ht="24.15" customHeight="1">
      <c r="A194" s="39"/>
      <c r="B194" s="40"/>
      <c r="C194" s="213" t="s">
        <v>488</v>
      </c>
      <c r="D194" s="213" t="s">
        <v>217</v>
      </c>
      <c r="E194" s="214" t="s">
        <v>3606</v>
      </c>
      <c r="F194" s="215" t="s">
        <v>2728</v>
      </c>
      <c r="G194" s="216" t="s">
        <v>603</v>
      </c>
      <c r="H194" s="217">
        <v>1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222</v>
      </c>
      <c r="AT194" s="224" t="s">
        <v>217</v>
      </c>
      <c r="AU194" s="224" t="s">
        <v>80</v>
      </c>
      <c r="AY194" s="18" t="s">
        <v>214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222</v>
      </c>
      <c r="BM194" s="224" t="s">
        <v>772</v>
      </c>
    </row>
    <row r="195" s="2" customFormat="1">
      <c r="A195" s="39"/>
      <c r="B195" s="40"/>
      <c r="C195" s="41"/>
      <c r="D195" s="226" t="s">
        <v>224</v>
      </c>
      <c r="E195" s="41"/>
      <c r="F195" s="227" t="s">
        <v>2728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224</v>
      </c>
      <c r="AU195" s="18" t="s">
        <v>80</v>
      </c>
    </row>
    <row r="196" s="2" customFormat="1" ht="16.5" customHeight="1">
      <c r="A196" s="39"/>
      <c r="B196" s="40"/>
      <c r="C196" s="213" t="s">
        <v>493</v>
      </c>
      <c r="D196" s="213" t="s">
        <v>217</v>
      </c>
      <c r="E196" s="214" t="s">
        <v>3608</v>
      </c>
      <c r="F196" s="215" t="s">
        <v>2730</v>
      </c>
      <c r="G196" s="216" t="s">
        <v>603</v>
      </c>
      <c r="H196" s="217">
        <v>1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222</v>
      </c>
      <c r="AT196" s="224" t="s">
        <v>217</v>
      </c>
      <c r="AU196" s="224" t="s">
        <v>80</v>
      </c>
      <c r="AY196" s="18" t="s">
        <v>214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222</v>
      </c>
      <c r="BM196" s="224" t="s">
        <v>780</v>
      </c>
    </row>
    <row r="197" s="2" customFormat="1">
      <c r="A197" s="39"/>
      <c r="B197" s="40"/>
      <c r="C197" s="41"/>
      <c r="D197" s="226" t="s">
        <v>224</v>
      </c>
      <c r="E197" s="41"/>
      <c r="F197" s="227" t="s">
        <v>2730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224</v>
      </c>
      <c r="AU197" s="18" t="s">
        <v>80</v>
      </c>
    </row>
    <row r="198" s="2" customFormat="1" ht="16.5" customHeight="1">
      <c r="A198" s="39"/>
      <c r="B198" s="40"/>
      <c r="C198" s="213" t="s">
        <v>501</v>
      </c>
      <c r="D198" s="213" t="s">
        <v>217</v>
      </c>
      <c r="E198" s="214" t="s">
        <v>3610</v>
      </c>
      <c r="F198" s="215" t="s">
        <v>2732</v>
      </c>
      <c r="G198" s="216" t="s">
        <v>523</v>
      </c>
      <c r="H198" s="217">
        <v>1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222</v>
      </c>
      <c r="AT198" s="224" t="s">
        <v>217</v>
      </c>
      <c r="AU198" s="224" t="s">
        <v>80</v>
      </c>
      <c r="AY198" s="18" t="s">
        <v>214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222</v>
      </c>
      <c r="BM198" s="224" t="s">
        <v>790</v>
      </c>
    </row>
    <row r="199" s="2" customFormat="1">
      <c r="A199" s="39"/>
      <c r="B199" s="40"/>
      <c r="C199" s="41"/>
      <c r="D199" s="226" t="s">
        <v>224</v>
      </c>
      <c r="E199" s="41"/>
      <c r="F199" s="227" t="s">
        <v>2732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224</v>
      </c>
      <c r="AU199" s="18" t="s">
        <v>80</v>
      </c>
    </row>
    <row r="200" s="2" customFormat="1" ht="37.8" customHeight="1">
      <c r="A200" s="39"/>
      <c r="B200" s="40"/>
      <c r="C200" s="213" t="s">
        <v>510</v>
      </c>
      <c r="D200" s="213" t="s">
        <v>217</v>
      </c>
      <c r="E200" s="214" t="s">
        <v>3612</v>
      </c>
      <c r="F200" s="215" t="s">
        <v>2734</v>
      </c>
      <c r="G200" s="216" t="s">
        <v>2720</v>
      </c>
      <c r="H200" s="217">
        <v>7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222</v>
      </c>
      <c r="AT200" s="224" t="s">
        <v>217</v>
      </c>
      <c r="AU200" s="224" t="s">
        <v>80</v>
      </c>
      <c r="AY200" s="18" t="s">
        <v>214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222</v>
      </c>
      <c r="BM200" s="224" t="s">
        <v>801</v>
      </c>
    </row>
    <row r="201" s="2" customFormat="1">
      <c r="A201" s="39"/>
      <c r="B201" s="40"/>
      <c r="C201" s="41"/>
      <c r="D201" s="226" t="s">
        <v>224</v>
      </c>
      <c r="E201" s="41"/>
      <c r="F201" s="227" t="s">
        <v>2734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224</v>
      </c>
      <c r="AU201" s="18" t="s">
        <v>80</v>
      </c>
    </row>
    <row r="202" s="2" customFormat="1" ht="16.5" customHeight="1">
      <c r="A202" s="39"/>
      <c r="B202" s="40"/>
      <c r="C202" s="213" t="s">
        <v>514</v>
      </c>
      <c r="D202" s="213" t="s">
        <v>217</v>
      </c>
      <c r="E202" s="214" t="s">
        <v>3634</v>
      </c>
      <c r="F202" s="215" t="s">
        <v>2736</v>
      </c>
      <c r="G202" s="216" t="s">
        <v>603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222</v>
      </c>
      <c r="AT202" s="224" t="s">
        <v>217</v>
      </c>
      <c r="AU202" s="224" t="s">
        <v>80</v>
      </c>
      <c r="AY202" s="18" t="s">
        <v>214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222</v>
      </c>
      <c r="BM202" s="224" t="s">
        <v>813</v>
      </c>
    </row>
    <row r="203" s="2" customFormat="1">
      <c r="A203" s="39"/>
      <c r="B203" s="40"/>
      <c r="C203" s="41"/>
      <c r="D203" s="226" t="s">
        <v>224</v>
      </c>
      <c r="E203" s="41"/>
      <c r="F203" s="227" t="s">
        <v>2736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224</v>
      </c>
      <c r="AU203" s="18" t="s">
        <v>80</v>
      </c>
    </row>
    <row r="204" s="2" customFormat="1" ht="16.5" customHeight="1">
      <c r="A204" s="39"/>
      <c r="B204" s="40"/>
      <c r="C204" s="213" t="s">
        <v>520</v>
      </c>
      <c r="D204" s="213" t="s">
        <v>217</v>
      </c>
      <c r="E204" s="214" t="s">
        <v>3568</v>
      </c>
      <c r="F204" s="215" t="s">
        <v>2738</v>
      </c>
      <c r="G204" s="216" t="s">
        <v>523</v>
      </c>
      <c r="H204" s="217">
        <v>16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222</v>
      </c>
      <c r="AT204" s="224" t="s">
        <v>217</v>
      </c>
      <c r="AU204" s="224" t="s">
        <v>80</v>
      </c>
      <c r="AY204" s="18" t="s">
        <v>214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222</v>
      </c>
      <c r="BM204" s="224" t="s">
        <v>821</v>
      </c>
    </row>
    <row r="205" s="2" customFormat="1">
      <c r="A205" s="39"/>
      <c r="B205" s="40"/>
      <c r="C205" s="41"/>
      <c r="D205" s="226" t="s">
        <v>224</v>
      </c>
      <c r="E205" s="41"/>
      <c r="F205" s="227" t="s">
        <v>2738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224</v>
      </c>
      <c r="AU205" s="18" t="s">
        <v>80</v>
      </c>
    </row>
    <row r="206" s="2" customFormat="1" ht="16.5" customHeight="1">
      <c r="A206" s="39"/>
      <c r="B206" s="40"/>
      <c r="C206" s="213" t="s">
        <v>526</v>
      </c>
      <c r="D206" s="213" t="s">
        <v>217</v>
      </c>
      <c r="E206" s="214" t="s">
        <v>3572</v>
      </c>
      <c r="F206" s="215" t="s">
        <v>2740</v>
      </c>
      <c r="G206" s="216" t="s">
        <v>523</v>
      </c>
      <c r="H206" s="217">
        <v>6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222</v>
      </c>
      <c r="AT206" s="224" t="s">
        <v>217</v>
      </c>
      <c r="AU206" s="224" t="s">
        <v>80</v>
      </c>
      <c r="AY206" s="18" t="s">
        <v>214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222</v>
      </c>
      <c r="BM206" s="224" t="s">
        <v>831</v>
      </c>
    </row>
    <row r="207" s="2" customFormat="1">
      <c r="A207" s="39"/>
      <c r="B207" s="40"/>
      <c r="C207" s="41"/>
      <c r="D207" s="226" t="s">
        <v>224</v>
      </c>
      <c r="E207" s="41"/>
      <c r="F207" s="227" t="s">
        <v>2740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224</v>
      </c>
      <c r="AU207" s="18" t="s">
        <v>80</v>
      </c>
    </row>
    <row r="208" s="2" customFormat="1" ht="16.5" customHeight="1">
      <c r="A208" s="39"/>
      <c r="B208" s="40"/>
      <c r="C208" s="213" t="s">
        <v>531</v>
      </c>
      <c r="D208" s="213" t="s">
        <v>217</v>
      </c>
      <c r="E208" s="214" t="s">
        <v>3616</v>
      </c>
      <c r="F208" s="215" t="s">
        <v>2742</v>
      </c>
      <c r="G208" s="216" t="s">
        <v>523</v>
      </c>
      <c r="H208" s="217">
        <v>1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222</v>
      </c>
      <c r="AT208" s="224" t="s">
        <v>217</v>
      </c>
      <c r="AU208" s="224" t="s">
        <v>80</v>
      </c>
      <c r="AY208" s="18" t="s">
        <v>214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222</v>
      </c>
      <c r="BM208" s="224" t="s">
        <v>839</v>
      </c>
    </row>
    <row r="209" s="2" customFormat="1">
      <c r="A209" s="39"/>
      <c r="B209" s="40"/>
      <c r="C209" s="41"/>
      <c r="D209" s="226" t="s">
        <v>224</v>
      </c>
      <c r="E209" s="41"/>
      <c r="F209" s="227" t="s">
        <v>2742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224</v>
      </c>
      <c r="AU209" s="18" t="s">
        <v>80</v>
      </c>
    </row>
    <row r="210" s="2" customFormat="1" ht="16.5" customHeight="1">
      <c r="A210" s="39"/>
      <c r="B210" s="40"/>
      <c r="C210" s="213" t="s">
        <v>539</v>
      </c>
      <c r="D210" s="213" t="s">
        <v>217</v>
      </c>
      <c r="E210" s="214" t="s">
        <v>3618</v>
      </c>
      <c r="F210" s="215" t="s">
        <v>2744</v>
      </c>
      <c r="G210" s="216" t="s">
        <v>523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222</v>
      </c>
      <c r="AT210" s="224" t="s">
        <v>217</v>
      </c>
      <c r="AU210" s="224" t="s">
        <v>80</v>
      </c>
      <c r="AY210" s="18" t="s">
        <v>214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222</v>
      </c>
      <c r="BM210" s="224" t="s">
        <v>847</v>
      </c>
    </row>
    <row r="211" s="2" customFormat="1">
      <c r="A211" s="39"/>
      <c r="B211" s="40"/>
      <c r="C211" s="41"/>
      <c r="D211" s="226" t="s">
        <v>224</v>
      </c>
      <c r="E211" s="41"/>
      <c r="F211" s="227" t="s">
        <v>2744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224</v>
      </c>
      <c r="AU211" s="18" t="s">
        <v>80</v>
      </c>
    </row>
    <row r="212" s="2" customFormat="1" ht="16.5" customHeight="1">
      <c r="A212" s="39"/>
      <c r="B212" s="40"/>
      <c r="C212" s="213" t="s">
        <v>544</v>
      </c>
      <c r="D212" s="213" t="s">
        <v>217</v>
      </c>
      <c r="E212" s="214" t="s">
        <v>3620</v>
      </c>
      <c r="F212" s="215" t="s">
        <v>2746</v>
      </c>
      <c r="G212" s="216" t="s">
        <v>523</v>
      </c>
      <c r="H212" s="217">
        <v>1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222</v>
      </c>
      <c r="AT212" s="224" t="s">
        <v>217</v>
      </c>
      <c r="AU212" s="224" t="s">
        <v>80</v>
      </c>
      <c r="AY212" s="18" t="s">
        <v>214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222</v>
      </c>
      <c r="BM212" s="224" t="s">
        <v>855</v>
      </c>
    </row>
    <row r="213" s="2" customFormat="1">
      <c r="A213" s="39"/>
      <c r="B213" s="40"/>
      <c r="C213" s="41"/>
      <c r="D213" s="226" t="s">
        <v>224</v>
      </c>
      <c r="E213" s="41"/>
      <c r="F213" s="227" t="s">
        <v>2746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224</v>
      </c>
      <c r="AU213" s="18" t="s">
        <v>80</v>
      </c>
    </row>
    <row r="214" s="2" customFormat="1" ht="16.5" customHeight="1">
      <c r="A214" s="39"/>
      <c r="B214" s="40"/>
      <c r="C214" s="213" t="s">
        <v>548</v>
      </c>
      <c r="D214" s="213" t="s">
        <v>217</v>
      </c>
      <c r="E214" s="214" t="s">
        <v>3622</v>
      </c>
      <c r="F214" s="215" t="s">
        <v>2748</v>
      </c>
      <c r="G214" s="216" t="s">
        <v>523</v>
      </c>
      <c r="H214" s="217">
        <v>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222</v>
      </c>
      <c r="AT214" s="224" t="s">
        <v>217</v>
      </c>
      <c r="AU214" s="224" t="s">
        <v>80</v>
      </c>
      <c r="AY214" s="18" t="s">
        <v>214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222</v>
      </c>
      <c r="BM214" s="224" t="s">
        <v>865</v>
      </c>
    </row>
    <row r="215" s="2" customFormat="1">
      <c r="A215" s="39"/>
      <c r="B215" s="40"/>
      <c r="C215" s="41"/>
      <c r="D215" s="226" t="s">
        <v>224</v>
      </c>
      <c r="E215" s="41"/>
      <c r="F215" s="227" t="s">
        <v>2748</v>
      </c>
      <c r="G215" s="41"/>
      <c r="H215" s="41"/>
      <c r="I215" s="228"/>
      <c r="J215" s="41"/>
      <c r="K215" s="41"/>
      <c r="L215" s="45"/>
      <c r="M215" s="255"/>
      <c r="N215" s="256"/>
      <c r="O215" s="257"/>
      <c r="P215" s="257"/>
      <c r="Q215" s="257"/>
      <c r="R215" s="257"/>
      <c r="S215" s="257"/>
      <c r="T215" s="258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224</v>
      </c>
      <c r="AU215" s="18" t="s">
        <v>80</v>
      </c>
    </row>
    <row r="216" s="2" customFormat="1" ht="6.96" customHeight="1">
      <c r="A216" s="39"/>
      <c r="B216" s="60"/>
      <c r="C216" s="61"/>
      <c r="D216" s="61"/>
      <c r="E216" s="61"/>
      <c r="F216" s="61"/>
      <c r="G216" s="61"/>
      <c r="H216" s="61"/>
      <c r="I216" s="61"/>
      <c r="J216" s="61"/>
      <c r="K216" s="61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o34zOlO0jyBa8hO0QVKvyuiUjQN+LPpRzPJjs1d7kdR5zXKVf6oEWwg34J0Xv7ke4BKk+Gf3GZyLE/9GODKbbw==" hashValue="QCcuCLlKKiMrARNINhMnw9kh7UdfgUqntpJx1MxhC7hJCjgL0SJCNa93lcPZ+LL6Aw13XY/2KJldaIEwJ91pZQ==" algorithmName="SHA-512" password="CC35"/>
  <autoFilter ref="C89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176</v>
      </c>
      <c r="L8" s="21"/>
    </row>
    <row r="9" s="2" customFormat="1" ht="16.5" customHeight="1">
      <c r="A9" s="39"/>
      <c r="B9" s="45"/>
      <c r="C9" s="39"/>
      <c r="D9" s="39"/>
      <c r="E9" s="144" t="s">
        <v>4616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178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5198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2596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2597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2596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2597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ROUND((SUM(BE90:BE215)),  2)</f>
        <v>0</v>
      </c>
      <c r="G35" s="39"/>
      <c r="H35" s="39"/>
      <c r="I35" s="158">
        <v>0.20999999999999999</v>
      </c>
      <c r="J35" s="157">
        <f>ROUND(((SUM(BE90:BE215))*I35),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ROUND((SUM(BF90:BF215)),  2)</f>
        <v>0</v>
      </c>
      <c r="G36" s="39"/>
      <c r="H36" s="39"/>
      <c r="I36" s="158">
        <v>0.12</v>
      </c>
      <c r="J36" s="157">
        <f>ROUND(((SUM(BF90:BF215))*I36),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ROUND((SUM(BG90:BG215)),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ROUND((SUM(BH90:BH215)),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ROUND((SUM(BI90:BI215)),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180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176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4616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178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D4.2.6.2 - PS256 - J - Stravovací - Měření a reulace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181</v>
      </c>
      <c r="D61" s="172"/>
      <c r="E61" s="172"/>
      <c r="F61" s="172"/>
      <c r="G61" s="172"/>
      <c r="H61" s="172"/>
      <c r="I61" s="172"/>
      <c r="J61" s="173" t="s">
        <v>182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183</v>
      </c>
    </row>
    <row r="64" s="9" customFormat="1" ht="24.96" customHeight="1">
      <c r="A64" s="9"/>
      <c r="B64" s="175"/>
      <c r="C64" s="176"/>
      <c r="D64" s="177" t="s">
        <v>5171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5172</v>
      </c>
      <c r="E65" s="178"/>
      <c r="F65" s="178"/>
      <c r="G65" s="178"/>
      <c r="H65" s="178"/>
      <c r="I65" s="178"/>
      <c r="J65" s="179">
        <f>J104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5173</v>
      </c>
      <c r="E66" s="178"/>
      <c r="F66" s="178"/>
      <c r="G66" s="178"/>
      <c r="H66" s="178"/>
      <c r="I66" s="178"/>
      <c r="J66" s="179">
        <f>J109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5174</v>
      </c>
      <c r="E67" s="178"/>
      <c r="F67" s="178"/>
      <c r="G67" s="178"/>
      <c r="H67" s="178"/>
      <c r="I67" s="178"/>
      <c r="J67" s="179">
        <f>J138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5175</v>
      </c>
      <c r="E68" s="178"/>
      <c r="F68" s="178"/>
      <c r="G68" s="178"/>
      <c r="H68" s="178"/>
      <c r="I68" s="178"/>
      <c r="J68" s="179">
        <f>J167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199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176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4616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178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D4.2.6.2 - PS256 - J - Stravovací - Měření a reulace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200</v>
      </c>
      <c r="D89" s="189" t="s">
        <v>58</v>
      </c>
      <c r="E89" s="189" t="s">
        <v>54</v>
      </c>
      <c r="F89" s="189" t="s">
        <v>55</v>
      </c>
      <c r="G89" s="189" t="s">
        <v>201</v>
      </c>
      <c r="H89" s="189" t="s">
        <v>202</v>
      </c>
      <c r="I89" s="189" t="s">
        <v>203</v>
      </c>
      <c r="J89" s="189" t="s">
        <v>182</v>
      </c>
      <c r="K89" s="190" t="s">
        <v>204</v>
      </c>
      <c r="L89" s="191"/>
      <c r="M89" s="93" t="s">
        <v>19</v>
      </c>
      <c r="N89" s="94" t="s">
        <v>43</v>
      </c>
      <c r="O89" s="94" t="s">
        <v>205</v>
      </c>
      <c r="P89" s="94" t="s">
        <v>206</v>
      </c>
      <c r="Q89" s="94" t="s">
        <v>207</v>
      </c>
      <c r="R89" s="94" t="s">
        <v>208</v>
      </c>
      <c r="S89" s="94" t="s">
        <v>209</v>
      </c>
      <c r="T89" s="95" t="s">
        <v>210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211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P91+P104+P109+P138+P167</f>
        <v>0</v>
      </c>
      <c r="Q90" s="97"/>
      <c r="R90" s="194">
        <f>R91+R104+R109+R138+R167</f>
        <v>0</v>
      </c>
      <c r="S90" s="97"/>
      <c r="T90" s="195">
        <f>T91+T104+T109+T138+T167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183</v>
      </c>
      <c r="BK90" s="196">
        <f>BK91+BK104+BK109+BK138+BK167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3461</v>
      </c>
      <c r="F91" s="200" t="s">
        <v>2603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SUM(P92:P103)</f>
        <v>0</v>
      </c>
      <c r="Q91" s="205"/>
      <c r="R91" s="206">
        <f>SUM(R92:R103)</f>
        <v>0</v>
      </c>
      <c r="S91" s="205"/>
      <c r="T91" s="207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214</v>
      </c>
      <c r="BK91" s="210">
        <f>SUM(BK92:BK103)</f>
        <v>0</v>
      </c>
    </row>
    <row r="92" s="2" customFormat="1" ht="16.5" customHeight="1">
      <c r="A92" s="39"/>
      <c r="B92" s="40"/>
      <c r="C92" s="213" t="s">
        <v>80</v>
      </c>
      <c r="D92" s="213" t="s">
        <v>217</v>
      </c>
      <c r="E92" s="214" t="s">
        <v>3463</v>
      </c>
      <c r="F92" s="215" t="s">
        <v>5176</v>
      </c>
      <c r="G92" s="216" t="s">
        <v>523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222</v>
      </c>
      <c r="AT92" s="224" t="s">
        <v>217</v>
      </c>
      <c r="AU92" s="224" t="s">
        <v>80</v>
      </c>
      <c r="AY92" s="18" t="s">
        <v>214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222</v>
      </c>
      <c r="BM92" s="224" t="s">
        <v>82</v>
      </c>
    </row>
    <row r="93" s="2" customFormat="1">
      <c r="A93" s="39"/>
      <c r="B93" s="40"/>
      <c r="C93" s="41"/>
      <c r="D93" s="226" t="s">
        <v>224</v>
      </c>
      <c r="E93" s="41"/>
      <c r="F93" s="227" t="s">
        <v>5176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224</v>
      </c>
      <c r="AU93" s="18" t="s">
        <v>80</v>
      </c>
    </row>
    <row r="94" s="2" customFormat="1" ht="16.5" customHeight="1">
      <c r="A94" s="39"/>
      <c r="B94" s="40"/>
      <c r="C94" s="213" t="s">
        <v>82</v>
      </c>
      <c r="D94" s="213" t="s">
        <v>217</v>
      </c>
      <c r="E94" s="214" t="s">
        <v>3465</v>
      </c>
      <c r="F94" s="215" t="s">
        <v>5177</v>
      </c>
      <c r="G94" s="216" t="s">
        <v>523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222</v>
      </c>
      <c r="AT94" s="224" t="s">
        <v>217</v>
      </c>
      <c r="AU94" s="224" t="s">
        <v>80</v>
      </c>
      <c r="AY94" s="18" t="s">
        <v>214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222</v>
      </c>
      <c r="BM94" s="224" t="s">
        <v>222</v>
      </c>
    </row>
    <row r="95" s="2" customFormat="1">
      <c r="A95" s="39"/>
      <c r="B95" s="40"/>
      <c r="C95" s="41"/>
      <c r="D95" s="226" t="s">
        <v>224</v>
      </c>
      <c r="E95" s="41"/>
      <c r="F95" s="227" t="s">
        <v>5177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224</v>
      </c>
      <c r="AU95" s="18" t="s">
        <v>80</v>
      </c>
    </row>
    <row r="96" s="2" customFormat="1" ht="16.5" customHeight="1">
      <c r="A96" s="39"/>
      <c r="B96" s="40"/>
      <c r="C96" s="213" t="s">
        <v>236</v>
      </c>
      <c r="D96" s="213" t="s">
        <v>217</v>
      </c>
      <c r="E96" s="214" t="s">
        <v>3467</v>
      </c>
      <c r="F96" s="215" t="s">
        <v>5178</v>
      </c>
      <c r="G96" s="216" t="s">
        <v>523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222</v>
      </c>
      <c r="AT96" s="224" t="s">
        <v>217</v>
      </c>
      <c r="AU96" s="224" t="s">
        <v>80</v>
      </c>
      <c r="AY96" s="18" t="s">
        <v>214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222</v>
      </c>
      <c r="BM96" s="224" t="s">
        <v>259</v>
      </c>
    </row>
    <row r="97" s="2" customFormat="1">
      <c r="A97" s="39"/>
      <c r="B97" s="40"/>
      <c r="C97" s="41"/>
      <c r="D97" s="226" t="s">
        <v>224</v>
      </c>
      <c r="E97" s="41"/>
      <c r="F97" s="227" t="s">
        <v>5178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224</v>
      </c>
      <c r="AU97" s="18" t="s">
        <v>80</v>
      </c>
    </row>
    <row r="98" s="2" customFormat="1" ht="16.5" customHeight="1">
      <c r="A98" s="39"/>
      <c r="B98" s="40"/>
      <c r="C98" s="213" t="s">
        <v>222</v>
      </c>
      <c r="D98" s="213" t="s">
        <v>217</v>
      </c>
      <c r="E98" s="214" t="s">
        <v>3469</v>
      </c>
      <c r="F98" s="215" t="s">
        <v>5179</v>
      </c>
      <c r="G98" s="216" t="s">
        <v>523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222</v>
      </c>
      <c r="AT98" s="224" t="s">
        <v>217</v>
      </c>
      <c r="AU98" s="224" t="s">
        <v>80</v>
      </c>
      <c r="AY98" s="18" t="s">
        <v>214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222</v>
      </c>
      <c r="BM98" s="224" t="s">
        <v>215</v>
      </c>
    </row>
    <row r="99" s="2" customFormat="1">
      <c r="A99" s="39"/>
      <c r="B99" s="40"/>
      <c r="C99" s="41"/>
      <c r="D99" s="226" t="s">
        <v>224</v>
      </c>
      <c r="E99" s="41"/>
      <c r="F99" s="227" t="s">
        <v>5179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224</v>
      </c>
      <c r="AU99" s="18" t="s">
        <v>80</v>
      </c>
    </row>
    <row r="100" s="2" customFormat="1" ht="16.5" customHeight="1">
      <c r="A100" s="39"/>
      <c r="B100" s="40"/>
      <c r="C100" s="213" t="s">
        <v>253</v>
      </c>
      <c r="D100" s="213" t="s">
        <v>217</v>
      </c>
      <c r="E100" s="214" t="s">
        <v>3471</v>
      </c>
      <c r="F100" s="215" t="s">
        <v>5180</v>
      </c>
      <c r="G100" s="216" t="s">
        <v>523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222</v>
      </c>
      <c r="AT100" s="224" t="s">
        <v>217</v>
      </c>
      <c r="AU100" s="224" t="s">
        <v>80</v>
      </c>
      <c r="AY100" s="18" t="s">
        <v>214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222</v>
      </c>
      <c r="BM100" s="224" t="s">
        <v>274</v>
      </c>
    </row>
    <row r="101" s="2" customFormat="1">
      <c r="A101" s="39"/>
      <c r="B101" s="40"/>
      <c r="C101" s="41"/>
      <c r="D101" s="226" t="s">
        <v>224</v>
      </c>
      <c r="E101" s="41"/>
      <c r="F101" s="227" t="s">
        <v>5180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224</v>
      </c>
      <c r="AU101" s="18" t="s">
        <v>80</v>
      </c>
    </row>
    <row r="102" s="2" customFormat="1" ht="37.8" customHeight="1">
      <c r="A102" s="39"/>
      <c r="B102" s="40"/>
      <c r="C102" s="213" t="s">
        <v>259</v>
      </c>
      <c r="D102" s="213" t="s">
        <v>217</v>
      </c>
      <c r="E102" s="214" t="s">
        <v>3646</v>
      </c>
      <c r="F102" s="215" t="s">
        <v>5181</v>
      </c>
      <c r="G102" s="216" t="s">
        <v>523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222</v>
      </c>
      <c r="AT102" s="224" t="s">
        <v>217</v>
      </c>
      <c r="AU102" s="224" t="s">
        <v>80</v>
      </c>
      <c r="AY102" s="18" t="s">
        <v>214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222</v>
      </c>
      <c r="BM102" s="224" t="s">
        <v>8</v>
      </c>
    </row>
    <row r="103" s="2" customFormat="1">
      <c r="A103" s="39"/>
      <c r="B103" s="40"/>
      <c r="C103" s="41"/>
      <c r="D103" s="226" t="s">
        <v>224</v>
      </c>
      <c r="E103" s="41"/>
      <c r="F103" s="227" t="s">
        <v>5182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224</v>
      </c>
      <c r="AU103" s="18" t="s">
        <v>80</v>
      </c>
    </row>
    <row r="104" s="12" customFormat="1" ht="25.92" customHeight="1">
      <c r="A104" s="12"/>
      <c r="B104" s="197"/>
      <c r="C104" s="198"/>
      <c r="D104" s="199" t="s">
        <v>72</v>
      </c>
      <c r="E104" s="200" t="s">
        <v>3570</v>
      </c>
      <c r="F104" s="200" t="s">
        <v>2607</v>
      </c>
      <c r="G104" s="198"/>
      <c r="H104" s="198"/>
      <c r="I104" s="201"/>
      <c r="J104" s="202">
        <f>BK104</f>
        <v>0</v>
      </c>
      <c r="K104" s="198"/>
      <c r="L104" s="203"/>
      <c r="M104" s="204"/>
      <c r="N104" s="205"/>
      <c r="O104" s="205"/>
      <c r="P104" s="206">
        <f>SUM(P105:P108)</f>
        <v>0</v>
      </c>
      <c r="Q104" s="205"/>
      <c r="R104" s="206">
        <f>SUM(R105:R108)</f>
        <v>0</v>
      </c>
      <c r="S104" s="205"/>
      <c r="T104" s="207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80</v>
      </c>
      <c r="AT104" s="209" t="s">
        <v>72</v>
      </c>
      <c r="AU104" s="209" t="s">
        <v>73</v>
      </c>
      <c r="AY104" s="208" t="s">
        <v>214</v>
      </c>
      <c r="BK104" s="210">
        <f>SUM(BK105:BK108)</f>
        <v>0</v>
      </c>
    </row>
    <row r="105" s="2" customFormat="1" ht="24.15" customHeight="1">
      <c r="A105" s="39"/>
      <c r="B105" s="40"/>
      <c r="C105" s="213" t="s">
        <v>263</v>
      </c>
      <c r="D105" s="213" t="s">
        <v>217</v>
      </c>
      <c r="E105" s="214" t="s">
        <v>3648</v>
      </c>
      <c r="F105" s="215" t="s">
        <v>5199</v>
      </c>
      <c r="G105" s="216" t="s">
        <v>523</v>
      </c>
      <c r="H105" s="217">
        <v>1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222</v>
      </c>
      <c r="AT105" s="224" t="s">
        <v>217</v>
      </c>
      <c r="AU105" s="224" t="s">
        <v>80</v>
      </c>
      <c r="AY105" s="18" t="s">
        <v>214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222</v>
      </c>
      <c r="BM105" s="224" t="s">
        <v>292</v>
      </c>
    </row>
    <row r="106" s="2" customFormat="1">
      <c r="A106" s="39"/>
      <c r="B106" s="40"/>
      <c r="C106" s="41"/>
      <c r="D106" s="226" t="s">
        <v>224</v>
      </c>
      <c r="E106" s="41"/>
      <c r="F106" s="227" t="s">
        <v>5199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224</v>
      </c>
      <c r="AU106" s="18" t="s">
        <v>80</v>
      </c>
    </row>
    <row r="107" s="2" customFormat="1" ht="16.5" customHeight="1">
      <c r="A107" s="39"/>
      <c r="B107" s="40"/>
      <c r="C107" s="213" t="s">
        <v>215</v>
      </c>
      <c r="D107" s="213" t="s">
        <v>217</v>
      </c>
      <c r="E107" s="214" t="s">
        <v>3477</v>
      </c>
      <c r="F107" s="215" t="s">
        <v>2778</v>
      </c>
      <c r="G107" s="216" t="s">
        <v>523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222</v>
      </c>
      <c r="AT107" s="224" t="s">
        <v>217</v>
      </c>
      <c r="AU107" s="224" t="s">
        <v>80</v>
      </c>
      <c r="AY107" s="18" t="s">
        <v>214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222</v>
      </c>
      <c r="BM107" s="224" t="s">
        <v>250</v>
      </c>
    </row>
    <row r="108" s="2" customFormat="1">
      <c r="A108" s="39"/>
      <c r="B108" s="40"/>
      <c r="C108" s="41"/>
      <c r="D108" s="226" t="s">
        <v>224</v>
      </c>
      <c r="E108" s="41"/>
      <c r="F108" s="227" t="s">
        <v>2778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224</v>
      </c>
      <c r="AU108" s="18" t="s">
        <v>80</v>
      </c>
    </row>
    <row r="109" s="12" customFormat="1" ht="25.92" customHeight="1">
      <c r="A109" s="12"/>
      <c r="B109" s="197"/>
      <c r="C109" s="198"/>
      <c r="D109" s="199" t="s">
        <v>72</v>
      </c>
      <c r="E109" s="200" t="s">
        <v>3678</v>
      </c>
      <c r="F109" s="200" t="s">
        <v>2612</v>
      </c>
      <c r="G109" s="198"/>
      <c r="H109" s="198"/>
      <c r="I109" s="201"/>
      <c r="J109" s="202">
        <f>BK109</f>
        <v>0</v>
      </c>
      <c r="K109" s="198"/>
      <c r="L109" s="203"/>
      <c r="M109" s="204"/>
      <c r="N109" s="205"/>
      <c r="O109" s="205"/>
      <c r="P109" s="206">
        <f>SUM(P110:P137)</f>
        <v>0</v>
      </c>
      <c r="Q109" s="205"/>
      <c r="R109" s="206">
        <f>SUM(R110:R137)</f>
        <v>0</v>
      </c>
      <c r="S109" s="205"/>
      <c r="T109" s="207">
        <f>SUM(T110:T137)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8" t="s">
        <v>80</v>
      </c>
      <c r="AT109" s="209" t="s">
        <v>72</v>
      </c>
      <c r="AU109" s="209" t="s">
        <v>73</v>
      </c>
      <c r="AY109" s="208" t="s">
        <v>214</v>
      </c>
      <c r="BK109" s="210">
        <f>SUM(BK110:BK137)</f>
        <v>0</v>
      </c>
    </row>
    <row r="110" s="2" customFormat="1" ht="16.5" customHeight="1">
      <c r="A110" s="39"/>
      <c r="B110" s="40"/>
      <c r="C110" s="213" t="s">
        <v>270</v>
      </c>
      <c r="D110" s="213" t="s">
        <v>217</v>
      </c>
      <c r="E110" s="214" t="s">
        <v>3480</v>
      </c>
      <c r="F110" s="215" t="s">
        <v>2618</v>
      </c>
      <c r="G110" s="216" t="s">
        <v>523</v>
      </c>
      <c r="H110" s="217">
        <v>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222</v>
      </c>
      <c r="AT110" s="224" t="s">
        <v>217</v>
      </c>
      <c r="AU110" s="224" t="s">
        <v>80</v>
      </c>
      <c r="AY110" s="18" t="s">
        <v>214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222</v>
      </c>
      <c r="BM110" s="224" t="s">
        <v>307</v>
      </c>
    </row>
    <row r="111" s="2" customFormat="1">
      <c r="A111" s="39"/>
      <c r="B111" s="40"/>
      <c r="C111" s="41"/>
      <c r="D111" s="226" t="s">
        <v>224</v>
      </c>
      <c r="E111" s="41"/>
      <c r="F111" s="227" t="s">
        <v>2618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224</v>
      </c>
      <c r="AU111" s="18" t="s">
        <v>80</v>
      </c>
    </row>
    <row r="112" s="2" customFormat="1" ht="24.15" customHeight="1">
      <c r="A112" s="39"/>
      <c r="B112" s="40"/>
      <c r="C112" s="213" t="s">
        <v>274</v>
      </c>
      <c r="D112" s="213" t="s">
        <v>217</v>
      </c>
      <c r="E112" s="214" t="s">
        <v>3650</v>
      </c>
      <c r="F112" s="215" t="s">
        <v>5200</v>
      </c>
      <c r="G112" s="216" t="s">
        <v>523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222</v>
      </c>
      <c r="AT112" s="224" t="s">
        <v>217</v>
      </c>
      <c r="AU112" s="224" t="s">
        <v>80</v>
      </c>
      <c r="AY112" s="18" t="s">
        <v>214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222</v>
      </c>
      <c r="BM112" s="224" t="s">
        <v>315</v>
      </c>
    </row>
    <row r="113" s="2" customFormat="1">
      <c r="A113" s="39"/>
      <c r="B113" s="40"/>
      <c r="C113" s="41"/>
      <c r="D113" s="226" t="s">
        <v>224</v>
      </c>
      <c r="E113" s="41"/>
      <c r="F113" s="227" t="s">
        <v>5200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224</v>
      </c>
      <c r="AU113" s="18" t="s">
        <v>80</v>
      </c>
    </row>
    <row r="114" s="2" customFormat="1" ht="16.5" customHeight="1">
      <c r="A114" s="39"/>
      <c r="B114" s="40"/>
      <c r="C114" s="213" t="s">
        <v>281</v>
      </c>
      <c r="D114" s="213" t="s">
        <v>217</v>
      </c>
      <c r="E114" s="214" t="s">
        <v>3487</v>
      </c>
      <c r="F114" s="215" t="s">
        <v>2626</v>
      </c>
      <c r="G114" s="216" t="s">
        <v>523</v>
      </c>
      <c r="H114" s="217">
        <v>4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222</v>
      </c>
      <c r="AT114" s="224" t="s">
        <v>217</v>
      </c>
      <c r="AU114" s="224" t="s">
        <v>80</v>
      </c>
      <c r="AY114" s="18" t="s">
        <v>214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222</v>
      </c>
      <c r="BM114" s="224" t="s">
        <v>325</v>
      </c>
    </row>
    <row r="115" s="2" customFormat="1">
      <c r="A115" s="39"/>
      <c r="B115" s="40"/>
      <c r="C115" s="41"/>
      <c r="D115" s="226" t="s">
        <v>224</v>
      </c>
      <c r="E115" s="41"/>
      <c r="F115" s="227" t="s">
        <v>2627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224</v>
      </c>
      <c r="AU115" s="18" t="s">
        <v>80</v>
      </c>
    </row>
    <row r="116" s="2" customFormat="1" ht="16.5" customHeight="1">
      <c r="A116" s="39"/>
      <c r="B116" s="40"/>
      <c r="C116" s="213" t="s">
        <v>8</v>
      </c>
      <c r="D116" s="213" t="s">
        <v>217</v>
      </c>
      <c r="E116" s="214" t="s">
        <v>3489</v>
      </c>
      <c r="F116" s="215" t="s">
        <v>2629</v>
      </c>
      <c r="G116" s="216" t="s">
        <v>523</v>
      </c>
      <c r="H116" s="217">
        <v>4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222</v>
      </c>
      <c r="AT116" s="224" t="s">
        <v>217</v>
      </c>
      <c r="AU116" s="224" t="s">
        <v>80</v>
      </c>
      <c r="AY116" s="18" t="s">
        <v>214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222</v>
      </c>
      <c r="BM116" s="224" t="s">
        <v>338</v>
      </c>
    </row>
    <row r="117" s="2" customFormat="1">
      <c r="A117" s="39"/>
      <c r="B117" s="40"/>
      <c r="C117" s="41"/>
      <c r="D117" s="226" t="s">
        <v>224</v>
      </c>
      <c r="E117" s="41"/>
      <c r="F117" s="227" t="s">
        <v>2629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224</v>
      </c>
      <c r="AU117" s="18" t="s">
        <v>80</v>
      </c>
    </row>
    <row r="118" s="2" customFormat="1" ht="16.5" customHeight="1">
      <c r="A118" s="39"/>
      <c r="B118" s="40"/>
      <c r="C118" s="213" t="s">
        <v>288</v>
      </c>
      <c r="D118" s="213" t="s">
        <v>217</v>
      </c>
      <c r="E118" s="214" t="s">
        <v>3491</v>
      </c>
      <c r="F118" s="215" t="s">
        <v>2780</v>
      </c>
      <c r="G118" s="216" t="s">
        <v>523</v>
      </c>
      <c r="H118" s="217">
        <v>4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222</v>
      </c>
      <c r="AT118" s="224" t="s">
        <v>217</v>
      </c>
      <c r="AU118" s="224" t="s">
        <v>80</v>
      </c>
      <c r="AY118" s="18" t="s">
        <v>214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222</v>
      </c>
      <c r="BM118" s="224" t="s">
        <v>352</v>
      </c>
    </row>
    <row r="119" s="2" customFormat="1">
      <c r="A119" s="39"/>
      <c r="B119" s="40"/>
      <c r="C119" s="41"/>
      <c r="D119" s="226" t="s">
        <v>224</v>
      </c>
      <c r="E119" s="41"/>
      <c r="F119" s="227" t="s">
        <v>2780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80</v>
      </c>
    </row>
    <row r="120" s="2" customFormat="1" ht="16.5" customHeight="1">
      <c r="A120" s="39"/>
      <c r="B120" s="40"/>
      <c r="C120" s="213" t="s">
        <v>292</v>
      </c>
      <c r="D120" s="213" t="s">
        <v>217</v>
      </c>
      <c r="E120" s="214" t="s">
        <v>1513</v>
      </c>
      <c r="F120" s="215" t="s">
        <v>2781</v>
      </c>
      <c r="G120" s="216" t="s">
        <v>523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222</v>
      </c>
      <c r="AT120" s="224" t="s">
        <v>217</v>
      </c>
      <c r="AU120" s="224" t="s">
        <v>80</v>
      </c>
      <c r="AY120" s="18" t="s">
        <v>214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222</v>
      </c>
      <c r="BM120" s="224" t="s">
        <v>364</v>
      </c>
    </row>
    <row r="121" s="2" customFormat="1">
      <c r="A121" s="39"/>
      <c r="B121" s="40"/>
      <c r="C121" s="41"/>
      <c r="D121" s="226" t="s">
        <v>224</v>
      </c>
      <c r="E121" s="41"/>
      <c r="F121" s="227" t="s">
        <v>2781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224</v>
      </c>
      <c r="AU121" s="18" t="s">
        <v>80</v>
      </c>
    </row>
    <row r="122" s="2" customFormat="1" ht="16.5" customHeight="1">
      <c r="A122" s="39"/>
      <c r="B122" s="40"/>
      <c r="C122" s="213" t="s">
        <v>296</v>
      </c>
      <c r="D122" s="213" t="s">
        <v>217</v>
      </c>
      <c r="E122" s="214" t="s">
        <v>1499</v>
      </c>
      <c r="F122" s="215" t="s">
        <v>2635</v>
      </c>
      <c r="G122" s="216" t="s">
        <v>523</v>
      </c>
      <c r="H122" s="217">
        <v>0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222</v>
      </c>
      <c r="AT122" s="224" t="s">
        <v>217</v>
      </c>
      <c r="AU122" s="224" t="s">
        <v>80</v>
      </c>
      <c r="AY122" s="18" t="s">
        <v>214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222</v>
      </c>
      <c r="BM122" s="224" t="s">
        <v>372</v>
      </c>
    </row>
    <row r="123" s="2" customFormat="1">
      <c r="A123" s="39"/>
      <c r="B123" s="40"/>
      <c r="C123" s="41"/>
      <c r="D123" s="226" t="s">
        <v>224</v>
      </c>
      <c r="E123" s="41"/>
      <c r="F123" s="227" t="s">
        <v>2635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224</v>
      </c>
      <c r="AU123" s="18" t="s">
        <v>80</v>
      </c>
    </row>
    <row r="124" s="2" customFormat="1" ht="16.5" customHeight="1">
      <c r="A124" s="39"/>
      <c r="B124" s="40"/>
      <c r="C124" s="213" t="s">
        <v>250</v>
      </c>
      <c r="D124" s="213" t="s">
        <v>217</v>
      </c>
      <c r="E124" s="214" t="s">
        <v>3174</v>
      </c>
      <c r="F124" s="215" t="s">
        <v>2639</v>
      </c>
      <c r="G124" s="216" t="s">
        <v>523</v>
      </c>
      <c r="H124" s="217">
        <v>0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222</v>
      </c>
      <c r="AT124" s="224" t="s">
        <v>217</v>
      </c>
      <c r="AU124" s="224" t="s">
        <v>80</v>
      </c>
      <c r="AY124" s="18" t="s">
        <v>214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222</v>
      </c>
      <c r="BM124" s="224" t="s">
        <v>257</v>
      </c>
    </row>
    <row r="125" s="2" customFormat="1">
      <c r="A125" s="39"/>
      <c r="B125" s="40"/>
      <c r="C125" s="41"/>
      <c r="D125" s="226" t="s">
        <v>224</v>
      </c>
      <c r="E125" s="41"/>
      <c r="F125" s="227" t="s">
        <v>2639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224</v>
      </c>
      <c r="AU125" s="18" t="s">
        <v>80</v>
      </c>
    </row>
    <row r="126" s="2" customFormat="1" ht="16.5" customHeight="1">
      <c r="A126" s="39"/>
      <c r="B126" s="40"/>
      <c r="C126" s="213" t="s">
        <v>303</v>
      </c>
      <c r="D126" s="213" t="s">
        <v>217</v>
      </c>
      <c r="E126" s="214" t="s">
        <v>3493</v>
      </c>
      <c r="F126" s="215" t="s">
        <v>2641</v>
      </c>
      <c r="G126" s="216" t="s">
        <v>523</v>
      </c>
      <c r="H126" s="217">
        <v>0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222</v>
      </c>
      <c r="AT126" s="224" t="s">
        <v>217</v>
      </c>
      <c r="AU126" s="224" t="s">
        <v>80</v>
      </c>
      <c r="AY126" s="18" t="s">
        <v>214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222</v>
      </c>
      <c r="BM126" s="224" t="s">
        <v>395</v>
      </c>
    </row>
    <row r="127" s="2" customFormat="1">
      <c r="A127" s="39"/>
      <c r="B127" s="40"/>
      <c r="C127" s="41"/>
      <c r="D127" s="226" t="s">
        <v>224</v>
      </c>
      <c r="E127" s="41"/>
      <c r="F127" s="227" t="s">
        <v>2641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224</v>
      </c>
      <c r="AU127" s="18" t="s">
        <v>80</v>
      </c>
    </row>
    <row r="128" s="2" customFormat="1" ht="16.5" customHeight="1">
      <c r="A128" s="39"/>
      <c r="B128" s="40"/>
      <c r="C128" s="213" t="s">
        <v>307</v>
      </c>
      <c r="D128" s="213" t="s">
        <v>217</v>
      </c>
      <c r="E128" s="214" t="s">
        <v>3495</v>
      </c>
      <c r="F128" s="215" t="s">
        <v>2814</v>
      </c>
      <c r="G128" s="216" t="s">
        <v>523</v>
      </c>
      <c r="H128" s="217">
        <v>4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222</v>
      </c>
      <c r="AT128" s="224" t="s">
        <v>217</v>
      </c>
      <c r="AU128" s="224" t="s">
        <v>80</v>
      </c>
      <c r="AY128" s="18" t="s">
        <v>214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222</v>
      </c>
      <c r="BM128" s="224" t="s">
        <v>407</v>
      </c>
    </row>
    <row r="129" s="2" customFormat="1">
      <c r="A129" s="39"/>
      <c r="B129" s="40"/>
      <c r="C129" s="41"/>
      <c r="D129" s="226" t="s">
        <v>224</v>
      </c>
      <c r="E129" s="41"/>
      <c r="F129" s="227" t="s">
        <v>2814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224</v>
      </c>
      <c r="AU129" s="18" t="s">
        <v>80</v>
      </c>
    </row>
    <row r="130" s="2" customFormat="1" ht="16.5" customHeight="1">
      <c r="A130" s="39"/>
      <c r="B130" s="40"/>
      <c r="C130" s="213" t="s">
        <v>311</v>
      </c>
      <c r="D130" s="213" t="s">
        <v>217</v>
      </c>
      <c r="E130" s="214" t="s">
        <v>3497</v>
      </c>
      <c r="F130" s="215" t="s">
        <v>2645</v>
      </c>
      <c r="G130" s="216" t="s">
        <v>523</v>
      </c>
      <c r="H130" s="217">
        <v>0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222</v>
      </c>
      <c r="AT130" s="224" t="s">
        <v>217</v>
      </c>
      <c r="AU130" s="224" t="s">
        <v>80</v>
      </c>
      <c r="AY130" s="18" t="s">
        <v>214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222</v>
      </c>
      <c r="BM130" s="224" t="s">
        <v>421</v>
      </c>
    </row>
    <row r="131" s="2" customFormat="1">
      <c r="A131" s="39"/>
      <c r="B131" s="40"/>
      <c r="C131" s="41"/>
      <c r="D131" s="226" t="s">
        <v>224</v>
      </c>
      <c r="E131" s="41"/>
      <c r="F131" s="227" t="s">
        <v>2645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224</v>
      </c>
      <c r="AU131" s="18" t="s">
        <v>80</v>
      </c>
    </row>
    <row r="132" s="2" customFormat="1" ht="16.5" customHeight="1">
      <c r="A132" s="39"/>
      <c r="B132" s="40"/>
      <c r="C132" s="213" t="s">
        <v>315</v>
      </c>
      <c r="D132" s="213" t="s">
        <v>217</v>
      </c>
      <c r="E132" s="214" t="s">
        <v>3499</v>
      </c>
      <c r="F132" s="215" t="s">
        <v>2783</v>
      </c>
      <c r="G132" s="216" t="s">
        <v>523</v>
      </c>
      <c r="H132" s="217">
        <v>4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222</v>
      </c>
      <c r="AT132" s="224" t="s">
        <v>217</v>
      </c>
      <c r="AU132" s="224" t="s">
        <v>80</v>
      </c>
      <c r="AY132" s="18" t="s">
        <v>214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222</v>
      </c>
      <c r="BM132" s="224" t="s">
        <v>433</v>
      </c>
    </row>
    <row r="133" s="2" customFormat="1">
      <c r="A133" s="39"/>
      <c r="B133" s="40"/>
      <c r="C133" s="41"/>
      <c r="D133" s="226" t="s">
        <v>224</v>
      </c>
      <c r="E133" s="41"/>
      <c r="F133" s="227" t="s">
        <v>2783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80</v>
      </c>
    </row>
    <row r="134" s="2" customFormat="1" ht="16.5" customHeight="1">
      <c r="A134" s="39"/>
      <c r="B134" s="40"/>
      <c r="C134" s="213" t="s">
        <v>7</v>
      </c>
      <c r="D134" s="213" t="s">
        <v>217</v>
      </c>
      <c r="E134" s="214" t="s">
        <v>3501</v>
      </c>
      <c r="F134" s="215" t="s">
        <v>2815</v>
      </c>
      <c r="G134" s="216" t="s">
        <v>523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222</v>
      </c>
      <c r="AT134" s="224" t="s">
        <v>217</v>
      </c>
      <c r="AU134" s="224" t="s">
        <v>80</v>
      </c>
      <c r="AY134" s="18" t="s">
        <v>214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222</v>
      </c>
      <c r="BM134" s="224" t="s">
        <v>443</v>
      </c>
    </row>
    <row r="135" s="2" customFormat="1">
      <c r="A135" s="39"/>
      <c r="B135" s="40"/>
      <c r="C135" s="41"/>
      <c r="D135" s="226" t="s">
        <v>224</v>
      </c>
      <c r="E135" s="41"/>
      <c r="F135" s="227" t="s">
        <v>2815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224</v>
      </c>
      <c r="AU135" s="18" t="s">
        <v>80</v>
      </c>
    </row>
    <row r="136" s="2" customFormat="1" ht="16.5" customHeight="1">
      <c r="A136" s="39"/>
      <c r="B136" s="40"/>
      <c r="C136" s="213" t="s">
        <v>325</v>
      </c>
      <c r="D136" s="213" t="s">
        <v>217</v>
      </c>
      <c r="E136" s="214" t="s">
        <v>3503</v>
      </c>
      <c r="F136" s="215" t="s">
        <v>2786</v>
      </c>
      <c r="G136" s="216" t="s">
        <v>523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222</v>
      </c>
      <c r="AT136" s="224" t="s">
        <v>217</v>
      </c>
      <c r="AU136" s="224" t="s">
        <v>80</v>
      </c>
      <c r="AY136" s="18" t="s">
        <v>214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222</v>
      </c>
      <c r="BM136" s="224" t="s">
        <v>455</v>
      </c>
    </row>
    <row r="137" s="2" customFormat="1">
      <c r="A137" s="39"/>
      <c r="B137" s="40"/>
      <c r="C137" s="41"/>
      <c r="D137" s="226" t="s">
        <v>224</v>
      </c>
      <c r="E137" s="41"/>
      <c r="F137" s="227" t="s">
        <v>2786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80</v>
      </c>
    </row>
    <row r="138" s="12" customFormat="1" ht="25.92" customHeight="1">
      <c r="A138" s="12"/>
      <c r="B138" s="197"/>
      <c r="C138" s="198"/>
      <c r="D138" s="199" t="s">
        <v>72</v>
      </c>
      <c r="E138" s="200" t="s">
        <v>5185</v>
      </c>
      <c r="F138" s="200" t="s">
        <v>2662</v>
      </c>
      <c r="G138" s="198"/>
      <c r="H138" s="198"/>
      <c r="I138" s="201"/>
      <c r="J138" s="202">
        <f>BK138</f>
        <v>0</v>
      </c>
      <c r="K138" s="198"/>
      <c r="L138" s="203"/>
      <c r="M138" s="204"/>
      <c r="N138" s="205"/>
      <c r="O138" s="205"/>
      <c r="P138" s="206">
        <f>SUM(P139:P166)</f>
        <v>0</v>
      </c>
      <c r="Q138" s="205"/>
      <c r="R138" s="206">
        <f>SUM(R139:R166)</f>
        <v>0</v>
      </c>
      <c r="S138" s="205"/>
      <c r="T138" s="207">
        <f>SUM(T139:T166)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80</v>
      </c>
      <c r="AT138" s="209" t="s">
        <v>72</v>
      </c>
      <c r="AU138" s="209" t="s">
        <v>73</v>
      </c>
      <c r="AY138" s="208" t="s">
        <v>214</v>
      </c>
      <c r="BK138" s="210">
        <f>SUM(BK139:BK166)</f>
        <v>0</v>
      </c>
    </row>
    <row r="139" s="2" customFormat="1" ht="16.5" customHeight="1">
      <c r="A139" s="39"/>
      <c r="B139" s="40"/>
      <c r="C139" s="213" t="s">
        <v>331</v>
      </c>
      <c r="D139" s="213" t="s">
        <v>217</v>
      </c>
      <c r="E139" s="214" t="s">
        <v>3505</v>
      </c>
      <c r="F139" s="215" t="s">
        <v>2666</v>
      </c>
      <c r="G139" s="216" t="s">
        <v>523</v>
      </c>
      <c r="H139" s="217">
        <v>12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222</v>
      </c>
      <c r="AT139" s="224" t="s">
        <v>217</v>
      </c>
      <c r="AU139" s="224" t="s">
        <v>80</v>
      </c>
      <c r="AY139" s="18" t="s">
        <v>214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222</v>
      </c>
      <c r="BM139" s="224" t="s">
        <v>464</v>
      </c>
    </row>
    <row r="140" s="2" customFormat="1">
      <c r="A140" s="39"/>
      <c r="B140" s="40"/>
      <c r="C140" s="41"/>
      <c r="D140" s="226" t="s">
        <v>224</v>
      </c>
      <c r="E140" s="41"/>
      <c r="F140" s="227" t="s">
        <v>2666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80</v>
      </c>
    </row>
    <row r="141" s="2" customFormat="1" ht="16.5" customHeight="1">
      <c r="A141" s="39"/>
      <c r="B141" s="40"/>
      <c r="C141" s="213" t="s">
        <v>338</v>
      </c>
      <c r="D141" s="213" t="s">
        <v>217</v>
      </c>
      <c r="E141" s="214" t="s">
        <v>3507</v>
      </c>
      <c r="F141" s="215" t="s">
        <v>2668</v>
      </c>
      <c r="G141" s="216" t="s">
        <v>523</v>
      </c>
      <c r="H141" s="217">
        <v>22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222</v>
      </c>
      <c r="AT141" s="224" t="s">
        <v>217</v>
      </c>
      <c r="AU141" s="224" t="s">
        <v>80</v>
      </c>
      <c r="AY141" s="18" t="s">
        <v>214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222</v>
      </c>
      <c r="BM141" s="224" t="s">
        <v>476</v>
      </c>
    </row>
    <row r="142" s="2" customFormat="1">
      <c r="A142" s="39"/>
      <c r="B142" s="40"/>
      <c r="C142" s="41"/>
      <c r="D142" s="226" t="s">
        <v>224</v>
      </c>
      <c r="E142" s="41"/>
      <c r="F142" s="227" t="s">
        <v>2668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224</v>
      </c>
      <c r="AU142" s="18" t="s">
        <v>80</v>
      </c>
    </row>
    <row r="143" s="2" customFormat="1" ht="16.5" customHeight="1">
      <c r="A143" s="39"/>
      <c r="B143" s="40"/>
      <c r="C143" s="213" t="s">
        <v>346</v>
      </c>
      <c r="D143" s="213" t="s">
        <v>217</v>
      </c>
      <c r="E143" s="214" t="s">
        <v>3509</v>
      </c>
      <c r="F143" s="215" t="s">
        <v>2670</v>
      </c>
      <c r="G143" s="216" t="s">
        <v>523</v>
      </c>
      <c r="H143" s="217">
        <v>10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222</v>
      </c>
      <c r="AT143" s="224" t="s">
        <v>217</v>
      </c>
      <c r="AU143" s="224" t="s">
        <v>80</v>
      </c>
      <c r="AY143" s="18" t="s">
        <v>214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222</v>
      </c>
      <c r="BM143" s="224" t="s">
        <v>488</v>
      </c>
    </row>
    <row r="144" s="2" customFormat="1">
      <c r="A144" s="39"/>
      <c r="B144" s="40"/>
      <c r="C144" s="41"/>
      <c r="D144" s="226" t="s">
        <v>224</v>
      </c>
      <c r="E144" s="41"/>
      <c r="F144" s="227" t="s">
        <v>2670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80</v>
      </c>
    </row>
    <row r="145" s="2" customFormat="1" ht="16.5" customHeight="1">
      <c r="A145" s="39"/>
      <c r="B145" s="40"/>
      <c r="C145" s="213" t="s">
        <v>352</v>
      </c>
      <c r="D145" s="213" t="s">
        <v>217</v>
      </c>
      <c r="E145" s="214" t="s">
        <v>3652</v>
      </c>
      <c r="F145" s="215" t="s">
        <v>2672</v>
      </c>
      <c r="G145" s="216" t="s">
        <v>603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222</v>
      </c>
      <c r="AT145" s="224" t="s">
        <v>217</v>
      </c>
      <c r="AU145" s="224" t="s">
        <v>80</v>
      </c>
      <c r="AY145" s="18" t="s">
        <v>214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222</v>
      </c>
      <c r="BM145" s="224" t="s">
        <v>501</v>
      </c>
    </row>
    <row r="146" s="2" customFormat="1">
      <c r="A146" s="39"/>
      <c r="B146" s="40"/>
      <c r="C146" s="41"/>
      <c r="D146" s="226" t="s">
        <v>224</v>
      </c>
      <c r="E146" s="41"/>
      <c r="F146" s="227" t="s">
        <v>2672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80</v>
      </c>
    </row>
    <row r="147" s="2" customFormat="1" ht="16.5" customHeight="1">
      <c r="A147" s="39"/>
      <c r="B147" s="40"/>
      <c r="C147" s="213" t="s">
        <v>358</v>
      </c>
      <c r="D147" s="213" t="s">
        <v>217</v>
      </c>
      <c r="E147" s="214" t="s">
        <v>3513</v>
      </c>
      <c r="F147" s="215" t="s">
        <v>2674</v>
      </c>
      <c r="G147" s="216" t="s">
        <v>220</v>
      </c>
      <c r="H147" s="217">
        <v>52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222</v>
      </c>
      <c r="AT147" s="224" t="s">
        <v>217</v>
      </c>
      <c r="AU147" s="224" t="s">
        <v>80</v>
      </c>
      <c r="AY147" s="18" t="s">
        <v>214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222</v>
      </c>
      <c r="BM147" s="224" t="s">
        <v>514</v>
      </c>
    </row>
    <row r="148" s="2" customFormat="1">
      <c r="A148" s="39"/>
      <c r="B148" s="40"/>
      <c r="C148" s="41"/>
      <c r="D148" s="226" t="s">
        <v>224</v>
      </c>
      <c r="E148" s="41"/>
      <c r="F148" s="227" t="s">
        <v>2674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224</v>
      </c>
      <c r="AU148" s="18" t="s">
        <v>80</v>
      </c>
    </row>
    <row r="149" s="2" customFormat="1" ht="16.5" customHeight="1">
      <c r="A149" s="39"/>
      <c r="B149" s="40"/>
      <c r="C149" s="213" t="s">
        <v>364</v>
      </c>
      <c r="D149" s="213" t="s">
        <v>217</v>
      </c>
      <c r="E149" s="214" t="s">
        <v>3654</v>
      </c>
      <c r="F149" s="215" t="s">
        <v>2676</v>
      </c>
      <c r="G149" s="216" t="s">
        <v>603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222</v>
      </c>
      <c r="AT149" s="224" t="s">
        <v>217</v>
      </c>
      <c r="AU149" s="224" t="s">
        <v>80</v>
      </c>
      <c r="AY149" s="18" t="s">
        <v>214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222</v>
      </c>
      <c r="BM149" s="224" t="s">
        <v>526</v>
      </c>
    </row>
    <row r="150" s="2" customFormat="1">
      <c r="A150" s="39"/>
      <c r="B150" s="40"/>
      <c r="C150" s="41"/>
      <c r="D150" s="226" t="s">
        <v>224</v>
      </c>
      <c r="E150" s="41"/>
      <c r="F150" s="227" t="s">
        <v>2676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80</v>
      </c>
    </row>
    <row r="151" s="2" customFormat="1" ht="16.5" customHeight="1">
      <c r="A151" s="39"/>
      <c r="B151" s="40"/>
      <c r="C151" s="213" t="s">
        <v>368</v>
      </c>
      <c r="D151" s="213" t="s">
        <v>217</v>
      </c>
      <c r="E151" s="214" t="s">
        <v>3517</v>
      </c>
      <c r="F151" s="215" t="s">
        <v>2787</v>
      </c>
      <c r="G151" s="216" t="s">
        <v>220</v>
      </c>
      <c r="H151" s="217">
        <v>10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222</v>
      </c>
      <c r="AT151" s="224" t="s">
        <v>217</v>
      </c>
      <c r="AU151" s="224" t="s">
        <v>80</v>
      </c>
      <c r="AY151" s="18" t="s">
        <v>214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222</v>
      </c>
      <c r="BM151" s="224" t="s">
        <v>539</v>
      </c>
    </row>
    <row r="152" s="2" customFormat="1">
      <c r="A152" s="39"/>
      <c r="B152" s="40"/>
      <c r="C152" s="41"/>
      <c r="D152" s="226" t="s">
        <v>224</v>
      </c>
      <c r="E152" s="41"/>
      <c r="F152" s="227" t="s">
        <v>2787</v>
      </c>
      <c r="G152" s="41"/>
      <c r="H152" s="41"/>
      <c r="I152" s="228"/>
      <c r="J152" s="41"/>
      <c r="K152" s="41"/>
      <c r="L152" s="45"/>
      <c r="M152" s="229"/>
      <c r="N152" s="23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224</v>
      </c>
      <c r="AU152" s="18" t="s">
        <v>80</v>
      </c>
    </row>
    <row r="153" s="2" customFormat="1" ht="16.5" customHeight="1">
      <c r="A153" s="39"/>
      <c r="B153" s="40"/>
      <c r="C153" s="213" t="s">
        <v>372</v>
      </c>
      <c r="D153" s="213" t="s">
        <v>217</v>
      </c>
      <c r="E153" s="214" t="s">
        <v>3519</v>
      </c>
      <c r="F153" s="215" t="s">
        <v>2682</v>
      </c>
      <c r="G153" s="216" t="s">
        <v>220</v>
      </c>
      <c r="H153" s="217">
        <v>10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222</v>
      </c>
      <c r="AT153" s="224" t="s">
        <v>217</v>
      </c>
      <c r="AU153" s="224" t="s">
        <v>80</v>
      </c>
      <c r="AY153" s="18" t="s">
        <v>214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222</v>
      </c>
      <c r="BM153" s="224" t="s">
        <v>548</v>
      </c>
    </row>
    <row r="154" s="2" customFormat="1">
      <c r="A154" s="39"/>
      <c r="B154" s="40"/>
      <c r="C154" s="41"/>
      <c r="D154" s="226" t="s">
        <v>224</v>
      </c>
      <c r="E154" s="41"/>
      <c r="F154" s="227" t="s">
        <v>2682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224</v>
      </c>
      <c r="AU154" s="18" t="s">
        <v>80</v>
      </c>
    </row>
    <row r="155" s="2" customFormat="1" ht="16.5" customHeight="1">
      <c r="A155" s="39"/>
      <c r="B155" s="40"/>
      <c r="C155" s="213" t="s">
        <v>376</v>
      </c>
      <c r="D155" s="213" t="s">
        <v>217</v>
      </c>
      <c r="E155" s="214" t="s">
        <v>3521</v>
      </c>
      <c r="F155" s="215" t="s">
        <v>2686</v>
      </c>
      <c r="G155" s="216" t="s">
        <v>220</v>
      </c>
      <c r="H155" s="217">
        <v>10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222</v>
      </c>
      <c r="AT155" s="224" t="s">
        <v>217</v>
      </c>
      <c r="AU155" s="224" t="s">
        <v>80</v>
      </c>
      <c r="AY155" s="18" t="s">
        <v>214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222</v>
      </c>
      <c r="BM155" s="224" t="s">
        <v>563</v>
      </c>
    </row>
    <row r="156" s="2" customFormat="1">
      <c r="A156" s="39"/>
      <c r="B156" s="40"/>
      <c r="C156" s="41"/>
      <c r="D156" s="226" t="s">
        <v>224</v>
      </c>
      <c r="E156" s="41"/>
      <c r="F156" s="227" t="s">
        <v>2686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224</v>
      </c>
      <c r="AU156" s="18" t="s">
        <v>80</v>
      </c>
    </row>
    <row r="157" s="2" customFormat="1" ht="16.5" customHeight="1">
      <c r="A157" s="39"/>
      <c r="B157" s="40"/>
      <c r="C157" s="213" t="s">
        <v>257</v>
      </c>
      <c r="D157" s="213" t="s">
        <v>217</v>
      </c>
      <c r="E157" s="214" t="s">
        <v>3177</v>
      </c>
      <c r="F157" s="215" t="s">
        <v>2688</v>
      </c>
      <c r="G157" s="216" t="s">
        <v>220</v>
      </c>
      <c r="H157" s="217">
        <v>67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222</v>
      </c>
      <c r="AT157" s="224" t="s">
        <v>217</v>
      </c>
      <c r="AU157" s="224" t="s">
        <v>80</v>
      </c>
      <c r="AY157" s="18" t="s">
        <v>214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222</v>
      </c>
      <c r="BM157" s="224" t="s">
        <v>334</v>
      </c>
    </row>
    <row r="158" s="2" customFormat="1">
      <c r="A158" s="39"/>
      <c r="B158" s="40"/>
      <c r="C158" s="41"/>
      <c r="D158" s="226" t="s">
        <v>224</v>
      </c>
      <c r="E158" s="41"/>
      <c r="F158" s="227" t="s">
        <v>2688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80</v>
      </c>
    </row>
    <row r="159" s="2" customFormat="1" ht="16.5" customHeight="1">
      <c r="A159" s="39"/>
      <c r="B159" s="40"/>
      <c r="C159" s="213" t="s">
        <v>389</v>
      </c>
      <c r="D159" s="213" t="s">
        <v>217</v>
      </c>
      <c r="E159" s="214" t="s">
        <v>3181</v>
      </c>
      <c r="F159" s="215" t="s">
        <v>2690</v>
      </c>
      <c r="G159" s="216" t="s">
        <v>220</v>
      </c>
      <c r="H159" s="217">
        <v>112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222</v>
      </c>
      <c r="AT159" s="224" t="s">
        <v>217</v>
      </c>
      <c r="AU159" s="224" t="s">
        <v>80</v>
      </c>
      <c r="AY159" s="18" t="s">
        <v>214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222</v>
      </c>
      <c r="BM159" s="224" t="s">
        <v>582</v>
      </c>
    </row>
    <row r="160" s="2" customFormat="1">
      <c r="A160" s="39"/>
      <c r="B160" s="40"/>
      <c r="C160" s="41"/>
      <c r="D160" s="226" t="s">
        <v>224</v>
      </c>
      <c r="E160" s="41"/>
      <c r="F160" s="227" t="s">
        <v>2690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80</v>
      </c>
    </row>
    <row r="161" s="2" customFormat="1" ht="16.5" customHeight="1">
      <c r="A161" s="39"/>
      <c r="B161" s="40"/>
      <c r="C161" s="213" t="s">
        <v>395</v>
      </c>
      <c r="D161" s="213" t="s">
        <v>217</v>
      </c>
      <c r="E161" s="214" t="s">
        <v>3523</v>
      </c>
      <c r="F161" s="215" t="s">
        <v>2692</v>
      </c>
      <c r="G161" s="216" t="s">
        <v>220</v>
      </c>
      <c r="H161" s="217">
        <v>10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222</v>
      </c>
      <c r="AT161" s="224" t="s">
        <v>217</v>
      </c>
      <c r="AU161" s="224" t="s">
        <v>80</v>
      </c>
      <c r="AY161" s="18" t="s">
        <v>214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222</v>
      </c>
      <c r="BM161" s="224" t="s">
        <v>594</v>
      </c>
    </row>
    <row r="162" s="2" customFormat="1">
      <c r="A162" s="39"/>
      <c r="B162" s="40"/>
      <c r="C162" s="41"/>
      <c r="D162" s="226" t="s">
        <v>224</v>
      </c>
      <c r="E162" s="41"/>
      <c r="F162" s="227" t="s">
        <v>2692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224</v>
      </c>
      <c r="AU162" s="18" t="s">
        <v>80</v>
      </c>
    </row>
    <row r="163" s="2" customFormat="1" ht="16.5" customHeight="1">
      <c r="A163" s="39"/>
      <c r="B163" s="40"/>
      <c r="C163" s="213" t="s">
        <v>401</v>
      </c>
      <c r="D163" s="213" t="s">
        <v>217</v>
      </c>
      <c r="E163" s="214" t="s">
        <v>3525</v>
      </c>
      <c r="F163" s="215" t="s">
        <v>2694</v>
      </c>
      <c r="G163" s="216" t="s">
        <v>220</v>
      </c>
      <c r="H163" s="217">
        <v>10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222</v>
      </c>
      <c r="AT163" s="224" t="s">
        <v>217</v>
      </c>
      <c r="AU163" s="224" t="s">
        <v>80</v>
      </c>
      <c r="AY163" s="18" t="s">
        <v>214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222</v>
      </c>
      <c r="BM163" s="224" t="s">
        <v>606</v>
      </c>
    </row>
    <row r="164" s="2" customFormat="1">
      <c r="A164" s="39"/>
      <c r="B164" s="40"/>
      <c r="C164" s="41"/>
      <c r="D164" s="226" t="s">
        <v>224</v>
      </c>
      <c r="E164" s="41"/>
      <c r="F164" s="227" t="s">
        <v>2694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224</v>
      </c>
      <c r="AU164" s="18" t="s">
        <v>80</v>
      </c>
    </row>
    <row r="165" s="2" customFormat="1" ht="16.5" customHeight="1">
      <c r="A165" s="39"/>
      <c r="B165" s="40"/>
      <c r="C165" s="213" t="s">
        <v>407</v>
      </c>
      <c r="D165" s="213" t="s">
        <v>217</v>
      </c>
      <c r="E165" s="214" t="s">
        <v>3527</v>
      </c>
      <c r="F165" s="215" t="s">
        <v>2698</v>
      </c>
      <c r="G165" s="216" t="s">
        <v>220</v>
      </c>
      <c r="H165" s="217">
        <v>35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222</v>
      </c>
      <c r="AT165" s="224" t="s">
        <v>217</v>
      </c>
      <c r="AU165" s="224" t="s">
        <v>80</v>
      </c>
      <c r="AY165" s="18" t="s">
        <v>214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222</v>
      </c>
      <c r="BM165" s="224" t="s">
        <v>616</v>
      </c>
    </row>
    <row r="166" s="2" customFormat="1">
      <c r="A166" s="39"/>
      <c r="B166" s="40"/>
      <c r="C166" s="41"/>
      <c r="D166" s="226" t="s">
        <v>224</v>
      </c>
      <c r="E166" s="41"/>
      <c r="F166" s="227" t="s">
        <v>2698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224</v>
      </c>
      <c r="AU166" s="18" t="s">
        <v>80</v>
      </c>
    </row>
    <row r="167" s="12" customFormat="1" ht="25.92" customHeight="1">
      <c r="A167" s="12"/>
      <c r="B167" s="197"/>
      <c r="C167" s="198"/>
      <c r="D167" s="199" t="s">
        <v>72</v>
      </c>
      <c r="E167" s="200" t="s">
        <v>5186</v>
      </c>
      <c r="F167" s="200" t="s">
        <v>2699</v>
      </c>
      <c r="G167" s="198"/>
      <c r="H167" s="198"/>
      <c r="I167" s="201"/>
      <c r="J167" s="202">
        <f>BK167</f>
        <v>0</v>
      </c>
      <c r="K167" s="198"/>
      <c r="L167" s="203"/>
      <c r="M167" s="204"/>
      <c r="N167" s="205"/>
      <c r="O167" s="205"/>
      <c r="P167" s="206">
        <f>SUM(P168:P215)</f>
        <v>0</v>
      </c>
      <c r="Q167" s="205"/>
      <c r="R167" s="206">
        <f>SUM(R168:R215)</f>
        <v>0</v>
      </c>
      <c r="S167" s="205"/>
      <c r="T167" s="207">
        <f>SUM(T168:T215)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80</v>
      </c>
      <c r="AT167" s="209" t="s">
        <v>72</v>
      </c>
      <c r="AU167" s="209" t="s">
        <v>73</v>
      </c>
      <c r="AY167" s="208" t="s">
        <v>214</v>
      </c>
      <c r="BK167" s="210">
        <f>SUM(BK168:BK215)</f>
        <v>0</v>
      </c>
    </row>
    <row r="168" s="2" customFormat="1" ht="24.15" customHeight="1">
      <c r="A168" s="39"/>
      <c r="B168" s="40"/>
      <c r="C168" s="213" t="s">
        <v>413</v>
      </c>
      <c r="D168" s="213" t="s">
        <v>217</v>
      </c>
      <c r="E168" s="214" t="s">
        <v>3656</v>
      </c>
      <c r="F168" s="215" t="s">
        <v>2788</v>
      </c>
      <c r="G168" s="216" t="s">
        <v>603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222</v>
      </c>
      <c r="AT168" s="224" t="s">
        <v>217</v>
      </c>
      <c r="AU168" s="224" t="s">
        <v>80</v>
      </c>
      <c r="AY168" s="18" t="s">
        <v>214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222</v>
      </c>
      <c r="BM168" s="224" t="s">
        <v>628</v>
      </c>
    </row>
    <row r="169" s="2" customFormat="1">
      <c r="A169" s="39"/>
      <c r="B169" s="40"/>
      <c r="C169" s="41"/>
      <c r="D169" s="226" t="s">
        <v>224</v>
      </c>
      <c r="E169" s="41"/>
      <c r="F169" s="227" t="s">
        <v>2788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224</v>
      </c>
      <c r="AU169" s="18" t="s">
        <v>80</v>
      </c>
    </row>
    <row r="170" s="2" customFormat="1" ht="16.5" customHeight="1">
      <c r="A170" s="39"/>
      <c r="B170" s="40"/>
      <c r="C170" s="213" t="s">
        <v>421</v>
      </c>
      <c r="D170" s="213" t="s">
        <v>217</v>
      </c>
      <c r="E170" s="214" t="s">
        <v>3531</v>
      </c>
      <c r="F170" s="215" t="s">
        <v>2703</v>
      </c>
      <c r="G170" s="216" t="s">
        <v>603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222</v>
      </c>
      <c r="AT170" s="224" t="s">
        <v>217</v>
      </c>
      <c r="AU170" s="224" t="s">
        <v>80</v>
      </c>
      <c r="AY170" s="18" t="s">
        <v>214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222</v>
      </c>
      <c r="BM170" s="224" t="s">
        <v>640</v>
      </c>
    </row>
    <row r="171" s="2" customFormat="1">
      <c r="A171" s="39"/>
      <c r="B171" s="40"/>
      <c r="C171" s="41"/>
      <c r="D171" s="226" t="s">
        <v>224</v>
      </c>
      <c r="E171" s="41"/>
      <c r="F171" s="227" t="s">
        <v>2703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224</v>
      </c>
      <c r="AU171" s="18" t="s">
        <v>80</v>
      </c>
    </row>
    <row r="172" s="2" customFormat="1" ht="24.15" customHeight="1">
      <c r="A172" s="39"/>
      <c r="B172" s="40"/>
      <c r="C172" s="213" t="s">
        <v>428</v>
      </c>
      <c r="D172" s="213" t="s">
        <v>217</v>
      </c>
      <c r="E172" s="214" t="s">
        <v>3533</v>
      </c>
      <c r="F172" s="215" t="s">
        <v>2705</v>
      </c>
      <c r="G172" s="216" t="s">
        <v>603</v>
      </c>
      <c r="H172" s="217">
        <v>0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44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222</v>
      </c>
      <c r="AT172" s="224" t="s">
        <v>217</v>
      </c>
      <c r="AU172" s="224" t="s">
        <v>80</v>
      </c>
      <c r="AY172" s="18" t="s">
        <v>214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222</v>
      </c>
      <c r="BM172" s="224" t="s">
        <v>652</v>
      </c>
    </row>
    <row r="173" s="2" customFormat="1">
      <c r="A173" s="39"/>
      <c r="B173" s="40"/>
      <c r="C173" s="41"/>
      <c r="D173" s="226" t="s">
        <v>224</v>
      </c>
      <c r="E173" s="41"/>
      <c r="F173" s="227" t="s">
        <v>2705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224</v>
      </c>
      <c r="AU173" s="18" t="s">
        <v>80</v>
      </c>
    </row>
    <row r="174" s="2" customFormat="1" ht="16.5" customHeight="1">
      <c r="A174" s="39"/>
      <c r="B174" s="40"/>
      <c r="C174" s="213" t="s">
        <v>433</v>
      </c>
      <c r="D174" s="213" t="s">
        <v>217</v>
      </c>
      <c r="E174" s="214" t="s">
        <v>3535</v>
      </c>
      <c r="F174" s="215" t="s">
        <v>2789</v>
      </c>
      <c r="G174" s="216" t="s">
        <v>603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222</v>
      </c>
      <c r="AT174" s="224" t="s">
        <v>217</v>
      </c>
      <c r="AU174" s="224" t="s">
        <v>80</v>
      </c>
      <c r="AY174" s="18" t="s">
        <v>214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222</v>
      </c>
      <c r="BM174" s="224" t="s">
        <v>664</v>
      </c>
    </row>
    <row r="175" s="2" customFormat="1">
      <c r="A175" s="39"/>
      <c r="B175" s="40"/>
      <c r="C175" s="41"/>
      <c r="D175" s="226" t="s">
        <v>224</v>
      </c>
      <c r="E175" s="41"/>
      <c r="F175" s="227" t="s">
        <v>2789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224</v>
      </c>
      <c r="AU175" s="18" t="s">
        <v>80</v>
      </c>
    </row>
    <row r="176" s="2" customFormat="1" ht="16.5" customHeight="1">
      <c r="A176" s="39"/>
      <c r="B176" s="40"/>
      <c r="C176" s="213" t="s">
        <v>439</v>
      </c>
      <c r="D176" s="213" t="s">
        <v>217</v>
      </c>
      <c r="E176" s="214" t="s">
        <v>3537</v>
      </c>
      <c r="F176" s="215" t="s">
        <v>2709</v>
      </c>
      <c r="G176" s="216" t="s">
        <v>603</v>
      </c>
      <c r="H176" s="217">
        <v>0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44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222</v>
      </c>
      <c r="AT176" s="224" t="s">
        <v>217</v>
      </c>
      <c r="AU176" s="224" t="s">
        <v>80</v>
      </c>
      <c r="AY176" s="18" t="s">
        <v>214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222</v>
      </c>
      <c r="BM176" s="224" t="s">
        <v>677</v>
      </c>
    </row>
    <row r="177" s="2" customFormat="1">
      <c r="A177" s="39"/>
      <c r="B177" s="40"/>
      <c r="C177" s="41"/>
      <c r="D177" s="226" t="s">
        <v>224</v>
      </c>
      <c r="E177" s="41"/>
      <c r="F177" s="227" t="s">
        <v>2709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224</v>
      </c>
      <c r="AU177" s="18" t="s">
        <v>80</v>
      </c>
    </row>
    <row r="178" s="2" customFormat="1" ht="16.5" customHeight="1">
      <c r="A178" s="39"/>
      <c r="B178" s="40"/>
      <c r="C178" s="213" t="s">
        <v>443</v>
      </c>
      <c r="D178" s="213" t="s">
        <v>217</v>
      </c>
      <c r="E178" s="214" t="s">
        <v>3658</v>
      </c>
      <c r="F178" s="215" t="s">
        <v>2711</v>
      </c>
      <c r="G178" s="216" t="s">
        <v>603</v>
      </c>
      <c r="H178" s="217">
        <v>1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44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222</v>
      </c>
      <c r="AT178" s="224" t="s">
        <v>217</v>
      </c>
      <c r="AU178" s="224" t="s">
        <v>80</v>
      </c>
      <c r="AY178" s="18" t="s">
        <v>214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222</v>
      </c>
      <c r="BM178" s="224" t="s">
        <v>690</v>
      </c>
    </row>
    <row r="179" s="2" customFormat="1">
      <c r="A179" s="39"/>
      <c r="B179" s="40"/>
      <c r="C179" s="41"/>
      <c r="D179" s="226" t="s">
        <v>224</v>
      </c>
      <c r="E179" s="41"/>
      <c r="F179" s="227" t="s">
        <v>2711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224</v>
      </c>
      <c r="AU179" s="18" t="s">
        <v>80</v>
      </c>
    </row>
    <row r="180" s="2" customFormat="1" ht="16.5" customHeight="1">
      <c r="A180" s="39"/>
      <c r="B180" s="40"/>
      <c r="C180" s="213" t="s">
        <v>449</v>
      </c>
      <c r="D180" s="213" t="s">
        <v>217</v>
      </c>
      <c r="E180" s="214" t="s">
        <v>3541</v>
      </c>
      <c r="F180" s="215" t="s">
        <v>2713</v>
      </c>
      <c r="G180" s="216" t="s">
        <v>523</v>
      </c>
      <c r="H180" s="217">
        <v>36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222</v>
      </c>
      <c r="AT180" s="224" t="s">
        <v>217</v>
      </c>
      <c r="AU180" s="224" t="s">
        <v>80</v>
      </c>
      <c r="AY180" s="18" t="s">
        <v>214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222</v>
      </c>
      <c r="BM180" s="224" t="s">
        <v>700</v>
      </c>
    </row>
    <row r="181" s="2" customFormat="1">
      <c r="A181" s="39"/>
      <c r="B181" s="40"/>
      <c r="C181" s="41"/>
      <c r="D181" s="226" t="s">
        <v>224</v>
      </c>
      <c r="E181" s="41"/>
      <c r="F181" s="227" t="s">
        <v>2713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224</v>
      </c>
      <c r="AU181" s="18" t="s">
        <v>80</v>
      </c>
    </row>
    <row r="182" s="2" customFormat="1" ht="16.5" customHeight="1">
      <c r="A182" s="39"/>
      <c r="B182" s="40"/>
      <c r="C182" s="213" t="s">
        <v>455</v>
      </c>
      <c r="D182" s="213" t="s">
        <v>217</v>
      </c>
      <c r="E182" s="214" t="s">
        <v>3543</v>
      </c>
      <c r="F182" s="215" t="s">
        <v>2715</v>
      </c>
      <c r="G182" s="216" t="s">
        <v>523</v>
      </c>
      <c r="H182" s="217">
        <v>2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44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222</v>
      </c>
      <c r="AT182" s="224" t="s">
        <v>217</v>
      </c>
      <c r="AU182" s="224" t="s">
        <v>80</v>
      </c>
      <c r="AY182" s="18" t="s">
        <v>214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80</v>
      </c>
      <c r="BK182" s="225">
        <f>ROUND(I182*H182,2)</f>
        <v>0</v>
      </c>
      <c r="BL182" s="18" t="s">
        <v>222</v>
      </c>
      <c r="BM182" s="224" t="s">
        <v>709</v>
      </c>
    </row>
    <row r="183" s="2" customFormat="1">
      <c r="A183" s="39"/>
      <c r="B183" s="40"/>
      <c r="C183" s="41"/>
      <c r="D183" s="226" t="s">
        <v>224</v>
      </c>
      <c r="E183" s="41"/>
      <c r="F183" s="227" t="s">
        <v>2715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224</v>
      </c>
      <c r="AU183" s="18" t="s">
        <v>80</v>
      </c>
    </row>
    <row r="184" s="2" customFormat="1" ht="16.5" customHeight="1">
      <c r="A184" s="39"/>
      <c r="B184" s="40"/>
      <c r="C184" s="213" t="s">
        <v>459</v>
      </c>
      <c r="D184" s="213" t="s">
        <v>217</v>
      </c>
      <c r="E184" s="214" t="s">
        <v>3660</v>
      </c>
      <c r="F184" s="215" t="s">
        <v>2717</v>
      </c>
      <c r="G184" s="216" t="s">
        <v>523</v>
      </c>
      <c r="H184" s="217">
        <v>1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222</v>
      </c>
      <c r="AT184" s="224" t="s">
        <v>217</v>
      </c>
      <c r="AU184" s="224" t="s">
        <v>80</v>
      </c>
      <c r="AY184" s="18" t="s">
        <v>214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222</v>
      </c>
      <c r="BM184" s="224" t="s">
        <v>722</v>
      </c>
    </row>
    <row r="185" s="2" customFormat="1">
      <c r="A185" s="39"/>
      <c r="B185" s="40"/>
      <c r="C185" s="41"/>
      <c r="D185" s="226" t="s">
        <v>224</v>
      </c>
      <c r="E185" s="41"/>
      <c r="F185" s="227" t="s">
        <v>2717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224</v>
      </c>
      <c r="AU185" s="18" t="s">
        <v>80</v>
      </c>
    </row>
    <row r="186" s="2" customFormat="1" ht="33" customHeight="1">
      <c r="A186" s="39"/>
      <c r="B186" s="40"/>
      <c r="C186" s="213" t="s">
        <v>464</v>
      </c>
      <c r="D186" s="213" t="s">
        <v>217</v>
      </c>
      <c r="E186" s="214" t="s">
        <v>3548</v>
      </c>
      <c r="F186" s="215" t="s">
        <v>2719</v>
      </c>
      <c r="G186" s="216" t="s">
        <v>2720</v>
      </c>
      <c r="H186" s="217">
        <v>19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222</v>
      </c>
      <c r="AT186" s="224" t="s">
        <v>217</v>
      </c>
      <c r="AU186" s="224" t="s">
        <v>80</v>
      </c>
      <c r="AY186" s="18" t="s">
        <v>214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222</v>
      </c>
      <c r="BM186" s="224" t="s">
        <v>732</v>
      </c>
    </row>
    <row r="187" s="2" customFormat="1">
      <c r="A187" s="39"/>
      <c r="B187" s="40"/>
      <c r="C187" s="41"/>
      <c r="D187" s="226" t="s">
        <v>224</v>
      </c>
      <c r="E187" s="41"/>
      <c r="F187" s="227" t="s">
        <v>2719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224</v>
      </c>
      <c r="AU187" s="18" t="s">
        <v>80</v>
      </c>
    </row>
    <row r="188" s="2" customFormat="1" ht="24.15" customHeight="1">
      <c r="A188" s="39"/>
      <c r="B188" s="40"/>
      <c r="C188" s="213" t="s">
        <v>470</v>
      </c>
      <c r="D188" s="213" t="s">
        <v>217</v>
      </c>
      <c r="E188" s="214" t="s">
        <v>3550</v>
      </c>
      <c r="F188" s="215" t="s">
        <v>2722</v>
      </c>
      <c r="G188" s="216" t="s">
        <v>603</v>
      </c>
      <c r="H188" s="217">
        <v>0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222</v>
      </c>
      <c r="AT188" s="224" t="s">
        <v>217</v>
      </c>
      <c r="AU188" s="224" t="s">
        <v>80</v>
      </c>
      <c r="AY188" s="18" t="s">
        <v>214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222</v>
      </c>
      <c r="BM188" s="224" t="s">
        <v>742</v>
      </c>
    </row>
    <row r="189" s="2" customFormat="1">
      <c r="A189" s="39"/>
      <c r="B189" s="40"/>
      <c r="C189" s="41"/>
      <c r="D189" s="226" t="s">
        <v>224</v>
      </c>
      <c r="E189" s="41"/>
      <c r="F189" s="227" t="s">
        <v>2722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224</v>
      </c>
      <c r="AU189" s="18" t="s">
        <v>80</v>
      </c>
    </row>
    <row r="190" s="2" customFormat="1" ht="24.15" customHeight="1">
      <c r="A190" s="39"/>
      <c r="B190" s="40"/>
      <c r="C190" s="213" t="s">
        <v>476</v>
      </c>
      <c r="D190" s="213" t="s">
        <v>217</v>
      </c>
      <c r="E190" s="214" t="s">
        <v>3553</v>
      </c>
      <c r="F190" s="215" t="s">
        <v>2792</v>
      </c>
      <c r="G190" s="216" t="s">
        <v>523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222</v>
      </c>
      <c r="AT190" s="224" t="s">
        <v>217</v>
      </c>
      <c r="AU190" s="224" t="s">
        <v>80</v>
      </c>
      <c r="AY190" s="18" t="s">
        <v>214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222</v>
      </c>
      <c r="BM190" s="224" t="s">
        <v>754</v>
      </c>
    </row>
    <row r="191" s="2" customFormat="1">
      <c r="A191" s="39"/>
      <c r="B191" s="40"/>
      <c r="C191" s="41"/>
      <c r="D191" s="226" t="s">
        <v>224</v>
      </c>
      <c r="E191" s="41"/>
      <c r="F191" s="227" t="s">
        <v>2792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224</v>
      </c>
      <c r="AU191" s="18" t="s">
        <v>80</v>
      </c>
    </row>
    <row r="192" s="2" customFormat="1" ht="16.5" customHeight="1">
      <c r="A192" s="39"/>
      <c r="B192" s="40"/>
      <c r="C192" s="213" t="s">
        <v>482</v>
      </c>
      <c r="D192" s="213" t="s">
        <v>217</v>
      </c>
      <c r="E192" s="214" t="s">
        <v>3662</v>
      </c>
      <c r="F192" s="215" t="s">
        <v>2726</v>
      </c>
      <c r="G192" s="216" t="s">
        <v>523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222</v>
      </c>
      <c r="AT192" s="224" t="s">
        <v>217</v>
      </c>
      <c r="AU192" s="224" t="s">
        <v>80</v>
      </c>
      <c r="AY192" s="18" t="s">
        <v>214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222</v>
      </c>
      <c r="BM192" s="224" t="s">
        <v>762</v>
      </c>
    </row>
    <row r="193" s="2" customFormat="1">
      <c r="A193" s="39"/>
      <c r="B193" s="40"/>
      <c r="C193" s="41"/>
      <c r="D193" s="226" t="s">
        <v>224</v>
      </c>
      <c r="E193" s="41"/>
      <c r="F193" s="227" t="s">
        <v>2726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224</v>
      </c>
      <c r="AU193" s="18" t="s">
        <v>80</v>
      </c>
    </row>
    <row r="194" s="2" customFormat="1" ht="24.15" customHeight="1">
      <c r="A194" s="39"/>
      <c r="B194" s="40"/>
      <c r="C194" s="213" t="s">
        <v>488</v>
      </c>
      <c r="D194" s="213" t="s">
        <v>217</v>
      </c>
      <c r="E194" s="214" t="s">
        <v>3664</v>
      </c>
      <c r="F194" s="215" t="s">
        <v>2728</v>
      </c>
      <c r="G194" s="216" t="s">
        <v>603</v>
      </c>
      <c r="H194" s="217">
        <v>1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222</v>
      </c>
      <c r="AT194" s="224" t="s">
        <v>217</v>
      </c>
      <c r="AU194" s="224" t="s">
        <v>80</v>
      </c>
      <c r="AY194" s="18" t="s">
        <v>214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222</v>
      </c>
      <c r="BM194" s="224" t="s">
        <v>772</v>
      </c>
    </row>
    <row r="195" s="2" customFormat="1">
      <c r="A195" s="39"/>
      <c r="B195" s="40"/>
      <c r="C195" s="41"/>
      <c r="D195" s="226" t="s">
        <v>224</v>
      </c>
      <c r="E195" s="41"/>
      <c r="F195" s="227" t="s">
        <v>2728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224</v>
      </c>
      <c r="AU195" s="18" t="s">
        <v>80</v>
      </c>
    </row>
    <row r="196" s="2" customFormat="1" ht="16.5" customHeight="1">
      <c r="A196" s="39"/>
      <c r="B196" s="40"/>
      <c r="C196" s="213" t="s">
        <v>493</v>
      </c>
      <c r="D196" s="213" t="s">
        <v>217</v>
      </c>
      <c r="E196" s="214" t="s">
        <v>3666</v>
      </c>
      <c r="F196" s="215" t="s">
        <v>2730</v>
      </c>
      <c r="G196" s="216" t="s">
        <v>603</v>
      </c>
      <c r="H196" s="217">
        <v>1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222</v>
      </c>
      <c r="AT196" s="224" t="s">
        <v>217</v>
      </c>
      <c r="AU196" s="224" t="s">
        <v>80</v>
      </c>
      <c r="AY196" s="18" t="s">
        <v>214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222</v>
      </c>
      <c r="BM196" s="224" t="s">
        <v>780</v>
      </c>
    </row>
    <row r="197" s="2" customFormat="1">
      <c r="A197" s="39"/>
      <c r="B197" s="40"/>
      <c r="C197" s="41"/>
      <c r="D197" s="226" t="s">
        <v>224</v>
      </c>
      <c r="E197" s="41"/>
      <c r="F197" s="227" t="s">
        <v>2730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224</v>
      </c>
      <c r="AU197" s="18" t="s">
        <v>80</v>
      </c>
    </row>
    <row r="198" s="2" customFormat="1" ht="16.5" customHeight="1">
      <c r="A198" s="39"/>
      <c r="B198" s="40"/>
      <c r="C198" s="213" t="s">
        <v>501</v>
      </c>
      <c r="D198" s="213" t="s">
        <v>217</v>
      </c>
      <c r="E198" s="214" t="s">
        <v>3561</v>
      </c>
      <c r="F198" s="215" t="s">
        <v>2732</v>
      </c>
      <c r="G198" s="216" t="s">
        <v>523</v>
      </c>
      <c r="H198" s="217">
        <v>1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222</v>
      </c>
      <c r="AT198" s="224" t="s">
        <v>217</v>
      </c>
      <c r="AU198" s="224" t="s">
        <v>80</v>
      </c>
      <c r="AY198" s="18" t="s">
        <v>214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222</v>
      </c>
      <c r="BM198" s="224" t="s">
        <v>790</v>
      </c>
    </row>
    <row r="199" s="2" customFormat="1">
      <c r="A199" s="39"/>
      <c r="B199" s="40"/>
      <c r="C199" s="41"/>
      <c r="D199" s="226" t="s">
        <v>224</v>
      </c>
      <c r="E199" s="41"/>
      <c r="F199" s="227" t="s">
        <v>2732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224</v>
      </c>
      <c r="AU199" s="18" t="s">
        <v>80</v>
      </c>
    </row>
    <row r="200" s="2" customFormat="1" ht="37.8" customHeight="1">
      <c r="A200" s="39"/>
      <c r="B200" s="40"/>
      <c r="C200" s="213" t="s">
        <v>510</v>
      </c>
      <c r="D200" s="213" t="s">
        <v>217</v>
      </c>
      <c r="E200" s="214" t="s">
        <v>3564</v>
      </c>
      <c r="F200" s="215" t="s">
        <v>2734</v>
      </c>
      <c r="G200" s="216" t="s">
        <v>2720</v>
      </c>
      <c r="H200" s="217">
        <v>19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222</v>
      </c>
      <c r="AT200" s="224" t="s">
        <v>217</v>
      </c>
      <c r="AU200" s="224" t="s">
        <v>80</v>
      </c>
      <c r="AY200" s="18" t="s">
        <v>214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222</v>
      </c>
      <c r="BM200" s="224" t="s">
        <v>801</v>
      </c>
    </row>
    <row r="201" s="2" customFormat="1">
      <c r="A201" s="39"/>
      <c r="B201" s="40"/>
      <c r="C201" s="41"/>
      <c r="D201" s="226" t="s">
        <v>224</v>
      </c>
      <c r="E201" s="41"/>
      <c r="F201" s="227" t="s">
        <v>2734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224</v>
      </c>
      <c r="AU201" s="18" t="s">
        <v>80</v>
      </c>
    </row>
    <row r="202" s="2" customFormat="1" ht="16.5" customHeight="1">
      <c r="A202" s="39"/>
      <c r="B202" s="40"/>
      <c r="C202" s="213" t="s">
        <v>514</v>
      </c>
      <c r="D202" s="213" t="s">
        <v>217</v>
      </c>
      <c r="E202" s="214" t="s">
        <v>3668</v>
      </c>
      <c r="F202" s="215" t="s">
        <v>2736</v>
      </c>
      <c r="G202" s="216" t="s">
        <v>603</v>
      </c>
      <c r="H202" s="217">
        <v>1</v>
      </c>
      <c r="I202" s="218"/>
      <c r="J202" s="219">
        <f>ROUND(I202*H202,2)</f>
        <v>0</v>
      </c>
      <c r="K202" s="215" t="s">
        <v>19</v>
      </c>
      <c r="L202" s="45"/>
      <c r="M202" s="220" t="s">
        <v>19</v>
      </c>
      <c r="N202" s="221" t="s">
        <v>44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222</v>
      </c>
      <c r="AT202" s="224" t="s">
        <v>217</v>
      </c>
      <c r="AU202" s="224" t="s">
        <v>80</v>
      </c>
      <c r="AY202" s="18" t="s">
        <v>214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222</v>
      </c>
      <c r="BM202" s="224" t="s">
        <v>813</v>
      </c>
    </row>
    <row r="203" s="2" customFormat="1">
      <c r="A203" s="39"/>
      <c r="B203" s="40"/>
      <c r="C203" s="41"/>
      <c r="D203" s="226" t="s">
        <v>224</v>
      </c>
      <c r="E203" s="41"/>
      <c r="F203" s="227" t="s">
        <v>2736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224</v>
      </c>
      <c r="AU203" s="18" t="s">
        <v>80</v>
      </c>
    </row>
    <row r="204" s="2" customFormat="1" ht="16.5" customHeight="1">
      <c r="A204" s="39"/>
      <c r="B204" s="40"/>
      <c r="C204" s="213" t="s">
        <v>520</v>
      </c>
      <c r="D204" s="213" t="s">
        <v>217</v>
      </c>
      <c r="E204" s="214" t="s">
        <v>3568</v>
      </c>
      <c r="F204" s="215" t="s">
        <v>2738</v>
      </c>
      <c r="G204" s="216" t="s">
        <v>523</v>
      </c>
      <c r="H204" s="217">
        <v>36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222</v>
      </c>
      <c r="AT204" s="224" t="s">
        <v>217</v>
      </c>
      <c r="AU204" s="224" t="s">
        <v>80</v>
      </c>
      <c r="AY204" s="18" t="s">
        <v>214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222</v>
      </c>
      <c r="BM204" s="224" t="s">
        <v>821</v>
      </c>
    </row>
    <row r="205" s="2" customFormat="1">
      <c r="A205" s="39"/>
      <c r="B205" s="40"/>
      <c r="C205" s="41"/>
      <c r="D205" s="226" t="s">
        <v>224</v>
      </c>
      <c r="E205" s="41"/>
      <c r="F205" s="227" t="s">
        <v>2738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224</v>
      </c>
      <c r="AU205" s="18" t="s">
        <v>80</v>
      </c>
    </row>
    <row r="206" s="2" customFormat="1" ht="16.5" customHeight="1">
      <c r="A206" s="39"/>
      <c r="B206" s="40"/>
      <c r="C206" s="213" t="s">
        <v>526</v>
      </c>
      <c r="D206" s="213" t="s">
        <v>217</v>
      </c>
      <c r="E206" s="214" t="s">
        <v>3572</v>
      </c>
      <c r="F206" s="215" t="s">
        <v>2740</v>
      </c>
      <c r="G206" s="216" t="s">
        <v>523</v>
      </c>
      <c r="H206" s="217">
        <v>15</v>
      </c>
      <c r="I206" s="218"/>
      <c r="J206" s="219">
        <f>ROUND(I206*H206,2)</f>
        <v>0</v>
      </c>
      <c r="K206" s="215" t="s">
        <v>19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222</v>
      </c>
      <c r="AT206" s="224" t="s">
        <v>217</v>
      </c>
      <c r="AU206" s="224" t="s">
        <v>80</v>
      </c>
      <c r="AY206" s="18" t="s">
        <v>214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222</v>
      </c>
      <c r="BM206" s="224" t="s">
        <v>831</v>
      </c>
    </row>
    <row r="207" s="2" customFormat="1">
      <c r="A207" s="39"/>
      <c r="B207" s="40"/>
      <c r="C207" s="41"/>
      <c r="D207" s="226" t="s">
        <v>224</v>
      </c>
      <c r="E207" s="41"/>
      <c r="F207" s="227" t="s">
        <v>2740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224</v>
      </c>
      <c r="AU207" s="18" t="s">
        <v>80</v>
      </c>
    </row>
    <row r="208" s="2" customFormat="1" ht="16.5" customHeight="1">
      <c r="A208" s="39"/>
      <c r="B208" s="40"/>
      <c r="C208" s="213" t="s">
        <v>531</v>
      </c>
      <c r="D208" s="213" t="s">
        <v>217</v>
      </c>
      <c r="E208" s="214" t="s">
        <v>3574</v>
      </c>
      <c r="F208" s="215" t="s">
        <v>2742</v>
      </c>
      <c r="G208" s="216" t="s">
        <v>523</v>
      </c>
      <c r="H208" s="217">
        <v>1</v>
      </c>
      <c r="I208" s="218"/>
      <c r="J208" s="219">
        <f>ROUND(I208*H208,2)</f>
        <v>0</v>
      </c>
      <c r="K208" s="215" t="s">
        <v>19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222</v>
      </c>
      <c r="AT208" s="224" t="s">
        <v>217</v>
      </c>
      <c r="AU208" s="224" t="s">
        <v>80</v>
      </c>
      <c r="AY208" s="18" t="s">
        <v>214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222</v>
      </c>
      <c r="BM208" s="224" t="s">
        <v>839</v>
      </c>
    </row>
    <row r="209" s="2" customFormat="1">
      <c r="A209" s="39"/>
      <c r="B209" s="40"/>
      <c r="C209" s="41"/>
      <c r="D209" s="226" t="s">
        <v>224</v>
      </c>
      <c r="E209" s="41"/>
      <c r="F209" s="227" t="s">
        <v>2742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224</v>
      </c>
      <c r="AU209" s="18" t="s">
        <v>80</v>
      </c>
    </row>
    <row r="210" s="2" customFormat="1" ht="16.5" customHeight="1">
      <c r="A210" s="39"/>
      <c r="B210" s="40"/>
      <c r="C210" s="213" t="s">
        <v>539</v>
      </c>
      <c r="D210" s="213" t="s">
        <v>217</v>
      </c>
      <c r="E210" s="214" t="s">
        <v>3576</v>
      </c>
      <c r="F210" s="215" t="s">
        <v>2744</v>
      </c>
      <c r="G210" s="216" t="s">
        <v>523</v>
      </c>
      <c r="H210" s="217">
        <v>1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222</v>
      </c>
      <c r="AT210" s="224" t="s">
        <v>217</v>
      </c>
      <c r="AU210" s="224" t="s">
        <v>80</v>
      </c>
      <c r="AY210" s="18" t="s">
        <v>214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222</v>
      </c>
      <c r="BM210" s="224" t="s">
        <v>847</v>
      </c>
    </row>
    <row r="211" s="2" customFormat="1">
      <c r="A211" s="39"/>
      <c r="B211" s="40"/>
      <c r="C211" s="41"/>
      <c r="D211" s="226" t="s">
        <v>224</v>
      </c>
      <c r="E211" s="41"/>
      <c r="F211" s="227" t="s">
        <v>2744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224</v>
      </c>
      <c r="AU211" s="18" t="s">
        <v>80</v>
      </c>
    </row>
    <row r="212" s="2" customFormat="1" ht="16.5" customHeight="1">
      <c r="A212" s="39"/>
      <c r="B212" s="40"/>
      <c r="C212" s="213" t="s">
        <v>544</v>
      </c>
      <c r="D212" s="213" t="s">
        <v>217</v>
      </c>
      <c r="E212" s="214" t="s">
        <v>3578</v>
      </c>
      <c r="F212" s="215" t="s">
        <v>2746</v>
      </c>
      <c r="G212" s="216" t="s">
        <v>523</v>
      </c>
      <c r="H212" s="217">
        <v>1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222</v>
      </c>
      <c r="AT212" s="224" t="s">
        <v>217</v>
      </c>
      <c r="AU212" s="224" t="s">
        <v>80</v>
      </c>
      <c r="AY212" s="18" t="s">
        <v>214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222</v>
      </c>
      <c r="BM212" s="224" t="s">
        <v>855</v>
      </c>
    </row>
    <row r="213" s="2" customFormat="1">
      <c r="A213" s="39"/>
      <c r="B213" s="40"/>
      <c r="C213" s="41"/>
      <c r="D213" s="226" t="s">
        <v>224</v>
      </c>
      <c r="E213" s="41"/>
      <c r="F213" s="227" t="s">
        <v>2746</v>
      </c>
      <c r="G213" s="41"/>
      <c r="H213" s="41"/>
      <c r="I213" s="228"/>
      <c r="J213" s="41"/>
      <c r="K213" s="41"/>
      <c r="L213" s="45"/>
      <c r="M213" s="229"/>
      <c r="N213" s="230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224</v>
      </c>
      <c r="AU213" s="18" t="s">
        <v>80</v>
      </c>
    </row>
    <row r="214" s="2" customFormat="1" ht="16.5" customHeight="1">
      <c r="A214" s="39"/>
      <c r="B214" s="40"/>
      <c r="C214" s="213" t="s">
        <v>548</v>
      </c>
      <c r="D214" s="213" t="s">
        <v>217</v>
      </c>
      <c r="E214" s="214" t="s">
        <v>3580</v>
      </c>
      <c r="F214" s="215" t="s">
        <v>2748</v>
      </c>
      <c r="G214" s="216" t="s">
        <v>523</v>
      </c>
      <c r="H214" s="217">
        <v>1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222</v>
      </c>
      <c r="AT214" s="224" t="s">
        <v>217</v>
      </c>
      <c r="AU214" s="224" t="s">
        <v>80</v>
      </c>
      <c r="AY214" s="18" t="s">
        <v>214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222</v>
      </c>
      <c r="BM214" s="224" t="s">
        <v>865</v>
      </c>
    </row>
    <row r="215" s="2" customFormat="1">
      <c r="A215" s="39"/>
      <c r="B215" s="40"/>
      <c r="C215" s="41"/>
      <c r="D215" s="226" t="s">
        <v>224</v>
      </c>
      <c r="E215" s="41"/>
      <c r="F215" s="227" t="s">
        <v>2748</v>
      </c>
      <c r="G215" s="41"/>
      <c r="H215" s="41"/>
      <c r="I215" s="228"/>
      <c r="J215" s="41"/>
      <c r="K215" s="41"/>
      <c r="L215" s="45"/>
      <c r="M215" s="255"/>
      <c r="N215" s="256"/>
      <c r="O215" s="257"/>
      <c r="P215" s="257"/>
      <c r="Q215" s="257"/>
      <c r="R215" s="257"/>
      <c r="S215" s="257"/>
      <c r="T215" s="258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224</v>
      </c>
      <c r="AU215" s="18" t="s">
        <v>80</v>
      </c>
    </row>
    <row r="216" s="2" customFormat="1" ht="6.96" customHeight="1">
      <c r="A216" s="39"/>
      <c r="B216" s="60"/>
      <c r="C216" s="61"/>
      <c r="D216" s="61"/>
      <c r="E216" s="61"/>
      <c r="F216" s="61"/>
      <c r="G216" s="61"/>
      <c r="H216" s="61"/>
      <c r="I216" s="61"/>
      <c r="J216" s="61"/>
      <c r="K216" s="61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rHuXmWn6mSBc4vHFoxEgdowNQiQ32NcpP76DzFOUro3mPcXSOFcqavml+APVzXAi8fxrWwns/NRfahWF24Rw8A==" hashValue="1vepEkuEtA4942wiflymUAfJ3Bh5gTFEpziKjV+MUVqj8jxTMAIeV8DcrBIrRgwFC6hS3KP+GNGeWKrJye4kKQ==" algorithmName="SHA-512" password="CC35"/>
  <autoFilter ref="C89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176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5201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21. 6. 2024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2596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2597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2596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2597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ROUND(J82,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ROUND((SUM(BE82:BE271)),  2)</f>
        <v>0</v>
      </c>
      <c r="G33" s="39"/>
      <c r="H33" s="39"/>
      <c r="I33" s="158">
        <v>0.20999999999999999</v>
      </c>
      <c r="J33" s="157">
        <f>ROUND(((SUM(BE82:BE271))*I33),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ROUND((SUM(BF82:BF271)),  2)</f>
        <v>0</v>
      </c>
      <c r="G34" s="39"/>
      <c r="H34" s="39"/>
      <c r="I34" s="158">
        <v>0.12</v>
      </c>
      <c r="J34" s="157">
        <f>ROUND(((SUM(BF82:BF271))*I34),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ROUND((SUM(BG82:BG271)),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ROUND((SUM(BH82:BH271)),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ROUND((SUM(BI82:BI271)),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180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Revitalizace CZT Liberec - GreenNet II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D4.4 - Datová síť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Liberec</v>
      </c>
      <c r="G52" s="41"/>
      <c r="H52" s="41"/>
      <c r="I52" s="33" t="s">
        <v>23</v>
      </c>
      <c r="J52" s="73" t="str">
        <f>IF(J12="","",J12)</f>
        <v>21. 6. 2024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Teplárna Liberec, a.s.</v>
      </c>
      <c r="G54" s="41"/>
      <c r="H54" s="41"/>
      <c r="I54" s="33" t="s">
        <v>32</v>
      </c>
      <c r="J54" s="37" t="str">
        <f>E21</f>
        <v>TERMS CZ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TERMS CZ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181</v>
      </c>
      <c r="D57" s="172"/>
      <c r="E57" s="172"/>
      <c r="F57" s="172"/>
      <c r="G57" s="172"/>
      <c r="H57" s="172"/>
      <c r="I57" s="172"/>
      <c r="J57" s="173" t="s">
        <v>182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183</v>
      </c>
    </row>
    <row r="60" s="9" customFormat="1" ht="24.96" customHeight="1">
      <c r="A60" s="9"/>
      <c r="B60" s="175"/>
      <c r="C60" s="176"/>
      <c r="D60" s="177" t="s">
        <v>3458</v>
      </c>
      <c r="E60" s="178"/>
      <c r="F60" s="178"/>
      <c r="G60" s="178"/>
      <c r="H60" s="178"/>
      <c r="I60" s="178"/>
      <c r="J60" s="179">
        <f>J83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5"/>
      <c r="C61" s="176"/>
      <c r="D61" s="177" t="s">
        <v>3459</v>
      </c>
      <c r="E61" s="178"/>
      <c r="F61" s="178"/>
      <c r="G61" s="178"/>
      <c r="H61" s="178"/>
      <c r="I61" s="178"/>
      <c r="J61" s="179">
        <f>J172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5"/>
      <c r="C62" s="176"/>
      <c r="D62" s="177" t="s">
        <v>3460</v>
      </c>
      <c r="E62" s="178"/>
      <c r="F62" s="178"/>
      <c r="G62" s="178"/>
      <c r="H62" s="178"/>
      <c r="I62" s="178"/>
      <c r="J62" s="179">
        <f>J247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199</v>
      </c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70" t="str">
        <f>E7</f>
        <v>Revitalizace CZT Liberec - GreenNet II</v>
      </c>
      <c r="F72" s="33"/>
      <c r="G72" s="33"/>
      <c r="H72" s="33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176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D4.4 - Datová síť</v>
      </c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Liberec</v>
      </c>
      <c r="G76" s="41"/>
      <c r="H76" s="41"/>
      <c r="I76" s="33" t="s">
        <v>23</v>
      </c>
      <c r="J76" s="73" t="str">
        <f>IF(J12="","",J12)</f>
        <v>21. 6. 2024</v>
      </c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Teplárna Liberec, a.s.</v>
      </c>
      <c r="G78" s="41"/>
      <c r="H78" s="41"/>
      <c r="I78" s="33" t="s">
        <v>32</v>
      </c>
      <c r="J78" s="37" t="str">
        <f>E21</f>
        <v>TERMS CZ s.r.o.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30</v>
      </c>
      <c r="D79" s="41"/>
      <c r="E79" s="41"/>
      <c r="F79" s="28" t="str">
        <f>IF(E18="","",E18)</f>
        <v>Vyplň údaj</v>
      </c>
      <c r="G79" s="41"/>
      <c r="H79" s="41"/>
      <c r="I79" s="33" t="s">
        <v>36</v>
      </c>
      <c r="J79" s="37" t="str">
        <f>E24</f>
        <v>TERMS CZ s.r.o.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86"/>
      <c r="B81" s="187"/>
      <c r="C81" s="188" t="s">
        <v>200</v>
      </c>
      <c r="D81" s="189" t="s">
        <v>58</v>
      </c>
      <c r="E81" s="189" t="s">
        <v>54</v>
      </c>
      <c r="F81" s="189" t="s">
        <v>55</v>
      </c>
      <c r="G81" s="189" t="s">
        <v>201</v>
      </c>
      <c r="H81" s="189" t="s">
        <v>202</v>
      </c>
      <c r="I81" s="189" t="s">
        <v>203</v>
      </c>
      <c r="J81" s="189" t="s">
        <v>182</v>
      </c>
      <c r="K81" s="190" t="s">
        <v>204</v>
      </c>
      <c r="L81" s="191"/>
      <c r="M81" s="93" t="s">
        <v>19</v>
      </c>
      <c r="N81" s="94" t="s">
        <v>43</v>
      </c>
      <c r="O81" s="94" t="s">
        <v>205</v>
      </c>
      <c r="P81" s="94" t="s">
        <v>206</v>
      </c>
      <c r="Q81" s="94" t="s">
        <v>207</v>
      </c>
      <c r="R81" s="94" t="s">
        <v>208</v>
      </c>
      <c r="S81" s="94" t="s">
        <v>209</v>
      </c>
      <c r="T81" s="95" t="s">
        <v>210</v>
      </c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</row>
    <row r="82" s="2" customFormat="1" ht="22.8" customHeight="1">
      <c r="A82" s="39"/>
      <c r="B82" s="40"/>
      <c r="C82" s="100" t="s">
        <v>211</v>
      </c>
      <c r="D82" s="41"/>
      <c r="E82" s="41"/>
      <c r="F82" s="41"/>
      <c r="G82" s="41"/>
      <c r="H82" s="41"/>
      <c r="I82" s="41"/>
      <c r="J82" s="192">
        <f>BK82</f>
        <v>0</v>
      </c>
      <c r="K82" s="41"/>
      <c r="L82" s="45"/>
      <c r="M82" s="96"/>
      <c r="N82" s="193"/>
      <c r="O82" s="97"/>
      <c r="P82" s="194">
        <f>P83+P172+P247</f>
        <v>0</v>
      </c>
      <c r="Q82" s="97"/>
      <c r="R82" s="194">
        <f>R83+R172+R247</f>
        <v>0</v>
      </c>
      <c r="S82" s="97"/>
      <c r="T82" s="195">
        <f>T83+T172+T247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72</v>
      </c>
      <c r="AU82" s="18" t="s">
        <v>183</v>
      </c>
      <c r="BK82" s="196">
        <f>BK83+BK172+BK247</f>
        <v>0</v>
      </c>
    </row>
    <row r="83" s="12" customFormat="1" ht="25.92" customHeight="1">
      <c r="A83" s="12"/>
      <c r="B83" s="197"/>
      <c r="C83" s="198"/>
      <c r="D83" s="199" t="s">
        <v>72</v>
      </c>
      <c r="E83" s="200" t="s">
        <v>3461</v>
      </c>
      <c r="F83" s="200" t="s">
        <v>3462</v>
      </c>
      <c r="G83" s="198"/>
      <c r="H83" s="198"/>
      <c r="I83" s="201"/>
      <c r="J83" s="202">
        <f>BK83</f>
        <v>0</v>
      </c>
      <c r="K83" s="198"/>
      <c r="L83" s="203"/>
      <c r="M83" s="204"/>
      <c r="N83" s="205"/>
      <c r="O83" s="205"/>
      <c r="P83" s="206">
        <f>SUM(P84:P171)</f>
        <v>0</v>
      </c>
      <c r="Q83" s="205"/>
      <c r="R83" s="206">
        <f>SUM(R84:R171)</f>
        <v>0</v>
      </c>
      <c r="S83" s="205"/>
      <c r="T83" s="207">
        <f>SUM(T84:T171)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8" t="s">
        <v>80</v>
      </c>
      <c r="AT83" s="209" t="s">
        <v>72</v>
      </c>
      <c r="AU83" s="209" t="s">
        <v>73</v>
      </c>
      <c r="AY83" s="208" t="s">
        <v>214</v>
      </c>
      <c r="BK83" s="210">
        <f>SUM(BK84:BK171)</f>
        <v>0</v>
      </c>
    </row>
    <row r="84" s="2" customFormat="1" ht="16.5" customHeight="1">
      <c r="A84" s="39"/>
      <c r="B84" s="40"/>
      <c r="C84" s="213" t="s">
        <v>80</v>
      </c>
      <c r="D84" s="213" t="s">
        <v>217</v>
      </c>
      <c r="E84" s="214" t="s">
        <v>5202</v>
      </c>
      <c r="F84" s="215" t="s">
        <v>3464</v>
      </c>
      <c r="G84" s="216" t="s">
        <v>220</v>
      </c>
      <c r="H84" s="217">
        <v>120</v>
      </c>
      <c r="I84" s="218"/>
      <c r="J84" s="219">
        <f>ROUND(I84*H84,2)</f>
        <v>0</v>
      </c>
      <c r="K84" s="215" t="s">
        <v>19</v>
      </c>
      <c r="L84" s="45"/>
      <c r="M84" s="220" t="s">
        <v>19</v>
      </c>
      <c r="N84" s="221" t="s">
        <v>44</v>
      </c>
      <c r="O84" s="85"/>
      <c r="P84" s="222">
        <f>O84*H84</f>
        <v>0</v>
      </c>
      <c r="Q84" s="222">
        <v>0</v>
      </c>
      <c r="R84" s="222">
        <f>Q84*H84</f>
        <v>0</v>
      </c>
      <c r="S84" s="222">
        <v>0</v>
      </c>
      <c r="T84" s="223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4" t="s">
        <v>222</v>
      </c>
      <c r="AT84" s="224" t="s">
        <v>217</v>
      </c>
      <c r="AU84" s="224" t="s">
        <v>80</v>
      </c>
      <c r="AY84" s="18" t="s">
        <v>214</v>
      </c>
      <c r="BE84" s="225">
        <f>IF(N84="základní",J84,0)</f>
        <v>0</v>
      </c>
      <c r="BF84" s="225">
        <f>IF(N84="snížená",J84,0)</f>
        <v>0</v>
      </c>
      <c r="BG84" s="225">
        <f>IF(N84="zákl. přenesená",J84,0)</f>
        <v>0</v>
      </c>
      <c r="BH84" s="225">
        <f>IF(N84="sníž. přenesená",J84,0)</f>
        <v>0</v>
      </c>
      <c r="BI84" s="225">
        <f>IF(N84="nulová",J84,0)</f>
        <v>0</v>
      </c>
      <c r="BJ84" s="18" t="s">
        <v>80</v>
      </c>
      <c r="BK84" s="225">
        <f>ROUND(I84*H84,2)</f>
        <v>0</v>
      </c>
      <c r="BL84" s="18" t="s">
        <v>222</v>
      </c>
      <c r="BM84" s="224" t="s">
        <v>82</v>
      </c>
    </row>
    <row r="85" s="2" customFormat="1">
      <c r="A85" s="39"/>
      <c r="B85" s="40"/>
      <c r="C85" s="41"/>
      <c r="D85" s="226" t="s">
        <v>224</v>
      </c>
      <c r="E85" s="41"/>
      <c r="F85" s="227" t="s">
        <v>3464</v>
      </c>
      <c r="G85" s="41"/>
      <c r="H85" s="41"/>
      <c r="I85" s="228"/>
      <c r="J85" s="41"/>
      <c r="K85" s="41"/>
      <c r="L85" s="45"/>
      <c r="M85" s="229"/>
      <c r="N85" s="230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224</v>
      </c>
      <c r="AU85" s="18" t="s">
        <v>80</v>
      </c>
    </row>
    <row r="86" s="2" customFormat="1" ht="16.5" customHeight="1">
      <c r="A86" s="39"/>
      <c r="B86" s="40"/>
      <c r="C86" s="213" t="s">
        <v>82</v>
      </c>
      <c r="D86" s="213" t="s">
        <v>217</v>
      </c>
      <c r="E86" s="214" t="s">
        <v>5203</v>
      </c>
      <c r="F86" s="215" t="s">
        <v>3472</v>
      </c>
      <c r="G86" s="216" t="s">
        <v>220</v>
      </c>
      <c r="H86" s="217">
        <v>120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44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222</v>
      </c>
      <c r="AT86" s="224" t="s">
        <v>217</v>
      </c>
      <c r="AU86" s="224" t="s">
        <v>80</v>
      </c>
      <c r="AY86" s="18" t="s">
        <v>214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80</v>
      </c>
      <c r="BK86" s="225">
        <f>ROUND(I86*H86,2)</f>
        <v>0</v>
      </c>
      <c r="BL86" s="18" t="s">
        <v>222</v>
      </c>
      <c r="BM86" s="224" t="s">
        <v>222</v>
      </c>
    </row>
    <row r="87" s="2" customFormat="1">
      <c r="A87" s="39"/>
      <c r="B87" s="40"/>
      <c r="C87" s="41"/>
      <c r="D87" s="226" t="s">
        <v>224</v>
      </c>
      <c r="E87" s="41"/>
      <c r="F87" s="227" t="s">
        <v>3472</v>
      </c>
      <c r="G87" s="41"/>
      <c r="H87" s="41"/>
      <c r="I87" s="228"/>
      <c r="J87" s="41"/>
      <c r="K87" s="41"/>
      <c r="L87" s="45"/>
      <c r="M87" s="229"/>
      <c r="N87" s="23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224</v>
      </c>
      <c r="AU87" s="18" t="s">
        <v>80</v>
      </c>
    </row>
    <row r="88" s="2" customFormat="1" ht="16.5" customHeight="1">
      <c r="A88" s="39"/>
      <c r="B88" s="40"/>
      <c r="C88" s="213" t="s">
        <v>236</v>
      </c>
      <c r="D88" s="213" t="s">
        <v>217</v>
      </c>
      <c r="E88" s="214" t="s">
        <v>5204</v>
      </c>
      <c r="F88" s="215" t="s">
        <v>3474</v>
      </c>
      <c r="G88" s="216" t="s">
        <v>220</v>
      </c>
      <c r="H88" s="217">
        <v>590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44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222</v>
      </c>
      <c r="AT88" s="224" t="s">
        <v>217</v>
      </c>
      <c r="AU88" s="224" t="s">
        <v>80</v>
      </c>
      <c r="AY88" s="18" t="s">
        <v>214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80</v>
      </c>
      <c r="BK88" s="225">
        <f>ROUND(I88*H88,2)</f>
        <v>0</v>
      </c>
      <c r="BL88" s="18" t="s">
        <v>222</v>
      </c>
      <c r="BM88" s="224" t="s">
        <v>259</v>
      </c>
    </row>
    <row r="89" s="2" customFormat="1">
      <c r="A89" s="39"/>
      <c r="B89" s="40"/>
      <c r="C89" s="41"/>
      <c r="D89" s="226" t="s">
        <v>224</v>
      </c>
      <c r="E89" s="41"/>
      <c r="F89" s="227" t="s">
        <v>3474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224</v>
      </c>
      <c r="AU89" s="18" t="s">
        <v>80</v>
      </c>
    </row>
    <row r="90" s="2" customFormat="1" ht="16.5" customHeight="1">
      <c r="A90" s="39"/>
      <c r="B90" s="40"/>
      <c r="C90" s="213" t="s">
        <v>222</v>
      </c>
      <c r="D90" s="213" t="s">
        <v>217</v>
      </c>
      <c r="E90" s="214" t="s">
        <v>5205</v>
      </c>
      <c r="F90" s="215" t="s">
        <v>3478</v>
      </c>
      <c r="G90" s="216" t="s">
        <v>220</v>
      </c>
      <c r="H90" s="217">
        <v>710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44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222</v>
      </c>
      <c r="AT90" s="224" t="s">
        <v>217</v>
      </c>
      <c r="AU90" s="224" t="s">
        <v>80</v>
      </c>
      <c r="AY90" s="18" t="s">
        <v>214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80</v>
      </c>
      <c r="BK90" s="225">
        <f>ROUND(I90*H90,2)</f>
        <v>0</v>
      </c>
      <c r="BL90" s="18" t="s">
        <v>222</v>
      </c>
      <c r="BM90" s="224" t="s">
        <v>215</v>
      </c>
    </row>
    <row r="91" s="2" customFormat="1">
      <c r="A91" s="39"/>
      <c r="B91" s="40"/>
      <c r="C91" s="41"/>
      <c r="D91" s="226" t="s">
        <v>224</v>
      </c>
      <c r="E91" s="41"/>
      <c r="F91" s="227" t="s">
        <v>3479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224</v>
      </c>
      <c r="AU91" s="18" t="s">
        <v>80</v>
      </c>
    </row>
    <row r="92" s="2" customFormat="1" ht="16.5" customHeight="1">
      <c r="A92" s="39"/>
      <c r="B92" s="40"/>
      <c r="C92" s="213" t="s">
        <v>253</v>
      </c>
      <c r="D92" s="213" t="s">
        <v>217</v>
      </c>
      <c r="E92" s="214" t="s">
        <v>5206</v>
      </c>
      <c r="F92" s="215" t="s">
        <v>3481</v>
      </c>
      <c r="G92" s="216" t="s">
        <v>3482</v>
      </c>
      <c r="H92" s="217">
        <v>6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222</v>
      </c>
      <c r="AT92" s="224" t="s">
        <v>217</v>
      </c>
      <c r="AU92" s="224" t="s">
        <v>80</v>
      </c>
      <c r="AY92" s="18" t="s">
        <v>214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222</v>
      </c>
      <c r="BM92" s="224" t="s">
        <v>274</v>
      </c>
    </row>
    <row r="93" s="2" customFormat="1">
      <c r="A93" s="39"/>
      <c r="B93" s="40"/>
      <c r="C93" s="41"/>
      <c r="D93" s="226" t="s">
        <v>224</v>
      </c>
      <c r="E93" s="41"/>
      <c r="F93" s="227" t="s">
        <v>3483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224</v>
      </c>
      <c r="AU93" s="18" t="s">
        <v>80</v>
      </c>
    </row>
    <row r="94" s="2" customFormat="1" ht="16.5" customHeight="1">
      <c r="A94" s="39"/>
      <c r="B94" s="40"/>
      <c r="C94" s="213" t="s">
        <v>259</v>
      </c>
      <c r="D94" s="213" t="s">
        <v>217</v>
      </c>
      <c r="E94" s="214" t="s">
        <v>5207</v>
      </c>
      <c r="F94" s="215" t="s">
        <v>3485</v>
      </c>
      <c r="G94" s="216" t="s">
        <v>523</v>
      </c>
      <c r="H94" s="217">
        <v>14.199999999999999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222</v>
      </c>
      <c r="AT94" s="224" t="s">
        <v>217</v>
      </c>
      <c r="AU94" s="224" t="s">
        <v>80</v>
      </c>
      <c r="AY94" s="18" t="s">
        <v>214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222</v>
      </c>
      <c r="BM94" s="224" t="s">
        <v>8</v>
      </c>
    </row>
    <row r="95" s="2" customFormat="1">
      <c r="A95" s="39"/>
      <c r="B95" s="40"/>
      <c r="C95" s="41"/>
      <c r="D95" s="226" t="s">
        <v>224</v>
      </c>
      <c r="E95" s="41"/>
      <c r="F95" s="227" t="s">
        <v>3486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224</v>
      </c>
      <c r="AU95" s="18" t="s">
        <v>80</v>
      </c>
    </row>
    <row r="96" s="2" customFormat="1" ht="16.5" customHeight="1">
      <c r="A96" s="39"/>
      <c r="B96" s="40"/>
      <c r="C96" s="213" t="s">
        <v>263</v>
      </c>
      <c r="D96" s="213" t="s">
        <v>217</v>
      </c>
      <c r="E96" s="214" t="s">
        <v>5208</v>
      </c>
      <c r="F96" s="215" t="s">
        <v>3488</v>
      </c>
      <c r="G96" s="216" t="s">
        <v>220</v>
      </c>
      <c r="H96" s="217">
        <v>710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222</v>
      </c>
      <c r="AT96" s="224" t="s">
        <v>217</v>
      </c>
      <c r="AU96" s="224" t="s">
        <v>80</v>
      </c>
      <c r="AY96" s="18" t="s">
        <v>214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222</v>
      </c>
      <c r="BM96" s="224" t="s">
        <v>292</v>
      </c>
    </row>
    <row r="97" s="2" customFormat="1">
      <c r="A97" s="39"/>
      <c r="B97" s="40"/>
      <c r="C97" s="41"/>
      <c r="D97" s="226" t="s">
        <v>224</v>
      </c>
      <c r="E97" s="41"/>
      <c r="F97" s="227" t="s">
        <v>3488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224</v>
      </c>
      <c r="AU97" s="18" t="s">
        <v>80</v>
      </c>
    </row>
    <row r="98" s="2" customFormat="1" ht="16.5" customHeight="1">
      <c r="A98" s="39"/>
      <c r="B98" s="40"/>
      <c r="C98" s="213" t="s">
        <v>215</v>
      </c>
      <c r="D98" s="213" t="s">
        <v>217</v>
      </c>
      <c r="E98" s="214" t="s">
        <v>5209</v>
      </c>
      <c r="F98" s="215" t="s">
        <v>3490</v>
      </c>
      <c r="G98" s="216" t="s">
        <v>220</v>
      </c>
      <c r="H98" s="217">
        <v>200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222</v>
      </c>
      <c r="AT98" s="224" t="s">
        <v>217</v>
      </c>
      <c r="AU98" s="224" t="s">
        <v>80</v>
      </c>
      <c r="AY98" s="18" t="s">
        <v>214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222</v>
      </c>
      <c r="BM98" s="224" t="s">
        <v>250</v>
      </c>
    </row>
    <row r="99" s="2" customFormat="1">
      <c r="A99" s="39"/>
      <c r="B99" s="40"/>
      <c r="C99" s="41"/>
      <c r="D99" s="226" t="s">
        <v>224</v>
      </c>
      <c r="E99" s="41"/>
      <c r="F99" s="227" t="s">
        <v>3490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224</v>
      </c>
      <c r="AU99" s="18" t="s">
        <v>80</v>
      </c>
    </row>
    <row r="100" s="2" customFormat="1" ht="16.5" customHeight="1">
      <c r="A100" s="39"/>
      <c r="B100" s="40"/>
      <c r="C100" s="213" t="s">
        <v>270</v>
      </c>
      <c r="D100" s="213" t="s">
        <v>217</v>
      </c>
      <c r="E100" s="214" t="s">
        <v>5210</v>
      </c>
      <c r="F100" s="215" t="s">
        <v>3492</v>
      </c>
      <c r="G100" s="216" t="s">
        <v>220</v>
      </c>
      <c r="H100" s="217">
        <v>200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222</v>
      </c>
      <c r="AT100" s="224" t="s">
        <v>217</v>
      </c>
      <c r="AU100" s="224" t="s">
        <v>80</v>
      </c>
      <c r="AY100" s="18" t="s">
        <v>214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222</v>
      </c>
      <c r="BM100" s="224" t="s">
        <v>307</v>
      </c>
    </row>
    <row r="101" s="2" customFormat="1">
      <c r="A101" s="39"/>
      <c r="B101" s="40"/>
      <c r="C101" s="41"/>
      <c r="D101" s="226" t="s">
        <v>224</v>
      </c>
      <c r="E101" s="41"/>
      <c r="F101" s="227" t="s">
        <v>3492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224</v>
      </c>
      <c r="AU101" s="18" t="s">
        <v>80</v>
      </c>
    </row>
    <row r="102" s="2" customFormat="1" ht="16.5" customHeight="1">
      <c r="A102" s="39"/>
      <c r="B102" s="40"/>
      <c r="C102" s="213" t="s">
        <v>274</v>
      </c>
      <c r="D102" s="213" t="s">
        <v>217</v>
      </c>
      <c r="E102" s="214" t="s">
        <v>5211</v>
      </c>
      <c r="F102" s="215" t="s">
        <v>3494</v>
      </c>
      <c r="G102" s="216" t="s">
        <v>523</v>
      </c>
      <c r="H102" s="217">
        <v>22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222</v>
      </c>
      <c r="AT102" s="224" t="s">
        <v>217</v>
      </c>
      <c r="AU102" s="224" t="s">
        <v>80</v>
      </c>
      <c r="AY102" s="18" t="s">
        <v>214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222</v>
      </c>
      <c r="BM102" s="224" t="s">
        <v>315</v>
      </c>
    </row>
    <row r="103" s="2" customFormat="1">
      <c r="A103" s="39"/>
      <c r="B103" s="40"/>
      <c r="C103" s="41"/>
      <c r="D103" s="226" t="s">
        <v>224</v>
      </c>
      <c r="E103" s="41"/>
      <c r="F103" s="227" t="s">
        <v>3494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224</v>
      </c>
      <c r="AU103" s="18" t="s">
        <v>80</v>
      </c>
    </row>
    <row r="104" s="2" customFormat="1" ht="16.5" customHeight="1">
      <c r="A104" s="39"/>
      <c r="B104" s="40"/>
      <c r="C104" s="213" t="s">
        <v>281</v>
      </c>
      <c r="D104" s="213" t="s">
        <v>217</v>
      </c>
      <c r="E104" s="214" t="s">
        <v>5212</v>
      </c>
      <c r="F104" s="215" t="s">
        <v>3496</v>
      </c>
      <c r="G104" s="216" t="s">
        <v>523</v>
      </c>
      <c r="H104" s="217">
        <v>12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222</v>
      </c>
      <c r="AT104" s="224" t="s">
        <v>217</v>
      </c>
      <c r="AU104" s="224" t="s">
        <v>80</v>
      </c>
      <c r="AY104" s="18" t="s">
        <v>214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222</v>
      </c>
      <c r="BM104" s="224" t="s">
        <v>325</v>
      </c>
    </row>
    <row r="105" s="2" customFormat="1">
      <c r="A105" s="39"/>
      <c r="B105" s="40"/>
      <c r="C105" s="41"/>
      <c r="D105" s="226" t="s">
        <v>224</v>
      </c>
      <c r="E105" s="41"/>
      <c r="F105" s="227" t="s">
        <v>3496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224</v>
      </c>
      <c r="AU105" s="18" t="s">
        <v>80</v>
      </c>
    </row>
    <row r="106" s="2" customFormat="1" ht="16.5" customHeight="1">
      <c r="A106" s="39"/>
      <c r="B106" s="40"/>
      <c r="C106" s="213" t="s">
        <v>8</v>
      </c>
      <c r="D106" s="213" t="s">
        <v>217</v>
      </c>
      <c r="E106" s="214" t="s">
        <v>5213</v>
      </c>
      <c r="F106" s="215" t="s">
        <v>5214</v>
      </c>
      <c r="G106" s="216" t="s">
        <v>523</v>
      </c>
      <c r="H106" s="217">
        <v>12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222</v>
      </c>
      <c r="AT106" s="224" t="s">
        <v>217</v>
      </c>
      <c r="AU106" s="224" t="s">
        <v>80</v>
      </c>
      <c r="AY106" s="18" t="s">
        <v>214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222</v>
      </c>
      <c r="BM106" s="224" t="s">
        <v>338</v>
      </c>
    </row>
    <row r="107" s="2" customFormat="1">
      <c r="A107" s="39"/>
      <c r="B107" s="40"/>
      <c r="C107" s="41"/>
      <c r="D107" s="226" t="s">
        <v>224</v>
      </c>
      <c r="E107" s="41"/>
      <c r="F107" s="227" t="s">
        <v>5214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224</v>
      </c>
      <c r="AU107" s="18" t="s">
        <v>80</v>
      </c>
    </row>
    <row r="108" s="2" customFormat="1" ht="16.5" customHeight="1">
      <c r="A108" s="39"/>
      <c r="B108" s="40"/>
      <c r="C108" s="213" t="s">
        <v>288</v>
      </c>
      <c r="D108" s="213" t="s">
        <v>217</v>
      </c>
      <c r="E108" s="214" t="s">
        <v>5215</v>
      </c>
      <c r="F108" s="215" t="s">
        <v>3500</v>
      </c>
      <c r="G108" s="216" t="s">
        <v>523</v>
      </c>
      <c r="H108" s="217">
        <v>12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222</v>
      </c>
      <c r="AT108" s="224" t="s">
        <v>217</v>
      </c>
      <c r="AU108" s="224" t="s">
        <v>80</v>
      </c>
      <c r="AY108" s="18" t="s">
        <v>214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222</v>
      </c>
      <c r="BM108" s="224" t="s">
        <v>352</v>
      </c>
    </row>
    <row r="109" s="2" customFormat="1">
      <c r="A109" s="39"/>
      <c r="B109" s="40"/>
      <c r="C109" s="41"/>
      <c r="D109" s="226" t="s">
        <v>224</v>
      </c>
      <c r="E109" s="41"/>
      <c r="F109" s="227" t="s">
        <v>3500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224</v>
      </c>
      <c r="AU109" s="18" t="s">
        <v>80</v>
      </c>
    </row>
    <row r="110" s="2" customFormat="1" ht="16.5" customHeight="1">
      <c r="A110" s="39"/>
      <c r="B110" s="40"/>
      <c r="C110" s="213" t="s">
        <v>292</v>
      </c>
      <c r="D110" s="213" t="s">
        <v>217</v>
      </c>
      <c r="E110" s="214" t="s">
        <v>5216</v>
      </c>
      <c r="F110" s="215" t="s">
        <v>3504</v>
      </c>
      <c r="G110" s="216" t="s">
        <v>523</v>
      </c>
      <c r="H110" s="217">
        <v>5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222</v>
      </c>
      <c r="AT110" s="224" t="s">
        <v>217</v>
      </c>
      <c r="AU110" s="224" t="s">
        <v>80</v>
      </c>
      <c r="AY110" s="18" t="s">
        <v>214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222</v>
      </c>
      <c r="BM110" s="224" t="s">
        <v>364</v>
      </c>
    </row>
    <row r="111" s="2" customFormat="1">
      <c r="A111" s="39"/>
      <c r="B111" s="40"/>
      <c r="C111" s="41"/>
      <c r="D111" s="226" t="s">
        <v>224</v>
      </c>
      <c r="E111" s="41"/>
      <c r="F111" s="227" t="s">
        <v>3504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224</v>
      </c>
      <c r="AU111" s="18" t="s">
        <v>80</v>
      </c>
    </row>
    <row r="112" s="2" customFormat="1" ht="16.5" customHeight="1">
      <c r="A112" s="39"/>
      <c r="B112" s="40"/>
      <c r="C112" s="213" t="s">
        <v>296</v>
      </c>
      <c r="D112" s="213" t="s">
        <v>217</v>
      </c>
      <c r="E112" s="214" t="s">
        <v>5217</v>
      </c>
      <c r="F112" s="215" t="s">
        <v>3506</v>
      </c>
      <c r="G112" s="216" t="s">
        <v>220</v>
      </c>
      <c r="H112" s="217">
        <v>1180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222</v>
      </c>
      <c r="AT112" s="224" t="s">
        <v>217</v>
      </c>
      <c r="AU112" s="224" t="s">
        <v>80</v>
      </c>
      <c r="AY112" s="18" t="s">
        <v>214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222</v>
      </c>
      <c r="BM112" s="224" t="s">
        <v>372</v>
      </c>
    </row>
    <row r="113" s="2" customFormat="1">
      <c r="A113" s="39"/>
      <c r="B113" s="40"/>
      <c r="C113" s="41"/>
      <c r="D113" s="226" t="s">
        <v>224</v>
      </c>
      <c r="E113" s="41"/>
      <c r="F113" s="227" t="s">
        <v>3506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224</v>
      </c>
      <c r="AU113" s="18" t="s">
        <v>80</v>
      </c>
    </row>
    <row r="114" s="2" customFormat="1" ht="16.5" customHeight="1">
      <c r="A114" s="39"/>
      <c r="B114" s="40"/>
      <c r="C114" s="213" t="s">
        <v>250</v>
      </c>
      <c r="D114" s="213" t="s">
        <v>217</v>
      </c>
      <c r="E114" s="214" t="s">
        <v>5218</v>
      </c>
      <c r="F114" s="215" t="s">
        <v>5219</v>
      </c>
      <c r="G114" s="216" t="s">
        <v>523</v>
      </c>
      <c r="H114" s="217">
        <v>4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222</v>
      </c>
      <c r="AT114" s="224" t="s">
        <v>217</v>
      </c>
      <c r="AU114" s="224" t="s">
        <v>80</v>
      </c>
      <c r="AY114" s="18" t="s">
        <v>214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222</v>
      </c>
      <c r="BM114" s="224" t="s">
        <v>257</v>
      </c>
    </row>
    <row r="115" s="2" customFormat="1">
      <c r="A115" s="39"/>
      <c r="B115" s="40"/>
      <c r="C115" s="41"/>
      <c r="D115" s="226" t="s">
        <v>224</v>
      </c>
      <c r="E115" s="41"/>
      <c r="F115" s="227" t="s">
        <v>5219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224</v>
      </c>
      <c r="AU115" s="18" t="s">
        <v>80</v>
      </c>
    </row>
    <row r="116" s="2" customFormat="1" ht="24.15" customHeight="1">
      <c r="A116" s="39"/>
      <c r="B116" s="40"/>
      <c r="C116" s="213" t="s">
        <v>303</v>
      </c>
      <c r="D116" s="213" t="s">
        <v>217</v>
      </c>
      <c r="E116" s="214" t="s">
        <v>5220</v>
      </c>
      <c r="F116" s="215" t="s">
        <v>3510</v>
      </c>
      <c r="G116" s="216" t="s">
        <v>523</v>
      </c>
      <c r="H116" s="217">
        <v>6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222</v>
      </c>
      <c r="AT116" s="224" t="s">
        <v>217</v>
      </c>
      <c r="AU116" s="224" t="s">
        <v>80</v>
      </c>
      <c r="AY116" s="18" t="s">
        <v>214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222</v>
      </c>
      <c r="BM116" s="224" t="s">
        <v>395</v>
      </c>
    </row>
    <row r="117" s="2" customFormat="1">
      <c r="A117" s="39"/>
      <c r="B117" s="40"/>
      <c r="C117" s="41"/>
      <c r="D117" s="226" t="s">
        <v>224</v>
      </c>
      <c r="E117" s="41"/>
      <c r="F117" s="227" t="s">
        <v>3510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224</v>
      </c>
      <c r="AU117" s="18" t="s">
        <v>80</v>
      </c>
    </row>
    <row r="118" s="2" customFormat="1" ht="16.5" customHeight="1">
      <c r="A118" s="39"/>
      <c r="B118" s="40"/>
      <c r="C118" s="213" t="s">
        <v>307</v>
      </c>
      <c r="D118" s="213" t="s">
        <v>217</v>
      </c>
      <c r="E118" s="214" t="s">
        <v>5221</v>
      </c>
      <c r="F118" s="215" t="s">
        <v>3512</v>
      </c>
      <c r="G118" s="216" t="s">
        <v>220</v>
      </c>
      <c r="H118" s="217">
        <v>150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222</v>
      </c>
      <c r="AT118" s="224" t="s">
        <v>217</v>
      </c>
      <c r="AU118" s="224" t="s">
        <v>80</v>
      </c>
      <c r="AY118" s="18" t="s">
        <v>214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222</v>
      </c>
      <c r="BM118" s="224" t="s">
        <v>407</v>
      </c>
    </row>
    <row r="119" s="2" customFormat="1">
      <c r="A119" s="39"/>
      <c r="B119" s="40"/>
      <c r="C119" s="41"/>
      <c r="D119" s="226" t="s">
        <v>224</v>
      </c>
      <c r="E119" s="41"/>
      <c r="F119" s="227" t="s">
        <v>3512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80</v>
      </c>
    </row>
    <row r="120" s="2" customFormat="1" ht="16.5" customHeight="1">
      <c r="A120" s="39"/>
      <c r="B120" s="40"/>
      <c r="C120" s="213" t="s">
        <v>311</v>
      </c>
      <c r="D120" s="213" t="s">
        <v>217</v>
      </c>
      <c r="E120" s="214" t="s">
        <v>5222</v>
      </c>
      <c r="F120" s="215" t="s">
        <v>3514</v>
      </c>
      <c r="G120" s="216" t="s">
        <v>523</v>
      </c>
      <c r="H120" s="217">
        <v>6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222</v>
      </c>
      <c r="AT120" s="224" t="s">
        <v>217</v>
      </c>
      <c r="AU120" s="224" t="s">
        <v>80</v>
      </c>
      <c r="AY120" s="18" t="s">
        <v>214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222</v>
      </c>
      <c r="BM120" s="224" t="s">
        <v>421</v>
      </c>
    </row>
    <row r="121" s="2" customFormat="1">
      <c r="A121" s="39"/>
      <c r="B121" s="40"/>
      <c r="C121" s="41"/>
      <c r="D121" s="226" t="s">
        <v>224</v>
      </c>
      <c r="E121" s="41"/>
      <c r="F121" s="227" t="s">
        <v>3514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224</v>
      </c>
      <c r="AU121" s="18" t="s">
        <v>80</v>
      </c>
    </row>
    <row r="122" s="2" customFormat="1" ht="16.5" customHeight="1">
      <c r="A122" s="39"/>
      <c r="B122" s="40"/>
      <c r="C122" s="213" t="s">
        <v>315</v>
      </c>
      <c r="D122" s="213" t="s">
        <v>217</v>
      </c>
      <c r="E122" s="214" t="s">
        <v>5223</v>
      </c>
      <c r="F122" s="215" t="s">
        <v>3518</v>
      </c>
      <c r="G122" s="216" t="s">
        <v>220</v>
      </c>
      <c r="H122" s="217">
        <v>240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222</v>
      </c>
      <c r="AT122" s="224" t="s">
        <v>217</v>
      </c>
      <c r="AU122" s="224" t="s">
        <v>80</v>
      </c>
      <c r="AY122" s="18" t="s">
        <v>214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222</v>
      </c>
      <c r="BM122" s="224" t="s">
        <v>433</v>
      </c>
    </row>
    <row r="123" s="2" customFormat="1">
      <c r="A123" s="39"/>
      <c r="B123" s="40"/>
      <c r="C123" s="41"/>
      <c r="D123" s="226" t="s">
        <v>224</v>
      </c>
      <c r="E123" s="41"/>
      <c r="F123" s="227" t="s">
        <v>3518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224</v>
      </c>
      <c r="AU123" s="18" t="s">
        <v>80</v>
      </c>
    </row>
    <row r="124" s="2" customFormat="1" ht="16.5" customHeight="1">
      <c r="A124" s="39"/>
      <c r="B124" s="40"/>
      <c r="C124" s="213" t="s">
        <v>7</v>
      </c>
      <c r="D124" s="213" t="s">
        <v>217</v>
      </c>
      <c r="E124" s="214" t="s">
        <v>5224</v>
      </c>
      <c r="F124" s="215" t="s">
        <v>3520</v>
      </c>
      <c r="G124" s="216" t="s">
        <v>220</v>
      </c>
      <c r="H124" s="217">
        <v>120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222</v>
      </c>
      <c r="AT124" s="224" t="s">
        <v>217</v>
      </c>
      <c r="AU124" s="224" t="s">
        <v>80</v>
      </c>
      <c r="AY124" s="18" t="s">
        <v>214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222</v>
      </c>
      <c r="BM124" s="224" t="s">
        <v>443</v>
      </c>
    </row>
    <row r="125" s="2" customFormat="1">
      <c r="A125" s="39"/>
      <c r="B125" s="40"/>
      <c r="C125" s="41"/>
      <c r="D125" s="226" t="s">
        <v>224</v>
      </c>
      <c r="E125" s="41"/>
      <c r="F125" s="227" t="s">
        <v>3520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224</v>
      </c>
      <c r="AU125" s="18" t="s">
        <v>80</v>
      </c>
    </row>
    <row r="126" s="2" customFormat="1" ht="16.5" customHeight="1">
      <c r="A126" s="39"/>
      <c r="B126" s="40"/>
      <c r="C126" s="213" t="s">
        <v>325</v>
      </c>
      <c r="D126" s="213" t="s">
        <v>217</v>
      </c>
      <c r="E126" s="214" t="s">
        <v>5225</v>
      </c>
      <c r="F126" s="215" t="s">
        <v>3522</v>
      </c>
      <c r="G126" s="216" t="s">
        <v>523</v>
      </c>
      <c r="H126" s="217">
        <v>120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222</v>
      </c>
      <c r="AT126" s="224" t="s">
        <v>217</v>
      </c>
      <c r="AU126" s="224" t="s">
        <v>80</v>
      </c>
      <c r="AY126" s="18" t="s">
        <v>214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222</v>
      </c>
      <c r="BM126" s="224" t="s">
        <v>455</v>
      </c>
    </row>
    <row r="127" s="2" customFormat="1">
      <c r="A127" s="39"/>
      <c r="B127" s="40"/>
      <c r="C127" s="41"/>
      <c r="D127" s="226" t="s">
        <v>224</v>
      </c>
      <c r="E127" s="41"/>
      <c r="F127" s="227" t="s">
        <v>3522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224</v>
      </c>
      <c r="AU127" s="18" t="s">
        <v>80</v>
      </c>
    </row>
    <row r="128" s="2" customFormat="1" ht="16.5" customHeight="1">
      <c r="A128" s="39"/>
      <c r="B128" s="40"/>
      <c r="C128" s="213" t="s">
        <v>331</v>
      </c>
      <c r="D128" s="213" t="s">
        <v>217</v>
      </c>
      <c r="E128" s="214" t="s">
        <v>5226</v>
      </c>
      <c r="F128" s="215" t="s">
        <v>3524</v>
      </c>
      <c r="G128" s="216" t="s">
        <v>523</v>
      </c>
      <c r="H128" s="217">
        <v>6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222</v>
      </c>
      <c r="AT128" s="224" t="s">
        <v>217</v>
      </c>
      <c r="AU128" s="224" t="s">
        <v>80</v>
      </c>
      <c r="AY128" s="18" t="s">
        <v>214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222</v>
      </c>
      <c r="BM128" s="224" t="s">
        <v>464</v>
      </c>
    </row>
    <row r="129" s="2" customFormat="1">
      <c r="A129" s="39"/>
      <c r="B129" s="40"/>
      <c r="C129" s="41"/>
      <c r="D129" s="226" t="s">
        <v>224</v>
      </c>
      <c r="E129" s="41"/>
      <c r="F129" s="227" t="s">
        <v>3524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224</v>
      </c>
      <c r="AU129" s="18" t="s">
        <v>80</v>
      </c>
    </row>
    <row r="130" s="2" customFormat="1" ht="16.5" customHeight="1">
      <c r="A130" s="39"/>
      <c r="B130" s="40"/>
      <c r="C130" s="213" t="s">
        <v>338</v>
      </c>
      <c r="D130" s="213" t="s">
        <v>217</v>
      </c>
      <c r="E130" s="214" t="s">
        <v>5227</v>
      </c>
      <c r="F130" s="215" t="s">
        <v>3526</v>
      </c>
      <c r="G130" s="216" t="s">
        <v>523</v>
      </c>
      <c r="H130" s="217">
        <v>6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222</v>
      </c>
      <c r="AT130" s="224" t="s">
        <v>217</v>
      </c>
      <c r="AU130" s="224" t="s">
        <v>80</v>
      </c>
      <c r="AY130" s="18" t="s">
        <v>214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222</v>
      </c>
      <c r="BM130" s="224" t="s">
        <v>476</v>
      </c>
    </row>
    <row r="131" s="2" customFormat="1">
      <c r="A131" s="39"/>
      <c r="B131" s="40"/>
      <c r="C131" s="41"/>
      <c r="D131" s="226" t="s">
        <v>224</v>
      </c>
      <c r="E131" s="41"/>
      <c r="F131" s="227" t="s">
        <v>3526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224</v>
      </c>
      <c r="AU131" s="18" t="s">
        <v>80</v>
      </c>
    </row>
    <row r="132" s="2" customFormat="1" ht="16.5" customHeight="1">
      <c r="A132" s="39"/>
      <c r="B132" s="40"/>
      <c r="C132" s="213" t="s">
        <v>346</v>
      </c>
      <c r="D132" s="213" t="s">
        <v>217</v>
      </c>
      <c r="E132" s="214" t="s">
        <v>5228</v>
      </c>
      <c r="F132" s="215" t="s">
        <v>5229</v>
      </c>
      <c r="G132" s="216" t="s">
        <v>220</v>
      </c>
      <c r="H132" s="217">
        <v>14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222</v>
      </c>
      <c r="AT132" s="224" t="s">
        <v>217</v>
      </c>
      <c r="AU132" s="224" t="s">
        <v>80</v>
      </c>
      <c r="AY132" s="18" t="s">
        <v>214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222</v>
      </c>
      <c r="BM132" s="224" t="s">
        <v>488</v>
      </c>
    </row>
    <row r="133" s="2" customFormat="1">
      <c r="A133" s="39"/>
      <c r="B133" s="40"/>
      <c r="C133" s="41"/>
      <c r="D133" s="226" t="s">
        <v>224</v>
      </c>
      <c r="E133" s="41"/>
      <c r="F133" s="227" t="s">
        <v>5229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224</v>
      </c>
      <c r="AU133" s="18" t="s">
        <v>80</v>
      </c>
    </row>
    <row r="134" s="2" customFormat="1" ht="16.5" customHeight="1">
      <c r="A134" s="39"/>
      <c r="B134" s="40"/>
      <c r="C134" s="213" t="s">
        <v>352</v>
      </c>
      <c r="D134" s="213" t="s">
        <v>217</v>
      </c>
      <c r="E134" s="214" t="s">
        <v>5230</v>
      </c>
      <c r="F134" s="215" t="s">
        <v>3530</v>
      </c>
      <c r="G134" s="216" t="s">
        <v>523</v>
      </c>
      <c r="H134" s="217">
        <v>4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222</v>
      </c>
      <c r="AT134" s="224" t="s">
        <v>217</v>
      </c>
      <c r="AU134" s="224" t="s">
        <v>80</v>
      </c>
      <c r="AY134" s="18" t="s">
        <v>214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222</v>
      </c>
      <c r="BM134" s="224" t="s">
        <v>501</v>
      </c>
    </row>
    <row r="135" s="2" customFormat="1">
      <c r="A135" s="39"/>
      <c r="B135" s="40"/>
      <c r="C135" s="41"/>
      <c r="D135" s="226" t="s">
        <v>224</v>
      </c>
      <c r="E135" s="41"/>
      <c r="F135" s="227" t="s">
        <v>3530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224</v>
      </c>
      <c r="AU135" s="18" t="s">
        <v>80</v>
      </c>
    </row>
    <row r="136" s="2" customFormat="1" ht="21.75" customHeight="1">
      <c r="A136" s="39"/>
      <c r="B136" s="40"/>
      <c r="C136" s="213" t="s">
        <v>358</v>
      </c>
      <c r="D136" s="213" t="s">
        <v>217</v>
      </c>
      <c r="E136" s="214" t="s">
        <v>5231</v>
      </c>
      <c r="F136" s="215" t="s">
        <v>5232</v>
      </c>
      <c r="G136" s="216" t="s">
        <v>523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222</v>
      </c>
      <c r="AT136" s="224" t="s">
        <v>217</v>
      </c>
      <c r="AU136" s="224" t="s">
        <v>80</v>
      </c>
      <c r="AY136" s="18" t="s">
        <v>214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222</v>
      </c>
      <c r="BM136" s="224" t="s">
        <v>514</v>
      </c>
    </row>
    <row r="137" s="2" customFormat="1">
      <c r="A137" s="39"/>
      <c r="B137" s="40"/>
      <c r="C137" s="41"/>
      <c r="D137" s="226" t="s">
        <v>224</v>
      </c>
      <c r="E137" s="41"/>
      <c r="F137" s="227" t="s">
        <v>5232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80</v>
      </c>
    </row>
    <row r="138" s="2" customFormat="1" ht="16.5" customHeight="1">
      <c r="A138" s="39"/>
      <c r="B138" s="40"/>
      <c r="C138" s="213" t="s">
        <v>364</v>
      </c>
      <c r="D138" s="213" t="s">
        <v>217</v>
      </c>
      <c r="E138" s="214" t="s">
        <v>5233</v>
      </c>
      <c r="F138" s="215" t="s">
        <v>3536</v>
      </c>
      <c r="G138" s="216" t="s">
        <v>523</v>
      </c>
      <c r="H138" s="217">
        <v>1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222</v>
      </c>
      <c r="AT138" s="224" t="s">
        <v>217</v>
      </c>
      <c r="AU138" s="224" t="s">
        <v>80</v>
      </c>
      <c r="AY138" s="18" t="s">
        <v>214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222</v>
      </c>
      <c r="BM138" s="224" t="s">
        <v>526</v>
      </c>
    </row>
    <row r="139" s="2" customFormat="1">
      <c r="A139" s="39"/>
      <c r="B139" s="40"/>
      <c r="C139" s="41"/>
      <c r="D139" s="226" t="s">
        <v>224</v>
      </c>
      <c r="E139" s="41"/>
      <c r="F139" s="227" t="s">
        <v>3536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224</v>
      </c>
      <c r="AU139" s="18" t="s">
        <v>80</v>
      </c>
    </row>
    <row r="140" s="2" customFormat="1" ht="16.5" customHeight="1">
      <c r="A140" s="39"/>
      <c r="B140" s="40"/>
      <c r="C140" s="213" t="s">
        <v>368</v>
      </c>
      <c r="D140" s="213" t="s">
        <v>217</v>
      </c>
      <c r="E140" s="214" t="s">
        <v>5234</v>
      </c>
      <c r="F140" s="215" t="s">
        <v>3538</v>
      </c>
      <c r="G140" s="216" t="s">
        <v>523</v>
      </c>
      <c r="H140" s="217">
        <v>24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222</v>
      </c>
      <c r="AT140" s="224" t="s">
        <v>217</v>
      </c>
      <c r="AU140" s="224" t="s">
        <v>80</v>
      </c>
      <c r="AY140" s="18" t="s">
        <v>214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222</v>
      </c>
      <c r="BM140" s="224" t="s">
        <v>539</v>
      </c>
    </row>
    <row r="141" s="2" customFormat="1">
      <c r="A141" s="39"/>
      <c r="B141" s="40"/>
      <c r="C141" s="41"/>
      <c r="D141" s="226" t="s">
        <v>224</v>
      </c>
      <c r="E141" s="41"/>
      <c r="F141" s="227" t="s">
        <v>3538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224</v>
      </c>
      <c r="AU141" s="18" t="s">
        <v>80</v>
      </c>
    </row>
    <row r="142" s="2" customFormat="1" ht="16.5" customHeight="1">
      <c r="A142" s="39"/>
      <c r="B142" s="40"/>
      <c r="C142" s="213" t="s">
        <v>372</v>
      </c>
      <c r="D142" s="213" t="s">
        <v>217</v>
      </c>
      <c r="E142" s="214" t="s">
        <v>5235</v>
      </c>
      <c r="F142" s="215" t="s">
        <v>3540</v>
      </c>
      <c r="G142" s="216" t="s">
        <v>523</v>
      </c>
      <c r="H142" s="217">
        <v>24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222</v>
      </c>
      <c r="AT142" s="224" t="s">
        <v>217</v>
      </c>
      <c r="AU142" s="224" t="s">
        <v>80</v>
      </c>
      <c r="AY142" s="18" t="s">
        <v>214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222</v>
      </c>
      <c r="BM142" s="224" t="s">
        <v>548</v>
      </c>
    </row>
    <row r="143" s="2" customFormat="1">
      <c r="A143" s="39"/>
      <c r="B143" s="40"/>
      <c r="C143" s="41"/>
      <c r="D143" s="226" t="s">
        <v>224</v>
      </c>
      <c r="E143" s="41"/>
      <c r="F143" s="227" t="s">
        <v>3540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224</v>
      </c>
      <c r="AU143" s="18" t="s">
        <v>80</v>
      </c>
    </row>
    <row r="144" s="2" customFormat="1" ht="16.5" customHeight="1">
      <c r="A144" s="39"/>
      <c r="B144" s="40"/>
      <c r="C144" s="213" t="s">
        <v>376</v>
      </c>
      <c r="D144" s="213" t="s">
        <v>217</v>
      </c>
      <c r="E144" s="214" t="s">
        <v>5236</v>
      </c>
      <c r="F144" s="215" t="s">
        <v>5237</v>
      </c>
      <c r="G144" s="216" t="s">
        <v>523</v>
      </c>
      <c r="H144" s="217">
        <v>48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222</v>
      </c>
      <c r="AT144" s="224" t="s">
        <v>217</v>
      </c>
      <c r="AU144" s="224" t="s">
        <v>80</v>
      </c>
      <c r="AY144" s="18" t="s">
        <v>214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222</v>
      </c>
      <c r="BM144" s="224" t="s">
        <v>563</v>
      </c>
    </row>
    <row r="145" s="2" customFormat="1">
      <c r="A145" s="39"/>
      <c r="B145" s="40"/>
      <c r="C145" s="41"/>
      <c r="D145" s="226" t="s">
        <v>224</v>
      </c>
      <c r="E145" s="41"/>
      <c r="F145" s="227" t="s">
        <v>5237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224</v>
      </c>
      <c r="AU145" s="18" t="s">
        <v>80</v>
      </c>
    </row>
    <row r="146" s="2" customFormat="1" ht="16.5" customHeight="1">
      <c r="A146" s="39"/>
      <c r="B146" s="40"/>
      <c r="C146" s="213" t="s">
        <v>257</v>
      </c>
      <c r="D146" s="213" t="s">
        <v>217</v>
      </c>
      <c r="E146" s="214" t="s">
        <v>5238</v>
      </c>
      <c r="F146" s="215" t="s">
        <v>3544</v>
      </c>
      <c r="G146" s="216" t="s">
        <v>3545</v>
      </c>
      <c r="H146" s="217">
        <v>24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222</v>
      </c>
      <c r="AT146" s="224" t="s">
        <v>217</v>
      </c>
      <c r="AU146" s="224" t="s">
        <v>80</v>
      </c>
      <c r="AY146" s="18" t="s">
        <v>214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222</v>
      </c>
      <c r="BM146" s="224" t="s">
        <v>334</v>
      </c>
    </row>
    <row r="147" s="2" customFormat="1">
      <c r="A147" s="39"/>
      <c r="B147" s="40"/>
      <c r="C147" s="41"/>
      <c r="D147" s="226" t="s">
        <v>224</v>
      </c>
      <c r="E147" s="41"/>
      <c r="F147" s="227" t="s">
        <v>3544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224</v>
      </c>
      <c r="AU147" s="18" t="s">
        <v>80</v>
      </c>
    </row>
    <row r="148" s="2" customFormat="1" ht="16.5" customHeight="1">
      <c r="A148" s="39"/>
      <c r="B148" s="40"/>
      <c r="C148" s="213" t="s">
        <v>389</v>
      </c>
      <c r="D148" s="213" t="s">
        <v>217</v>
      </c>
      <c r="E148" s="214" t="s">
        <v>5239</v>
      </c>
      <c r="F148" s="215" t="s">
        <v>3547</v>
      </c>
      <c r="G148" s="216" t="s">
        <v>3545</v>
      </c>
      <c r="H148" s="217">
        <v>0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222</v>
      </c>
      <c r="AT148" s="224" t="s">
        <v>217</v>
      </c>
      <c r="AU148" s="224" t="s">
        <v>80</v>
      </c>
      <c r="AY148" s="18" t="s">
        <v>214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222</v>
      </c>
      <c r="BM148" s="224" t="s">
        <v>582</v>
      </c>
    </row>
    <row r="149" s="2" customFormat="1">
      <c r="A149" s="39"/>
      <c r="B149" s="40"/>
      <c r="C149" s="41"/>
      <c r="D149" s="226" t="s">
        <v>224</v>
      </c>
      <c r="E149" s="41"/>
      <c r="F149" s="227" t="s">
        <v>3547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224</v>
      </c>
      <c r="AU149" s="18" t="s">
        <v>80</v>
      </c>
    </row>
    <row r="150" s="2" customFormat="1" ht="16.5" customHeight="1">
      <c r="A150" s="39"/>
      <c r="B150" s="40"/>
      <c r="C150" s="213" t="s">
        <v>395</v>
      </c>
      <c r="D150" s="213" t="s">
        <v>217</v>
      </c>
      <c r="E150" s="214" t="s">
        <v>5240</v>
      </c>
      <c r="F150" s="215" t="s">
        <v>3549</v>
      </c>
      <c r="G150" s="216" t="s">
        <v>523</v>
      </c>
      <c r="H150" s="217">
        <v>6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222</v>
      </c>
      <c r="AT150" s="224" t="s">
        <v>217</v>
      </c>
      <c r="AU150" s="224" t="s">
        <v>80</v>
      </c>
      <c r="AY150" s="18" t="s">
        <v>214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222</v>
      </c>
      <c r="BM150" s="224" t="s">
        <v>594</v>
      </c>
    </row>
    <row r="151" s="2" customFormat="1">
      <c r="A151" s="39"/>
      <c r="B151" s="40"/>
      <c r="C151" s="41"/>
      <c r="D151" s="226" t="s">
        <v>224</v>
      </c>
      <c r="E151" s="41"/>
      <c r="F151" s="227" t="s">
        <v>3549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224</v>
      </c>
      <c r="AU151" s="18" t="s">
        <v>80</v>
      </c>
    </row>
    <row r="152" s="2" customFormat="1" ht="16.5" customHeight="1">
      <c r="A152" s="39"/>
      <c r="B152" s="40"/>
      <c r="C152" s="213" t="s">
        <v>401</v>
      </c>
      <c r="D152" s="213" t="s">
        <v>217</v>
      </c>
      <c r="E152" s="214" t="s">
        <v>5241</v>
      </c>
      <c r="F152" s="215" t="s">
        <v>3551</v>
      </c>
      <c r="G152" s="216" t="s">
        <v>523</v>
      </c>
      <c r="H152" s="217">
        <v>1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222</v>
      </c>
      <c r="AT152" s="224" t="s">
        <v>217</v>
      </c>
      <c r="AU152" s="224" t="s">
        <v>80</v>
      </c>
      <c r="AY152" s="18" t="s">
        <v>214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222</v>
      </c>
      <c r="BM152" s="224" t="s">
        <v>606</v>
      </c>
    </row>
    <row r="153" s="2" customFormat="1">
      <c r="A153" s="39"/>
      <c r="B153" s="40"/>
      <c r="C153" s="41"/>
      <c r="D153" s="226" t="s">
        <v>224</v>
      </c>
      <c r="E153" s="41"/>
      <c r="F153" s="227" t="s">
        <v>3551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224</v>
      </c>
      <c r="AU153" s="18" t="s">
        <v>80</v>
      </c>
    </row>
    <row r="154" s="2" customFormat="1" ht="16.5" customHeight="1">
      <c r="A154" s="39"/>
      <c r="B154" s="40"/>
      <c r="C154" s="213" t="s">
        <v>407</v>
      </c>
      <c r="D154" s="213" t="s">
        <v>217</v>
      </c>
      <c r="E154" s="214" t="s">
        <v>5242</v>
      </c>
      <c r="F154" s="215" t="s">
        <v>3552</v>
      </c>
      <c r="G154" s="216" t="s">
        <v>523</v>
      </c>
      <c r="H154" s="217">
        <v>1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222</v>
      </c>
      <c r="AT154" s="224" t="s">
        <v>217</v>
      </c>
      <c r="AU154" s="224" t="s">
        <v>80</v>
      </c>
      <c r="AY154" s="18" t="s">
        <v>214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222</v>
      </c>
      <c r="BM154" s="224" t="s">
        <v>616</v>
      </c>
    </row>
    <row r="155" s="2" customFormat="1">
      <c r="A155" s="39"/>
      <c r="B155" s="40"/>
      <c r="C155" s="41"/>
      <c r="D155" s="226" t="s">
        <v>224</v>
      </c>
      <c r="E155" s="41"/>
      <c r="F155" s="227" t="s">
        <v>3552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224</v>
      </c>
      <c r="AU155" s="18" t="s">
        <v>80</v>
      </c>
    </row>
    <row r="156" s="2" customFormat="1" ht="16.5" customHeight="1">
      <c r="A156" s="39"/>
      <c r="B156" s="40"/>
      <c r="C156" s="213" t="s">
        <v>413</v>
      </c>
      <c r="D156" s="213" t="s">
        <v>217</v>
      </c>
      <c r="E156" s="214" t="s">
        <v>5243</v>
      </c>
      <c r="F156" s="215" t="s">
        <v>3554</v>
      </c>
      <c r="G156" s="216" t="s">
        <v>523</v>
      </c>
      <c r="H156" s="217">
        <v>12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222</v>
      </c>
      <c r="AT156" s="224" t="s">
        <v>217</v>
      </c>
      <c r="AU156" s="224" t="s">
        <v>80</v>
      </c>
      <c r="AY156" s="18" t="s">
        <v>214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222</v>
      </c>
      <c r="BM156" s="224" t="s">
        <v>628</v>
      </c>
    </row>
    <row r="157" s="2" customFormat="1">
      <c r="A157" s="39"/>
      <c r="B157" s="40"/>
      <c r="C157" s="41"/>
      <c r="D157" s="226" t="s">
        <v>224</v>
      </c>
      <c r="E157" s="41"/>
      <c r="F157" s="227" t="s">
        <v>3554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224</v>
      </c>
      <c r="AU157" s="18" t="s">
        <v>80</v>
      </c>
    </row>
    <row r="158" s="2" customFormat="1" ht="16.5" customHeight="1">
      <c r="A158" s="39"/>
      <c r="B158" s="40"/>
      <c r="C158" s="213" t="s">
        <v>421</v>
      </c>
      <c r="D158" s="213" t="s">
        <v>217</v>
      </c>
      <c r="E158" s="214" t="s">
        <v>5244</v>
      </c>
      <c r="F158" s="215" t="s">
        <v>3556</v>
      </c>
      <c r="G158" s="216" t="s">
        <v>523</v>
      </c>
      <c r="H158" s="217">
        <v>6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222</v>
      </c>
      <c r="AT158" s="224" t="s">
        <v>217</v>
      </c>
      <c r="AU158" s="224" t="s">
        <v>80</v>
      </c>
      <c r="AY158" s="18" t="s">
        <v>214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222</v>
      </c>
      <c r="BM158" s="224" t="s">
        <v>640</v>
      </c>
    </row>
    <row r="159" s="2" customFormat="1">
      <c r="A159" s="39"/>
      <c r="B159" s="40"/>
      <c r="C159" s="41"/>
      <c r="D159" s="226" t="s">
        <v>224</v>
      </c>
      <c r="E159" s="41"/>
      <c r="F159" s="227" t="s">
        <v>3556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224</v>
      </c>
      <c r="AU159" s="18" t="s">
        <v>80</v>
      </c>
    </row>
    <row r="160" s="2" customFormat="1" ht="16.5" customHeight="1">
      <c r="A160" s="39"/>
      <c r="B160" s="40"/>
      <c r="C160" s="213" t="s">
        <v>428</v>
      </c>
      <c r="D160" s="213" t="s">
        <v>217</v>
      </c>
      <c r="E160" s="214" t="s">
        <v>5245</v>
      </c>
      <c r="F160" s="215" t="s">
        <v>3558</v>
      </c>
      <c r="G160" s="216" t="s">
        <v>523</v>
      </c>
      <c r="H160" s="217">
        <v>6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222</v>
      </c>
      <c r="AT160" s="224" t="s">
        <v>217</v>
      </c>
      <c r="AU160" s="224" t="s">
        <v>80</v>
      </c>
      <c r="AY160" s="18" t="s">
        <v>214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222</v>
      </c>
      <c r="BM160" s="224" t="s">
        <v>652</v>
      </c>
    </row>
    <row r="161" s="2" customFormat="1">
      <c r="A161" s="39"/>
      <c r="B161" s="40"/>
      <c r="C161" s="41"/>
      <c r="D161" s="226" t="s">
        <v>224</v>
      </c>
      <c r="E161" s="41"/>
      <c r="F161" s="227" t="s">
        <v>3558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224</v>
      </c>
      <c r="AU161" s="18" t="s">
        <v>80</v>
      </c>
    </row>
    <row r="162" s="2" customFormat="1" ht="16.5" customHeight="1">
      <c r="A162" s="39"/>
      <c r="B162" s="40"/>
      <c r="C162" s="213" t="s">
        <v>433</v>
      </c>
      <c r="D162" s="213" t="s">
        <v>217</v>
      </c>
      <c r="E162" s="214" t="s">
        <v>5246</v>
      </c>
      <c r="F162" s="215" t="s">
        <v>5247</v>
      </c>
      <c r="G162" s="216" t="s">
        <v>523</v>
      </c>
      <c r="H162" s="217">
        <v>1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44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222</v>
      </c>
      <c r="AT162" s="224" t="s">
        <v>217</v>
      </c>
      <c r="AU162" s="224" t="s">
        <v>80</v>
      </c>
      <c r="AY162" s="18" t="s">
        <v>214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222</v>
      </c>
      <c r="BM162" s="224" t="s">
        <v>664</v>
      </c>
    </row>
    <row r="163" s="2" customFormat="1">
      <c r="A163" s="39"/>
      <c r="B163" s="40"/>
      <c r="C163" s="41"/>
      <c r="D163" s="226" t="s">
        <v>224</v>
      </c>
      <c r="E163" s="41"/>
      <c r="F163" s="227" t="s">
        <v>5247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224</v>
      </c>
      <c r="AU163" s="18" t="s">
        <v>80</v>
      </c>
    </row>
    <row r="164" s="2" customFormat="1" ht="16.5" customHeight="1">
      <c r="A164" s="39"/>
      <c r="B164" s="40"/>
      <c r="C164" s="213" t="s">
        <v>439</v>
      </c>
      <c r="D164" s="213" t="s">
        <v>217</v>
      </c>
      <c r="E164" s="214" t="s">
        <v>5248</v>
      </c>
      <c r="F164" s="215" t="s">
        <v>3562</v>
      </c>
      <c r="G164" s="216" t="s">
        <v>3563</v>
      </c>
      <c r="H164" s="217">
        <v>1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44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222</v>
      </c>
      <c r="AT164" s="224" t="s">
        <v>217</v>
      </c>
      <c r="AU164" s="224" t="s">
        <v>80</v>
      </c>
      <c r="AY164" s="18" t="s">
        <v>214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222</v>
      </c>
      <c r="BM164" s="224" t="s">
        <v>677</v>
      </c>
    </row>
    <row r="165" s="2" customFormat="1">
      <c r="A165" s="39"/>
      <c r="B165" s="40"/>
      <c r="C165" s="41"/>
      <c r="D165" s="226" t="s">
        <v>224</v>
      </c>
      <c r="E165" s="41"/>
      <c r="F165" s="227" t="s">
        <v>3562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224</v>
      </c>
      <c r="AU165" s="18" t="s">
        <v>80</v>
      </c>
    </row>
    <row r="166" s="2" customFormat="1" ht="16.5" customHeight="1">
      <c r="A166" s="39"/>
      <c r="B166" s="40"/>
      <c r="C166" s="213" t="s">
        <v>443</v>
      </c>
      <c r="D166" s="213" t="s">
        <v>217</v>
      </c>
      <c r="E166" s="214" t="s">
        <v>5249</v>
      </c>
      <c r="F166" s="215" t="s">
        <v>3565</v>
      </c>
      <c r="G166" s="216" t="s">
        <v>523</v>
      </c>
      <c r="H166" s="217">
        <v>12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44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222</v>
      </c>
      <c r="AT166" s="224" t="s">
        <v>217</v>
      </c>
      <c r="AU166" s="224" t="s">
        <v>80</v>
      </c>
      <c r="AY166" s="18" t="s">
        <v>214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80</v>
      </c>
      <c r="BK166" s="225">
        <f>ROUND(I166*H166,2)</f>
        <v>0</v>
      </c>
      <c r="BL166" s="18" t="s">
        <v>222</v>
      </c>
      <c r="BM166" s="224" t="s">
        <v>690</v>
      </c>
    </row>
    <row r="167" s="2" customFormat="1">
      <c r="A167" s="39"/>
      <c r="B167" s="40"/>
      <c r="C167" s="41"/>
      <c r="D167" s="226" t="s">
        <v>224</v>
      </c>
      <c r="E167" s="41"/>
      <c r="F167" s="227" t="s">
        <v>3565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224</v>
      </c>
      <c r="AU167" s="18" t="s">
        <v>80</v>
      </c>
    </row>
    <row r="168" s="2" customFormat="1" ht="16.5" customHeight="1">
      <c r="A168" s="39"/>
      <c r="B168" s="40"/>
      <c r="C168" s="213" t="s">
        <v>449</v>
      </c>
      <c r="D168" s="213" t="s">
        <v>217</v>
      </c>
      <c r="E168" s="214" t="s">
        <v>5250</v>
      </c>
      <c r="F168" s="215" t="s">
        <v>3567</v>
      </c>
      <c r="G168" s="216" t="s">
        <v>523</v>
      </c>
      <c r="H168" s="217">
        <v>6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222</v>
      </c>
      <c r="AT168" s="224" t="s">
        <v>217</v>
      </c>
      <c r="AU168" s="224" t="s">
        <v>80</v>
      </c>
      <c r="AY168" s="18" t="s">
        <v>214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222</v>
      </c>
      <c r="BM168" s="224" t="s">
        <v>700</v>
      </c>
    </row>
    <row r="169" s="2" customFormat="1">
      <c r="A169" s="39"/>
      <c r="B169" s="40"/>
      <c r="C169" s="41"/>
      <c r="D169" s="226" t="s">
        <v>224</v>
      </c>
      <c r="E169" s="41"/>
      <c r="F169" s="227" t="s">
        <v>3567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224</v>
      </c>
      <c r="AU169" s="18" t="s">
        <v>80</v>
      </c>
    </row>
    <row r="170" s="2" customFormat="1" ht="16.5" customHeight="1">
      <c r="A170" s="39"/>
      <c r="B170" s="40"/>
      <c r="C170" s="213" t="s">
        <v>455</v>
      </c>
      <c r="D170" s="213" t="s">
        <v>217</v>
      </c>
      <c r="E170" s="214" t="s">
        <v>5251</v>
      </c>
      <c r="F170" s="215" t="s">
        <v>3569</v>
      </c>
      <c r="G170" s="216" t="s">
        <v>523</v>
      </c>
      <c r="H170" s="217">
        <v>12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222</v>
      </c>
      <c r="AT170" s="224" t="s">
        <v>217</v>
      </c>
      <c r="AU170" s="224" t="s">
        <v>80</v>
      </c>
      <c r="AY170" s="18" t="s">
        <v>214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222</v>
      </c>
      <c r="BM170" s="224" t="s">
        <v>709</v>
      </c>
    </row>
    <row r="171" s="2" customFormat="1">
      <c r="A171" s="39"/>
      <c r="B171" s="40"/>
      <c r="C171" s="41"/>
      <c r="D171" s="226" t="s">
        <v>224</v>
      </c>
      <c r="E171" s="41"/>
      <c r="F171" s="227" t="s">
        <v>3569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224</v>
      </c>
      <c r="AU171" s="18" t="s">
        <v>80</v>
      </c>
    </row>
    <row r="172" s="12" customFormat="1" ht="25.92" customHeight="1">
      <c r="A172" s="12"/>
      <c r="B172" s="197"/>
      <c r="C172" s="198"/>
      <c r="D172" s="199" t="s">
        <v>72</v>
      </c>
      <c r="E172" s="200" t="s">
        <v>3570</v>
      </c>
      <c r="F172" s="200" t="s">
        <v>3571</v>
      </c>
      <c r="G172" s="198"/>
      <c r="H172" s="198"/>
      <c r="I172" s="201"/>
      <c r="J172" s="202">
        <f>BK172</f>
        <v>0</v>
      </c>
      <c r="K172" s="198"/>
      <c r="L172" s="203"/>
      <c r="M172" s="204"/>
      <c r="N172" s="205"/>
      <c r="O172" s="205"/>
      <c r="P172" s="206">
        <f>SUM(P173:P246)</f>
        <v>0</v>
      </c>
      <c r="Q172" s="205"/>
      <c r="R172" s="206">
        <f>SUM(R173:R246)</f>
        <v>0</v>
      </c>
      <c r="S172" s="205"/>
      <c r="T172" s="207">
        <f>SUM(T173:T246)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8" t="s">
        <v>80</v>
      </c>
      <c r="AT172" s="209" t="s">
        <v>72</v>
      </c>
      <c r="AU172" s="209" t="s">
        <v>73</v>
      </c>
      <c r="AY172" s="208" t="s">
        <v>214</v>
      </c>
      <c r="BK172" s="210">
        <f>SUM(BK173:BK246)</f>
        <v>0</v>
      </c>
    </row>
    <row r="173" s="2" customFormat="1" ht="16.5" customHeight="1">
      <c r="A173" s="39"/>
      <c r="B173" s="40"/>
      <c r="C173" s="213" t="s">
        <v>459</v>
      </c>
      <c r="D173" s="213" t="s">
        <v>217</v>
      </c>
      <c r="E173" s="214" t="s">
        <v>5252</v>
      </c>
      <c r="F173" s="215" t="s">
        <v>3583</v>
      </c>
      <c r="G173" s="216" t="s">
        <v>220</v>
      </c>
      <c r="H173" s="217">
        <v>710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44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222</v>
      </c>
      <c r="AT173" s="224" t="s">
        <v>217</v>
      </c>
      <c r="AU173" s="224" t="s">
        <v>80</v>
      </c>
      <c r="AY173" s="18" t="s">
        <v>214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222</v>
      </c>
      <c r="BM173" s="224" t="s">
        <v>722</v>
      </c>
    </row>
    <row r="174" s="2" customFormat="1">
      <c r="A174" s="39"/>
      <c r="B174" s="40"/>
      <c r="C174" s="41"/>
      <c r="D174" s="226" t="s">
        <v>224</v>
      </c>
      <c r="E174" s="41"/>
      <c r="F174" s="227" t="s">
        <v>3583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224</v>
      </c>
      <c r="AU174" s="18" t="s">
        <v>80</v>
      </c>
    </row>
    <row r="175" s="2" customFormat="1" ht="16.5" customHeight="1">
      <c r="A175" s="39"/>
      <c r="B175" s="40"/>
      <c r="C175" s="213" t="s">
        <v>464</v>
      </c>
      <c r="D175" s="213" t="s">
        <v>217</v>
      </c>
      <c r="E175" s="214" t="s">
        <v>5253</v>
      </c>
      <c r="F175" s="215" t="s">
        <v>3587</v>
      </c>
      <c r="G175" s="216" t="s">
        <v>523</v>
      </c>
      <c r="H175" s="217">
        <v>14.199999999999999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44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222</v>
      </c>
      <c r="AT175" s="224" t="s">
        <v>217</v>
      </c>
      <c r="AU175" s="224" t="s">
        <v>80</v>
      </c>
      <c r="AY175" s="18" t="s">
        <v>214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222</v>
      </c>
      <c r="BM175" s="224" t="s">
        <v>732</v>
      </c>
    </row>
    <row r="176" s="2" customFormat="1">
      <c r="A176" s="39"/>
      <c r="B176" s="40"/>
      <c r="C176" s="41"/>
      <c r="D176" s="226" t="s">
        <v>224</v>
      </c>
      <c r="E176" s="41"/>
      <c r="F176" s="227" t="s">
        <v>3587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224</v>
      </c>
      <c r="AU176" s="18" t="s">
        <v>80</v>
      </c>
    </row>
    <row r="177" s="2" customFormat="1" ht="16.5" customHeight="1">
      <c r="A177" s="39"/>
      <c r="B177" s="40"/>
      <c r="C177" s="213" t="s">
        <v>470</v>
      </c>
      <c r="D177" s="213" t="s">
        <v>217</v>
      </c>
      <c r="E177" s="214" t="s">
        <v>5254</v>
      </c>
      <c r="F177" s="215" t="s">
        <v>3589</v>
      </c>
      <c r="G177" s="216" t="s">
        <v>220</v>
      </c>
      <c r="H177" s="217">
        <v>1420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222</v>
      </c>
      <c r="AT177" s="224" t="s">
        <v>217</v>
      </c>
      <c r="AU177" s="224" t="s">
        <v>80</v>
      </c>
      <c r="AY177" s="18" t="s">
        <v>214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222</v>
      </c>
      <c r="BM177" s="224" t="s">
        <v>742</v>
      </c>
    </row>
    <row r="178" s="2" customFormat="1">
      <c r="A178" s="39"/>
      <c r="B178" s="40"/>
      <c r="C178" s="41"/>
      <c r="D178" s="226" t="s">
        <v>224</v>
      </c>
      <c r="E178" s="41"/>
      <c r="F178" s="227" t="s">
        <v>3589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224</v>
      </c>
      <c r="AU178" s="18" t="s">
        <v>80</v>
      </c>
    </row>
    <row r="179" s="2" customFormat="1" ht="16.5" customHeight="1">
      <c r="A179" s="39"/>
      <c r="B179" s="40"/>
      <c r="C179" s="213" t="s">
        <v>476</v>
      </c>
      <c r="D179" s="213" t="s">
        <v>217</v>
      </c>
      <c r="E179" s="214" t="s">
        <v>5255</v>
      </c>
      <c r="F179" s="215" t="s">
        <v>3591</v>
      </c>
      <c r="G179" s="216" t="s">
        <v>220</v>
      </c>
      <c r="H179" s="217">
        <v>200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222</v>
      </c>
      <c r="AT179" s="224" t="s">
        <v>217</v>
      </c>
      <c r="AU179" s="224" t="s">
        <v>80</v>
      </c>
      <c r="AY179" s="18" t="s">
        <v>214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222</v>
      </c>
      <c r="BM179" s="224" t="s">
        <v>754</v>
      </c>
    </row>
    <row r="180" s="2" customFormat="1">
      <c r="A180" s="39"/>
      <c r="B180" s="40"/>
      <c r="C180" s="41"/>
      <c r="D180" s="226" t="s">
        <v>224</v>
      </c>
      <c r="E180" s="41"/>
      <c r="F180" s="227" t="s">
        <v>3591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224</v>
      </c>
      <c r="AU180" s="18" t="s">
        <v>80</v>
      </c>
    </row>
    <row r="181" s="2" customFormat="1" ht="16.5" customHeight="1">
      <c r="A181" s="39"/>
      <c r="B181" s="40"/>
      <c r="C181" s="213" t="s">
        <v>482</v>
      </c>
      <c r="D181" s="213" t="s">
        <v>217</v>
      </c>
      <c r="E181" s="214" t="s">
        <v>5256</v>
      </c>
      <c r="F181" s="215" t="s">
        <v>3593</v>
      </c>
      <c r="G181" s="216" t="s">
        <v>523</v>
      </c>
      <c r="H181" s="217">
        <v>22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44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222</v>
      </c>
      <c r="AT181" s="224" t="s">
        <v>217</v>
      </c>
      <c r="AU181" s="224" t="s">
        <v>80</v>
      </c>
      <c r="AY181" s="18" t="s">
        <v>214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222</v>
      </c>
      <c r="BM181" s="224" t="s">
        <v>762</v>
      </c>
    </row>
    <row r="182" s="2" customFormat="1">
      <c r="A182" s="39"/>
      <c r="B182" s="40"/>
      <c r="C182" s="41"/>
      <c r="D182" s="226" t="s">
        <v>224</v>
      </c>
      <c r="E182" s="41"/>
      <c r="F182" s="227" t="s">
        <v>3593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224</v>
      </c>
      <c r="AU182" s="18" t="s">
        <v>80</v>
      </c>
    </row>
    <row r="183" s="2" customFormat="1" ht="16.5" customHeight="1">
      <c r="A183" s="39"/>
      <c r="B183" s="40"/>
      <c r="C183" s="213" t="s">
        <v>488</v>
      </c>
      <c r="D183" s="213" t="s">
        <v>217</v>
      </c>
      <c r="E183" s="214" t="s">
        <v>5257</v>
      </c>
      <c r="F183" s="215" t="s">
        <v>3595</v>
      </c>
      <c r="G183" s="216" t="s">
        <v>523</v>
      </c>
      <c r="H183" s="217">
        <v>12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222</v>
      </c>
      <c r="AT183" s="224" t="s">
        <v>217</v>
      </c>
      <c r="AU183" s="224" t="s">
        <v>80</v>
      </c>
      <c r="AY183" s="18" t="s">
        <v>214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222</v>
      </c>
      <c r="BM183" s="224" t="s">
        <v>772</v>
      </c>
    </row>
    <row r="184" s="2" customFormat="1">
      <c r="A184" s="39"/>
      <c r="B184" s="40"/>
      <c r="C184" s="41"/>
      <c r="D184" s="226" t="s">
        <v>224</v>
      </c>
      <c r="E184" s="41"/>
      <c r="F184" s="227" t="s">
        <v>3595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224</v>
      </c>
      <c r="AU184" s="18" t="s">
        <v>80</v>
      </c>
    </row>
    <row r="185" s="2" customFormat="1" ht="16.5" customHeight="1">
      <c r="A185" s="39"/>
      <c r="B185" s="40"/>
      <c r="C185" s="213" t="s">
        <v>493</v>
      </c>
      <c r="D185" s="213" t="s">
        <v>217</v>
      </c>
      <c r="E185" s="214" t="s">
        <v>5258</v>
      </c>
      <c r="F185" s="215" t="s">
        <v>3597</v>
      </c>
      <c r="G185" s="216" t="s">
        <v>523</v>
      </c>
      <c r="H185" s="217">
        <v>12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44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222</v>
      </c>
      <c r="AT185" s="224" t="s">
        <v>217</v>
      </c>
      <c r="AU185" s="224" t="s">
        <v>80</v>
      </c>
      <c r="AY185" s="18" t="s">
        <v>214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80</v>
      </c>
      <c r="BK185" s="225">
        <f>ROUND(I185*H185,2)</f>
        <v>0</v>
      </c>
      <c r="BL185" s="18" t="s">
        <v>222</v>
      </c>
      <c r="BM185" s="224" t="s">
        <v>780</v>
      </c>
    </row>
    <row r="186" s="2" customFormat="1">
      <c r="A186" s="39"/>
      <c r="B186" s="40"/>
      <c r="C186" s="41"/>
      <c r="D186" s="226" t="s">
        <v>224</v>
      </c>
      <c r="E186" s="41"/>
      <c r="F186" s="227" t="s">
        <v>3597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224</v>
      </c>
      <c r="AU186" s="18" t="s">
        <v>80</v>
      </c>
    </row>
    <row r="187" s="2" customFormat="1" ht="16.5" customHeight="1">
      <c r="A187" s="39"/>
      <c r="B187" s="40"/>
      <c r="C187" s="213" t="s">
        <v>501</v>
      </c>
      <c r="D187" s="213" t="s">
        <v>217</v>
      </c>
      <c r="E187" s="214" t="s">
        <v>5259</v>
      </c>
      <c r="F187" s="215" t="s">
        <v>3599</v>
      </c>
      <c r="G187" s="216" t="s">
        <v>523</v>
      </c>
      <c r="H187" s="217">
        <v>12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44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222</v>
      </c>
      <c r="AT187" s="224" t="s">
        <v>217</v>
      </c>
      <c r="AU187" s="224" t="s">
        <v>80</v>
      </c>
      <c r="AY187" s="18" t="s">
        <v>214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222</v>
      </c>
      <c r="BM187" s="224" t="s">
        <v>790</v>
      </c>
    </row>
    <row r="188" s="2" customFormat="1">
      <c r="A188" s="39"/>
      <c r="B188" s="40"/>
      <c r="C188" s="41"/>
      <c r="D188" s="226" t="s">
        <v>224</v>
      </c>
      <c r="E188" s="41"/>
      <c r="F188" s="227" t="s">
        <v>3599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224</v>
      </c>
      <c r="AU188" s="18" t="s">
        <v>80</v>
      </c>
    </row>
    <row r="189" s="2" customFormat="1" ht="16.5" customHeight="1">
      <c r="A189" s="39"/>
      <c r="B189" s="40"/>
      <c r="C189" s="213" t="s">
        <v>510</v>
      </c>
      <c r="D189" s="213" t="s">
        <v>217</v>
      </c>
      <c r="E189" s="214" t="s">
        <v>5260</v>
      </c>
      <c r="F189" s="215" t="s">
        <v>3605</v>
      </c>
      <c r="G189" s="216" t="s">
        <v>523</v>
      </c>
      <c r="H189" s="217">
        <v>5</v>
      </c>
      <c r="I189" s="218"/>
      <c r="J189" s="219">
        <f>ROUND(I189*H189,2)</f>
        <v>0</v>
      </c>
      <c r="K189" s="215" t="s">
        <v>19</v>
      </c>
      <c r="L189" s="45"/>
      <c r="M189" s="220" t="s">
        <v>19</v>
      </c>
      <c r="N189" s="221" t="s">
        <v>44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222</v>
      </c>
      <c r="AT189" s="224" t="s">
        <v>217</v>
      </c>
      <c r="AU189" s="224" t="s">
        <v>80</v>
      </c>
      <c r="AY189" s="18" t="s">
        <v>214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80</v>
      </c>
      <c r="BK189" s="225">
        <f>ROUND(I189*H189,2)</f>
        <v>0</v>
      </c>
      <c r="BL189" s="18" t="s">
        <v>222</v>
      </c>
      <c r="BM189" s="224" t="s">
        <v>801</v>
      </c>
    </row>
    <row r="190" s="2" customFormat="1">
      <c r="A190" s="39"/>
      <c r="B190" s="40"/>
      <c r="C190" s="41"/>
      <c r="D190" s="226" t="s">
        <v>224</v>
      </c>
      <c r="E190" s="41"/>
      <c r="F190" s="227" t="s">
        <v>3605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224</v>
      </c>
      <c r="AU190" s="18" t="s">
        <v>80</v>
      </c>
    </row>
    <row r="191" s="2" customFormat="1" ht="16.5" customHeight="1">
      <c r="A191" s="39"/>
      <c r="B191" s="40"/>
      <c r="C191" s="213" t="s">
        <v>514</v>
      </c>
      <c r="D191" s="213" t="s">
        <v>217</v>
      </c>
      <c r="E191" s="214" t="s">
        <v>5261</v>
      </c>
      <c r="F191" s="215" t="s">
        <v>5262</v>
      </c>
      <c r="G191" s="216" t="s">
        <v>220</v>
      </c>
      <c r="H191" s="217">
        <v>1180</v>
      </c>
      <c r="I191" s="218"/>
      <c r="J191" s="219">
        <f>ROUND(I191*H191,2)</f>
        <v>0</v>
      </c>
      <c r="K191" s="215" t="s">
        <v>19</v>
      </c>
      <c r="L191" s="45"/>
      <c r="M191" s="220" t="s">
        <v>19</v>
      </c>
      <c r="N191" s="221" t="s">
        <v>44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222</v>
      </c>
      <c r="AT191" s="224" t="s">
        <v>217</v>
      </c>
      <c r="AU191" s="224" t="s">
        <v>80</v>
      </c>
      <c r="AY191" s="18" t="s">
        <v>214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222</v>
      </c>
      <c r="BM191" s="224" t="s">
        <v>813</v>
      </c>
    </row>
    <row r="192" s="2" customFormat="1">
      <c r="A192" s="39"/>
      <c r="B192" s="40"/>
      <c r="C192" s="41"/>
      <c r="D192" s="226" t="s">
        <v>224</v>
      </c>
      <c r="E192" s="41"/>
      <c r="F192" s="227" t="s">
        <v>5262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224</v>
      </c>
      <c r="AU192" s="18" t="s">
        <v>80</v>
      </c>
    </row>
    <row r="193" s="2" customFormat="1" ht="16.5" customHeight="1">
      <c r="A193" s="39"/>
      <c r="B193" s="40"/>
      <c r="C193" s="213" t="s">
        <v>520</v>
      </c>
      <c r="D193" s="213" t="s">
        <v>217</v>
      </c>
      <c r="E193" s="214" t="s">
        <v>5263</v>
      </c>
      <c r="F193" s="215" t="s">
        <v>5264</v>
      </c>
      <c r="G193" s="216" t="s">
        <v>220</v>
      </c>
      <c r="H193" s="217">
        <v>180</v>
      </c>
      <c r="I193" s="218"/>
      <c r="J193" s="219">
        <f>ROUND(I193*H193,2)</f>
        <v>0</v>
      </c>
      <c r="K193" s="215" t="s">
        <v>19</v>
      </c>
      <c r="L193" s="45"/>
      <c r="M193" s="220" t="s">
        <v>19</v>
      </c>
      <c r="N193" s="221" t="s">
        <v>44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222</v>
      </c>
      <c r="AT193" s="224" t="s">
        <v>217</v>
      </c>
      <c r="AU193" s="224" t="s">
        <v>80</v>
      </c>
      <c r="AY193" s="18" t="s">
        <v>214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80</v>
      </c>
      <c r="BK193" s="225">
        <f>ROUND(I193*H193,2)</f>
        <v>0</v>
      </c>
      <c r="BL193" s="18" t="s">
        <v>222</v>
      </c>
      <c r="BM193" s="224" t="s">
        <v>821</v>
      </c>
    </row>
    <row r="194" s="2" customFormat="1">
      <c r="A194" s="39"/>
      <c r="B194" s="40"/>
      <c r="C194" s="41"/>
      <c r="D194" s="226" t="s">
        <v>224</v>
      </c>
      <c r="E194" s="41"/>
      <c r="F194" s="227" t="s">
        <v>5264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224</v>
      </c>
      <c r="AU194" s="18" t="s">
        <v>80</v>
      </c>
    </row>
    <row r="195" s="2" customFormat="1" ht="16.5" customHeight="1">
      <c r="A195" s="39"/>
      <c r="B195" s="40"/>
      <c r="C195" s="213" t="s">
        <v>526</v>
      </c>
      <c r="D195" s="213" t="s">
        <v>217</v>
      </c>
      <c r="E195" s="214" t="s">
        <v>5265</v>
      </c>
      <c r="F195" s="215" t="s">
        <v>3615</v>
      </c>
      <c r="G195" s="216" t="s">
        <v>220</v>
      </c>
      <c r="H195" s="217">
        <v>150</v>
      </c>
      <c r="I195" s="218"/>
      <c r="J195" s="219">
        <f>ROUND(I195*H195,2)</f>
        <v>0</v>
      </c>
      <c r="K195" s="215" t="s">
        <v>19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222</v>
      </c>
      <c r="AT195" s="224" t="s">
        <v>217</v>
      </c>
      <c r="AU195" s="224" t="s">
        <v>80</v>
      </c>
      <c r="AY195" s="18" t="s">
        <v>214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222</v>
      </c>
      <c r="BM195" s="224" t="s">
        <v>831</v>
      </c>
    </row>
    <row r="196" s="2" customFormat="1">
      <c r="A196" s="39"/>
      <c r="B196" s="40"/>
      <c r="C196" s="41"/>
      <c r="D196" s="226" t="s">
        <v>224</v>
      </c>
      <c r="E196" s="41"/>
      <c r="F196" s="227" t="s">
        <v>3615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224</v>
      </c>
      <c r="AU196" s="18" t="s">
        <v>80</v>
      </c>
    </row>
    <row r="197" s="2" customFormat="1" ht="16.5" customHeight="1">
      <c r="A197" s="39"/>
      <c r="B197" s="40"/>
      <c r="C197" s="213" t="s">
        <v>531</v>
      </c>
      <c r="D197" s="213" t="s">
        <v>217</v>
      </c>
      <c r="E197" s="214" t="s">
        <v>5266</v>
      </c>
      <c r="F197" s="215" t="s">
        <v>3617</v>
      </c>
      <c r="G197" s="216" t="s">
        <v>523</v>
      </c>
      <c r="H197" s="217">
        <v>6</v>
      </c>
      <c r="I197" s="218"/>
      <c r="J197" s="219">
        <f>ROUND(I197*H197,2)</f>
        <v>0</v>
      </c>
      <c r="K197" s="215" t="s">
        <v>19</v>
      </c>
      <c r="L197" s="45"/>
      <c r="M197" s="220" t="s">
        <v>19</v>
      </c>
      <c r="N197" s="221" t="s">
        <v>44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222</v>
      </c>
      <c r="AT197" s="224" t="s">
        <v>217</v>
      </c>
      <c r="AU197" s="224" t="s">
        <v>80</v>
      </c>
      <c r="AY197" s="18" t="s">
        <v>214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80</v>
      </c>
      <c r="BK197" s="225">
        <f>ROUND(I197*H197,2)</f>
        <v>0</v>
      </c>
      <c r="BL197" s="18" t="s">
        <v>222</v>
      </c>
      <c r="BM197" s="224" t="s">
        <v>839</v>
      </c>
    </row>
    <row r="198" s="2" customFormat="1">
      <c r="A198" s="39"/>
      <c r="B198" s="40"/>
      <c r="C198" s="41"/>
      <c r="D198" s="226" t="s">
        <v>224</v>
      </c>
      <c r="E198" s="41"/>
      <c r="F198" s="227" t="s">
        <v>3617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224</v>
      </c>
      <c r="AU198" s="18" t="s">
        <v>80</v>
      </c>
    </row>
    <row r="199" s="2" customFormat="1" ht="16.5" customHeight="1">
      <c r="A199" s="39"/>
      <c r="B199" s="40"/>
      <c r="C199" s="213" t="s">
        <v>539</v>
      </c>
      <c r="D199" s="213" t="s">
        <v>217</v>
      </c>
      <c r="E199" s="214" t="s">
        <v>5267</v>
      </c>
      <c r="F199" s="215" t="s">
        <v>3621</v>
      </c>
      <c r="G199" s="216" t="s">
        <v>220</v>
      </c>
      <c r="H199" s="217">
        <v>120</v>
      </c>
      <c r="I199" s="218"/>
      <c r="J199" s="219">
        <f>ROUND(I199*H199,2)</f>
        <v>0</v>
      </c>
      <c r="K199" s="215" t="s">
        <v>19</v>
      </c>
      <c r="L199" s="45"/>
      <c r="M199" s="220" t="s">
        <v>19</v>
      </c>
      <c r="N199" s="221" t="s">
        <v>44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222</v>
      </c>
      <c r="AT199" s="224" t="s">
        <v>217</v>
      </c>
      <c r="AU199" s="224" t="s">
        <v>80</v>
      </c>
      <c r="AY199" s="18" t="s">
        <v>214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80</v>
      </c>
      <c r="BK199" s="225">
        <f>ROUND(I199*H199,2)</f>
        <v>0</v>
      </c>
      <c r="BL199" s="18" t="s">
        <v>222</v>
      </c>
      <c r="BM199" s="224" t="s">
        <v>847</v>
      </c>
    </row>
    <row r="200" s="2" customFormat="1">
      <c r="A200" s="39"/>
      <c r="B200" s="40"/>
      <c r="C200" s="41"/>
      <c r="D200" s="226" t="s">
        <v>224</v>
      </c>
      <c r="E200" s="41"/>
      <c r="F200" s="227" t="s">
        <v>3621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224</v>
      </c>
      <c r="AU200" s="18" t="s">
        <v>80</v>
      </c>
    </row>
    <row r="201" s="2" customFormat="1" ht="16.5" customHeight="1">
      <c r="A201" s="39"/>
      <c r="B201" s="40"/>
      <c r="C201" s="213" t="s">
        <v>544</v>
      </c>
      <c r="D201" s="213" t="s">
        <v>217</v>
      </c>
      <c r="E201" s="214" t="s">
        <v>5268</v>
      </c>
      <c r="F201" s="215" t="s">
        <v>3623</v>
      </c>
      <c r="G201" s="216" t="s">
        <v>220</v>
      </c>
      <c r="H201" s="217">
        <v>120</v>
      </c>
      <c r="I201" s="218"/>
      <c r="J201" s="219">
        <f>ROUND(I201*H201,2)</f>
        <v>0</v>
      </c>
      <c r="K201" s="215" t="s">
        <v>19</v>
      </c>
      <c r="L201" s="45"/>
      <c r="M201" s="220" t="s">
        <v>19</v>
      </c>
      <c r="N201" s="221" t="s">
        <v>44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222</v>
      </c>
      <c r="AT201" s="224" t="s">
        <v>217</v>
      </c>
      <c r="AU201" s="224" t="s">
        <v>80</v>
      </c>
      <c r="AY201" s="18" t="s">
        <v>214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80</v>
      </c>
      <c r="BK201" s="225">
        <f>ROUND(I201*H201,2)</f>
        <v>0</v>
      </c>
      <c r="BL201" s="18" t="s">
        <v>222</v>
      </c>
      <c r="BM201" s="224" t="s">
        <v>855</v>
      </c>
    </row>
    <row r="202" s="2" customFormat="1">
      <c r="A202" s="39"/>
      <c r="B202" s="40"/>
      <c r="C202" s="41"/>
      <c r="D202" s="226" t="s">
        <v>224</v>
      </c>
      <c r="E202" s="41"/>
      <c r="F202" s="227" t="s">
        <v>3623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224</v>
      </c>
      <c r="AU202" s="18" t="s">
        <v>80</v>
      </c>
    </row>
    <row r="203" s="2" customFormat="1" ht="16.5" customHeight="1">
      <c r="A203" s="39"/>
      <c r="B203" s="40"/>
      <c r="C203" s="213" t="s">
        <v>548</v>
      </c>
      <c r="D203" s="213" t="s">
        <v>217</v>
      </c>
      <c r="E203" s="214" t="s">
        <v>5269</v>
      </c>
      <c r="F203" s="215" t="s">
        <v>3625</v>
      </c>
      <c r="G203" s="216" t="s">
        <v>523</v>
      </c>
      <c r="H203" s="217">
        <v>6</v>
      </c>
      <c r="I203" s="218"/>
      <c r="J203" s="219">
        <f>ROUND(I203*H203,2)</f>
        <v>0</v>
      </c>
      <c r="K203" s="215" t="s">
        <v>19</v>
      </c>
      <c r="L203" s="45"/>
      <c r="M203" s="220" t="s">
        <v>19</v>
      </c>
      <c r="N203" s="221" t="s">
        <v>44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222</v>
      </c>
      <c r="AT203" s="224" t="s">
        <v>217</v>
      </c>
      <c r="AU203" s="224" t="s">
        <v>80</v>
      </c>
      <c r="AY203" s="18" t="s">
        <v>214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80</v>
      </c>
      <c r="BK203" s="225">
        <f>ROUND(I203*H203,2)</f>
        <v>0</v>
      </c>
      <c r="BL203" s="18" t="s">
        <v>222</v>
      </c>
      <c r="BM203" s="224" t="s">
        <v>865</v>
      </c>
    </row>
    <row r="204" s="2" customFormat="1">
      <c r="A204" s="39"/>
      <c r="B204" s="40"/>
      <c r="C204" s="41"/>
      <c r="D204" s="226" t="s">
        <v>224</v>
      </c>
      <c r="E204" s="41"/>
      <c r="F204" s="227" t="s">
        <v>3625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224</v>
      </c>
      <c r="AU204" s="18" t="s">
        <v>80</v>
      </c>
    </row>
    <row r="205" s="2" customFormat="1" ht="16.5" customHeight="1">
      <c r="A205" s="39"/>
      <c r="B205" s="40"/>
      <c r="C205" s="213" t="s">
        <v>555</v>
      </c>
      <c r="D205" s="213" t="s">
        <v>217</v>
      </c>
      <c r="E205" s="214" t="s">
        <v>5270</v>
      </c>
      <c r="F205" s="215" t="s">
        <v>3627</v>
      </c>
      <c r="G205" s="216" t="s">
        <v>523</v>
      </c>
      <c r="H205" s="217">
        <v>1</v>
      </c>
      <c r="I205" s="218"/>
      <c r="J205" s="219">
        <f>ROUND(I205*H205,2)</f>
        <v>0</v>
      </c>
      <c r="K205" s="215" t="s">
        <v>19</v>
      </c>
      <c r="L205" s="45"/>
      <c r="M205" s="220" t="s">
        <v>19</v>
      </c>
      <c r="N205" s="221" t="s">
        <v>44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222</v>
      </c>
      <c r="AT205" s="224" t="s">
        <v>217</v>
      </c>
      <c r="AU205" s="224" t="s">
        <v>80</v>
      </c>
      <c r="AY205" s="18" t="s">
        <v>214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80</v>
      </c>
      <c r="BK205" s="225">
        <f>ROUND(I205*H205,2)</f>
        <v>0</v>
      </c>
      <c r="BL205" s="18" t="s">
        <v>222</v>
      </c>
      <c r="BM205" s="224" t="s">
        <v>875</v>
      </c>
    </row>
    <row r="206" s="2" customFormat="1">
      <c r="A206" s="39"/>
      <c r="B206" s="40"/>
      <c r="C206" s="41"/>
      <c r="D206" s="226" t="s">
        <v>224</v>
      </c>
      <c r="E206" s="41"/>
      <c r="F206" s="227" t="s">
        <v>3627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224</v>
      </c>
      <c r="AU206" s="18" t="s">
        <v>80</v>
      </c>
    </row>
    <row r="207" s="2" customFormat="1" ht="16.5" customHeight="1">
      <c r="A207" s="39"/>
      <c r="B207" s="40"/>
      <c r="C207" s="213" t="s">
        <v>563</v>
      </c>
      <c r="D207" s="213" t="s">
        <v>217</v>
      </c>
      <c r="E207" s="214" t="s">
        <v>5271</v>
      </c>
      <c r="F207" s="215" t="s">
        <v>3629</v>
      </c>
      <c r="G207" s="216" t="s">
        <v>220</v>
      </c>
      <c r="H207" s="217">
        <v>120</v>
      </c>
      <c r="I207" s="218"/>
      <c r="J207" s="219">
        <f>ROUND(I207*H207,2)</f>
        <v>0</v>
      </c>
      <c r="K207" s="215" t="s">
        <v>19</v>
      </c>
      <c r="L207" s="45"/>
      <c r="M207" s="220" t="s">
        <v>19</v>
      </c>
      <c r="N207" s="221" t="s">
        <v>44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222</v>
      </c>
      <c r="AT207" s="224" t="s">
        <v>217</v>
      </c>
      <c r="AU207" s="224" t="s">
        <v>80</v>
      </c>
      <c r="AY207" s="18" t="s">
        <v>214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80</v>
      </c>
      <c r="BK207" s="225">
        <f>ROUND(I207*H207,2)</f>
        <v>0</v>
      </c>
      <c r="BL207" s="18" t="s">
        <v>222</v>
      </c>
      <c r="BM207" s="224" t="s">
        <v>883</v>
      </c>
    </row>
    <row r="208" s="2" customFormat="1">
      <c r="A208" s="39"/>
      <c r="B208" s="40"/>
      <c r="C208" s="41"/>
      <c r="D208" s="226" t="s">
        <v>224</v>
      </c>
      <c r="E208" s="41"/>
      <c r="F208" s="227" t="s">
        <v>3629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224</v>
      </c>
      <c r="AU208" s="18" t="s">
        <v>80</v>
      </c>
    </row>
    <row r="209" s="2" customFormat="1" ht="16.5" customHeight="1">
      <c r="A209" s="39"/>
      <c r="B209" s="40"/>
      <c r="C209" s="213" t="s">
        <v>569</v>
      </c>
      <c r="D209" s="213" t="s">
        <v>217</v>
      </c>
      <c r="E209" s="214" t="s">
        <v>5272</v>
      </c>
      <c r="F209" s="215" t="s">
        <v>3631</v>
      </c>
      <c r="G209" s="216" t="s">
        <v>523</v>
      </c>
      <c r="H209" s="217">
        <v>120</v>
      </c>
      <c r="I209" s="218"/>
      <c r="J209" s="219">
        <f>ROUND(I209*H209,2)</f>
        <v>0</v>
      </c>
      <c r="K209" s="215" t="s">
        <v>19</v>
      </c>
      <c r="L209" s="45"/>
      <c r="M209" s="220" t="s">
        <v>19</v>
      </c>
      <c r="N209" s="221" t="s">
        <v>44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222</v>
      </c>
      <c r="AT209" s="224" t="s">
        <v>217</v>
      </c>
      <c r="AU209" s="224" t="s">
        <v>80</v>
      </c>
      <c r="AY209" s="18" t="s">
        <v>214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80</v>
      </c>
      <c r="BK209" s="225">
        <f>ROUND(I209*H209,2)</f>
        <v>0</v>
      </c>
      <c r="BL209" s="18" t="s">
        <v>222</v>
      </c>
      <c r="BM209" s="224" t="s">
        <v>893</v>
      </c>
    </row>
    <row r="210" s="2" customFormat="1">
      <c r="A210" s="39"/>
      <c r="B210" s="40"/>
      <c r="C210" s="41"/>
      <c r="D210" s="226" t="s">
        <v>224</v>
      </c>
      <c r="E210" s="41"/>
      <c r="F210" s="227" t="s">
        <v>3631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224</v>
      </c>
      <c r="AU210" s="18" t="s">
        <v>80</v>
      </c>
    </row>
    <row r="211" s="2" customFormat="1" ht="16.5" customHeight="1">
      <c r="A211" s="39"/>
      <c r="B211" s="40"/>
      <c r="C211" s="213" t="s">
        <v>334</v>
      </c>
      <c r="D211" s="213" t="s">
        <v>217</v>
      </c>
      <c r="E211" s="214" t="s">
        <v>5273</v>
      </c>
      <c r="F211" s="215" t="s">
        <v>3633</v>
      </c>
      <c r="G211" s="216" t="s">
        <v>523</v>
      </c>
      <c r="H211" s="217">
        <v>6</v>
      </c>
      <c r="I211" s="218"/>
      <c r="J211" s="219">
        <f>ROUND(I211*H211,2)</f>
        <v>0</v>
      </c>
      <c r="K211" s="215" t="s">
        <v>19</v>
      </c>
      <c r="L211" s="45"/>
      <c r="M211" s="220" t="s">
        <v>19</v>
      </c>
      <c r="N211" s="221" t="s">
        <v>44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222</v>
      </c>
      <c r="AT211" s="224" t="s">
        <v>217</v>
      </c>
      <c r="AU211" s="224" t="s">
        <v>80</v>
      </c>
      <c r="AY211" s="18" t="s">
        <v>214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80</v>
      </c>
      <c r="BK211" s="225">
        <f>ROUND(I211*H211,2)</f>
        <v>0</v>
      </c>
      <c r="BL211" s="18" t="s">
        <v>222</v>
      </c>
      <c r="BM211" s="224" t="s">
        <v>686</v>
      </c>
    </row>
    <row r="212" s="2" customFormat="1">
      <c r="A212" s="39"/>
      <c r="B212" s="40"/>
      <c r="C212" s="41"/>
      <c r="D212" s="226" t="s">
        <v>224</v>
      </c>
      <c r="E212" s="41"/>
      <c r="F212" s="227" t="s">
        <v>3633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224</v>
      </c>
      <c r="AU212" s="18" t="s">
        <v>80</v>
      </c>
    </row>
    <row r="213" s="2" customFormat="1" ht="16.5" customHeight="1">
      <c r="A213" s="39"/>
      <c r="B213" s="40"/>
      <c r="C213" s="213" t="s">
        <v>579</v>
      </c>
      <c r="D213" s="213" t="s">
        <v>217</v>
      </c>
      <c r="E213" s="214" t="s">
        <v>5274</v>
      </c>
      <c r="F213" s="215" t="s">
        <v>3635</v>
      </c>
      <c r="G213" s="216" t="s">
        <v>523</v>
      </c>
      <c r="H213" s="217">
        <v>6</v>
      </c>
      <c r="I213" s="218"/>
      <c r="J213" s="219">
        <f>ROUND(I213*H213,2)</f>
        <v>0</v>
      </c>
      <c r="K213" s="215" t="s">
        <v>19</v>
      </c>
      <c r="L213" s="45"/>
      <c r="M213" s="220" t="s">
        <v>19</v>
      </c>
      <c r="N213" s="221" t="s">
        <v>44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222</v>
      </c>
      <c r="AT213" s="224" t="s">
        <v>217</v>
      </c>
      <c r="AU213" s="224" t="s">
        <v>80</v>
      </c>
      <c r="AY213" s="18" t="s">
        <v>214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80</v>
      </c>
      <c r="BK213" s="225">
        <f>ROUND(I213*H213,2)</f>
        <v>0</v>
      </c>
      <c r="BL213" s="18" t="s">
        <v>222</v>
      </c>
      <c r="BM213" s="224" t="s">
        <v>908</v>
      </c>
    </row>
    <row r="214" s="2" customFormat="1">
      <c r="A214" s="39"/>
      <c r="B214" s="40"/>
      <c r="C214" s="41"/>
      <c r="D214" s="226" t="s">
        <v>224</v>
      </c>
      <c r="E214" s="41"/>
      <c r="F214" s="227" t="s">
        <v>3635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224</v>
      </c>
      <c r="AU214" s="18" t="s">
        <v>80</v>
      </c>
    </row>
    <row r="215" s="2" customFormat="1" ht="16.5" customHeight="1">
      <c r="A215" s="39"/>
      <c r="B215" s="40"/>
      <c r="C215" s="213" t="s">
        <v>582</v>
      </c>
      <c r="D215" s="213" t="s">
        <v>217</v>
      </c>
      <c r="E215" s="214" t="s">
        <v>5275</v>
      </c>
      <c r="F215" s="215" t="s">
        <v>3637</v>
      </c>
      <c r="G215" s="216" t="s">
        <v>523</v>
      </c>
      <c r="H215" s="217">
        <v>6</v>
      </c>
      <c r="I215" s="218"/>
      <c r="J215" s="219">
        <f>ROUND(I215*H215,2)</f>
        <v>0</v>
      </c>
      <c r="K215" s="215" t="s">
        <v>19</v>
      </c>
      <c r="L215" s="45"/>
      <c r="M215" s="220" t="s">
        <v>19</v>
      </c>
      <c r="N215" s="221" t="s">
        <v>44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222</v>
      </c>
      <c r="AT215" s="224" t="s">
        <v>217</v>
      </c>
      <c r="AU215" s="224" t="s">
        <v>80</v>
      </c>
      <c r="AY215" s="18" t="s">
        <v>214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80</v>
      </c>
      <c r="BK215" s="225">
        <f>ROUND(I215*H215,2)</f>
        <v>0</v>
      </c>
      <c r="BL215" s="18" t="s">
        <v>222</v>
      </c>
      <c r="BM215" s="224" t="s">
        <v>916</v>
      </c>
    </row>
    <row r="216" s="2" customFormat="1">
      <c r="A216" s="39"/>
      <c r="B216" s="40"/>
      <c r="C216" s="41"/>
      <c r="D216" s="226" t="s">
        <v>224</v>
      </c>
      <c r="E216" s="41"/>
      <c r="F216" s="227" t="s">
        <v>3637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224</v>
      </c>
      <c r="AU216" s="18" t="s">
        <v>80</v>
      </c>
    </row>
    <row r="217" s="2" customFormat="1" ht="16.5" customHeight="1">
      <c r="A217" s="39"/>
      <c r="B217" s="40"/>
      <c r="C217" s="213" t="s">
        <v>588</v>
      </c>
      <c r="D217" s="213" t="s">
        <v>217</v>
      </c>
      <c r="E217" s="214" t="s">
        <v>5276</v>
      </c>
      <c r="F217" s="215" t="s">
        <v>5277</v>
      </c>
      <c r="G217" s="216" t="s">
        <v>523</v>
      </c>
      <c r="H217" s="217">
        <v>1</v>
      </c>
      <c r="I217" s="218"/>
      <c r="J217" s="219">
        <f>ROUND(I217*H217,2)</f>
        <v>0</v>
      </c>
      <c r="K217" s="215" t="s">
        <v>19</v>
      </c>
      <c r="L217" s="45"/>
      <c r="M217" s="220" t="s">
        <v>19</v>
      </c>
      <c r="N217" s="221" t="s">
        <v>44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222</v>
      </c>
      <c r="AT217" s="224" t="s">
        <v>217</v>
      </c>
      <c r="AU217" s="224" t="s">
        <v>80</v>
      </c>
      <c r="AY217" s="18" t="s">
        <v>214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80</v>
      </c>
      <c r="BK217" s="225">
        <f>ROUND(I217*H217,2)</f>
        <v>0</v>
      </c>
      <c r="BL217" s="18" t="s">
        <v>222</v>
      </c>
      <c r="BM217" s="224" t="s">
        <v>924</v>
      </c>
    </row>
    <row r="218" s="2" customFormat="1">
      <c r="A218" s="39"/>
      <c r="B218" s="40"/>
      <c r="C218" s="41"/>
      <c r="D218" s="226" t="s">
        <v>224</v>
      </c>
      <c r="E218" s="41"/>
      <c r="F218" s="227" t="s">
        <v>5277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224</v>
      </c>
      <c r="AU218" s="18" t="s">
        <v>80</v>
      </c>
    </row>
    <row r="219" s="2" customFormat="1" ht="16.5" customHeight="1">
      <c r="A219" s="39"/>
      <c r="B219" s="40"/>
      <c r="C219" s="213" t="s">
        <v>594</v>
      </c>
      <c r="D219" s="213" t="s">
        <v>217</v>
      </c>
      <c r="E219" s="214" t="s">
        <v>5278</v>
      </c>
      <c r="F219" s="215" t="s">
        <v>3651</v>
      </c>
      <c r="G219" s="216" t="s">
        <v>523</v>
      </c>
      <c r="H219" s="217">
        <v>48</v>
      </c>
      <c r="I219" s="218"/>
      <c r="J219" s="219">
        <f>ROUND(I219*H219,2)</f>
        <v>0</v>
      </c>
      <c r="K219" s="215" t="s">
        <v>19</v>
      </c>
      <c r="L219" s="45"/>
      <c r="M219" s="220" t="s">
        <v>19</v>
      </c>
      <c r="N219" s="221" t="s">
        <v>44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222</v>
      </c>
      <c r="AT219" s="224" t="s">
        <v>217</v>
      </c>
      <c r="AU219" s="224" t="s">
        <v>80</v>
      </c>
      <c r="AY219" s="18" t="s">
        <v>214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80</v>
      </c>
      <c r="BK219" s="225">
        <f>ROUND(I219*H219,2)</f>
        <v>0</v>
      </c>
      <c r="BL219" s="18" t="s">
        <v>222</v>
      </c>
      <c r="BM219" s="224" t="s">
        <v>934</v>
      </c>
    </row>
    <row r="220" s="2" customFormat="1">
      <c r="A220" s="39"/>
      <c r="B220" s="40"/>
      <c r="C220" s="41"/>
      <c r="D220" s="226" t="s">
        <v>224</v>
      </c>
      <c r="E220" s="41"/>
      <c r="F220" s="227" t="s">
        <v>3651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224</v>
      </c>
      <c r="AU220" s="18" t="s">
        <v>80</v>
      </c>
    </row>
    <row r="221" s="2" customFormat="1" ht="16.5" customHeight="1">
      <c r="A221" s="39"/>
      <c r="B221" s="40"/>
      <c r="C221" s="213" t="s">
        <v>600</v>
      </c>
      <c r="D221" s="213" t="s">
        <v>217</v>
      </c>
      <c r="E221" s="214" t="s">
        <v>5279</v>
      </c>
      <c r="F221" s="215" t="s">
        <v>3653</v>
      </c>
      <c r="G221" s="216" t="s">
        <v>523</v>
      </c>
      <c r="H221" s="217">
        <v>24</v>
      </c>
      <c r="I221" s="218"/>
      <c r="J221" s="219">
        <f>ROUND(I221*H221,2)</f>
        <v>0</v>
      </c>
      <c r="K221" s="215" t="s">
        <v>19</v>
      </c>
      <c r="L221" s="45"/>
      <c r="M221" s="220" t="s">
        <v>19</v>
      </c>
      <c r="N221" s="221" t="s">
        <v>44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222</v>
      </c>
      <c r="AT221" s="224" t="s">
        <v>217</v>
      </c>
      <c r="AU221" s="224" t="s">
        <v>80</v>
      </c>
      <c r="AY221" s="18" t="s">
        <v>214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80</v>
      </c>
      <c r="BK221" s="225">
        <f>ROUND(I221*H221,2)</f>
        <v>0</v>
      </c>
      <c r="BL221" s="18" t="s">
        <v>222</v>
      </c>
      <c r="BM221" s="224" t="s">
        <v>942</v>
      </c>
    </row>
    <row r="222" s="2" customFormat="1">
      <c r="A222" s="39"/>
      <c r="B222" s="40"/>
      <c r="C222" s="41"/>
      <c r="D222" s="226" t="s">
        <v>224</v>
      </c>
      <c r="E222" s="41"/>
      <c r="F222" s="227" t="s">
        <v>3653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224</v>
      </c>
      <c r="AU222" s="18" t="s">
        <v>80</v>
      </c>
    </row>
    <row r="223" s="2" customFormat="1" ht="16.5" customHeight="1">
      <c r="A223" s="39"/>
      <c r="B223" s="40"/>
      <c r="C223" s="213" t="s">
        <v>606</v>
      </c>
      <c r="D223" s="213" t="s">
        <v>217</v>
      </c>
      <c r="E223" s="214" t="s">
        <v>5280</v>
      </c>
      <c r="F223" s="215" t="s">
        <v>3655</v>
      </c>
      <c r="G223" s="216" t="s">
        <v>523</v>
      </c>
      <c r="H223" s="217">
        <v>24</v>
      </c>
      <c r="I223" s="218"/>
      <c r="J223" s="219">
        <f>ROUND(I223*H223,2)</f>
        <v>0</v>
      </c>
      <c r="K223" s="215" t="s">
        <v>19</v>
      </c>
      <c r="L223" s="45"/>
      <c r="M223" s="220" t="s">
        <v>19</v>
      </c>
      <c r="N223" s="221" t="s">
        <v>44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222</v>
      </c>
      <c r="AT223" s="224" t="s">
        <v>217</v>
      </c>
      <c r="AU223" s="224" t="s">
        <v>80</v>
      </c>
      <c r="AY223" s="18" t="s">
        <v>214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80</v>
      </c>
      <c r="BK223" s="225">
        <f>ROUND(I223*H223,2)</f>
        <v>0</v>
      </c>
      <c r="BL223" s="18" t="s">
        <v>222</v>
      </c>
      <c r="BM223" s="224" t="s">
        <v>950</v>
      </c>
    </row>
    <row r="224" s="2" customFormat="1">
      <c r="A224" s="39"/>
      <c r="B224" s="40"/>
      <c r="C224" s="41"/>
      <c r="D224" s="226" t="s">
        <v>224</v>
      </c>
      <c r="E224" s="41"/>
      <c r="F224" s="227" t="s">
        <v>3655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224</v>
      </c>
      <c r="AU224" s="18" t="s">
        <v>80</v>
      </c>
    </row>
    <row r="225" s="2" customFormat="1" ht="16.5" customHeight="1">
      <c r="A225" s="39"/>
      <c r="B225" s="40"/>
      <c r="C225" s="213" t="s">
        <v>612</v>
      </c>
      <c r="D225" s="213" t="s">
        <v>217</v>
      </c>
      <c r="E225" s="214" t="s">
        <v>5281</v>
      </c>
      <c r="F225" s="215" t="s">
        <v>3657</v>
      </c>
      <c r="G225" s="216" t="s">
        <v>523</v>
      </c>
      <c r="H225" s="217">
        <v>6</v>
      </c>
      <c r="I225" s="218"/>
      <c r="J225" s="219">
        <f>ROUND(I225*H225,2)</f>
        <v>0</v>
      </c>
      <c r="K225" s="215" t="s">
        <v>19</v>
      </c>
      <c r="L225" s="45"/>
      <c r="M225" s="220" t="s">
        <v>19</v>
      </c>
      <c r="N225" s="221" t="s">
        <v>44</v>
      </c>
      <c r="O225" s="85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222</v>
      </c>
      <c r="AT225" s="224" t="s">
        <v>217</v>
      </c>
      <c r="AU225" s="224" t="s">
        <v>80</v>
      </c>
      <c r="AY225" s="18" t="s">
        <v>214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80</v>
      </c>
      <c r="BK225" s="225">
        <f>ROUND(I225*H225,2)</f>
        <v>0</v>
      </c>
      <c r="BL225" s="18" t="s">
        <v>222</v>
      </c>
      <c r="BM225" s="224" t="s">
        <v>958</v>
      </c>
    </row>
    <row r="226" s="2" customFormat="1">
      <c r="A226" s="39"/>
      <c r="B226" s="40"/>
      <c r="C226" s="41"/>
      <c r="D226" s="226" t="s">
        <v>224</v>
      </c>
      <c r="E226" s="41"/>
      <c r="F226" s="227" t="s">
        <v>3657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224</v>
      </c>
      <c r="AU226" s="18" t="s">
        <v>80</v>
      </c>
    </row>
    <row r="227" s="2" customFormat="1" ht="16.5" customHeight="1">
      <c r="A227" s="39"/>
      <c r="B227" s="40"/>
      <c r="C227" s="213" t="s">
        <v>616</v>
      </c>
      <c r="D227" s="213" t="s">
        <v>217</v>
      </c>
      <c r="E227" s="214" t="s">
        <v>5282</v>
      </c>
      <c r="F227" s="215" t="s">
        <v>3659</v>
      </c>
      <c r="G227" s="216" t="s">
        <v>523</v>
      </c>
      <c r="H227" s="217">
        <v>1</v>
      </c>
      <c r="I227" s="218"/>
      <c r="J227" s="219">
        <f>ROUND(I227*H227,2)</f>
        <v>0</v>
      </c>
      <c r="K227" s="215" t="s">
        <v>19</v>
      </c>
      <c r="L227" s="45"/>
      <c r="M227" s="220" t="s">
        <v>19</v>
      </c>
      <c r="N227" s="221" t="s">
        <v>44</v>
      </c>
      <c r="O227" s="85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222</v>
      </c>
      <c r="AT227" s="224" t="s">
        <v>217</v>
      </c>
      <c r="AU227" s="224" t="s">
        <v>80</v>
      </c>
      <c r="AY227" s="18" t="s">
        <v>214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80</v>
      </c>
      <c r="BK227" s="225">
        <f>ROUND(I227*H227,2)</f>
        <v>0</v>
      </c>
      <c r="BL227" s="18" t="s">
        <v>222</v>
      </c>
      <c r="BM227" s="224" t="s">
        <v>966</v>
      </c>
    </row>
    <row r="228" s="2" customFormat="1">
      <c r="A228" s="39"/>
      <c r="B228" s="40"/>
      <c r="C228" s="41"/>
      <c r="D228" s="226" t="s">
        <v>224</v>
      </c>
      <c r="E228" s="41"/>
      <c r="F228" s="227" t="s">
        <v>3659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224</v>
      </c>
      <c r="AU228" s="18" t="s">
        <v>80</v>
      </c>
    </row>
    <row r="229" s="2" customFormat="1" ht="16.5" customHeight="1">
      <c r="A229" s="39"/>
      <c r="B229" s="40"/>
      <c r="C229" s="213" t="s">
        <v>622</v>
      </c>
      <c r="D229" s="213" t="s">
        <v>217</v>
      </c>
      <c r="E229" s="214" t="s">
        <v>5283</v>
      </c>
      <c r="F229" s="215" t="s">
        <v>3661</v>
      </c>
      <c r="G229" s="216" t="s">
        <v>523</v>
      </c>
      <c r="H229" s="217">
        <v>12</v>
      </c>
      <c r="I229" s="218"/>
      <c r="J229" s="219">
        <f>ROUND(I229*H229,2)</f>
        <v>0</v>
      </c>
      <c r="K229" s="215" t="s">
        <v>19</v>
      </c>
      <c r="L229" s="45"/>
      <c r="M229" s="220" t="s">
        <v>19</v>
      </c>
      <c r="N229" s="221" t="s">
        <v>44</v>
      </c>
      <c r="O229" s="85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222</v>
      </c>
      <c r="AT229" s="224" t="s">
        <v>217</v>
      </c>
      <c r="AU229" s="224" t="s">
        <v>80</v>
      </c>
      <c r="AY229" s="18" t="s">
        <v>214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80</v>
      </c>
      <c r="BK229" s="225">
        <f>ROUND(I229*H229,2)</f>
        <v>0</v>
      </c>
      <c r="BL229" s="18" t="s">
        <v>222</v>
      </c>
      <c r="BM229" s="224" t="s">
        <v>976</v>
      </c>
    </row>
    <row r="230" s="2" customFormat="1">
      <c r="A230" s="39"/>
      <c r="B230" s="40"/>
      <c r="C230" s="41"/>
      <c r="D230" s="226" t="s">
        <v>224</v>
      </c>
      <c r="E230" s="41"/>
      <c r="F230" s="227" t="s">
        <v>3661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224</v>
      </c>
      <c r="AU230" s="18" t="s">
        <v>80</v>
      </c>
    </row>
    <row r="231" s="2" customFormat="1" ht="16.5" customHeight="1">
      <c r="A231" s="39"/>
      <c r="B231" s="40"/>
      <c r="C231" s="213" t="s">
        <v>628</v>
      </c>
      <c r="D231" s="213" t="s">
        <v>217</v>
      </c>
      <c r="E231" s="214" t="s">
        <v>5284</v>
      </c>
      <c r="F231" s="215" t="s">
        <v>5285</v>
      </c>
      <c r="G231" s="216" t="s">
        <v>523</v>
      </c>
      <c r="H231" s="217">
        <v>6</v>
      </c>
      <c r="I231" s="218"/>
      <c r="J231" s="219">
        <f>ROUND(I231*H231,2)</f>
        <v>0</v>
      </c>
      <c r="K231" s="215" t="s">
        <v>19</v>
      </c>
      <c r="L231" s="45"/>
      <c r="M231" s="220" t="s">
        <v>19</v>
      </c>
      <c r="N231" s="221" t="s">
        <v>44</v>
      </c>
      <c r="O231" s="85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222</v>
      </c>
      <c r="AT231" s="224" t="s">
        <v>217</v>
      </c>
      <c r="AU231" s="224" t="s">
        <v>80</v>
      </c>
      <c r="AY231" s="18" t="s">
        <v>214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80</v>
      </c>
      <c r="BK231" s="225">
        <f>ROUND(I231*H231,2)</f>
        <v>0</v>
      </c>
      <c r="BL231" s="18" t="s">
        <v>222</v>
      </c>
      <c r="BM231" s="224" t="s">
        <v>984</v>
      </c>
    </row>
    <row r="232" s="2" customFormat="1">
      <c r="A232" s="39"/>
      <c r="B232" s="40"/>
      <c r="C232" s="41"/>
      <c r="D232" s="226" t="s">
        <v>224</v>
      </c>
      <c r="E232" s="41"/>
      <c r="F232" s="227" t="s">
        <v>5285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224</v>
      </c>
      <c r="AU232" s="18" t="s">
        <v>80</v>
      </c>
    </row>
    <row r="233" s="2" customFormat="1" ht="16.5" customHeight="1">
      <c r="A233" s="39"/>
      <c r="B233" s="40"/>
      <c r="C233" s="213" t="s">
        <v>634</v>
      </c>
      <c r="D233" s="213" t="s">
        <v>217</v>
      </c>
      <c r="E233" s="214" t="s">
        <v>5286</v>
      </c>
      <c r="F233" s="215" t="s">
        <v>3665</v>
      </c>
      <c r="G233" s="216" t="s">
        <v>523</v>
      </c>
      <c r="H233" s="217">
        <v>6</v>
      </c>
      <c r="I233" s="218"/>
      <c r="J233" s="219">
        <f>ROUND(I233*H233,2)</f>
        <v>0</v>
      </c>
      <c r="K233" s="215" t="s">
        <v>19</v>
      </c>
      <c r="L233" s="45"/>
      <c r="M233" s="220" t="s">
        <v>19</v>
      </c>
      <c r="N233" s="221" t="s">
        <v>44</v>
      </c>
      <c r="O233" s="85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222</v>
      </c>
      <c r="AT233" s="224" t="s">
        <v>217</v>
      </c>
      <c r="AU233" s="224" t="s">
        <v>80</v>
      </c>
      <c r="AY233" s="18" t="s">
        <v>214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80</v>
      </c>
      <c r="BK233" s="225">
        <f>ROUND(I233*H233,2)</f>
        <v>0</v>
      </c>
      <c r="BL233" s="18" t="s">
        <v>222</v>
      </c>
      <c r="BM233" s="224" t="s">
        <v>992</v>
      </c>
    </row>
    <row r="234" s="2" customFormat="1">
      <c r="A234" s="39"/>
      <c r="B234" s="40"/>
      <c r="C234" s="41"/>
      <c r="D234" s="226" t="s">
        <v>224</v>
      </c>
      <c r="E234" s="41"/>
      <c r="F234" s="227" t="s">
        <v>3665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224</v>
      </c>
      <c r="AU234" s="18" t="s">
        <v>80</v>
      </c>
    </row>
    <row r="235" s="2" customFormat="1" ht="16.5" customHeight="1">
      <c r="A235" s="39"/>
      <c r="B235" s="40"/>
      <c r="C235" s="213" t="s">
        <v>640</v>
      </c>
      <c r="D235" s="213" t="s">
        <v>217</v>
      </c>
      <c r="E235" s="214" t="s">
        <v>5287</v>
      </c>
      <c r="F235" s="215" t="s">
        <v>5288</v>
      </c>
      <c r="G235" s="216" t="s">
        <v>523</v>
      </c>
      <c r="H235" s="217">
        <v>1</v>
      </c>
      <c r="I235" s="218"/>
      <c r="J235" s="219">
        <f>ROUND(I235*H235,2)</f>
        <v>0</v>
      </c>
      <c r="K235" s="215" t="s">
        <v>19</v>
      </c>
      <c r="L235" s="45"/>
      <c r="M235" s="220" t="s">
        <v>19</v>
      </c>
      <c r="N235" s="221" t="s">
        <v>44</v>
      </c>
      <c r="O235" s="85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222</v>
      </c>
      <c r="AT235" s="224" t="s">
        <v>217</v>
      </c>
      <c r="AU235" s="224" t="s">
        <v>80</v>
      </c>
      <c r="AY235" s="18" t="s">
        <v>214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80</v>
      </c>
      <c r="BK235" s="225">
        <f>ROUND(I235*H235,2)</f>
        <v>0</v>
      </c>
      <c r="BL235" s="18" t="s">
        <v>222</v>
      </c>
      <c r="BM235" s="224" t="s">
        <v>1000</v>
      </c>
    </row>
    <row r="236" s="2" customFormat="1">
      <c r="A236" s="39"/>
      <c r="B236" s="40"/>
      <c r="C236" s="41"/>
      <c r="D236" s="226" t="s">
        <v>224</v>
      </c>
      <c r="E236" s="41"/>
      <c r="F236" s="227" t="s">
        <v>5288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224</v>
      </c>
      <c r="AU236" s="18" t="s">
        <v>80</v>
      </c>
    </row>
    <row r="237" s="2" customFormat="1" ht="16.5" customHeight="1">
      <c r="A237" s="39"/>
      <c r="B237" s="40"/>
      <c r="C237" s="213" t="s">
        <v>646</v>
      </c>
      <c r="D237" s="213" t="s">
        <v>217</v>
      </c>
      <c r="E237" s="214" t="s">
        <v>5289</v>
      </c>
      <c r="F237" s="215" t="s">
        <v>3669</v>
      </c>
      <c r="G237" s="216" t="s">
        <v>3563</v>
      </c>
      <c r="H237" s="217">
        <v>1</v>
      </c>
      <c r="I237" s="218"/>
      <c r="J237" s="219">
        <f>ROUND(I237*H237,2)</f>
        <v>0</v>
      </c>
      <c r="K237" s="215" t="s">
        <v>19</v>
      </c>
      <c r="L237" s="45"/>
      <c r="M237" s="220" t="s">
        <v>19</v>
      </c>
      <c r="N237" s="221" t="s">
        <v>44</v>
      </c>
      <c r="O237" s="85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222</v>
      </c>
      <c r="AT237" s="224" t="s">
        <v>217</v>
      </c>
      <c r="AU237" s="224" t="s">
        <v>80</v>
      </c>
      <c r="AY237" s="18" t="s">
        <v>214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80</v>
      </c>
      <c r="BK237" s="225">
        <f>ROUND(I237*H237,2)</f>
        <v>0</v>
      </c>
      <c r="BL237" s="18" t="s">
        <v>222</v>
      </c>
      <c r="BM237" s="224" t="s">
        <v>1008</v>
      </c>
    </row>
    <row r="238" s="2" customFormat="1">
      <c r="A238" s="39"/>
      <c r="B238" s="40"/>
      <c r="C238" s="41"/>
      <c r="D238" s="226" t="s">
        <v>224</v>
      </c>
      <c r="E238" s="41"/>
      <c r="F238" s="227" t="s">
        <v>3669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224</v>
      </c>
      <c r="AU238" s="18" t="s">
        <v>80</v>
      </c>
    </row>
    <row r="239" s="2" customFormat="1" ht="16.5" customHeight="1">
      <c r="A239" s="39"/>
      <c r="B239" s="40"/>
      <c r="C239" s="213" t="s">
        <v>652</v>
      </c>
      <c r="D239" s="213" t="s">
        <v>217</v>
      </c>
      <c r="E239" s="214" t="s">
        <v>5290</v>
      </c>
      <c r="F239" s="215" t="s">
        <v>3671</v>
      </c>
      <c r="G239" s="216" t="s">
        <v>523</v>
      </c>
      <c r="H239" s="217">
        <v>12</v>
      </c>
      <c r="I239" s="218"/>
      <c r="J239" s="219">
        <f>ROUND(I239*H239,2)</f>
        <v>0</v>
      </c>
      <c r="K239" s="215" t="s">
        <v>19</v>
      </c>
      <c r="L239" s="45"/>
      <c r="M239" s="220" t="s">
        <v>19</v>
      </c>
      <c r="N239" s="221" t="s">
        <v>44</v>
      </c>
      <c r="O239" s="85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222</v>
      </c>
      <c r="AT239" s="224" t="s">
        <v>217</v>
      </c>
      <c r="AU239" s="224" t="s">
        <v>80</v>
      </c>
      <c r="AY239" s="18" t="s">
        <v>214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80</v>
      </c>
      <c r="BK239" s="225">
        <f>ROUND(I239*H239,2)</f>
        <v>0</v>
      </c>
      <c r="BL239" s="18" t="s">
        <v>222</v>
      </c>
      <c r="BM239" s="224" t="s">
        <v>1016</v>
      </c>
    </row>
    <row r="240" s="2" customFormat="1">
      <c r="A240" s="39"/>
      <c r="B240" s="40"/>
      <c r="C240" s="41"/>
      <c r="D240" s="226" t="s">
        <v>224</v>
      </c>
      <c r="E240" s="41"/>
      <c r="F240" s="227" t="s">
        <v>3671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224</v>
      </c>
      <c r="AU240" s="18" t="s">
        <v>80</v>
      </c>
    </row>
    <row r="241" s="2" customFormat="1" ht="16.5" customHeight="1">
      <c r="A241" s="39"/>
      <c r="B241" s="40"/>
      <c r="C241" s="213" t="s">
        <v>658</v>
      </c>
      <c r="D241" s="213" t="s">
        <v>217</v>
      </c>
      <c r="E241" s="214" t="s">
        <v>5291</v>
      </c>
      <c r="F241" s="215" t="s">
        <v>3673</v>
      </c>
      <c r="G241" s="216" t="s">
        <v>523</v>
      </c>
      <c r="H241" s="217">
        <v>6</v>
      </c>
      <c r="I241" s="218"/>
      <c r="J241" s="219">
        <f>ROUND(I241*H241,2)</f>
        <v>0</v>
      </c>
      <c r="K241" s="215" t="s">
        <v>19</v>
      </c>
      <c r="L241" s="45"/>
      <c r="M241" s="220" t="s">
        <v>19</v>
      </c>
      <c r="N241" s="221" t="s">
        <v>44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222</v>
      </c>
      <c r="AT241" s="224" t="s">
        <v>217</v>
      </c>
      <c r="AU241" s="224" t="s">
        <v>80</v>
      </c>
      <c r="AY241" s="18" t="s">
        <v>214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80</v>
      </c>
      <c r="BK241" s="225">
        <f>ROUND(I241*H241,2)</f>
        <v>0</v>
      </c>
      <c r="BL241" s="18" t="s">
        <v>222</v>
      </c>
      <c r="BM241" s="224" t="s">
        <v>1024</v>
      </c>
    </row>
    <row r="242" s="2" customFormat="1">
      <c r="A242" s="39"/>
      <c r="B242" s="40"/>
      <c r="C242" s="41"/>
      <c r="D242" s="226" t="s">
        <v>224</v>
      </c>
      <c r="E242" s="41"/>
      <c r="F242" s="227" t="s">
        <v>3673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224</v>
      </c>
      <c r="AU242" s="18" t="s">
        <v>80</v>
      </c>
    </row>
    <row r="243" s="2" customFormat="1" ht="16.5" customHeight="1">
      <c r="A243" s="39"/>
      <c r="B243" s="40"/>
      <c r="C243" s="213" t="s">
        <v>664</v>
      </c>
      <c r="D243" s="213" t="s">
        <v>217</v>
      </c>
      <c r="E243" s="214" t="s">
        <v>5292</v>
      </c>
      <c r="F243" s="215" t="s">
        <v>3675</v>
      </c>
      <c r="G243" s="216" t="s">
        <v>523</v>
      </c>
      <c r="H243" s="217">
        <v>6</v>
      </c>
      <c r="I243" s="218"/>
      <c r="J243" s="219">
        <f>ROUND(I243*H243,2)</f>
        <v>0</v>
      </c>
      <c r="K243" s="215" t="s">
        <v>19</v>
      </c>
      <c r="L243" s="45"/>
      <c r="M243" s="220" t="s">
        <v>19</v>
      </c>
      <c r="N243" s="221" t="s">
        <v>44</v>
      </c>
      <c r="O243" s="85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222</v>
      </c>
      <c r="AT243" s="224" t="s">
        <v>217</v>
      </c>
      <c r="AU243" s="224" t="s">
        <v>80</v>
      </c>
      <c r="AY243" s="18" t="s">
        <v>214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80</v>
      </c>
      <c r="BK243" s="225">
        <f>ROUND(I243*H243,2)</f>
        <v>0</v>
      </c>
      <c r="BL243" s="18" t="s">
        <v>222</v>
      </c>
      <c r="BM243" s="224" t="s">
        <v>1032</v>
      </c>
    </row>
    <row r="244" s="2" customFormat="1">
      <c r="A244" s="39"/>
      <c r="B244" s="40"/>
      <c r="C244" s="41"/>
      <c r="D244" s="226" t="s">
        <v>224</v>
      </c>
      <c r="E244" s="41"/>
      <c r="F244" s="227" t="s">
        <v>3675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224</v>
      </c>
      <c r="AU244" s="18" t="s">
        <v>80</v>
      </c>
    </row>
    <row r="245" s="2" customFormat="1" ht="16.5" customHeight="1">
      <c r="A245" s="39"/>
      <c r="B245" s="40"/>
      <c r="C245" s="213" t="s">
        <v>670</v>
      </c>
      <c r="D245" s="213" t="s">
        <v>217</v>
      </c>
      <c r="E245" s="214" t="s">
        <v>5293</v>
      </c>
      <c r="F245" s="215" t="s">
        <v>3677</v>
      </c>
      <c r="G245" s="216" t="s">
        <v>523</v>
      </c>
      <c r="H245" s="217">
        <v>6</v>
      </c>
      <c r="I245" s="218"/>
      <c r="J245" s="219">
        <f>ROUND(I245*H245,2)</f>
        <v>0</v>
      </c>
      <c r="K245" s="215" t="s">
        <v>19</v>
      </c>
      <c r="L245" s="45"/>
      <c r="M245" s="220" t="s">
        <v>19</v>
      </c>
      <c r="N245" s="221" t="s">
        <v>44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222</v>
      </c>
      <c r="AT245" s="224" t="s">
        <v>217</v>
      </c>
      <c r="AU245" s="224" t="s">
        <v>80</v>
      </c>
      <c r="AY245" s="18" t="s">
        <v>214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80</v>
      </c>
      <c r="BK245" s="225">
        <f>ROUND(I245*H245,2)</f>
        <v>0</v>
      </c>
      <c r="BL245" s="18" t="s">
        <v>222</v>
      </c>
      <c r="BM245" s="224" t="s">
        <v>1040</v>
      </c>
    </row>
    <row r="246" s="2" customFormat="1">
      <c r="A246" s="39"/>
      <c r="B246" s="40"/>
      <c r="C246" s="41"/>
      <c r="D246" s="226" t="s">
        <v>224</v>
      </c>
      <c r="E246" s="41"/>
      <c r="F246" s="227" t="s">
        <v>3677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224</v>
      </c>
      <c r="AU246" s="18" t="s">
        <v>80</v>
      </c>
    </row>
    <row r="247" s="12" customFormat="1" ht="25.92" customHeight="1">
      <c r="A247" s="12"/>
      <c r="B247" s="197"/>
      <c r="C247" s="198"/>
      <c r="D247" s="199" t="s">
        <v>72</v>
      </c>
      <c r="E247" s="200" t="s">
        <v>3678</v>
      </c>
      <c r="F247" s="200" t="s">
        <v>3679</v>
      </c>
      <c r="G247" s="198"/>
      <c r="H247" s="198"/>
      <c r="I247" s="201"/>
      <c r="J247" s="202">
        <f>BK247</f>
        <v>0</v>
      </c>
      <c r="K247" s="198"/>
      <c r="L247" s="203"/>
      <c r="M247" s="204"/>
      <c r="N247" s="205"/>
      <c r="O247" s="205"/>
      <c r="P247" s="206">
        <f>SUM(P248:P271)</f>
        <v>0</v>
      </c>
      <c r="Q247" s="205"/>
      <c r="R247" s="206">
        <f>SUM(R248:R271)</f>
        <v>0</v>
      </c>
      <c r="S247" s="205"/>
      <c r="T247" s="207">
        <f>SUM(T248:T271)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8" t="s">
        <v>80</v>
      </c>
      <c r="AT247" s="209" t="s">
        <v>72</v>
      </c>
      <c r="AU247" s="209" t="s">
        <v>73</v>
      </c>
      <c r="AY247" s="208" t="s">
        <v>214</v>
      </c>
      <c r="BK247" s="210">
        <f>SUM(BK248:BK271)</f>
        <v>0</v>
      </c>
    </row>
    <row r="248" s="2" customFormat="1" ht="16.5" customHeight="1">
      <c r="A248" s="39"/>
      <c r="B248" s="40"/>
      <c r="C248" s="213" t="s">
        <v>677</v>
      </c>
      <c r="D248" s="213" t="s">
        <v>217</v>
      </c>
      <c r="E248" s="214" t="s">
        <v>5294</v>
      </c>
      <c r="F248" s="215" t="s">
        <v>3681</v>
      </c>
      <c r="G248" s="216" t="s">
        <v>603</v>
      </c>
      <c r="H248" s="217">
        <v>1</v>
      </c>
      <c r="I248" s="218"/>
      <c r="J248" s="219">
        <f>ROUND(I248*H248,2)</f>
        <v>0</v>
      </c>
      <c r="K248" s="215" t="s">
        <v>19</v>
      </c>
      <c r="L248" s="45"/>
      <c r="M248" s="220" t="s">
        <v>19</v>
      </c>
      <c r="N248" s="221" t="s">
        <v>44</v>
      </c>
      <c r="O248" s="85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222</v>
      </c>
      <c r="AT248" s="224" t="s">
        <v>217</v>
      </c>
      <c r="AU248" s="224" t="s">
        <v>80</v>
      </c>
      <c r="AY248" s="18" t="s">
        <v>214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80</v>
      </c>
      <c r="BK248" s="225">
        <f>ROUND(I248*H248,2)</f>
        <v>0</v>
      </c>
      <c r="BL248" s="18" t="s">
        <v>222</v>
      </c>
      <c r="BM248" s="224" t="s">
        <v>1049</v>
      </c>
    </row>
    <row r="249" s="2" customFormat="1">
      <c r="A249" s="39"/>
      <c r="B249" s="40"/>
      <c r="C249" s="41"/>
      <c r="D249" s="226" t="s">
        <v>224</v>
      </c>
      <c r="E249" s="41"/>
      <c r="F249" s="227" t="s">
        <v>3681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224</v>
      </c>
      <c r="AU249" s="18" t="s">
        <v>80</v>
      </c>
    </row>
    <row r="250" s="2" customFormat="1" ht="16.5" customHeight="1">
      <c r="A250" s="39"/>
      <c r="B250" s="40"/>
      <c r="C250" s="213" t="s">
        <v>683</v>
      </c>
      <c r="D250" s="213" t="s">
        <v>217</v>
      </c>
      <c r="E250" s="214" t="s">
        <v>5295</v>
      </c>
      <c r="F250" s="215" t="s">
        <v>2742</v>
      </c>
      <c r="G250" s="216" t="s">
        <v>603</v>
      </c>
      <c r="H250" s="217">
        <v>1</v>
      </c>
      <c r="I250" s="218"/>
      <c r="J250" s="219">
        <f>ROUND(I250*H250,2)</f>
        <v>0</v>
      </c>
      <c r="K250" s="215" t="s">
        <v>19</v>
      </c>
      <c r="L250" s="45"/>
      <c r="M250" s="220" t="s">
        <v>19</v>
      </c>
      <c r="N250" s="221" t="s">
        <v>44</v>
      </c>
      <c r="O250" s="85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222</v>
      </c>
      <c r="AT250" s="224" t="s">
        <v>217</v>
      </c>
      <c r="AU250" s="224" t="s">
        <v>80</v>
      </c>
      <c r="AY250" s="18" t="s">
        <v>214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80</v>
      </c>
      <c r="BK250" s="225">
        <f>ROUND(I250*H250,2)</f>
        <v>0</v>
      </c>
      <c r="BL250" s="18" t="s">
        <v>222</v>
      </c>
      <c r="BM250" s="224" t="s">
        <v>1057</v>
      </c>
    </row>
    <row r="251" s="2" customFormat="1">
      <c r="A251" s="39"/>
      <c r="B251" s="40"/>
      <c r="C251" s="41"/>
      <c r="D251" s="226" t="s">
        <v>224</v>
      </c>
      <c r="E251" s="41"/>
      <c r="F251" s="227" t="s">
        <v>2742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224</v>
      </c>
      <c r="AU251" s="18" t="s">
        <v>80</v>
      </c>
    </row>
    <row r="252" s="2" customFormat="1" ht="16.5" customHeight="1">
      <c r="A252" s="39"/>
      <c r="B252" s="40"/>
      <c r="C252" s="213" t="s">
        <v>690</v>
      </c>
      <c r="D252" s="213" t="s">
        <v>217</v>
      </c>
      <c r="E252" s="214" t="s">
        <v>5296</v>
      </c>
      <c r="F252" s="215" t="s">
        <v>3684</v>
      </c>
      <c r="G252" s="216" t="s">
        <v>603</v>
      </c>
      <c r="H252" s="217">
        <v>1</v>
      </c>
      <c r="I252" s="218"/>
      <c r="J252" s="219">
        <f>ROUND(I252*H252,2)</f>
        <v>0</v>
      </c>
      <c r="K252" s="215" t="s">
        <v>19</v>
      </c>
      <c r="L252" s="45"/>
      <c r="M252" s="220" t="s">
        <v>19</v>
      </c>
      <c r="N252" s="221" t="s">
        <v>44</v>
      </c>
      <c r="O252" s="85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222</v>
      </c>
      <c r="AT252" s="224" t="s">
        <v>217</v>
      </c>
      <c r="AU252" s="224" t="s">
        <v>80</v>
      </c>
      <c r="AY252" s="18" t="s">
        <v>214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80</v>
      </c>
      <c r="BK252" s="225">
        <f>ROUND(I252*H252,2)</f>
        <v>0</v>
      </c>
      <c r="BL252" s="18" t="s">
        <v>222</v>
      </c>
      <c r="BM252" s="224" t="s">
        <v>1063</v>
      </c>
    </row>
    <row r="253" s="2" customFormat="1">
      <c r="A253" s="39"/>
      <c r="B253" s="40"/>
      <c r="C253" s="41"/>
      <c r="D253" s="226" t="s">
        <v>224</v>
      </c>
      <c r="E253" s="41"/>
      <c r="F253" s="227" t="s">
        <v>3684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224</v>
      </c>
      <c r="AU253" s="18" t="s">
        <v>80</v>
      </c>
    </row>
    <row r="254" s="2" customFormat="1" ht="16.5" customHeight="1">
      <c r="A254" s="39"/>
      <c r="B254" s="40"/>
      <c r="C254" s="213" t="s">
        <v>694</v>
      </c>
      <c r="D254" s="213" t="s">
        <v>217</v>
      </c>
      <c r="E254" s="214" t="s">
        <v>5297</v>
      </c>
      <c r="F254" s="215" t="s">
        <v>2744</v>
      </c>
      <c r="G254" s="216" t="s">
        <v>603</v>
      </c>
      <c r="H254" s="217">
        <v>1</v>
      </c>
      <c r="I254" s="218"/>
      <c r="J254" s="219">
        <f>ROUND(I254*H254,2)</f>
        <v>0</v>
      </c>
      <c r="K254" s="215" t="s">
        <v>19</v>
      </c>
      <c r="L254" s="45"/>
      <c r="M254" s="220" t="s">
        <v>19</v>
      </c>
      <c r="N254" s="221" t="s">
        <v>44</v>
      </c>
      <c r="O254" s="85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222</v>
      </c>
      <c r="AT254" s="224" t="s">
        <v>217</v>
      </c>
      <c r="AU254" s="224" t="s">
        <v>80</v>
      </c>
      <c r="AY254" s="18" t="s">
        <v>214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80</v>
      </c>
      <c r="BK254" s="225">
        <f>ROUND(I254*H254,2)</f>
        <v>0</v>
      </c>
      <c r="BL254" s="18" t="s">
        <v>222</v>
      </c>
      <c r="BM254" s="224" t="s">
        <v>1071</v>
      </c>
    </row>
    <row r="255" s="2" customFormat="1">
      <c r="A255" s="39"/>
      <c r="B255" s="40"/>
      <c r="C255" s="41"/>
      <c r="D255" s="226" t="s">
        <v>224</v>
      </c>
      <c r="E255" s="41"/>
      <c r="F255" s="227" t="s">
        <v>2744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224</v>
      </c>
      <c r="AU255" s="18" t="s">
        <v>80</v>
      </c>
    </row>
    <row r="256" s="2" customFormat="1" ht="16.5" customHeight="1">
      <c r="A256" s="39"/>
      <c r="B256" s="40"/>
      <c r="C256" s="213" t="s">
        <v>700</v>
      </c>
      <c r="D256" s="213" t="s">
        <v>217</v>
      </c>
      <c r="E256" s="214" t="s">
        <v>5298</v>
      </c>
      <c r="F256" s="215" t="s">
        <v>2748</v>
      </c>
      <c r="G256" s="216" t="s">
        <v>603</v>
      </c>
      <c r="H256" s="217">
        <v>1</v>
      </c>
      <c r="I256" s="218"/>
      <c r="J256" s="219">
        <f>ROUND(I256*H256,2)</f>
        <v>0</v>
      </c>
      <c r="K256" s="215" t="s">
        <v>19</v>
      </c>
      <c r="L256" s="45"/>
      <c r="M256" s="220" t="s">
        <v>19</v>
      </c>
      <c r="N256" s="221" t="s">
        <v>44</v>
      </c>
      <c r="O256" s="85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222</v>
      </c>
      <c r="AT256" s="224" t="s">
        <v>217</v>
      </c>
      <c r="AU256" s="224" t="s">
        <v>80</v>
      </c>
      <c r="AY256" s="18" t="s">
        <v>214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80</v>
      </c>
      <c r="BK256" s="225">
        <f>ROUND(I256*H256,2)</f>
        <v>0</v>
      </c>
      <c r="BL256" s="18" t="s">
        <v>222</v>
      </c>
      <c r="BM256" s="224" t="s">
        <v>1081</v>
      </c>
    </row>
    <row r="257" s="2" customFormat="1">
      <c r="A257" s="39"/>
      <c r="B257" s="40"/>
      <c r="C257" s="41"/>
      <c r="D257" s="226" t="s">
        <v>224</v>
      </c>
      <c r="E257" s="41"/>
      <c r="F257" s="227" t="s">
        <v>2748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224</v>
      </c>
      <c r="AU257" s="18" t="s">
        <v>80</v>
      </c>
    </row>
    <row r="258" s="2" customFormat="1" ht="16.5" customHeight="1">
      <c r="A258" s="39"/>
      <c r="B258" s="40"/>
      <c r="C258" s="213" t="s">
        <v>705</v>
      </c>
      <c r="D258" s="213" t="s">
        <v>217</v>
      </c>
      <c r="E258" s="214" t="s">
        <v>5299</v>
      </c>
      <c r="F258" s="215" t="s">
        <v>2746</v>
      </c>
      <c r="G258" s="216" t="s">
        <v>603</v>
      </c>
      <c r="H258" s="217">
        <v>1</v>
      </c>
      <c r="I258" s="218"/>
      <c r="J258" s="219">
        <f>ROUND(I258*H258,2)</f>
        <v>0</v>
      </c>
      <c r="K258" s="215" t="s">
        <v>19</v>
      </c>
      <c r="L258" s="45"/>
      <c r="M258" s="220" t="s">
        <v>19</v>
      </c>
      <c r="N258" s="221" t="s">
        <v>44</v>
      </c>
      <c r="O258" s="85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222</v>
      </c>
      <c r="AT258" s="224" t="s">
        <v>217</v>
      </c>
      <c r="AU258" s="224" t="s">
        <v>80</v>
      </c>
      <c r="AY258" s="18" t="s">
        <v>214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80</v>
      </c>
      <c r="BK258" s="225">
        <f>ROUND(I258*H258,2)</f>
        <v>0</v>
      </c>
      <c r="BL258" s="18" t="s">
        <v>222</v>
      </c>
      <c r="BM258" s="224" t="s">
        <v>1090</v>
      </c>
    </row>
    <row r="259" s="2" customFormat="1">
      <c r="A259" s="39"/>
      <c r="B259" s="40"/>
      <c r="C259" s="41"/>
      <c r="D259" s="226" t="s">
        <v>224</v>
      </c>
      <c r="E259" s="41"/>
      <c r="F259" s="227" t="s">
        <v>2746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224</v>
      </c>
      <c r="AU259" s="18" t="s">
        <v>80</v>
      </c>
    </row>
    <row r="260" s="2" customFormat="1" ht="16.5" customHeight="1">
      <c r="A260" s="39"/>
      <c r="B260" s="40"/>
      <c r="C260" s="213" t="s">
        <v>709</v>
      </c>
      <c r="D260" s="213" t="s">
        <v>217</v>
      </c>
      <c r="E260" s="214" t="s">
        <v>5300</v>
      </c>
      <c r="F260" s="215" t="s">
        <v>2703</v>
      </c>
      <c r="G260" s="216" t="s">
        <v>603</v>
      </c>
      <c r="H260" s="217">
        <v>1</v>
      </c>
      <c r="I260" s="218"/>
      <c r="J260" s="219">
        <f>ROUND(I260*H260,2)</f>
        <v>0</v>
      </c>
      <c r="K260" s="215" t="s">
        <v>19</v>
      </c>
      <c r="L260" s="45"/>
      <c r="M260" s="220" t="s">
        <v>19</v>
      </c>
      <c r="N260" s="221" t="s">
        <v>44</v>
      </c>
      <c r="O260" s="85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222</v>
      </c>
      <c r="AT260" s="224" t="s">
        <v>217</v>
      </c>
      <c r="AU260" s="224" t="s">
        <v>80</v>
      </c>
      <c r="AY260" s="18" t="s">
        <v>214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80</v>
      </c>
      <c r="BK260" s="225">
        <f>ROUND(I260*H260,2)</f>
        <v>0</v>
      </c>
      <c r="BL260" s="18" t="s">
        <v>222</v>
      </c>
      <c r="BM260" s="224" t="s">
        <v>1098</v>
      </c>
    </row>
    <row r="261" s="2" customFormat="1">
      <c r="A261" s="39"/>
      <c r="B261" s="40"/>
      <c r="C261" s="41"/>
      <c r="D261" s="226" t="s">
        <v>224</v>
      </c>
      <c r="E261" s="41"/>
      <c r="F261" s="227" t="s">
        <v>2703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224</v>
      </c>
      <c r="AU261" s="18" t="s">
        <v>80</v>
      </c>
    </row>
    <row r="262" s="2" customFormat="1" ht="16.5" customHeight="1">
      <c r="A262" s="39"/>
      <c r="B262" s="40"/>
      <c r="C262" s="213" t="s">
        <v>715</v>
      </c>
      <c r="D262" s="213" t="s">
        <v>217</v>
      </c>
      <c r="E262" s="214" t="s">
        <v>5301</v>
      </c>
      <c r="F262" s="215" t="s">
        <v>3690</v>
      </c>
      <c r="G262" s="216" t="s">
        <v>603</v>
      </c>
      <c r="H262" s="217">
        <v>1</v>
      </c>
      <c r="I262" s="218"/>
      <c r="J262" s="219">
        <f>ROUND(I262*H262,2)</f>
        <v>0</v>
      </c>
      <c r="K262" s="215" t="s">
        <v>19</v>
      </c>
      <c r="L262" s="45"/>
      <c r="M262" s="220" t="s">
        <v>19</v>
      </c>
      <c r="N262" s="221" t="s">
        <v>44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222</v>
      </c>
      <c r="AT262" s="224" t="s">
        <v>217</v>
      </c>
      <c r="AU262" s="224" t="s">
        <v>80</v>
      </c>
      <c r="AY262" s="18" t="s">
        <v>214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80</v>
      </c>
      <c r="BK262" s="225">
        <f>ROUND(I262*H262,2)</f>
        <v>0</v>
      </c>
      <c r="BL262" s="18" t="s">
        <v>222</v>
      </c>
      <c r="BM262" s="224" t="s">
        <v>1105</v>
      </c>
    </row>
    <row r="263" s="2" customFormat="1">
      <c r="A263" s="39"/>
      <c r="B263" s="40"/>
      <c r="C263" s="41"/>
      <c r="D263" s="226" t="s">
        <v>224</v>
      </c>
      <c r="E263" s="41"/>
      <c r="F263" s="227" t="s">
        <v>3690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224</v>
      </c>
      <c r="AU263" s="18" t="s">
        <v>80</v>
      </c>
    </row>
    <row r="264" s="2" customFormat="1" ht="16.5" customHeight="1">
      <c r="A264" s="39"/>
      <c r="B264" s="40"/>
      <c r="C264" s="213" t="s">
        <v>722</v>
      </c>
      <c r="D264" s="213" t="s">
        <v>217</v>
      </c>
      <c r="E264" s="214" t="s">
        <v>5302</v>
      </c>
      <c r="F264" s="215" t="s">
        <v>3692</v>
      </c>
      <c r="G264" s="216" t="s">
        <v>603</v>
      </c>
      <c r="H264" s="217">
        <v>1</v>
      </c>
      <c r="I264" s="218"/>
      <c r="J264" s="219">
        <f>ROUND(I264*H264,2)</f>
        <v>0</v>
      </c>
      <c r="K264" s="215" t="s">
        <v>19</v>
      </c>
      <c r="L264" s="45"/>
      <c r="M264" s="220" t="s">
        <v>19</v>
      </c>
      <c r="N264" s="221" t="s">
        <v>44</v>
      </c>
      <c r="O264" s="85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222</v>
      </c>
      <c r="AT264" s="224" t="s">
        <v>217</v>
      </c>
      <c r="AU264" s="224" t="s">
        <v>80</v>
      </c>
      <c r="AY264" s="18" t="s">
        <v>214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80</v>
      </c>
      <c r="BK264" s="225">
        <f>ROUND(I264*H264,2)</f>
        <v>0</v>
      </c>
      <c r="BL264" s="18" t="s">
        <v>222</v>
      </c>
      <c r="BM264" s="224" t="s">
        <v>1113</v>
      </c>
    </row>
    <row r="265" s="2" customFormat="1">
      <c r="A265" s="39"/>
      <c r="B265" s="40"/>
      <c r="C265" s="41"/>
      <c r="D265" s="226" t="s">
        <v>224</v>
      </c>
      <c r="E265" s="41"/>
      <c r="F265" s="227" t="s">
        <v>3692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224</v>
      </c>
      <c r="AU265" s="18" t="s">
        <v>80</v>
      </c>
    </row>
    <row r="266" s="2" customFormat="1" ht="16.5" customHeight="1">
      <c r="A266" s="39"/>
      <c r="B266" s="40"/>
      <c r="C266" s="213" t="s">
        <v>726</v>
      </c>
      <c r="D266" s="213" t="s">
        <v>217</v>
      </c>
      <c r="E266" s="214" t="s">
        <v>5303</v>
      </c>
      <c r="F266" s="215" t="s">
        <v>2732</v>
      </c>
      <c r="G266" s="216" t="s">
        <v>603</v>
      </c>
      <c r="H266" s="217">
        <v>1</v>
      </c>
      <c r="I266" s="218"/>
      <c r="J266" s="219">
        <f>ROUND(I266*H266,2)</f>
        <v>0</v>
      </c>
      <c r="K266" s="215" t="s">
        <v>19</v>
      </c>
      <c r="L266" s="45"/>
      <c r="M266" s="220" t="s">
        <v>19</v>
      </c>
      <c r="N266" s="221" t="s">
        <v>44</v>
      </c>
      <c r="O266" s="85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222</v>
      </c>
      <c r="AT266" s="224" t="s">
        <v>217</v>
      </c>
      <c r="AU266" s="224" t="s">
        <v>80</v>
      </c>
      <c r="AY266" s="18" t="s">
        <v>214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80</v>
      </c>
      <c r="BK266" s="225">
        <f>ROUND(I266*H266,2)</f>
        <v>0</v>
      </c>
      <c r="BL266" s="18" t="s">
        <v>222</v>
      </c>
      <c r="BM266" s="224" t="s">
        <v>1121</v>
      </c>
    </row>
    <row r="267" s="2" customFormat="1">
      <c r="A267" s="39"/>
      <c r="B267" s="40"/>
      <c r="C267" s="41"/>
      <c r="D267" s="226" t="s">
        <v>224</v>
      </c>
      <c r="E267" s="41"/>
      <c r="F267" s="227" t="s">
        <v>2732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224</v>
      </c>
      <c r="AU267" s="18" t="s">
        <v>80</v>
      </c>
    </row>
    <row r="268" s="2" customFormat="1" ht="16.5" customHeight="1">
      <c r="A268" s="39"/>
      <c r="B268" s="40"/>
      <c r="C268" s="213" t="s">
        <v>732</v>
      </c>
      <c r="D268" s="213" t="s">
        <v>217</v>
      </c>
      <c r="E268" s="214" t="s">
        <v>5304</v>
      </c>
      <c r="F268" s="215" t="s">
        <v>2726</v>
      </c>
      <c r="G268" s="216" t="s">
        <v>603</v>
      </c>
      <c r="H268" s="217">
        <v>1</v>
      </c>
      <c r="I268" s="218"/>
      <c r="J268" s="219">
        <f>ROUND(I268*H268,2)</f>
        <v>0</v>
      </c>
      <c r="K268" s="215" t="s">
        <v>19</v>
      </c>
      <c r="L268" s="45"/>
      <c r="M268" s="220" t="s">
        <v>19</v>
      </c>
      <c r="N268" s="221" t="s">
        <v>44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222</v>
      </c>
      <c r="AT268" s="224" t="s">
        <v>217</v>
      </c>
      <c r="AU268" s="224" t="s">
        <v>80</v>
      </c>
      <c r="AY268" s="18" t="s">
        <v>214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80</v>
      </c>
      <c r="BK268" s="225">
        <f>ROUND(I268*H268,2)</f>
        <v>0</v>
      </c>
      <c r="BL268" s="18" t="s">
        <v>222</v>
      </c>
      <c r="BM268" s="224" t="s">
        <v>1129</v>
      </c>
    </row>
    <row r="269" s="2" customFormat="1">
      <c r="A269" s="39"/>
      <c r="B269" s="40"/>
      <c r="C269" s="41"/>
      <c r="D269" s="226" t="s">
        <v>224</v>
      </c>
      <c r="E269" s="41"/>
      <c r="F269" s="227" t="s">
        <v>2726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224</v>
      </c>
      <c r="AU269" s="18" t="s">
        <v>80</v>
      </c>
    </row>
    <row r="270" s="2" customFormat="1" ht="16.5" customHeight="1">
      <c r="A270" s="39"/>
      <c r="B270" s="40"/>
      <c r="C270" s="213" t="s">
        <v>738</v>
      </c>
      <c r="D270" s="213" t="s">
        <v>217</v>
      </c>
      <c r="E270" s="214" t="s">
        <v>5305</v>
      </c>
      <c r="F270" s="215" t="s">
        <v>3552</v>
      </c>
      <c r="G270" s="216" t="s">
        <v>603</v>
      </c>
      <c r="H270" s="217">
        <v>1</v>
      </c>
      <c r="I270" s="218"/>
      <c r="J270" s="219">
        <f>ROUND(I270*H270,2)</f>
        <v>0</v>
      </c>
      <c r="K270" s="215" t="s">
        <v>19</v>
      </c>
      <c r="L270" s="45"/>
      <c r="M270" s="220" t="s">
        <v>19</v>
      </c>
      <c r="N270" s="221" t="s">
        <v>44</v>
      </c>
      <c r="O270" s="85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222</v>
      </c>
      <c r="AT270" s="224" t="s">
        <v>217</v>
      </c>
      <c r="AU270" s="224" t="s">
        <v>80</v>
      </c>
      <c r="AY270" s="18" t="s">
        <v>214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80</v>
      </c>
      <c r="BK270" s="225">
        <f>ROUND(I270*H270,2)</f>
        <v>0</v>
      </c>
      <c r="BL270" s="18" t="s">
        <v>222</v>
      </c>
      <c r="BM270" s="224" t="s">
        <v>1137</v>
      </c>
    </row>
    <row r="271" s="2" customFormat="1">
      <c r="A271" s="39"/>
      <c r="B271" s="40"/>
      <c r="C271" s="41"/>
      <c r="D271" s="226" t="s">
        <v>224</v>
      </c>
      <c r="E271" s="41"/>
      <c r="F271" s="227" t="s">
        <v>3552</v>
      </c>
      <c r="G271" s="41"/>
      <c r="H271" s="41"/>
      <c r="I271" s="228"/>
      <c r="J271" s="41"/>
      <c r="K271" s="41"/>
      <c r="L271" s="45"/>
      <c r="M271" s="255"/>
      <c r="N271" s="256"/>
      <c r="O271" s="257"/>
      <c r="P271" s="257"/>
      <c r="Q271" s="257"/>
      <c r="R271" s="257"/>
      <c r="S271" s="257"/>
      <c r="T271" s="258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224</v>
      </c>
      <c r="AU271" s="18" t="s">
        <v>80</v>
      </c>
    </row>
    <row r="272" s="2" customFormat="1" ht="6.96" customHeight="1">
      <c r="A272" s="39"/>
      <c r="B272" s="60"/>
      <c r="C272" s="61"/>
      <c r="D272" s="61"/>
      <c r="E272" s="61"/>
      <c r="F272" s="61"/>
      <c r="G272" s="61"/>
      <c r="H272" s="61"/>
      <c r="I272" s="61"/>
      <c r="J272" s="61"/>
      <c r="K272" s="61"/>
      <c r="L272" s="45"/>
      <c r="M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</sheetData>
  <sheetProtection sheet="1" autoFilter="0" formatColumns="0" formatRows="0" objects="1" scenarios="1" spinCount="100000" saltValue="fWIUyzij35ruevn2TITk2kTFw6n8RuJGsf2176UXvoe04EQPXXxUiYcjm1gjq21v03RlvdJDV3rP3A3U4I/2EA==" hashValue="tr9yMSeaD/GtsNVO3guId2I7PDR79rt9TTf4IssONuG9qa4aaLCXKjeDyfzI9vxjxRDgFEGidHeobkez5sQvQg==" algorithmName="SHA-512" password="CC35"/>
  <autoFilter ref="C81:K27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176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5306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21. 6. 2024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34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ROUND(J91,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ROUND((SUM(BE91:BE291)),  2)</f>
        <v>0</v>
      </c>
      <c r="G33" s="39"/>
      <c r="H33" s="39"/>
      <c r="I33" s="158">
        <v>0.20999999999999999</v>
      </c>
      <c r="J33" s="157">
        <f>ROUND(((SUM(BE91:BE291))*I33),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ROUND((SUM(BF91:BF291)),  2)</f>
        <v>0</v>
      </c>
      <c r="G34" s="39"/>
      <c r="H34" s="39"/>
      <c r="I34" s="158">
        <v>0.12</v>
      </c>
      <c r="J34" s="157">
        <f>ROUND(((SUM(BF91:BF291))*I34),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ROUND((SUM(BG91:BG291)),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ROUND((SUM(BH91:BH291)),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ROUND((SUM(BI91:BI291)),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180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Revitalizace CZT Liberec - GreenNet II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D4.5 - ZOV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Liberec</v>
      </c>
      <c r="G52" s="41"/>
      <c r="H52" s="41"/>
      <c r="I52" s="33" t="s">
        <v>23</v>
      </c>
      <c r="J52" s="73" t="str">
        <f>IF(J12="","",J12)</f>
        <v>21. 6. 2024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Teplárna Liberec, a.s.</v>
      </c>
      <c r="G54" s="41"/>
      <c r="H54" s="41"/>
      <c r="I54" s="33" t="s">
        <v>32</v>
      </c>
      <c r="J54" s="37" t="str">
        <f>E21</f>
        <v>SITEZ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SITEZ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181</v>
      </c>
      <c r="D57" s="172"/>
      <c r="E57" s="172"/>
      <c r="F57" s="172"/>
      <c r="G57" s="172"/>
      <c r="H57" s="172"/>
      <c r="I57" s="172"/>
      <c r="J57" s="173" t="s">
        <v>182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183</v>
      </c>
    </row>
    <row r="60" s="9" customFormat="1" ht="24.96" customHeight="1">
      <c r="A60" s="9"/>
      <c r="B60" s="175"/>
      <c r="C60" s="176"/>
      <c r="D60" s="177" t="s">
        <v>184</v>
      </c>
      <c r="E60" s="178"/>
      <c r="F60" s="178"/>
      <c r="G60" s="178"/>
      <c r="H60" s="178"/>
      <c r="I60" s="178"/>
      <c r="J60" s="179">
        <f>J92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1596</v>
      </c>
      <c r="E61" s="183"/>
      <c r="F61" s="183"/>
      <c r="G61" s="183"/>
      <c r="H61" s="183"/>
      <c r="I61" s="183"/>
      <c r="J61" s="184">
        <f>J93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1597</v>
      </c>
      <c r="E62" s="183"/>
      <c r="F62" s="183"/>
      <c r="G62" s="183"/>
      <c r="H62" s="183"/>
      <c r="I62" s="183"/>
      <c r="J62" s="184">
        <f>J152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1599</v>
      </c>
      <c r="E63" s="183"/>
      <c r="F63" s="183"/>
      <c r="G63" s="183"/>
      <c r="H63" s="183"/>
      <c r="I63" s="183"/>
      <c r="J63" s="184">
        <f>J166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1601</v>
      </c>
      <c r="E64" s="183"/>
      <c r="F64" s="183"/>
      <c r="G64" s="183"/>
      <c r="H64" s="183"/>
      <c r="I64" s="183"/>
      <c r="J64" s="184">
        <f>J212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186</v>
      </c>
      <c r="E65" s="183"/>
      <c r="F65" s="183"/>
      <c r="G65" s="183"/>
      <c r="H65" s="183"/>
      <c r="I65" s="183"/>
      <c r="J65" s="184">
        <f>J216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1602</v>
      </c>
      <c r="E66" s="183"/>
      <c r="F66" s="183"/>
      <c r="G66" s="183"/>
      <c r="H66" s="183"/>
      <c r="I66" s="183"/>
      <c r="J66" s="184">
        <f>J233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187</v>
      </c>
      <c r="E67" s="178"/>
      <c r="F67" s="178"/>
      <c r="G67" s="178"/>
      <c r="H67" s="178"/>
      <c r="I67" s="178"/>
      <c r="J67" s="179">
        <f>J245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188</v>
      </c>
      <c r="E68" s="183"/>
      <c r="F68" s="183"/>
      <c r="G68" s="183"/>
      <c r="H68" s="183"/>
      <c r="I68" s="183"/>
      <c r="J68" s="184">
        <f>J246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3338</v>
      </c>
      <c r="E69" s="183"/>
      <c r="F69" s="183"/>
      <c r="G69" s="183"/>
      <c r="H69" s="183"/>
      <c r="I69" s="183"/>
      <c r="J69" s="184">
        <f>J259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5"/>
      <c r="C70" s="176"/>
      <c r="D70" s="177" t="s">
        <v>195</v>
      </c>
      <c r="E70" s="178"/>
      <c r="F70" s="178"/>
      <c r="G70" s="178"/>
      <c r="H70" s="178"/>
      <c r="I70" s="178"/>
      <c r="J70" s="179">
        <f>J268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1"/>
      <c r="C71" s="126"/>
      <c r="D71" s="182" t="s">
        <v>196</v>
      </c>
      <c r="E71" s="183"/>
      <c r="F71" s="183"/>
      <c r="G71" s="183"/>
      <c r="H71" s="183"/>
      <c r="I71" s="183"/>
      <c r="J71" s="184">
        <f>J269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199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0" t="str">
        <f>E7</f>
        <v>Revitalizace CZT Liberec - GreenNet II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176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D4.5 - ZOV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>Liberec</v>
      </c>
      <c r="G85" s="41"/>
      <c r="H85" s="41"/>
      <c r="I85" s="33" t="s">
        <v>23</v>
      </c>
      <c r="J85" s="73" t="str">
        <f>IF(J12="","",J12)</f>
        <v>21. 6. 2024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E15</f>
        <v>Teplárna Liberec, a.s.</v>
      </c>
      <c r="G87" s="41"/>
      <c r="H87" s="41"/>
      <c r="I87" s="33" t="s">
        <v>32</v>
      </c>
      <c r="J87" s="37" t="str">
        <f>E21</f>
        <v>SITEZ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30</v>
      </c>
      <c r="D88" s="41"/>
      <c r="E88" s="41"/>
      <c r="F88" s="28" t="str">
        <f>IF(E18="","",E18)</f>
        <v>Vyplň údaj</v>
      </c>
      <c r="G88" s="41"/>
      <c r="H88" s="41"/>
      <c r="I88" s="33" t="s">
        <v>36</v>
      </c>
      <c r="J88" s="37" t="str">
        <f>E24</f>
        <v>SITEZ s.r.o.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200</v>
      </c>
      <c r="D90" s="189" t="s">
        <v>58</v>
      </c>
      <c r="E90" s="189" t="s">
        <v>54</v>
      </c>
      <c r="F90" s="189" t="s">
        <v>55</v>
      </c>
      <c r="G90" s="189" t="s">
        <v>201</v>
      </c>
      <c r="H90" s="189" t="s">
        <v>202</v>
      </c>
      <c r="I90" s="189" t="s">
        <v>203</v>
      </c>
      <c r="J90" s="189" t="s">
        <v>182</v>
      </c>
      <c r="K90" s="190" t="s">
        <v>204</v>
      </c>
      <c r="L90" s="191"/>
      <c r="M90" s="93" t="s">
        <v>19</v>
      </c>
      <c r="N90" s="94" t="s">
        <v>43</v>
      </c>
      <c r="O90" s="94" t="s">
        <v>205</v>
      </c>
      <c r="P90" s="94" t="s">
        <v>206</v>
      </c>
      <c r="Q90" s="94" t="s">
        <v>207</v>
      </c>
      <c r="R90" s="94" t="s">
        <v>208</v>
      </c>
      <c r="S90" s="94" t="s">
        <v>209</v>
      </c>
      <c r="T90" s="95" t="s">
        <v>210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211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P92+P245+P268</f>
        <v>0</v>
      </c>
      <c r="Q91" s="97"/>
      <c r="R91" s="194">
        <f>R92+R245+R268</f>
        <v>41.410459300000007</v>
      </c>
      <c r="S91" s="97"/>
      <c r="T91" s="195">
        <f>T92+T245+T268</f>
        <v>33.566519999999997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72</v>
      </c>
      <c r="AU91" s="18" t="s">
        <v>183</v>
      </c>
      <c r="BK91" s="196">
        <f>BK92+BK245+BK268</f>
        <v>0</v>
      </c>
    </row>
    <row r="92" s="12" customFormat="1" ht="25.92" customHeight="1">
      <c r="A92" s="12"/>
      <c r="B92" s="197"/>
      <c r="C92" s="198"/>
      <c r="D92" s="199" t="s">
        <v>72</v>
      </c>
      <c r="E92" s="200" t="s">
        <v>212</v>
      </c>
      <c r="F92" s="200" t="s">
        <v>213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P93+P152+P166+P212+P216+P233</f>
        <v>0</v>
      </c>
      <c r="Q92" s="205"/>
      <c r="R92" s="206">
        <f>R93+R152+R166+R212+R216+R233</f>
        <v>40.751846900000004</v>
      </c>
      <c r="S92" s="205"/>
      <c r="T92" s="207">
        <f>T93+T152+T166+T212+T216+T233</f>
        <v>33.564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80</v>
      </c>
      <c r="AT92" s="209" t="s">
        <v>72</v>
      </c>
      <c r="AU92" s="209" t="s">
        <v>73</v>
      </c>
      <c r="AY92" s="208" t="s">
        <v>214</v>
      </c>
      <c r="BK92" s="210">
        <f>BK93+BK152+BK166+BK212+BK216+BK233</f>
        <v>0</v>
      </c>
    </row>
    <row r="93" s="12" customFormat="1" ht="22.8" customHeight="1">
      <c r="A93" s="12"/>
      <c r="B93" s="197"/>
      <c r="C93" s="198"/>
      <c r="D93" s="199" t="s">
        <v>72</v>
      </c>
      <c r="E93" s="211" t="s">
        <v>80</v>
      </c>
      <c r="F93" s="211" t="s">
        <v>1606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SUM(P94:P151)</f>
        <v>0</v>
      </c>
      <c r="Q93" s="205"/>
      <c r="R93" s="206">
        <f>SUM(R94:R151)</f>
        <v>2.7402439999999997</v>
      </c>
      <c r="S93" s="205"/>
      <c r="T93" s="207">
        <f>SUM(T94:T151)</f>
        <v>33.564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80</v>
      </c>
      <c r="AT93" s="209" t="s">
        <v>72</v>
      </c>
      <c r="AU93" s="209" t="s">
        <v>80</v>
      </c>
      <c r="AY93" s="208" t="s">
        <v>214</v>
      </c>
      <c r="BK93" s="210">
        <f>SUM(BK94:BK151)</f>
        <v>0</v>
      </c>
    </row>
    <row r="94" s="2" customFormat="1" ht="16.5" customHeight="1">
      <c r="A94" s="39"/>
      <c r="B94" s="40"/>
      <c r="C94" s="213" t="s">
        <v>80</v>
      </c>
      <c r="D94" s="213" t="s">
        <v>217</v>
      </c>
      <c r="E94" s="214" t="s">
        <v>5307</v>
      </c>
      <c r="F94" s="215" t="s">
        <v>5308</v>
      </c>
      <c r="G94" s="216" t="s">
        <v>321</v>
      </c>
      <c r="H94" s="217">
        <v>2</v>
      </c>
      <c r="I94" s="218"/>
      <c r="J94" s="219">
        <f>ROUND(I94*H94,2)</f>
        <v>0</v>
      </c>
      <c r="K94" s="215" t="s">
        <v>221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0.26000000000000001</v>
      </c>
      <c r="T94" s="223">
        <f>S94*H94</f>
        <v>0.52000000000000002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222</v>
      </c>
      <c r="AT94" s="224" t="s">
        <v>217</v>
      </c>
      <c r="AU94" s="224" t="s">
        <v>82</v>
      </c>
      <c r="AY94" s="18" t="s">
        <v>214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222</v>
      </c>
      <c r="BM94" s="224" t="s">
        <v>5309</v>
      </c>
    </row>
    <row r="95" s="2" customFormat="1">
      <c r="A95" s="39"/>
      <c r="B95" s="40"/>
      <c r="C95" s="41"/>
      <c r="D95" s="226" t="s">
        <v>224</v>
      </c>
      <c r="E95" s="41"/>
      <c r="F95" s="227" t="s">
        <v>5310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224</v>
      </c>
      <c r="AU95" s="18" t="s">
        <v>82</v>
      </c>
    </row>
    <row r="96" s="2" customFormat="1">
      <c r="A96" s="39"/>
      <c r="B96" s="40"/>
      <c r="C96" s="41"/>
      <c r="D96" s="231" t="s">
        <v>226</v>
      </c>
      <c r="E96" s="41"/>
      <c r="F96" s="232" t="s">
        <v>5311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226</v>
      </c>
      <c r="AU96" s="18" t="s">
        <v>82</v>
      </c>
    </row>
    <row r="97" s="2" customFormat="1" ht="16.5" customHeight="1">
      <c r="A97" s="39"/>
      <c r="B97" s="40"/>
      <c r="C97" s="213" t="s">
        <v>82</v>
      </c>
      <c r="D97" s="213" t="s">
        <v>217</v>
      </c>
      <c r="E97" s="214" t="s">
        <v>1868</v>
      </c>
      <c r="F97" s="215" t="s">
        <v>1869</v>
      </c>
      <c r="G97" s="216" t="s">
        <v>321</v>
      </c>
      <c r="H97" s="217">
        <v>13.699999999999999</v>
      </c>
      <c r="I97" s="218"/>
      <c r="J97" s="219">
        <f>ROUND(I97*H97,2)</f>
        <v>0</v>
      </c>
      <c r="K97" s="215" t="s">
        <v>221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0.44</v>
      </c>
      <c r="T97" s="223">
        <f>S97*H97</f>
        <v>6.0279999999999996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222</v>
      </c>
      <c r="AT97" s="224" t="s">
        <v>217</v>
      </c>
      <c r="AU97" s="224" t="s">
        <v>82</v>
      </c>
      <c r="AY97" s="18" t="s">
        <v>214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222</v>
      </c>
      <c r="BM97" s="224" t="s">
        <v>5312</v>
      </c>
    </row>
    <row r="98" s="2" customFormat="1">
      <c r="A98" s="39"/>
      <c r="B98" s="40"/>
      <c r="C98" s="41"/>
      <c r="D98" s="226" t="s">
        <v>224</v>
      </c>
      <c r="E98" s="41"/>
      <c r="F98" s="227" t="s">
        <v>1871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224</v>
      </c>
      <c r="AU98" s="18" t="s">
        <v>82</v>
      </c>
    </row>
    <row r="99" s="2" customFormat="1">
      <c r="A99" s="39"/>
      <c r="B99" s="40"/>
      <c r="C99" s="41"/>
      <c r="D99" s="231" t="s">
        <v>226</v>
      </c>
      <c r="E99" s="41"/>
      <c r="F99" s="232" t="s">
        <v>1872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226</v>
      </c>
      <c r="AU99" s="18" t="s">
        <v>82</v>
      </c>
    </row>
    <row r="100" s="13" customFormat="1">
      <c r="A100" s="13"/>
      <c r="B100" s="233"/>
      <c r="C100" s="234"/>
      <c r="D100" s="226" t="s">
        <v>242</v>
      </c>
      <c r="E100" s="254" t="s">
        <v>19</v>
      </c>
      <c r="F100" s="235" t="s">
        <v>5313</v>
      </c>
      <c r="G100" s="234"/>
      <c r="H100" s="236">
        <v>13.699999999999999</v>
      </c>
      <c r="I100" s="237"/>
      <c r="J100" s="234"/>
      <c r="K100" s="234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242</v>
      </c>
      <c r="AU100" s="242" t="s">
        <v>82</v>
      </c>
      <c r="AV100" s="13" t="s">
        <v>82</v>
      </c>
      <c r="AW100" s="13" t="s">
        <v>35</v>
      </c>
      <c r="AX100" s="13" t="s">
        <v>80</v>
      </c>
      <c r="AY100" s="242" t="s">
        <v>214</v>
      </c>
    </row>
    <row r="101" s="2" customFormat="1" ht="16.5" customHeight="1">
      <c r="A101" s="39"/>
      <c r="B101" s="40"/>
      <c r="C101" s="213" t="s">
        <v>236</v>
      </c>
      <c r="D101" s="213" t="s">
        <v>217</v>
      </c>
      <c r="E101" s="214" t="s">
        <v>1878</v>
      </c>
      <c r="F101" s="215" t="s">
        <v>1879</v>
      </c>
      <c r="G101" s="216" t="s">
        <v>321</v>
      </c>
      <c r="H101" s="217">
        <v>62</v>
      </c>
      <c r="I101" s="218"/>
      <c r="J101" s="219">
        <f>ROUND(I101*H101,2)</f>
        <v>0</v>
      </c>
      <c r="K101" s="215" t="s">
        <v>221</v>
      </c>
      <c r="L101" s="45"/>
      <c r="M101" s="220" t="s">
        <v>19</v>
      </c>
      <c r="N101" s="221" t="s">
        <v>44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0.35499999999999998</v>
      </c>
      <c r="T101" s="223">
        <f>S101*H101</f>
        <v>22.009999999999998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222</v>
      </c>
      <c r="AT101" s="224" t="s">
        <v>217</v>
      </c>
      <c r="AU101" s="224" t="s">
        <v>82</v>
      </c>
      <c r="AY101" s="18" t="s">
        <v>214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80</v>
      </c>
      <c r="BK101" s="225">
        <f>ROUND(I101*H101,2)</f>
        <v>0</v>
      </c>
      <c r="BL101" s="18" t="s">
        <v>222</v>
      </c>
      <c r="BM101" s="224" t="s">
        <v>5314</v>
      </c>
    </row>
    <row r="102" s="2" customFormat="1">
      <c r="A102" s="39"/>
      <c r="B102" s="40"/>
      <c r="C102" s="41"/>
      <c r="D102" s="226" t="s">
        <v>224</v>
      </c>
      <c r="E102" s="41"/>
      <c r="F102" s="227" t="s">
        <v>1881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224</v>
      </c>
      <c r="AU102" s="18" t="s">
        <v>82</v>
      </c>
    </row>
    <row r="103" s="2" customFormat="1">
      <c r="A103" s="39"/>
      <c r="B103" s="40"/>
      <c r="C103" s="41"/>
      <c r="D103" s="231" t="s">
        <v>226</v>
      </c>
      <c r="E103" s="41"/>
      <c r="F103" s="232" t="s">
        <v>1882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226</v>
      </c>
      <c r="AU103" s="18" t="s">
        <v>82</v>
      </c>
    </row>
    <row r="104" s="2" customFormat="1" ht="16.5" customHeight="1">
      <c r="A104" s="39"/>
      <c r="B104" s="40"/>
      <c r="C104" s="213" t="s">
        <v>222</v>
      </c>
      <c r="D104" s="213" t="s">
        <v>217</v>
      </c>
      <c r="E104" s="214" t="s">
        <v>1834</v>
      </c>
      <c r="F104" s="215" t="s">
        <v>1835</v>
      </c>
      <c r="G104" s="216" t="s">
        <v>321</v>
      </c>
      <c r="H104" s="217">
        <v>18.199999999999999</v>
      </c>
      <c r="I104" s="218"/>
      <c r="J104" s="219">
        <f>ROUND(I104*H104,2)</f>
        <v>0</v>
      </c>
      <c r="K104" s="215" t="s">
        <v>221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8.0000000000000007E-05</v>
      </c>
      <c r="R104" s="222">
        <f>Q104*H104</f>
        <v>0.0014560000000000001</v>
      </c>
      <c r="S104" s="222">
        <v>0.23000000000000001</v>
      </c>
      <c r="T104" s="223">
        <f>S104*H104</f>
        <v>4.1859999999999999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222</v>
      </c>
      <c r="AT104" s="224" t="s">
        <v>217</v>
      </c>
      <c r="AU104" s="224" t="s">
        <v>82</v>
      </c>
      <c r="AY104" s="18" t="s">
        <v>214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222</v>
      </c>
      <c r="BM104" s="224" t="s">
        <v>5315</v>
      </c>
    </row>
    <row r="105" s="2" customFormat="1">
      <c r="A105" s="39"/>
      <c r="B105" s="40"/>
      <c r="C105" s="41"/>
      <c r="D105" s="226" t="s">
        <v>224</v>
      </c>
      <c r="E105" s="41"/>
      <c r="F105" s="227" t="s">
        <v>1837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224</v>
      </c>
      <c r="AU105" s="18" t="s">
        <v>82</v>
      </c>
    </row>
    <row r="106" s="2" customFormat="1">
      <c r="A106" s="39"/>
      <c r="B106" s="40"/>
      <c r="C106" s="41"/>
      <c r="D106" s="231" t="s">
        <v>226</v>
      </c>
      <c r="E106" s="41"/>
      <c r="F106" s="232" t="s">
        <v>1838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226</v>
      </c>
      <c r="AU106" s="18" t="s">
        <v>82</v>
      </c>
    </row>
    <row r="107" s="13" customFormat="1">
      <c r="A107" s="13"/>
      <c r="B107" s="233"/>
      <c r="C107" s="234"/>
      <c r="D107" s="226" t="s">
        <v>242</v>
      </c>
      <c r="E107" s="254" t="s">
        <v>19</v>
      </c>
      <c r="F107" s="235" t="s">
        <v>5316</v>
      </c>
      <c r="G107" s="234"/>
      <c r="H107" s="236">
        <v>18.199999999999999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242</v>
      </c>
      <c r="AU107" s="242" t="s">
        <v>82</v>
      </c>
      <c r="AV107" s="13" t="s">
        <v>82</v>
      </c>
      <c r="AW107" s="13" t="s">
        <v>35</v>
      </c>
      <c r="AX107" s="13" t="s">
        <v>80</v>
      </c>
      <c r="AY107" s="242" t="s">
        <v>214</v>
      </c>
    </row>
    <row r="108" s="2" customFormat="1" ht="16.5" customHeight="1">
      <c r="A108" s="39"/>
      <c r="B108" s="40"/>
      <c r="C108" s="213" t="s">
        <v>253</v>
      </c>
      <c r="D108" s="213" t="s">
        <v>217</v>
      </c>
      <c r="E108" s="214" t="s">
        <v>1873</v>
      </c>
      <c r="F108" s="215" t="s">
        <v>1874</v>
      </c>
      <c r="G108" s="216" t="s">
        <v>220</v>
      </c>
      <c r="H108" s="217">
        <v>4</v>
      </c>
      <c r="I108" s="218"/>
      <c r="J108" s="219">
        <f>ROUND(I108*H108,2)</f>
        <v>0</v>
      </c>
      <c r="K108" s="215" t="s">
        <v>221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0.20499999999999999</v>
      </c>
      <c r="T108" s="223">
        <f>S108*H108</f>
        <v>0.81999999999999995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222</v>
      </c>
      <c r="AT108" s="224" t="s">
        <v>217</v>
      </c>
      <c r="AU108" s="224" t="s">
        <v>82</v>
      </c>
      <c r="AY108" s="18" t="s">
        <v>214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222</v>
      </c>
      <c r="BM108" s="224" t="s">
        <v>5317</v>
      </c>
    </row>
    <row r="109" s="2" customFormat="1">
      <c r="A109" s="39"/>
      <c r="B109" s="40"/>
      <c r="C109" s="41"/>
      <c r="D109" s="226" t="s">
        <v>224</v>
      </c>
      <c r="E109" s="41"/>
      <c r="F109" s="227" t="s">
        <v>1876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224</v>
      </c>
      <c r="AU109" s="18" t="s">
        <v>82</v>
      </c>
    </row>
    <row r="110" s="2" customFormat="1">
      <c r="A110" s="39"/>
      <c r="B110" s="40"/>
      <c r="C110" s="41"/>
      <c r="D110" s="231" t="s">
        <v>226</v>
      </c>
      <c r="E110" s="41"/>
      <c r="F110" s="232" t="s">
        <v>1877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226</v>
      </c>
      <c r="AU110" s="18" t="s">
        <v>82</v>
      </c>
    </row>
    <row r="111" s="2" customFormat="1">
      <c r="A111" s="39"/>
      <c r="B111" s="40"/>
      <c r="C111" s="41"/>
      <c r="D111" s="226" t="s">
        <v>507</v>
      </c>
      <c r="E111" s="41"/>
      <c r="F111" s="253" t="s">
        <v>5318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507</v>
      </c>
      <c r="AU111" s="18" t="s">
        <v>82</v>
      </c>
    </row>
    <row r="112" s="2" customFormat="1" ht="16.5" customHeight="1">
      <c r="A112" s="39"/>
      <c r="B112" s="40"/>
      <c r="C112" s="213" t="s">
        <v>259</v>
      </c>
      <c r="D112" s="213" t="s">
        <v>217</v>
      </c>
      <c r="E112" s="214" t="s">
        <v>5319</v>
      </c>
      <c r="F112" s="215" t="s">
        <v>5320</v>
      </c>
      <c r="G112" s="216" t="s">
        <v>277</v>
      </c>
      <c r="H112" s="217">
        <v>2</v>
      </c>
      <c r="I112" s="218"/>
      <c r="J112" s="219">
        <f>ROUND(I112*H112,2)</f>
        <v>0</v>
      </c>
      <c r="K112" s="215" t="s">
        <v>221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0.00064999999999999997</v>
      </c>
      <c r="R112" s="222">
        <f>Q112*H112</f>
        <v>0.0012999999999999999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222</v>
      </c>
      <c r="AT112" s="224" t="s">
        <v>217</v>
      </c>
      <c r="AU112" s="224" t="s">
        <v>82</v>
      </c>
      <c r="AY112" s="18" t="s">
        <v>214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222</v>
      </c>
      <c r="BM112" s="224" t="s">
        <v>5321</v>
      </c>
    </row>
    <row r="113" s="2" customFormat="1">
      <c r="A113" s="39"/>
      <c r="B113" s="40"/>
      <c r="C113" s="41"/>
      <c r="D113" s="226" t="s">
        <v>224</v>
      </c>
      <c r="E113" s="41"/>
      <c r="F113" s="227" t="s">
        <v>5322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224</v>
      </c>
      <c r="AU113" s="18" t="s">
        <v>82</v>
      </c>
    </row>
    <row r="114" s="2" customFormat="1">
      <c r="A114" s="39"/>
      <c r="B114" s="40"/>
      <c r="C114" s="41"/>
      <c r="D114" s="231" t="s">
        <v>226</v>
      </c>
      <c r="E114" s="41"/>
      <c r="F114" s="232" t="s">
        <v>5323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226</v>
      </c>
      <c r="AU114" s="18" t="s">
        <v>82</v>
      </c>
    </row>
    <row r="115" s="2" customFormat="1" ht="16.5" customHeight="1">
      <c r="A115" s="39"/>
      <c r="B115" s="40"/>
      <c r="C115" s="213" t="s">
        <v>263</v>
      </c>
      <c r="D115" s="213" t="s">
        <v>217</v>
      </c>
      <c r="E115" s="214" t="s">
        <v>5324</v>
      </c>
      <c r="F115" s="215" t="s">
        <v>5325</v>
      </c>
      <c r="G115" s="216" t="s">
        <v>277</v>
      </c>
      <c r="H115" s="217">
        <v>2</v>
      </c>
      <c r="I115" s="218"/>
      <c r="J115" s="219">
        <f>ROUND(I115*H115,2)</f>
        <v>0</v>
      </c>
      <c r="K115" s="215" t="s">
        <v>221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222</v>
      </c>
      <c r="AT115" s="224" t="s">
        <v>217</v>
      </c>
      <c r="AU115" s="224" t="s">
        <v>82</v>
      </c>
      <c r="AY115" s="18" t="s">
        <v>214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222</v>
      </c>
      <c r="BM115" s="224" t="s">
        <v>5326</v>
      </c>
    </row>
    <row r="116" s="2" customFormat="1">
      <c r="A116" s="39"/>
      <c r="B116" s="40"/>
      <c r="C116" s="41"/>
      <c r="D116" s="226" t="s">
        <v>224</v>
      </c>
      <c r="E116" s="41"/>
      <c r="F116" s="227" t="s">
        <v>5327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224</v>
      </c>
      <c r="AU116" s="18" t="s">
        <v>82</v>
      </c>
    </row>
    <row r="117" s="2" customFormat="1">
      <c r="A117" s="39"/>
      <c r="B117" s="40"/>
      <c r="C117" s="41"/>
      <c r="D117" s="231" t="s">
        <v>226</v>
      </c>
      <c r="E117" s="41"/>
      <c r="F117" s="232" t="s">
        <v>5328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226</v>
      </c>
      <c r="AU117" s="18" t="s">
        <v>82</v>
      </c>
    </row>
    <row r="118" s="2" customFormat="1" ht="16.5" customHeight="1">
      <c r="A118" s="39"/>
      <c r="B118" s="40"/>
      <c r="C118" s="213" t="s">
        <v>215</v>
      </c>
      <c r="D118" s="213" t="s">
        <v>217</v>
      </c>
      <c r="E118" s="214" t="s">
        <v>5329</v>
      </c>
      <c r="F118" s="215" t="s">
        <v>5330</v>
      </c>
      <c r="G118" s="216" t="s">
        <v>321</v>
      </c>
      <c r="H118" s="217">
        <v>11.699999999999999</v>
      </c>
      <c r="I118" s="218"/>
      <c r="J118" s="219">
        <f>ROUND(I118*H118,2)</f>
        <v>0</v>
      </c>
      <c r="K118" s="215" t="s">
        <v>221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0.00064000000000000005</v>
      </c>
      <c r="R118" s="222">
        <f>Q118*H118</f>
        <v>0.0074879999999999999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222</v>
      </c>
      <c r="AT118" s="224" t="s">
        <v>217</v>
      </c>
      <c r="AU118" s="224" t="s">
        <v>82</v>
      </c>
      <c r="AY118" s="18" t="s">
        <v>214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222</v>
      </c>
      <c r="BM118" s="224" t="s">
        <v>5331</v>
      </c>
    </row>
    <row r="119" s="2" customFormat="1">
      <c r="A119" s="39"/>
      <c r="B119" s="40"/>
      <c r="C119" s="41"/>
      <c r="D119" s="226" t="s">
        <v>224</v>
      </c>
      <c r="E119" s="41"/>
      <c r="F119" s="227" t="s">
        <v>5332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82</v>
      </c>
    </row>
    <row r="120" s="2" customFormat="1">
      <c r="A120" s="39"/>
      <c r="B120" s="40"/>
      <c r="C120" s="41"/>
      <c r="D120" s="231" t="s">
        <v>226</v>
      </c>
      <c r="E120" s="41"/>
      <c r="F120" s="232" t="s">
        <v>5333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226</v>
      </c>
      <c r="AU120" s="18" t="s">
        <v>82</v>
      </c>
    </row>
    <row r="121" s="13" customFormat="1">
      <c r="A121" s="13"/>
      <c r="B121" s="233"/>
      <c r="C121" s="234"/>
      <c r="D121" s="226" t="s">
        <v>242</v>
      </c>
      <c r="E121" s="254" t="s">
        <v>19</v>
      </c>
      <c r="F121" s="235" t="s">
        <v>5334</v>
      </c>
      <c r="G121" s="234"/>
      <c r="H121" s="236">
        <v>11.699999999999999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242</v>
      </c>
      <c r="AU121" s="242" t="s">
        <v>82</v>
      </c>
      <c r="AV121" s="13" t="s">
        <v>82</v>
      </c>
      <c r="AW121" s="13" t="s">
        <v>35</v>
      </c>
      <c r="AX121" s="13" t="s">
        <v>73</v>
      </c>
      <c r="AY121" s="242" t="s">
        <v>214</v>
      </c>
    </row>
    <row r="122" s="2" customFormat="1" ht="16.5" customHeight="1">
      <c r="A122" s="39"/>
      <c r="B122" s="40"/>
      <c r="C122" s="213" t="s">
        <v>270</v>
      </c>
      <c r="D122" s="213" t="s">
        <v>217</v>
      </c>
      <c r="E122" s="214" t="s">
        <v>5335</v>
      </c>
      <c r="F122" s="215" t="s">
        <v>5336</v>
      </c>
      <c r="G122" s="216" t="s">
        <v>321</v>
      </c>
      <c r="H122" s="217">
        <v>11.699999999999999</v>
      </c>
      <c r="I122" s="218"/>
      <c r="J122" s="219">
        <f>ROUND(I122*H122,2)</f>
        <v>0</v>
      </c>
      <c r="K122" s="215" t="s">
        <v>221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222</v>
      </c>
      <c r="AT122" s="224" t="s">
        <v>217</v>
      </c>
      <c r="AU122" s="224" t="s">
        <v>82</v>
      </c>
      <c r="AY122" s="18" t="s">
        <v>214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222</v>
      </c>
      <c r="BM122" s="224" t="s">
        <v>5337</v>
      </c>
    </row>
    <row r="123" s="2" customFormat="1">
      <c r="A123" s="39"/>
      <c r="B123" s="40"/>
      <c r="C123" s="41"/>
      <c r="D123" s="226" t="s">
        <v>224</v>
      </c>
      <c r="E123" s="41"/>
      <c r="F123" s="227" t="s">
        <v>5338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224</v>
      </c>
      <c r="AU123" s="18" t="s">
        <v>82</v>
      </c>
    </row>
    <row r="124" s="2" customFormat="1">
      <c r="A124" s="39"/>
      <c r="B124" s="40"/>
      <c r="C124" s="41"/>
      <c r="D124" s="231" t="s">
        <v>226</v>
      </c>
      <c r="E124" s="41"/>
      <c r="F124" s="232" t="s">
        <v>5339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226</v>
      </c>
      <c r="AU124" s="18" t="s">
        <v>82</v>
      </c>
    </row>
    <row r="125" s="13" customFormat="1">
      <c r="A125" s="13"/>
      <c r="B125" s="233"/>
      <c r="C125" s="234"/>
      <c r="D125" s="226" t="s">
        <v>242</v>
      </c>
      <c r="E125" s="254" t="s">
        <v>19</v>
      </c>
      <c r="F125" s="235" t="s">
        <v>5334</v>
      </c>
      <c r="G125" s="234"/>
      <c r="H125" s="236">
        <v>11.699999999999999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242</v>
      </c>
      <c r="AU125" s="242" t="s">
        <v>82</v>
      </c>
      <c r="AV125" s="13" t="s">
        <v>82</v>
      </c>
      <c r="AW125" s="13" t="s">
        <v>35</v>
      </c>
      <c r="AX125" s="13" t="s">
        <v>73</v>
      </c>
      <c r="AY125" s="242" t="s">
        <v>214</v>
      </c>
    </row>
    <row r="126" s="2" customFormat="1" ht="21.75" customHeight="1">
      <c r="A126" s="39"/>
      <c r="B126" s="40"/>
      <c r="C126" s="213" t="s">
        <v>274</v>
      </c>
      <c r="D126" s="213" t="s">
        <v>217</v>
      </c>
      <c r="E126" s="214" t="s">
        <v>5340</v>
      </c>
      <c r="F126" s="215" t="s">
        <v>5341</v>
      </c>
      <c r="G126" s="216" t="s">
        <v>1655</v>
      </c>
      <c r="H126" s="217">
        <v>7.2000000000000002</v>
      </c>
      <c r="I126" s="218"/>
      <c r="J126" s="219">
        <f>ROUND(I126*H126,2)</f>
        <v>0</v>
      </c>
      <c r="K126" s="215" t="s">
        <v>221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222</v>
      </c>
      <c r="AT126" s="224" t="s">
        <v>217</v>
      </c>
      <c r="AU126" s="224" t="s">
        <v>82</v>
      </c>
      <c r="AY126" s="18" t="s">
        <v>214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222</v>
      </c>
      <c r="BM126" s="224" t="s">
        <v>5342</v>
      </c>
    </row>
    <row r="127" s="2" customFormat="1">
      <c r="A127" s="39"/>
      <c r="B127" s="40"/>
      <c r="C127" s="41"/>
      <c r="D127" s="226" t="s">
        <v>224</v>
      </c>
      <c r="E127" s="41"/>
      <c r="F127" s="227" t="s">
        <v>5343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224</v>
      </c>
      <c r="AU127" s="18" t="s">
        <v>82</v>
      </c>
    </row>
    <row r="128" s="2" customFormat="1">
      <c r="A128" s="39"/>
      <c r="B128" s="40"/>
      <c r="C128" s="41"/>
      <c r="D128" s="231" t="s">
        <v>226</v>
      </c>
      <c r="E128" s="41"/>
      <c r="F128" s="232" t="s">
        <v>5344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226</v>
      </c>
      <c r="AU128" s="18" t="s">
        <v>82</v>
      </c>
    </row>
    <row r="129" s="2" customFormat="1" ht="21.75" customHeight="1">
      <c r="A129" s="39"/>
      <c r="B129" s="40"/>
      <c r="C129" s="213" t="s">
        <v>281</v>
      </c>
      <c r="D129" s="213" t="s">
        <v>217</v>
      </c>
      <c r="E129" s="214" t="s">
        <v>5345</v>
      </c>
      <c r="F129" s="215" t="s">
        <v>5346</v>
      </c>
      <c r="G129" s="216" t="s">
        <v>1655</v>
      </c>
      <c r="H129" s="217">
        <v>7.2000000000000002</v>
      </c>
      <c r="I129" s="218"/>
      <c r="J129" s="219">
        <f>ROUND(I129*H129,2)</f>
        <v>0</v>
      </c>
      <c r="K129" s="215" t="s">
        <v>221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222</v>
      </c>
      <c r="AT129" s="224" t="s">
        <v>217</v>
      </c>
      <c r="AU129" s="224" t="s">
        <v>82</v>
      </c>
      <c r="AY129" s="18" t="s">
        <v>214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222</v>
      </c>
      <c r="BM129" s="224" t="s">
        <v>5347</v>
      </c>
    </row>
    <row r="130" s="2" customFormat="1">
      <c r="A130" s="39"/>
      <c r="B130" s="40"/>
      <c r="C130" s="41"/>
      <c r="D130" s="226" t="s">
        <v>224</v>
      </c>
      <c r="E130" s="41"/>
      <c r="F130" s="227" t="s">
        <v>5348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224</v>
      </c>
      <c r="AU130" s="18" t="s">
        <v>82</v>
      </c>
    </row>
    <row r="131" s="2" customFormat="1">
      <c r="A131" s="39"/>
      <c r="B131" s="40"/>
      <c r="C131" s="41"/>
      <c r="D131" s="231" t="s">
        <v>226</v>
      </c>
      <c r="E131" s="41"/>
      <c r="F131" s="232" t="s">
        <v>5349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226</v>
      </c>
      <c r="AU131" s="18" t="s">
        <v>82</v>
      </c>
    </row>
    <row r="132" s="13" customFormat="1">
      <c r="A132" s="13"/>
      <c r="B132" s="233"/>
      <c r="C132" s="234"/>
      <c r="D132" s="226" t="s">
        <v>242</v>
      </c>
      <c r="E132" s="254" t="s">
        <v>19</v>
      </c>
      <c r="F132" s="235" t="s">
        <v>5350</v>
      </c>
      <c r="G132" s="234"/>
      <c r="H132" s="236">
        <v>7.2000000000000002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242</v>
      </c>
      <c r="AU132" s="242" t="s">
        <v>82</v>
      </c>
      <c r="AV132" s="13" t="s">
        <v>82</v>
      </c>
      <c r="AW132" s="13" t="s">
        <v>35</v>
      </c>
      <c r="AX132" s="13" t="s">
        <v>80</v>
      </c>
      <c r="AY132" s="242" t="s">
        <v>214</v>
      </c>
    </row>
    <row r="133" s="2" customFormat="1" ht="16.5" customHeight="1">
      <c r="A133" s="39"/>
      <c r="B133" s="40"/>
      <c r="C133" s="213" t="s">
        <v>8</v>
      </c>
      <c r="D133" s="213" t="s">
        <v>217</v>
      </c>
      <c r="E133" s="214" t="s">
        <v>3358</v>
      </c>
      <c r="F133" s="215" t="s">
        <v>3359</v>
      </c>
      <c r="G133" s="216" t="s">
        <v>1655</v>
      </c>
      <c r="H133" s="217">
        <v>7.2000000000000002</v>
      </c>
      <c r="I133" s="218"/>
      <c r="J133" s="219">
        <f>ROUND(I133*H133,2)</f>
        <v>0</v>
      </c>
      <c r="K133" s="215" t="s">
        <v>221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222</v>
      </c>
      <c r="AT133" s="224" t="s">
        <v>217</v>
      </c>
      <c r="AU133" s="224" t="s">
        <v>82</v>
      </c>
      <c r="AY133" s="18" t="s">
        <v>214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222</v>
      </c>
      <c r="BM133" s="224" t="s">
        <v>5351</v>
      </c>
    </row>
    <row r="134" s="2" customFormat="1">
      <c r="A134" s="39"/>
      <c r="B134" s="40"/>
      <c r="C134" s="41"/>
      <c r="D134" s="226" t="s">
        <v>224</v>
      </c>
      <c r="E134" s="41"/>
      <c r="F134" s="227" t="s">
        <v>3361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224</v>
      </c>
      <c r="AU134" s="18" t="s">
        <v>82</v>
      </c>
    </row>
    <row r="135" s="2" customFormat="1">
      <c r="A135" s="39"/>
      <c r="B135" s="40"/>
      <c r="C135" s="41"/>
      <c r="D135" s="231" t="s">
        <v>226</v>
      </c>
      <c r="E135" s="41"/>
      <c r="F135" s="232" t="s">
        <v>3362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226</v>
      </c>
      <c r="AU135" s="18" t="s">
        <v>82</v>
      </c>
    </row>
    <row r="136" s="2" customFormat="1" ht="16.5" customHeight="1">
      <c r="A136" s="39"/>
      <c r="B136" s="40"/>
      <c r="C136" s="213" t="s">
        <v>288</v>
      </c>
      <c r="D136" s="213" t="s">
        <v>217</v>
      </c>
      <c r="E136" s="214" t="s">
        <v>1902</v>
      </c>
      <c r="F136" s="215" t="s">
        <v>1903</v>
      </c>
      <c r="G136" s="216" t="s">
        <v>1655</v>
      </c>
      <c r="H136" s="217">
        <v>7.2000000000000002</v>
      </c>
      <c r="I136" s="218"/>
      <c r="J136" s="219">
        <f>ROUND(I136*H136,2)</f>
        <v>0</v>
      </c>
      <c r="K136" s="215" t="s">
        <v>221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222</v>
      </c>
      <c r="AT136" s="224" t="s">
        <v>217</v>
      </c>
      <c r="AU136" s="224" t="s">
        <v>82</v>
      </c>
      <c r="AY136" s="18" t="s">
        <v>214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222</v>
      </c>
      <c r="BM136" s="224" t="s">
        <v>5352</v>
      </c>
    </row>
    <row r="137" s="2" customFormat="1">
      <c r="A137" s="39"/>
      <c r="B137" s="40"/>
      <c r="C137" s="41"/>
      <c r="D137" s="226" t="s">
        <v>224</v>
      </c>
      <c r="E137" s="41"/>
      <c r="F137" s="227" t="s">
        <v>1905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224</v>
      </c>
      <c r="AU137" s="18" t="s">
        <v>82</v>
      </c>
    </row>
    <row r="138" s="2" customFormat="1">
      <c r="A138" s="39"/>
      <c r="B138" s="40"/>
      <c r="C138" s="41"/>
      <c r="D138" s="231" t="s">
        <v>226</v>
      </c>
      <c r="E138" s="41"/>
      <c r="F138" s="232" t="s">
        <v>1906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226</v>
      </c>
      <c r="AU138" s="18" t="s">
        <v>82</v>
      </c>
    </row>
    <row r="139" s="2" customFormat="1" ht="16.5" customHeight="1">
      <c r="A139" s="39"/>
      <c r="B139" s="40"/>
      <c r="C139" s="213" t="s">
        <v>292</v>
      </c>
      <c r="D139" s="213" t="s">
        <v>217</v>
      </c>
      <c r="E139" s="214" t="s">
        <v>1703</v>
      </c>
      <c r="F139" s="215" t="s">
        <v>1704</v>
      </c>
      <c r="G139" s="216" t="s">
        <v>1655</v>
      </c>
      <c r="H139" s="217">
        <v>1.1699999999999999</v>
      </c>
      <c r="I139" s="218"/>
      <c r="J139" s="219">
        <f>ROUND(I139*H139,2)</f>
        <v>0</v>
      </c>
      <c r="K139" s="215" t="s">
        <v>221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222</v>
      </c>
      <c r="AT139" s="224" t="s">
        <v>217</v>
      </c>
      <c r="AU139" s="224" t="s">
        <v>82</v>
      </c>
      <c r="AY139" s="18" t="s">
        <v>214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222</v>
      </c>
      <c r="BM139" s="224" t="s">
        <v>5353</v>
      </c>
    </row>
    <row r="140" s="2" customFormat="1">
      <c r="A140" s="39"/>
      <c r="B140" s="40"/>
      <c r="C140" s="41"/>
      <c r="D140" s="226" t="s">
        <v>224</v>
      </c>
      <c r="E140" s="41"/>
      <c r="F140" s="227" t="s">
        <v>1706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224</v>
      </c>
      <c r="AU140" s="18" t="s">
        <v>82</v>
      </c>
    </row>
    <row r="141" s="2" customFormat="1">
      <c r="A141" s="39"/>
      <c r="B141" s="40"/>
      <c r="C141" s="41"/>
      <c r="D141" s="231" t="s">
        <v>226</v>
      </c>
      <c r="E141" s="41"/>
      <c r="F141" s="232" t="s">
        <v>1707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226</v>
      </c>
      <c r="AU141" s="18" t="s">
        <v>82</v>
      </c>
    </row>
    <row r="142" s="13" customFormat="1">
      <c r="A142" s="13"/>
      <c r="B142" s="233"/>
      <c r="C142" s="234"/>
      <c r="D142" s="226" t="s">
        <v>242</v>
      </c>
      <c r="E142" s="254" t="s">
        <v>19</v>
      </c>
      <c r="F142" s="235" t="s">
        <v>5354</v>
      </c>
      <c r="G142" s="234"/>
      <c r="H142" s="236">
        <v>1.1699999999999999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242</v>
      </c>
      <c r="AU142" s="242" t="s">
        <v>82</v>
      </c>
      <c r="AV142" s="13" t="s">
        <v>82</v>
      </c>
      <c r="AW142" s="13" t="s">
        <v>35</v>
      </c>
      <c r="AX142" s="13" t="s">
        <v>80</v>
      </c>
      <c r="AY142" s="242" t="s">
        <v>214</v>
      </c>
    </row>
    <row r="143" s="2" customFormat="1" ht="16.5" customHeight="1">
      <c r="A143" s="39"/>
      <c r="B143" s="40"/>
      <c r="C143" s="243" t="s">
        <v>296</v>
      </c>
      <c r="D143" s="243" t="s">
        <v>254</v>
      </c>
      <c r="E143" s="244" t="s">
        <v>1708</v>
      </c>
      <c r="F143" s="245" t="s">
        <v>1709</v>
      </c>
      <c r="G143" s="246" t="s">
        <v>232</v>
      </c>
      <c r="H143" s="247">
        <v>1.1699999999999999</v>
      </c>
      <c r="I143" s="248"/>
      <c r="J143" s="249">
        <f>ROUND(I143*H143,2)</f>
        <v>0</v>
      </c>
      <c r="K143" s="245" t="s">
        <v>221</v>
      </c>
      <c r="L143" s="250"/>
      <c r="M143" s="251" t="s">
        <v>19</v>
      </c>
      <c r="N143" s="252" t="s">
        <v>44</v>
      </c>
      <c r="O143" s="85"/>
      <c r="P143" s="222">
        <f>O143*H143</f>
        <v>0</v>
      </c>
      <c r="Q143" s="222">
        <v>1</v>
      </c>
      <c r="R143" s="222">
        <f>Q143*H143</f>
        <v>1.1699999999999999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215</v>
      </c>
      <c r="AT143" s="224" t="s">
        <v>254</v>
      </c>
      <c r="AU143" s="224" t="s">
        <v>82</v>
      </c>
      <c r="AY143" s="18" t="s">
        <v>214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222</v>
      </c>
      <c r="BM143" s="224" t="s">
        <v>5355</v>
      </c>
    </row>
    <row r="144" s="2" customFormat="1">
      <c r="A144" s="39"/>
      <c r="B144" s="40"/>
      <c r="C144" s="41"/>
      <c r="D144" s="226" t="s">
        <v>224</v>
      </c>
      <c r="E144" s="41"/>
      <c r="F144" s="227" t="s">
        <v>1709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82</v>
      </c>
    </row>
    <row r="145" s="2" customFormat="1" ht="16.5" customHeight="1">
      <c r="A145" s="39"/>
      <c r="B145" s="40"/>
      <c r="C145" s="213" t="s">
        <v>250</v>
      </c>
      <c r="D145" s="213" t="s">
        <v>217</v>
      </c>
      <c r="E145" s="214" t="s">
        <v>1888</v>
      </c>
      <c r="F145" s="215" t="s">
        <v>1889</v>
      </c>
      <c r="G145" s="216" t="s">
        <v>1655</v>
      </c>
      <c r="H145" s="217">
        <v>0.78000000000000003</v>
      </c>
      <c r="I145" s="218"/>
      <c r="J145" s="219">
        <f>ROUND(I145*H145,2)</f>
        <v>0</v>
      </c>
      <c r="K145" s="215" t="s">
        <v>221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222</v>
      </c>
      <c r="AT145" s="224" t="s">
        <v>217</v>
      </c>
      <c r="AU145" s="224" t="s">
        <v>82</v>
      </c>
      <c r="AY145" s="18" t="s">
        <v>214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222</v>
      </c>
      <c r="BM145" s="224" t="s">
        <v>5356</v>
      </c>
    </row>
    <row r="146" s="2" customFormat="1">
      <c r="A146" s="39"/>
      <c r="B146" s="40"/>
      <c r="C146" s="41"/>
      <c r="D146" s="226" t="s">
        <v>224</v>
      </c>
      <c r="E146" s="41"/>
      <c r="F146" s="227" t="s">
        <v>1891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224</v>
      </c>
      <c r="AU146" s="18" t="s">
        <v>82</v>
      </c>
    </row>
    <row r="147" s="2" customFormat="1">
      <c r="A147" s="39"/>
      <c r="B147" s="40"/>
      <c r="C147" s="41"/>
      <c r="D147" s="231" t="s">
        <v>226</v>
      </c>
      <c r="E147" s="41"/>
      <c r="F147" s="232" t="s">
        <v>1892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226</v>
      </c>
      <c r="AU147" s="18" t="s">
        <v>82</v>
      </c>
    </row>
    <row r="148" s="13" customFormat="1">
      <c r="A148" s="13"/>
      <c r="B148" s="233"/>
      <c r="C148" s="234"/>
      <c r="D148" s="226" t="s">
        <v>242</v>
      </c>
      <c r="E148" s="254" t="s">
        <v>19</v>
      </c>
      <c r="F148" s="235" t="s">
        <v>5357</v>
      </c>
      <c r="G148" s="234"/>
      <c r="H148" s="236">
        <v>0.78000000000000003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242</v>
      </c>
      <c r="AU148" s="242" t="s">
        <v>82</v>
      </c>
      <c r="AV148" s="13" t="s">
        <v>82</v>
      </c>
      <c r="AW148" s="13" t="s">
        <v>35</v>
      </c>
      <c r="AX148" s="13" t="s">
        <v>80</v>
      </c>
      <c r="AY148" s="242" t="s">
        <v>214</v>
      </c>
    </row>
    <row r="149" s="2" customFormat="1" ht="16.5" customHeight="1">
      <c r="A149" s="39"/>
      <c r="B149" s="40"/>
      <c r="C149" s="243" t="s">
        <v>303</v>
      </c>
      <c r="D149" s="243" t="s">
        <v>254</v>
      </c>
      <c r="E149" s="244" t="s">
        <v>1893</v>
      </c>
      <c r="F149" s="245" t="s">
        <v>1894</v>
      </c>
      <c r="G149" s="246" t="s">
        <v>232</v>
      </c>
      <c r="H149" s="247">
        <v>1.5600000000000001</v>
      </c>
      <c r="I149" s="248"/>
      <c r="J149" s="249">
        <f>ROUND(I149*H149,2)</f>
        <v>0</v>
      </c>
      <c r="K149" s="245" t="s">
        <v>221</v>
      </c>
      <c r="L149" s="250"/>
      <c r="M149" s="251" t="s">
        <v>19</v>
      </c>
      <c r="N149" s="252" t="s">
        <v>44</v>
      </c>
      <c r="O149" s="85"/>
      <c r="P149" s="222">
        <f>O149*H149</f>
        <v>0</v>
      </c>
      <c r="Q149" s="222">
        <v>1</v>
      </c>
      <c r="R149" s="222">
        <f>Q149*H149</f>
        <v>1.5600000000000001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215</v>
      </c>
      <c r="AT149" s="224" t="s">
        <v>254</v>
      </c>
      <c r="AU149" s="224" t="s">
        <v>82</v>
      </c>
      <c r="AY149" s="18" t="s">
        <v>214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222</v>
      </c>
      <c r="BM149" s="224" t="s">
        <v>5358</v>
      </c>
    </row>
    <row r="150" s="2" customFormat="1">
      <c r="A150" s="39"/>
      <c r="B150" s="40"/>
      <c r="C150" s="41"/>
      <c r="D150" s="226" t="s">
        <v>224</v>
      </c>
      <c r="E150" s="41"/>
      <c r="F150" s="227" t="s">
        <v>1894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224</v>
      </c>
      <c r="AU150" s="18" t="s">
        <v>82</v>
      </c>
    </row>
    <row r="151" s="13" customFormat="1">
      <c r="A151" s="13"/>
      <c r="B151" s="233"/>
      <c r="C151" s="234"/>
      <c r="D151" s="226" t="s">
        <v>242</v>
      </c>
      <c r="E151" s="234"/>
      <c r="F151" s="235" t="s">
        <v>5359</v>
      </c>
      <c r="G151" s="234"/>
      <c r="H151" s="236">
        <v>1.5600000000000001</v>
      </c>
      <c r="I151" s="237"/>
      <c r="J151" s="234"/>
      <c r="K151" s="234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242</v>
      </c>
      <c r="AU151" s="242" t="s">
        <v>82</v>
      </c>
      <c r="AV151" s="13" t="s">
        <v>82</v>
      </c>
      <c r="AW151" s="13" t="s">
        <v>4</v>
      </c>
      <c r="AX151" s="13" t="s">
        <v>80</v>
      </c>
      <c r="AY151" s="242" t="s">
        <v>214</v>
      </c>
    </row>
    <row r="152" s="12" customFormat="1" ht="22.8" customHeight="1">
      <c r="A152" s="12"/>
      <c r="B152" s="197"/>
      <c r="C152" s="198"/>
      <c r="D152" s="199" t="s">
        <v>72</v>
      </c>
      <c r="E152" s="211" t="s">
        <v>82</v>
      </c>
      <c r="F152" s="211" t="s">
        <v>1943</v>
      </c>
      <c r="G152" s="198"/>
      <c r="H152" s="198"/>
      <c r="I152" s="201"/>
      <c r="J152" s="212">
        <f>BK152</f>
        <v>0</v>
      </c>
      <c r="K152" s="198"/>
      <c r="L152" s="203"/>
      <c r="M152" s="204"/>
      <c r="N152" s="205"/>
      <c r="O152" s="205"/>
      <c r="P152" s="206">
        <f>SUM(P153:P165)</f>
        <v>0</v>
      </c>
      <c r="Q152" s="205"/>
      <c r="R152" s="206">
        <f>SUM(R153:R165)</f>
        <v>18.337023899999998</v>
      </c>
      <c r="S152" s="205"/>
      <c r="T152" s="207">
        <f>SUM(T153:T165)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8" t="s">
        <v>80</v>
      </c>
      <c r="AT152" s="209" t="s">
        <v>72</v>
      </c>
      <c r="AU152" s="209" t="s">
        <v>80</v>
      </c>
      <c r="AY152" s="208" t="s">
        <v>214</v>
      </c>
      <c r="BK152" s="210">
        <f>SUM(BK153:BK165)</f>
        <v>0</v>
      </c>
    </row>
    <row r="153" s="2" customFormat="1" ht="16.5" customHeight="1">
      <c r="A153" s="39"/>
      <c r="B153" s="40"/>
      <c r="C153" s="213" t="s">
        <v>307</v>
      </c>
      <c r="D153" s="213" t="s">
        <v>217</v>
      </c>
      <c r="E153" s="214" t="s">
        <v>3376</v>
      </c>
      <c r="F153" s="215" t="s">
        <v>3377</v>
      </c>
      <c r="G153" s="216" t="s">
        <v>321</v>
      </c>
      <c r="H153" s="217">
        <v>62</v>
      </c>
      <c r="I153" s="218"/>
      <c r="J153" s="219">
        <f>ROUND(I153*H153,2)</f>
        <v>0</v>
      </c>
      <c r="K153" s="215" t="s">
        <v>221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0.00013999999999999999</v>
      </c>
      <c r="R153" s="222">
        <f>Q153*H153</f>
        <v>0.0086799999999999985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222</v>
      </c>
      <c r="AT153" s="224" t="s">
        <v>217</v>
      </c>
      <c r="AU153" s="224" t="s">
        <v>82</v>
      </c>
      <c r="AY153" s="18" t="s">
        <v>214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222</v>
      </c>
      <c r="BM153" s="224" t="s">
        <v>5360</v>
      </c>
    </row>
    <row r="154" s="2" customFormat="1">
      <c r="A154" s="39"/>
      <c r="B154" s="40"/>
      <c r="C154" s="41"/>
      <c r="D154" s="226" t="s">
        <v>224</v>
      </c>
      <c r="E154" s="41"/>
      <c r="F154" s="227" t="s">
        <v>3379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224</v>
      </c>
      <c r="AU154" s="18" t="s">
        <v>82</v>
      </c>
    </row>
    <row r="155" s="2" customFormat="1">
      <c r="A155" s="39"/>
      <c r="B155" s="40"/>
      <c r="C155" s="41"/>
      <c r="D155" s="231" t="s">
        <v>226</v>
      </c>
      <c r="E155" s="41"/>
      <c r="F155" s="232" t="s">
        <v>3380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226</v>
      </c>
      <c r="AU155" s="18" t="s">
        <v>82</v>
      </c>
    </row>
    <row r="156" s="2" customFormat="1" ht="16.5" customHeight="1">
      <c r="A156" s="39"/>
      <c r="B156" s="40"/>
      <c r="C156" s="243" t="s">
        <v>311</v>
      </c>
      <c r="D156" s="243" t="s">
        <v>254</v>
      </c>
      <c r="E156" s="244" t="s">
        <v>3381</v>
      </c>
      <c r="F156" s="245" t="s">
        <v>3382</v>
      </c>
      <c r="G156" s="246" t="s">
        <v>321</v>
      </c>
      <c r="H156" s="247">
        <v>73.438999999999993</v>
      </c>
      <c r="I156" s="248"/>
      <c r="J156" s="249">
        <f>ROUND(I156*H156,2)</f>
        <v>0</v>
      </c>
      <c r="K156" s="245" t="s">
        <v>221</v>
      </c>
      <c r="L156" s="250"/>
      <c r="M156" s="251" t="s">
        <v>19</v>
      </c>
      <c r="N156" s="252" t="s">
        <v>44</v>
      </c>
      <c r="O156" s="85"/>
      <c r="P156" s="222">
        <f>O156*H156</f>
        <v>0</v>
      </c>
      <c r="Q156" s="222">
        <v>0.00010000000000000001</v>
      </c>
      <c r="R156" s="222">
        <f>Q156*H156</f>
        <v>0.0073438999999999996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215</v>
      </c>
      <c r="AT156" s="224" t="s">
        <v>254</v>
      </c>
      <c r="AU156" s="224" t="s">
        <v>82</v>
      </c>
      <c r="AY156" s="18" t="s">
        <v>214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222</v>
      </c>
      <c r="BM156" s="224" t="s">
        <v>5361</v>
      </c>
    </row>
    <row r="157" s="2" customFormat="1">
      <c r="A157" s="39"/>
      <c r="B157" s="40"/>
      <c r="C157" s="41"/>
      <c r="D157" s="226" t="s">
        <v>224</v>
      </c>
      <c r="E157" s="41"/>
      <c r="F157" s="227" t="s">
        <v>3382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224</v>
      </c>
      <c r="AU157" s="18" t="s">
        <v>82</v>
      </c>
    </row>
    <row r="158" s="13" customFormat="1">
      <c r="A158" s="13"/>
      <c r="B158" s="233"/>
      <c r="C158" s="234"/>
      <c r="D158" s="226" t="s">
        <v>242</v>
      </c>
      <c r="E158" s="234"/>
      <c r="F158" s="235" t="s">
        <v>5362</v>
      </c>
      <c r="G158" s="234"/>
      <c r="H158" s="236">
        <v>73.438999999999993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242</v>
      </c>
      <c r="AU158" s="242" t="s">
        <v>82</v>
      </c>
      <c r="AV158" s="13" t="s">
        <v>82</v>
      </c>
      <c r="AW158" s="13" t="s">
        <v>4</v>
      </c>
      <c r="AX158" s="13" t="s">
        <v>80</v>
      </c>
      <c r="AY158" s="242" t="s">
        <v>214</v>
      </c>
    </row>
    <row r="159" s="2" customFormat="1" ht="16.5" customHeight="1">
      <c r="A159" s="39"/>
      <c r="B159" s="40"/>
      <c r="C159" s="213" t="s">
        <v>315</v>
      </c>
      <c r="D159" s="213" t="s">
        <v>217</v>
      </c>
      <c r="E159" s="214" t="s">
        <v>1984</v>
      </c>
      <c r="F159" s="215" t="s">
        <v>1985</v>
      </c>
      <c r="G159" s="216" t="s">
        <v>321</v>
      </c>
      <c r="H159" s="217">
        <v>62</v>
      </c>
      <c r="I159" s="218"/>
      <c r="J159" s="219">
        <f>ROUND(I159*H159,2)</f>
        <v>0</v>
      </c>
      <c r="K159" s="215" t="s">
        <v>221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0.108</v>
      </c>
      <c r="R159" s="222">
        <f>Q159*H159</f>
        <v>6.6959999999999997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222</v>
      </c>
      <c r="AT159" s="224" t="s">
        <v>217</v>
      </c>
      <c r="AU159" s="224" t="s">
        <v>82</v>
      </c>
      <c r="AY159" s="18" t="s">
        <v>214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222</v>
      </c>
      <c r="BM159" s="224" t="s">
        <v>5363</v>
      </c>
    </row>
    <row r="160" s="2" customFormat="1">
      <c r="A160" s="39"/>
      <c r="B160" s="40"/>
      <c r="C160" s="41"/>
      <c r="D160" s="226" t="s">
        <v>224</v>
      </c>
      <c r="E160" s="41"/>
      <c r="F160" s="227" t="s">
        <v>1987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224</v>
      </c>
      <c r="AU160" s="18" t="s">
        <v>82</v>
      </c>
    </row>
    <row r="161" s="2" customFormat="1">
      <c r="A161" s="39"/>
      <c r="B161" s="40"/>
      <c r="C161" s="41"/>
      <c r="D161" s="231" t="s">
        <v>226</v>
      </c>
      <c r="E161" s="41"/>
      <c r="F161" s="232" t="s">
        <v>1988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226</v>
      </c>
      <c r="AU161" s="18" t="s">
        <v>82</v>
      </c>
    </row>
    <row r="162" s="2" customFormat="1" ht="16.5" customHeight="1">
      <c r="A162" s="39"/>
      <c r="B162" s="40"/>
      <c r="C162" s="243" t="s">
        <v>7</v>
      </c>
      <c r="D162" s="243" t="s">
        <v>254</v>
      </c>
      <c r="E162" s="244" t="s">
        <v>3386</v>
      </c>
      <c r="F162" s="245" t="s">
        <v>1990</v>
      </c>
      <c r="G162" s="246" t="s">
        <v>277</v>
      </c>
      <c r="H162" s="247">
        <v>15.5</v>
      </c>
      <c r="I162" s="248"/>
      <c r="J162" s="249">
        <f>ROUND(I162*H162,2)</f>
        <v>0</v>
      </c>
      <c r="K162" s="245" t="s">
        <v>19</v>
      </c>
      <c r="L162" s="250"/>
      <c r="M162" s="251" t="s">
        <v>19</v>
      </c>
      <c r="N162" s="252" t="s">
        <v>44</v>
      </c>
      <c r="O162" s="85"/>
      <c r="P162" s="222">
        <f>O162*H162</f>
        <v>0</v>
      </c>
      <c r="Q162" s="222">
        <v>0.75</v>
      </c>
      <c r="R162" s="222">
        <f>Q162*H162</f>
        <v>11.625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215</v>
      </c>
      <c r="AT162" s="224" t="s">
        <v>254</v>
      </c>
      <c r="AU162" s="224" t="s">
        <v>82</v>
      </c>
      <c r="AY162" s="18" t="s">
        <v>214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222</v>
      </c>
      <c r="BM162" s="224" t="s">
        <v>5364</v>
      </c>
    </row>
    <row r="163" s="2" customFormat="1">
      <c r="A163" s="39"/>
      <c r="B163" s="40"/>
      <c r="C163" s="41"/>
      <c r="D163" s="226" t="s">
        <v>224</v>
      </c>
      <c r="E163" s="41"/>
      <c r="F163" s="227" t="s">
        <v>1990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224</v>
      </c>
      <c r="AU163" s="18" t="s">
        <v>82</v>
      </c>
    </row>
    <row r="164" s="2" customFormat="1">
      <c r="A164" s="39"/>
      <c r="B164" s="40"/>
      <c r="C164" s="41"/>
      <c r="D164" s="226" t="s">
        <v>507</v>
      </c>
      <c r="E164" s="41"/>
      <c r="F164" s="253" t="s">
        <v>5365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507</v>
      </c>
      <c r="AU164" s="18" t="s">
        <v>82</v>
      </c>
    </row>
    <row r="165" s="13" customFormat="1">
      <c r="A165" s="13"/>
      <c r="B165" s="233"/>
      <c r="C165" s="234"/>
      <c r="D165" s="226" t="s">
        <v>242</v>
      </c>
      <c r="E165" s="234"/>
      <c r="F165" s="235" t="s">
        <v>5366</v>
      </c>
      <c r="G165" s="234"/>
      <c r="H165" s="236">
        <v>15.5</v>
      </c>
      <c r="I165" s="237"/>
      <c r="J165" s="234"/>
      <c r="K165" s="234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242</v>
      </c>
      <c r="AU165" s="242" t="s">
        <v>82</v>
      </c>
      <c r="AV165" s="13" t="s">
        <v>82</v>
      </c>
      <c r="AW165" s="13" t="s">
        <v>4</v>
      </c>
      <c r="AX165" s="13" t="s">
        <v>80</v>
      </c>
      <c r="AY165" s="242" t="s">
        <v>214</v>
      </c>
    </row>
    <row r="166" s="12" customFormat="1" ht="22.8" customHeight="1">
      <c r="A166" s="12"/>
      <c r="B166" s="197"/>
      <c r="C166" s="198"/>
      <c r="D166" s="199" t="s">
        <v>72</v>
      </c>
      <c r="E166" s="211" t="s">
        <v>253</v>
      </c>
      <c r="F166" s="211" t="s">
        <v>2070</v>
      </c>
      <c r="G166" s="198"/>
      <c r="H166" s="198"/>
      <c r="I166" s="201"/>
      <c r="J166" s="212">
        <f>BK166</f>
        <v>0</v>
      </c>
      <c r="K166" s="198"/>
      <c r="L166" s="203"/>
      <c r="M166" s="204"/>
      <c r="N166" s="205"/>
      <c r="O166" s="205"/>
      <c r="P166" s="206">
        <f>SUM(P167:P211)</f>
        <v>0</v>
      </c>
      <c r="Q166" s="205"/>
      <c r="R166" s="206">
        <f>SUM(R167:R211)</f>
        <v>19.644579</v>
      </c>
      <c r="S166" s="205"/>
      <c r="T166" s="207">
        <f>SUM(T167:T211)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8" t="s">
        <v>80</v>
      </c>
      <c r="AT166" s="209" t="s">
        <v>72</v>
      </c>
      <c r="AU166" s="209" t="s">
        <v>80</v>
      </c>
      <c r="AY166" s="208" t="s">
        <v>214</v>
      </c>
      <c r="BK166" s="210">
        <f>SUM(BK167:BK211)</f>
        <v>0</v>
      </c>
    </row>
    <row r="167" s="2" customFormat="1" ht="21.75" customHeight="1">
      <c r="A167" s="39"/>
      <c r="B167" s="40"/>
      <c r="C167" s="213" t="s">
        <v>325</v>
      </c>
      <c r="D167" s="213" t="s">
        <v>217</v>
      </c>
      <c r="E167" s="214" t="s">
        <v>2221</v>
      </c>
      <c r="F167" s="215" t="s">
        <v>2222</v>
      </c>
      <c r="G167" s="216" t="s">
        <v>321</v>
      </c>
      <c r="H167" s="217">
        <v>2</v>
      </c>
      <c r="I167" s="218"/>
      <c r="J167" s="219">
        <f>ROUND(I167*H167,2)</f>
        <v>0</v>
      </c>
      <c r="K167" s="215" t="s">
        <v>221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222</v>
      </c>
      <c r="AT167" s="224" t="s">
        <v>217</v>
      </c>
      <c r="AU167" s="224" t="s">
        <v>82</v>
      </c>
      <c r="AY167" s="18" t="s">
        <v>214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222</v>
      </c>
      <c r="BM167" s="224" t="s">
        <v>5367</v>
      </c>
    </row>
    <row r="168" s="2" customFormat="1">
      <c r="A168" s="39"/>
      <c r="B168" s="40"/>
      <c r="C168" s="41"/>
      <c r="D168" s="226" t="s">
        <v>224</v>
      </c>
      <c r="E168" s="41"/>
      <c r="F168" s="227" t="s">
        <v>2224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224</v>
      </c>
      <c r="AU168" s="18" t="s">
        <v>82</v>
      </c>
    </row>
    <row r="169" s="2" customFormat="1">
      <c r="A169" s="39"/>
      <c r="B169" s="40"/>
      <c r="C169" s="41"/>
      <c r="D169" s="231" t="s">
        <v>226</v>
      </c>
      <c r="E169" s="41"/>
      <c r="F169" s="232" t="s">
        <v>2225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226</v>
      </c>
      <c r="AU169" s="18" t="s">
        <v>82</v>
      </c>
    </row>
    <row r="170" s="2" customFormat="1" ht="16.5" customHeight="1">
      <c r="A170" s="39"/>
      <c r="B170" s="40"/>
      <c r="C170" s="213" t="s">
        <v>331</v>
      </c>
      <c r="D170" s="213" t="s">
        <v>217</v>
      </c>
      <c r="E170" s="214" t="s">
        <v>2226</v>
      </c>
      <c r="F170" s="215" t="s">
        <v>2227</v>
      </c>
      <c r="G170" s="216" t="s">
        <v>321</v>
      </c>
      <c r="H170" s="217">
        <v>2</v>
      </c>
      <c r="I170" s="218"/>
      <c r="J170" s="219">
        <f>ROUND(I170*H170,2)</f>
        <v>0</v>
      </c>
      <c r="K170" s="215" t="s">
        <v>221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222</v>
      </c>
      <c r="AT170" s="224" t="s">
        <v>217</v>
      </c>
      <c r="AU170" s="224" t="s">
        <v>82</v>
      </c>
      <c r="AY170" s="18" t="s">
        <v>214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222</v>
      </c>
      <c r="BM170" s="224" t="s">
        <v>5368</v>
      </c>
    </row>
    <row r="171" s="2" customFormat="1">
      <c r="A171" s="39"/>
      <c r="B171" s="40"/>
      <c r="C171" s="41"/>
      <c r="D171" s="226" t="s">
        <v>224</v>
      </c>
      <c r="E171" s="41"/>
      <c r="F171" s="227" t="s">
        <v>2229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224</v>
      </c>
      <c r="AU171" s="18" t="s">
        <v>82</v>
      </c>
    </row>
    <row r="172" s="2" customFormat="1">
      <c r="A172" s="39"/>
      <c r="B172" s="40"/>
      <c r="C172" s="41"/>
      <c r="D172" s="231" t="s">
        <v>226</v>
      </c>
      <c r="E172" s="41"/>
      <c r="F172" s="232" t="s">
        <v>2230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226</v>
      </c>
      <c r="AU172" s="18" t="s">
        <v>82</v>
      </c>
    </row>
    <row r="173" s="2" customFormat="1" ht="16.5" customHeight="1">
      <c r="A173" s="39"/>
      <c r="B173" s="40"/>
      <c r="C173" s="213" t="s">
        <v>338</v>
      </c>
      <c r="D173" s="213" t="s">
        <v>217</v>
      </c>
      <c r="E173" s="214" t="s">
        <v>2138</v>
      </c>
      <c r="F173" s="215" t="s">
        <v>2139</v>
      </c>
      <c r="G173" s="216" t="s">
        <v>321</v>
      </c>
      <c r="H173" s="217">
        <v>21.059999999999999</v>
      </c>
      <c r="I173" s="218"/>
      <c r="J173" s="219">
        <f>ROUND(I173*H173,2)</f>
        <v>0</v>
      </c>
      <c r="K173" s="215" t="s">
        <v>221</v>
      </c>
      <c r="L173" s="45"/>
      <c r="M173" s="220" t="s">
        <v>19</v>
      </c>
      <c r="N173" s="221" t="s">
        <v>44</v>
      </c>
      <c r="O173" s="85"/>
      <c r="P173" s="222">
        <f>O173*H173</f>
        <v>0</v>
      </c>
      <c r="Q173" s="222">
        <v>0.496</v>
      </c>
      <c r="R173" s="222">
        <f>Q173*H173</f>
        <v>10.44576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222</v>
      </c>
      <c r="AT173" s="224" t="s">
        <v>217</v>
      </c>
      <c r="AU173" s="224" t="s">
        <v>82</v>
      </c>
      <c r="AY173" s="18" t="s">
        <v>214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222</v>
      </c>
      <c r="BM173" s="224" t="s">
        <v>5369</v>
      </c>
    </row>
    <row r="174" s="2" customFormat="1">
      <c r="A174" s="39"/>
      <c r="B174" s="40"/>
      <c r="C174" s="41"/>
      <c r="D174" s="226" t="s">
        <v>224</v>
      </c>
      <c r="E174" s="41"/>
      <c r="F174" s="227" t="s">
        <v>2141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224</v>
      </c>
      <c r="AU174" s="18" t="s">
        <v>82</v>
      </c>
    </row>
    <row r="175" s="2" customFormat="1">
      <c r="A175" s="39"/>
      <c r="B175" s="40"/>
      <c r="C175" s="41"/>
      <c r="D175" s="231" t="s">
        <v>226</v>
      </c>
      <c r="E175" s="41"/>
      <c r="F175" s="232" t="s">
        <v>2142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226</v>
      </c>
      <c r="AU175" s="18" t="s">
        <v>82</v>
      </c>
    </row>
    <row r="176" s="13" customFormat="1">
      <c r="A176" s="13"/>
      <c r="B176" s="233"/>
      <c r="C176" s="234"/>
      <c r="D176" s="226" t="s">
        <v>242</v>
      </c>
      <c r="E176" s="254" t="s">
        <v>19</v>
      </c>
      <c r="F176" s="235" t="s">
        <v>5370</v>
      </c>
      <c r="G176" s="234"/>
      <c r="H176" s="236">
        <v>9.3599999999999994</v>
      </c>
      <c r="I176" s="237"/>
      <c r="J176" s="234"/>
      <c r="K176" s="234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242</v>
      </c>
      <c r="AU176" s="242" t="s">
        <v>82</v>
      </c>
      <c r="AV176" s="13" t="s">
        <v>82</v>
      </c>
      <c r="AW176" s="13" t="s">
        <v>35</v>
      </c>
      <c r="AX176" s="13" t="s">
        <v>73</v>
      </c>
      <c r="AY176" s="242" t="s">
        <v>214</v>
      </c>
    </row>
    <row r="177" s="13" customFormat="1">
      <c r="A177" s="13"/>
      <c r="B177" s="233"/>
      <c r="C177" s="234"/>
      <c r="D177" s="226" t="s">
        <v>242</v>
      </c>
      <c r="E177" s="254" t="s">
        <v>19</v>
      </c>
      <c r="F177" s="235" t="s">
        <v>5334</v>
      </c>
      <c r="G177" s="234"/>
      <c r="H177" s="236">
        <v>11.699999999999999</v>
      </c>
      <c r="I177" s="237"/>
      <c r="J177" s="234"/>
      <c r="K177" s="234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242</v>
      </c>
      <c r="AU177" s="242" t="s">
        <v>82</v>
      </c>
      <c r="AV177" s="13" t="s">
        <v>82</v>
      </c>
      <c r="AW177" s="13" t="s">
        <v>35</v>
      </c>
      <c r="AX177" s="13" t="s">
        <v>73</v>
      </c>
      <c r="AY177" s="242" t="s">
        <v>214</v>
      </c>
    </row>
    <row r="178" s="14" customFormat="1">
      <c r="A178" s="14"/>
      <c r="B178" s="259"/>
      <c r="C178" s="260"/>
      <c r="D178" s="226" t="s">
        <v>242</v>
      </c>
      <c r="E178" s="261" t="s">
        <v>19</v>
      </c>
      <c r="F178" s="262" t="s">
        <v>3746</v>
      </c>
      <c r="G178" s="260"/>
      <c r="H178" s="263">
        <v>21.059999999999999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242</v>
      </c>
      <c r="AU178" s="269" t="s">
        <v>82</v>
      </c>
      <c r="AV178" s="14" t="s">
        <v>222</v>
      </c>
      <c r="AW178" s="14" t="s">
        <v>35</v>
      </c>
      <c r="AX178" s="14" t="s">
        <v>80</v>
      </c>
      <c r="AY178" s="269" t="s">
        <v>214</v>
      </c>
    </row>
    <row r="179" s="2" customFormat="1" ht="16.5" customHeight="1">
      <c r="A179" s="39"/>
      <c r="B179" s="40"/>
      <c r="C179" s="213" t="s">
        <v>346</v>
      </c>
      <c r="D179" s="213" t="s">
        <v>217</v>
      </c>
      <c r="E179" s="214" t="s">
        <v>5371</v>
      </c>
      <c r="F179" s="215" t="s">
        <v>5372</v>
      </c>
      <c r="G179" s="216" t="s">
        <v>321</v>
      </c>
      <c r="H179" s="217">
        <v>14.039999999999999</v>
      </c>
      <c r="I179" s="218"/>
      <c r="J179" s="219">
        <f>ROUND(I179*H179,2)</f>
        <v>0</v>
      </c>
      <c r="K179" s="215" t="s">
        <v>221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222</v>
      </c>
      <c r="AT179" s="224" t="s">
        <v>217</v>
      </c>
      <c r="AU179" s="224" t="s">
        <v>82</v>
      </c>
      <c r="AY179" s="18" t="s">
        <v>214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222</v>
      </c>
      <c r="BM179" s="224" t="s">
        <v>5373</v>
      </c>
    </row>
    <row r="180" s="2" customFormat="1">
      <c r="A180" s="39"/>
      <c r="B180" s="40"/>
      <c r="C180" s="41"/>
      <c r="D180" s="226" t="s">
        <v>224</v>
      </c>
      <c r="E180" s="41"/>
      <c r="F180" s="227" t="s">
        <v>5374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224</v>
      </c>
      <c r="AU180" s="18" t="s">
        <v>82</v>
      </c>
    </row>
    <row r="181" s="2" customFormat="1">
      <c r="A181" s="39"/>
      <c r="B181" s="40"/>
      <c r="C181" s="41"/>
      <c r="D181" s="231" t="s">
        <v>226</v>
      </c>
      <c r="E181" s="41"/>
      <c r="F181" s="232" t="s">
        <v>5375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226</v>
      </c>
      <c r="AU181" s="18" t="s">
        <v>82</v>
      </c>
    </row>
    <row r="182" s="13" customFormat="1">
      <c r="A182" s="13"/>
      <c r="B182" s="233"/>
      <c r="C182" s="234"/>
      <c r="D182" s="226" t="s">
        <v>242</v>
      </c>
      <c r="E182" s="254" t="s">
        <v>19</v>
      </c>
      <c r="F182" s="235" t="s">
        <v>5376</v>
      </c>
      <c r="G182" s="234"/>
      <c r="H182" s="236">
        <v>14.039999999999999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242</v>
      </c>
      <c r="AU182" s="242" t="s">
        <v>82</v>
      </c>
      <c r="AV182" s="13" t="s">
        <v>82</v>
      </c>
      <c r="AW182" s="13" t="s">
        <v>35</v>
      </c>
      <c r="AX182" s="13" t="s">
        <v>73</v>
      </c>
      <c r="AY182" s="242" t="s">
        <v>214</v>
      </c>
    </row>
    <row r="183" s="2" customFormat="1" ht="16.5" customHeight="1">
      <c r="A183" s="39"/>
      <c r="B183" s="40"/>
      <c r="C183" s="213" t="s">
        <v>352</v>
      </c>
      <c r="D183" s="213" t="s">
        <v>217</v>
      </c>
      <c r="E183" s="214" t="s">
        <v>2144</v>
      </c>
      <c r="F183" s="215" t="s">
        <v>2145</v>
      </c>
      <c r="G183" s="216" t="s">
        <v>321</v>
      </c>
      <c r="H183" s="217">
        <v>11.699999999999999</v>
      </c>
      <c r="I183" s="218"/>
      <c r="J183" s="219">
        <f>ROUND(I183*H183,2)</f>
        <v>0</v>
      </c>
      <c r="K183" s="215" t="s">
        <v>221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0.37190000000000001</v>
      </c>
      <c r="R183" s="222">
        <f>Q183*H183</f>
        <v>4.3512300000000002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222</v>
      </c>
      <c r="AT183" s="224" t="s">
        <v>217</v>
      </c>
      <c r="AU183" s="224" t="s">
        <v>82</v>
      </c>
      <c r="AY183" s="18" t="s">
        <v>214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222</v>
      </c>
      <c r="BM183" s="224" t="s">
        <v>5377</v>
      </c>
    </row>
    <row r="184" s="2" customFormat="1">
      <c r="A184" s="39"/>
      <c r="B184" s="40"/>
      <c r="C184" s="41"/>
      <c r="D184" s="226" t="s">
        <v>224</v>
      </c>
      <c r="E184" s="41"/>
      <c r="F184" s="227" t="s">
        <v>2147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224</v>
      </c>
      <c r="AU184" s="18" t="s">
        <v>82</v>
      </c>
    </row>
    <row r="185" s="2" customFormat="1">
      <c r="A185" s="39"/>
      <c r="B185" s="40"/>
      <c r="C185" s="41"/>
      <c r="D185" s="231" t="s">
        <v>226</v>
      </c>
      <c r="E185" s="41"/>
      <c r="F185" s="232" t="s">
        <v>2148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226</v>
      </c>
      <c r="AU185" s="18" t="s">
        <v>82</v>
      </c>
    </row>
    <row r="186" s="13" customFormat="1">
      <c r="A186" s="13"/>
      <c r="B186" s="233"/>
      <c r="C186" s="234"/>
      <c r="D186" s="226" t="s">
        <v>242</v>
      </c>
      <c r="E186" s="254" t="s">
        <v>19</v>
      </c>
      <c r="F186" s="235" t="s">
        <v>5334</v>
      </c>
      <c r="G186" s="234"/>
      <c r="H186" s="236">
        <v>11.699999999999999</v>
      </c>
      <c r="I186" s="237"/>
      <c r="J186" s="234"/>
      <c r="K186" s="234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242</v>
      </c>
      <c r="AU186" s="242" t="s">
        <v>82</v>
      </c>
      <c r="AV186" s="13" t="s">
        <v>82</v>
      </c>
      <c r="AW186" s="13" t="s">
        <v>35</v>
      </c>
      <c r="AX186" s="13" t="s">
        <v>80</v>
      </c>
      <c r="AY186" s="242" t="s">
        <v>214</v>
      </c>
    </row>
    <row r="187" s="2" customFormat="1" ht="16.5" customHeight="1">
      <c r="A187" s="39"/>
      <c r="B187" s="40"/>
      <c r="C187" s="213" t="s">
        <v>358</v>
      </c>
      <c r="D187" s="213" t="s">
        <v>217</v>
      </c>
      <c r="E187" s="214" t="s">
        <v>2150</v>
      </c>
      <c r="F187" s="215" t="s">
        <v>2151</v>
      </c>
      <c r="G187" s="216" t="s">
        <v>321</v>
      </c>
      <c r="H187" s="217">
        <v>11.699999999999999</v>
      </c>
      <c r="I187" s="218"/>
      <c r="J187" s="219">
        <f>ROUND(I187*H187,2)</f>
        <v>0</v>
      </c>
      <c r="K187" s="215" t="s">
        <v>221</v>
      </c>
      <c r="L187" s="45"/>
      <c r="M187" s="220" t="s">
        <v>19</v>
      </c>
      <c r="N187" s="221" t="s">
        <v>44</v>
      </c>
      <c r="O187" s="85"/>
      <c r="P187" s="222">
        <f>O187*H187</f>
        <v>0</v>
      </c>
      <c r="Q187" s="222">
        <v>0.18462999999999999</v>
      </c>
      <c r="R187" s="222">
        <f>Q187*H187</f>
        <v>2.1601709999999996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222</v>
      </c>
      <c r="AT187" s="224" t="s">
        <v>217</v>
      </c>
      <c r="AU187" s="224" t="s">
        <v>82</v>
      </c>
      <c r="AY187" s="18" t="s">
        <v>214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222</v>
      </c>
      <c r="BM187" s="224" t="s">
        <v>5378</v>
      </c>
    </row>
    <row r="188" s="2" customFormat="1">
      <c r="A188" s="39"/>
      <c r="B188" s="40"/>
      <c r="C188" s="41"/>
      <c r="D188" s="226" t="s">
        <v>224</v>
      </c>
      <c r="E188" s="41"/>
      <c r="F188" s="227" t="s">
        <v>2153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224</v>
      </c>
      <c r="AU188" s="18" t="s">
        <v>82</v>
      </c>
    </row>
    <row r="189" s="2" customFormat="1">
      <c r="A189" s="39"/>
      <c r="B189" s="40"/>
      <c r="C189" s="41"/>
      <c r="D189" s="231" t="s">
        <v>226</v>
      </c>
      <c r="E189" s="41"/>
      <c r="F189" s="232" t="s">
        <v>2154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226</v>
      </c>
      <c r="AU189" s="18" t="s">
        <v>82</v>
      </c>
    </row>
    <row r="190" s="13" customFormat="1">
      <c r="A190" s="13"/>
      <c r="B190" s="233"/>
      <c r="C190" s="234"/>
      <c r="D190" s="226" t="s">
        <v>242</v>
      </c>
      <c r="E190" s="254" t="s">
        <v>19</v>
      </c>
      <c r="F190" s="235" t="s">
        <v>5334</v>
      </c>
      <c r="G190" s="234"/>
      <c r="H190" s="236">
        <v>11.699999999999999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242</v>
      </c>
      <c r="AU190" s="242" t="s">
        <v>82</v>
      </c>
      <c r="AV190" s="13" t="s">
        <v>82</v>
      </c>
      <c r="AW190" s="13" t="s">
        <v>35</v>
      </c>
      <c r="AX190" s="13" t="s">
        <v>80</v>
      </c>
      <c r="AY190" s="242" t="s">
        <v>214</v>
      </c>
    </row>
    <row r="191" s="2" customFormat="1" ht="16.5" customHeight="1">
      <c r="A191" s="39"/>
      <c r="B191" s="40"/>
      <c r="C191" s="213" t="s">
        <v>364</v>
      </c>
      <c r="D191" s="213" t="s">
        <v>217</v>
      </c>
      <c r="E191" s="214" t="s">
        <v>2160</v>
      </c>
      <c r="F191" s="215" t="s">
        <v>2161</v>
      </c>
      <c r="G191" s="216" t="s">
        <v>321</v>
      </c>
      <c r="H191" s="217">
        <v>11.699999999999999</v>
      </c>
      <c r="I191" s="218"/>
      <c r="J191" s="219">
        <f>ROUND(I191*H191,2)</f>
        <v>0</v>
      </c>
      <c r="K191" s="215" t="s">
        <v>221</v>
      </c>
      <c r="L191" s="45"/>
      <c r="M191" s="220" t="s">
        <v>19</v>
      </c>
      <c r="N191" s="221" t="s">
        <v>44</v>
      </c>
      <c r="O191" s="85"/>
      <c r="P191" s="222">
        <f>O191*H191</f>
        <v>0</v>
      </c>
      <c r="Q191" s="222">
        <v>0.0065199999999999998</v>
      </c>
      <c r="R191" s="222">
        <f>Q191*H191</f>
        <v>0.076283999999999991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222</v>
      </c>
      <c r="AT191" s="224" t="s">
        <v>217</v>
      </c>
      <c r="AU191" s="224" t="s">
        <v>82</v>
      </c>
      <c r="AY191" s="18" t="s">
        <v>214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222</v>
      </c>
      <c r="BM191" s="224" t="s">
        <v>5379</v>
      </c>
    </row>
    <row r="192" s="2" customFormat="1">
      <c r="A192" s="39"/>
      <c r="B192" s="40"/>
      <c r="C192" s="41"/>
      <c r="D192" s="226" t="s">
        <v>224</v>
      </c>
      <c r="E192" s="41"/>
      <c r="F192" s="227" t="s">
        <v>2163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224</v>
      </c>
      <c r="AU192" s="18" t="s">
        <v>82</v>
      </c>
    </row>
    <row r="193" s="2" customFormat="1">
      <c r="A193" s="39"/>
      <c r="B193" s="40"/>
      <c r="C193" s="41"/>
      <c r="D193" s="231" t="s">
        <v>226</v>
      </c>
      <c r="E193" s="41"/>
      <c r="F193" s="232" t="s">
        <v>2164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226</v>
      </c>
      <c r="AU193" s="18" t="s">
        <v>82</v>
      </c>
    </row>
    <row r="194" s="13" customFormat="1">
      <c r="A194" s="13"/>
      <c r="B194" s="233"/>
      <c r="C194" s="234"/>
      <c r="D194" s="226" t="s">
        <v>242</v>
      </c>
      <c r="E194" s="254" t="s">
        <v>19</v>
      </c>
      <c r="F194" s="235" t="s">
        <v>5334</v>
      </c>
      <c r="G194" s="234"/>
      <c r="H194" s="236">
        <v>11.699999999999999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242</v>
      </c>
      <c r="AU194" s="242" t="s">
        <v>82</v>
      </c>
      <c r="AV194" s="13" t="s">
        <v>82</v>
      </c>
      <c r="AW194" s="13" t="s">
        <v>35</v>
      </c>
      <c r="AX194" s="13" t="s">
        <v>80</v>
      </c>
      <c r="AY194" s="242" t="s">
        <v>214</v>
      </c>
    </row>
    <row r="195" s="2" customFormat="1" ht="16.5" customHeight="1">
      <c r="A195" s="39"/>
      <c r="B195" s="40"/>
      <c r="C195" s="213" t="s">
        <v>368</v>
      </c>
      <c r="D195" s="213" t="s">
        <v>217</v>
      </c>
      <c r="E195" s="214" t="s">
        <v>2165</v>
      </c>
      <c r="F195" s="215" t="s">
        <v>2166</v>
      </c>
      <c r="G195" s="216" t="s">
        <v>321</v>
      </c>
      <c r="H195" s="217">
        <v>18.199999999999999</v>
      </c>
      <c r="I195" s="218"/>
      <c r="J195" s="219">
        <f>ROUND(I195*H195,2)</f>
        <v>0</v>
      </c>
      <c r="K195" s="215" t="s">
        <v>221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0.00051000000000000004</v>
      </c>
      <c r="R195" s="222">
        <f>Q195*H195</f>
        <v>0.0092820000000000003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222</v>
      </c>
      <c r="AT195" s="224" t="s">
        <v>217</v>
      </c>
      <c r="AU195" s="224" t="s">
        <v>82</v>
      </c>
      <c r="AY195" s="18" t="s">
        <v>214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222</v>
      </c>
      <c r="BM195" s="224" t="s">
        <v>5380</v>
      </c>
    </row>
    <row r="196" s="2" customFormat="1">
      <c r="A196" s="39"/>
      <c r="B196" s="40"/>
      <c r="C196" s="41"/>
      <c r="D196" s="226" t="s">
        <v>224</v>
      </c>
      <c r="E196" s="41"/>
      <c r="F196" s="227" t="s">
        <v>2168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224</v>
      </c>
      <c r="AU196" s="18" t="s">
        <v>82</v>
      </c>
    </row>
    <row r="197" s="2" customFormat="1">
      <c r="A197" s="39"/>
      <c r="B197" s="40"/>
      <c r="C197" s="41"/>
      <c r="D197" s="231" t="s">
        <v>226</v>
      </c>
      <c r="E197" s="41"/>
      <c r="F197" s="232" t="s">
        <v>2169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226</v>
      </c>
      <c r="AU197" s="18" t="s">
        <v>82</v>
      </c>
    </row>
    <row r="198" s="13" customFormat="1">
      <c r="A198" s="13"/>
      <c r="B198" s="233"/>
      <c r="C198" s="234"/>
      <c r="D198" s="226" t="s">
        <v>242</v>
      </c>
      <c r="E198" s="254" t="s">
        <v>19</v>
      </c>
      <c r="F198" s="235" t="s">
        <v>5316</v>
      </c>
      <c r="G198" s="234"/>
      <c r="H198" s="236">
        <v>18.199999999999999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242</v>
      </c>
      <c r="AU198" s="242" t="s">
        <v>82</v>
      </c>
      <c r="AV198" s="13" t="s">
        <v>82</v>
      </c>
      <c r="AW198" s="13" t="s">
        <v>35</v>
      </c>
      <c r="AX198" s="13" t="s">
        <v>80</v>
      </c>
      <c r="AY198" s="242" t="s">
        <v>214</v>
      </c>
    </row>
    <row r="199" s="2" customFormat="1" ht="21.75" customHeight="1">
      <c r="A199" s="39"/>
      <c r="B199" s="40"/>
      <c r="C199" s="213" t="s">
        <v>372</v>
      </c>
      <c r="D199" s="213" t="s">
        <v>217</v>
      </c>
      <c r="E199" s="214" t="s">
        <v>2155</v>
      </c>
      <c r="F199" s="215" t="s">
        <v>2156</v>
      </c>
      <c r="G199" s="216" t="s">
        <v>321</v>
      </c>
      <c r="H199" s="217">
        <v>18.199999999999999</v>
      </c>
      <c r="I199" s="218"/>
      <c r="J199" s="219">
        <f>ROUND(I199*H199,2)</f>
        <v>0</v>
      </c>
      <c r="K199" s="215" t="s">
        <v>221</v>
      </c>
      <c r="L199" s="45"/>
      <c r="M199" s="220" t="s">
        <v>19</v>
      </c>
      <c r="N199" s="221" t="s">
        <v>44</v>
      </c>
      <c r="O199" s="85"/>
      <c r="P199" s="222">
        <f>O199*H199</f>
        <v>0</v>
      </c>
      <c r="Q199" s="222">
        <v>0.12966</v>
      </c>
      <c r="R199" s="222">
        <f>Q199*H199</f>
        <v>2.3598119999999998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222</v>
      </c>
      <c r="AT199" s="224" t="s">
        <v>217</v>
      </c>
      <c r="AU199" s="224" t="s">
        <v>82</v>
      </c>
      <c r="AY199" s="18" t="s">
        <v>214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80</v>
      </c>
      <c r="BK199" s="225">
        <f>ROUND(I199*H199,2)</f>
        <v>0</v>
      </c>
      <c r="BL199" s="18" t="s">
        <v>222</v>
      </c>
      <c r="BM199" s="224" t="s">
        <v>5381</v>
      </c>
    </row>
    <row r="200" s="2" customFormat="1">
      <c r="A200" s="39"/>
      <c r="B200" s="40"/>
      <c r="C200" s="41"/>
      <c r="D200" s="226" t="s">
        <v>224</v>
      </c>
      <c r="E200" s="41"/>
      <c r="F200" s="227" t="s">
        <v>2158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224</v>
      </c>
      <c r="AU200" s="18" t="s">
        <v>82</v>
      </c>
    </row>
    <row r="201" s="2" customFormat="1">
      <c r="A201" s="39"/>
      <c r="B201" s="40"/>
      <c r="C201" s="41"/>
      <c r="D201" s="231" t="s">
        <v>226</v>
      </c>
      <c r="E201" s="41"/>
      <c r="F201" s="232" t="s">
        <v>2159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226</v>
      </c>
      <c r="AU201" s="18" t="s">
        <v>82</v>
      </c>
    </row>
    <row r="202" s="13" customFormat="1">
      <c r="A202" s="13"/>
      <c r="B202" s="233"/>
      <c r="C202" s="234"/>
      <c r="D202" s="226" t="s">
        <v>242</v>
      </c>
      <c r="E202" s="254" t="s">
        <v>19</v>
      </c>
      <c r="F202" s="235" t="s">
        <v>5316</v>
      </c>
      <c r="G202" s="234"/>
      <c r="H202" s="236">
        <v>18.199999999999999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242</v>
      </c>
      <c r="AU202" s="242" t="s">
        <v>82</v>
      </c>
      <c r="AV202" s="13" t="s">
        <v>82</v>
      </c>
      <c r="AW202" s="13" t="s">
        <v>35</v>
      </c>
      <c r="AX202" s="13" t="s">
        <v>80</v>
      </c>
      <c r="AY202" s="242" t="s">
        <v>214</v>
      </c>
    </row>
    <row r="203" s="2" customFormat="1" ht="16.5" customHeight="1">
      <c r="A203" s="39"/>
      <c r="B203" s="40"/>
      <c r="C203" s="213" t="s">
        <v>376</v>
      </c>
      <c r="D203" s="213" t="s">
        <v>217</v>
      </c>
      <c r="E203" s="214" t="s">
        <v>5382</v>
      </c>
      <c r="F203" s="215" t="s">
        <v>5383</v>
      </c>
      <c r="G203" s="216" t="s">
        <v>321</v>
      </c>
      <c r="H203" s="217">
        <v>2</v>
      </c>
      <c r="I203" s="218"/>
      <c r="J203" s="219">
        <f>ROUND(I203*H203,2)</f>
        <v>0</v>
      </c>
      <c r="K203" s="215" t="s">
        <v>221</v>
      </c>
      <c r="L203" s="45"/>
      <c r="M203" s="220" t="s">
        <v>19</v>
      </c>
      <c r="N203" s="221" t="s">
        <v>44</v>
      </c>
      <c r="O203" s="85"/>
      <c r="P203" s="222">
        <f>O203*H203</f>
        <v>0</v>
      </c>
      <c r="Q203" s="222">
        <v>0.090620000000000006</v>
      </c>
      <c r="R203" s="222">
        <f>Q203*H203</f>
        <v>0.18124000000000001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222</v>
      </c>
      <c r="AT203" s="224" t="s">
        <v>217</v>
      </c>
      <c r="AU203" s="224" t="s">
        <v>82</v>
      </c>
      <c r="AY203" s="18" t="s">
        <v>214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80</v>
      </c>
      <c r="BK203" s="225">
        <f>ROUND(I203*H203,2)</f>
        <v>0</v>
      </c>
      <c r="BL203" s="18" t="s">
        <v>222</v>
      </c>
      <c r="BM203" s="224" t="s">
        <v>5384</v>
      </c>
    </row>
    <row r="204" s="2" customFormat="1">
      <c r="A204" s="39"/>
      <c r="B204" s="40"/>
      <c r="C204" s="41"/>
      <c r="D204" s="226" t="s">
        <v>224</v>
      </c>
      <c r="E204" s="41"/>
      <c r="F204" s="227" t="s">
        <v>5385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224</v>
      </c>
      <c r="AU204" s="18" t="s">
        <v>82</v>
      </c>
    </row>
    <row r="205" s="2" customFormat="1">
      <c r="A205" s="39"/>
      <c r="B205" s="40"/>
      <c r="C205" s="41"/>
      <c r="D205" s="231" t="s">
        <v>226</v>
      </c>
      <c r="E205" s="41"/>
      <c r="F205" s="232" t="s">
        <v>5386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226</v>
      </c>
      <c r="AU205" s="18" t="s">
        <v>82</v>
      </c>
    </row>
    <row r="206" s="2" customFormat="1" ht="16.5" customHeight="1">
      <c r="A206" s="39"/>
      <c r="B206" s="40"/>
      <c r="C206" s="243" t="s">
        <v>257</v>
      </c>
      <c r="D206" s="243" t="s">
        <v>254</v>
      </c>
      <c r="E206" s="244" t="s">
        <v>5387</v>
      </c>
      <c r="F206" s="245" t="s">
        <v>5388</v>
      </c>
      <c r="G206" s="246" t="s">
        <v>321</v>
      </c>
      <c r="H206" s="247">
        <v>0.40000000000000002</v>
      </c>
      <c r="I206" s="248"/>
      <c r="J206" s="249">
        <f>ROUND(I206*H206,2)</f>
        <v>0</v>
      </c>
      <c r="K206" s="245" t="s">
        <v>221</v>
      </c>
      <c r="L206" s="250"/>
      <c r="M206" s="251" t="s">
        <v>19</v>
      </c>
      <c r="N206" s="252" t="s">
        <v>44</v>
      </c>
      <c r="O206" s="85"/>
      <c r="P206" s="222">
        <f>O206*H206</f>
        <v>0</v>
      </c>
      <c r="Q206" s="222">
        <v>0.152</v>
      </c>
      <c r="R206" s="222">
        <f>Q206*H206</f>
        <v>0.0608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215</v>
      </c>
      <c r="AT206" s="224" t="s">
        <v>254</v>
      </c>
      <c r="AU206" s="224" t="s">
        <v>82</v>
      </c>
      <c r="AY206" s="18" t="s">
        <v>214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222</v>
      </c>
      <c r="BM206" s="224" t="s">
        <v>5389</v>
      </c>
    </row>
    <row r="207" s="2" customFormat="1">
      <c r="A207" s="39"/>
      <c r="B207" s="40"/>
      <c r="C207" s="41"/>
      <c r="D207" s="226" t="s">
        <v>224</v>
      </c>
      <c r="E207" s="41"/>
      <c r="F207" s="227" t="s">
        <v>5388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224</v>
      </c>
      <c r="AU207" s="18" t="s">
        <v>82</v>
      </c>
    </row>
    <row r="208" s="13" customFormat="1">
      <c r="A208" s="13"/>
      <c r="B208" s="233"/>
      <c r="C208" s="234"/>
      <c r="D208" s="226" t="s">
        <v>242</v>
      </c>
      <c r="E208" s="234"/>
      <c r="F208" s="235" t="s">
        <v>5390</v>
      </c>
      <c r="G208" s="234"/>
      <c r="H208" s="236">
        <v>0.40000000000000002</v>
      </c>
      <c r="I208" s="237"/>
      <c r="J208" s="234"/>
      <c r="K208" s="234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242</v>
      </c>
      <c r="AU208" s="242" t="s">
        <v>82</v>
      </c>
      <c r="AV208" s="13" t="s">
        <v>82</v>
      </c>
      <c r="AW208" s="13" t="s">
        <v>4</v>
      </c>
      <c r="AX208" s="13" t="s">
        <v>80</v>
      </c>
      <c r="AY208" s="242" t="s">
        <v>214</v>
      </c>
    </row>
    <row r="209" s="2" customFormat="1" ht="21.75" customHeight="1">
      <c r="A209" s="39"/>
      <c r="B209" s="40"/>
      <c r="C209" s="213" t="s">
        <v>389</v>
      </c>
      <c r="D209" s="213" t="s">
        <v>217</v>
      </c>
      <c r="E209" s="214" t="s">
        <v>5391</v>
      </c>
      <c r="F209" s="215" t="s">
        <v>5392</v>
      </c>
      <c r="G209" s="216" t="s">
        <v>321</v>
      </c>
      <c r="H209" s="217">
        <v>0.29999999999999999</v>
      </c>
      <c r="I209" s="218"/>
      <c r="J209" s="219">
        <f>ROUND(I209*H209,2)</f>
        <v>0</v>
      </c>
      <c r="K209" s="215" t="s">
        <v>221</v>
      </c>
      <c r="L209" s="45"/>
      <c r="M209" s="220" t="s">
        <v>19</v>
      </c>
      <c r="N209" s="221" t="s">
        <v>44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222</v>
      </c>
      <c r="AT209" s="224" t="s">
        <v>217</v>
      </c>
      <c r="AU209" s="224" t="s">
        <v>82</v>
      </c>
      <c r="AY209" s="18" t="s">
        <v>214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80</v>
      </c>
      <c r="BK209" s="225">
        <f>ROUND(I209*H209,2)</f>
        <v>0</v>
      </c>
      <c r="BL209" s="18" t="s">
        <v>222</v>
      </c>
      <c r="BM209" s="224" t="s">
        <v>5393</v>
      </c>
    </row>
    <row r="210" s="2" customFormat="1">
      <c r="A210" s="39"/>
      <c r="B210" s="40"/>
      <c r="C210" s="41"/>
      <c r="D210" s="226" t="s">
        <v>224</v>
      </c>
      <c r="E210" s="41"/>
      <c r="F210" s="227" t="s">
        <v>5394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224</v>
      </c>
      <c r="AU210" s="18" t="s">
        <v>82</v>
      </c>
    </row>
    <row r="211" s="2" customFormat="1">
      <c r="A211" s="39"/>
      <c r="B211" s="40"/>
      <c r="C211" s="41"/>
      <c r="D211" s="231" t="s">
        <v>226</v>
      </c>
      <c r="E211" s="41"/>
      <c r="F211" s="232" t="s">
        <v>5395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226</v>
      </c>
      <c r="AU211" s="18" t="s">
        <v>82</v>
      </c>
    </row>
    <row r="212" s="12" customFormat="1" ht="22.8" customHeight="1">
      <c r="A212" s="12"/>
      <c r="B212" s="197"/>
      <c r="C212" s="198"/>
      <c r="D212" s="199" t="s">
        <v>72</v>
      </c>
      <c r="E212" s="211" t="s">
        <v>270</v>
      </c>
      <c r="F212" s="211" t="s">
        <v>2262</v>
      </c>
      <c r="G212" s="198"/>
      <c r="H212" s="198"/>
      <c r="I212" s="201"/>
      <c r="J212" s="212">
        <f>BK212</f>
        <v>0</v>
      </c>
      <c r="K212" s="198"/>
      <c r="L212" s="203"/>
      <c r="M212" s="204"/>
      <c r="N212" s="205"/>
      <c r="O212" s="205"/>
      <c r="P212" s="206">
        <f>SUM(P213:P215)</f>
        <v>0</v>
      </c>
      <c r="Q212" s="205"/>
      <c r="R212" s="206">
        <f>SUM(R213:R215)</f>
        <v>0.030000000000000002</v>
      </c>
      <c r="S212" s="205"/>
      <c r="T212" s="207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8" t="s">
        <v>80</v>
      </c>
      <c r="AT212" s="209" t="s">
        <v>72</v>
      </c>
      <c r="AU212" s="209" t="s">
        <v>80</v>
      </c>
      <c r="AY212" s="208" t="s">
        <v>214</v>
      </c>
      <c r="BK212" s="210">
        <f>SUM(BK213:BK215)</f>
        <v>0</v>
      </c>
    </row>
    <row r="213" s="2" customFormat="1" ht="16.5" customHeight="1">
      <c r="A213" s="39"/>
      <c r="B213" s="40"/>
      <c r="C213" s="213" t="s">
        <v>395</v>
      </c>
      <c r="D213" s="213" t="s">
        <v>217</v>
      </c>
      <c r="E213" s="214" t="s">
        <v>2268</v>
      </c>
      <c r="F213" s="215" t="s">
        <v>2269</v>
      </c>
      <c r="G213" s="216" t="s">
        <v>220</v>
      </c>
      <c r="H213" s="217">
        <v>600</v>
      </c>
      <c r="I213" s="218"/>
      <c r="J213" s="219">
        <f>ROUND(I213*H213,2)</f>
        <v>0</v>
      </c>
      <c r="K213" s="215" t="s">
        <v>221</v>
      </c>
      <c r="L213" s="45"/>
      <c r="M213" s="220" t="s">
        <v>19</v>
      </c>
      <c r="N213" s="221" t="s">
        <v>44</v>
      </c>
      <c r="O213" s="85"/>
      <c r="P213" s="222">
        <f>O213*H213</f>
        <v>0</v>
      </c>
      <c r="Q213" s="222">
        <v>5.0000000000000002E-05</v>
      </c>
      <c r="R213" s="222">
        <f>Q213*H213</f>
        <v>0.030000000000000002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222</v>
      </c>
      <c r="AT213" s="224" t="s">
        <v>217</v>
      </c>
      <c r="AU213" s="224" t="s">
        <v>82</v>
      </c>
      <c r="AY213" s="18" t="s">
        <v>214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80</v>
      </c>
      <c r="BK213" s="225">
        <f>ROUND(I213*H213,2)</f>
        <v>0</v>
      </c>
      <c r="BL213" s="18" t="s">
        <v>222</v>
      </c>
      <c r="BM213" s="224" t="s">
        <v>5396</v>
      </c>
    </row>
    <row r="214" s="2" customFormat="1">
      <c r="A214" s="39"/>
      <c r="B214" s="40"/>
      <c r="C214" s="41"/>
      <c r="D214" s="226" t="s">
        <v>224</v>
      </c>
      <c r="E214" s="41"/>
      <c r="F214" s="227" t="s">
        <v>2271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224</v>
      </c>
      <c r="AU214" s="18" t="s">
        <v>82</v>
      </c>
    </row>
    <row r="215" s="2" customFormat="1">
      <c r="A215" s="39"/>
      <c r="B215" s="40"/>
      <c r="C215" s="41"/>
      <c r="D215" s="231" t="s">
        <v>226</v>
      </c>
      <c r="E215" s="41"/>
      <c r="F215" s="232" t="s">
        <v>2272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226</v>
      </c>
      <c r="AU215" s="18" t="s">
        <v>82</v>
      </c>
    </row>
    <row r="216" s="12" customFormat="1" ht="22.8" customHeight="1">
      <c r="A216" s="12"/>
      <c r="B216" s="197"/>
      <c r="C216" s="198"/>
      <c r="D216" s="199" t="s">
        <v>72</v>
      </c>
      <c r="E216" s="211" t="s">
        <v>228</v>
      </c>
      <c r="F216" s="211" t="s">
        <v>229</v>
      </c>
      <c r="G216" s="198"/>
      <c r="H216" s="198"/>
      <c r="I216" s="201"/>
      <c r="J216" s="212">
        <f>BK216</f>
        <v>0</v>
      </c>
      <c r="K216" s="198"/>
      <c r="L216" s="203"/>
      <c r="M216" s="204"/>
      <c r="N216" s="205"/>
      <c r="O216" s="205"/>
      <c r="P216" s="206">
        <f>SUM(P217:P232)</f>
        <v>0</v>
      </c>
      <c r="Q216" s="205"/>
      <c r="R216" s="206">
        <f>SUM(R217:R232)</f>
        <v>0</v>
      </c>
      <c r="S216" s="205"/>
      <c r="T216" s="207">
        <f>SUM(T217:T232)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8" t="s">
        <v>80</v>
      </c>
      <c r="AT216" s="209" t="s">
        <v>72</v>
      </c>
      <c r="AU216" s="209" t="s">
        <v>80</v>
      </c>
      <c r="AY216" s="208" t="s">
        <v>214</v>
      </c>
      <c r="BK216" s="210">
        <f>SUM(BK217:BK232)</f>
        <v>0</v>
      </c>
    </row>
    <row r="217" s="2" customFormat="1" ht="16.5" customHeight="1">
      <c r="A217" s="39"/>
      <c r="B217" s="40"/>
      <c r="C217" s="213" t="s">
        <v>401</v>
      </c>
      <c r="D217" s="213" t="s">
        <v>217</v>
      </c>
      <c r="E217" s="214" t="s">
        <v>2862</v>
      </c>
      <c r="F217" s="215" t="s">
        <v>2863</v>
      </c>
      <c r="G217" s="216" t="s">
        <v>232</v>
      </c>
      <c r="H217" s="217">
        <v>33.567</v>
      </c>
      <c r="I217" s="218"/>
      <c r="J217" s="219">
        <f>ROUND(I217*H217,2)</f>
        <v>0</v>
      </c>
      <c r="K217" s="215" t="s">
        <v>221</v>
      </c>
      <c r="L217" s="45"/>
      <c r="M217" s="220" t="s">
        <v>19</v>
      </c>
      <c r="N217" s="221" t="s">
        <v>44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222</v>
      </c>
      <c r="AT217" s="224" t="s">
        <v>217</v>
      </c>
      <c r="AU217" s="224" t="s">
        <v>82</v>
      </c>
      <c r="AY217" s="18" t="s">
        <v>214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80</v>
      </c>
      <c r="BK217" s="225">
        <f>ROUND(I217*H217,2)</f>
        <v>0</v>
      </c>
      <c r="BL217" s="18" t="s">
        <v>222</v>
      </c>
      <c r="BM217" s="224" t="s">
        <v>5397</v>
      </c>
    </row>
    <row r="218" s="2" customFormat="1">
      <c r="A218" s="39"/>
      <c r="B218" s="40"/>
      <c r="C218" s="41"/>
      <c r="D218" s="226" t="s">
        <v>224</v>
      </c>
      <c r="E218" s="41"/>
      <c r="F218" s="227" t="s">
        <v>2865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224</v>
      </c>
      <c r="AU218" s="18" t="s">
        <v>82</v>
      </c>
    </row>
    <row r="219" s="2" customFormat="1">
      <c r="A219" s="39"/>
      <c r="B219" s="40"/>
      <c r="C219" s="41"/>
      <c r="D219" s="231" t="s">
        <v>226</v>
      </c>
      <c r="E219" s="41"/>
      <c r="F219" s="232" t="s">
        <v>2866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226</v>
      </c>
      <c r="AU219" s="18" t="s">
        <v>82</v>
      </c>
    </row>
    <row r="220" s="2" customFormat="1" ht="16.5" customHeight="1">
      <c r="A220" s="39"/>
      <c r="B220" s="40"/>
      <c r="C220" s="213" t="s">
        <v>407</v>
      </c>
      <c r="D220" s="213" t="s">
        <v>217</v>
      </c>
      <c r="E220" s="214" t="s">
        <v>2867</v>
      </c>
      <c r="F220" s="215" t="s">
        <v>2868</v>
      </c>
      <c r="G220" s="216" t="s">
        <v>232</v>
      </c>
      <c r="H220" s="217">
        <v>503.505</v>
      </c>
      <c r="I220" s="218"/>
      <c r="J220" s="219">
        <f>ROUND(I220*H220,2)</f>
        <v>0</v>
      </c>
      <c r="K220" s="215" t="s">
        <v>221</v>
      </c>
      <c r="L220" s="45"/>
      <c r="M220" s="220" t="s">
        <v>19</v>
      </c>
      <c r="N220" s="221" t="s">
        <v>44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222</v>
      </c>
      <c r="AT220" s="224" t="s">
        <v>217</v>
      </c>
      <c r="AU220" s="224" t="s">
        <v>82</v>
      </c>
      <c r="AY220" s="18" t="s">
        <v>214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80</v>
      </c>
      <c r="BK220" s="225">
        <f>ROUND(I220*H220,2)</f>
        <v>0</v>
      </c>
      <c r="BL220" s="18" t="s">
        <v>222</v>
      </c>
      <c r="BM220" s="224" t="s">
        <v>5398</v>
      </c>
    </row>
    <row r="221" s="2" customFormat="1">
      <c r="A221" s="39"/>
      <c r="B221" s="40"/>
      <c r="C221" s="41"/>
      <c r="D221" s="226" t="s">
        <v>224</v>
      </c>
      <c r="E221" s="41"/>
      <c r="F221" s="227" t="s">
        <v>2870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224</v>
      </c>
      <c r="AU221" s="18" t="s">
        <v>82</v>
      </c>
    </row>
    <row r="222" s="2" customFormat="1">
      <c r="A222" s="39"/>
      <c r="B222" s="40"/>
      <c r="C222" s="41"/>
      <c r="D222" s="231" t="s">
        <v>226</v>
      </c>
      <c r="E222" s="41"/>
      <c r="F222" s="232" t="s">
        <v>2871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226</v>
      </c>
      <c r="AU222" s="18" t="s">
        <v>82</v>
      </c>
    </row>
    <row r="223" s="13" customFormat="1">
      <c r="A223" s="13"/>
      <c r="B223" s="233"/>
      <c r="C223" s="234"/>
      <c r="D223" s="226" t="s">
        <v>242</v>
      </c>
      <c r="E223" s="234"/>
      <c r="F223" s="235" t="s">
        <v>5399</v>
      </c>
      <c r="G223" s="234"/>
      <c r="H223" s="236">
        <v>503.505</v>
      </c>
      <c r="I223" s="237"/>
      <c r="J223" s="234"/>
      <c r="K223" s="234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242</v>
      </c>
      <c r="AU223" s="242" t="s">
        <v>82</v>
      </c>
      <c r="AV223" s="13" t="s">
        <v>82</v>
      </c>
      <c r="AW223" s="13" t="s">
        <v>4</v>
      </c>
      <c r="AX223" s="13" t="s">
        <v>80</v>
      </c>
      <c r="AY223" s="242" t="s">
        <v>214</v>
      </c>
    </row>
    <row r="224" s="2" customFormat="1" ht="16.5" customHeight="1">
      <c r="A224" s="39"/>
      <c r="B224" s="40"/>
      <c r="C224" s="213" t="s">
        <v>413</v>
      </c>
      <c r="D224" s="213" t="s">
        <v>217</v>
      </c>
      <c r="E224" s="214" t="s">
        <v>5400</v>
      </c>
      <c r="F224" s="215" t="s">
        <v>5401</v>
      </c>
      <c r="G224" s="216" t="s">
        <v>232</v>
      </c>
      <c r="H224" s="217">
        <v>0.01</v>
      </c>
      <c r="I224" s="218"/>
      <c r="J224" s="219">
        <f>ROUND(I224*H224,2)</f>
        <v>0</v>
      </c>
      <c r="K224" s="215" t="s">
        <v>221</v>
      </c>
      <c r="L224" s="45"/>
      <c r="M224" s="220" t="s">
        <v>19</v>
      </c>
      <c r="N224" s="221" t="s">
        <v>44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222</v>
      </c>
      <c r="AT224" s="224" t="s">
        <v>217</v>
      </c>
      <c r="AU224" s="224" t="s">
        <v>82</v>
      </c>
      <c r="AY224" s="18" t="s">
        <v>214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80</v>
      </c>
      <c r="BK224" s="225">
        <f>ROUND(I224*H224,2)</f>
        <v>0</v>
      </c>
      <c r="BL224" s="18" t="s">
        <v>222</v>
      </c>
      <c r="BM224" s="224" t="s">
        <v>5402</v>
      </c>
    </row>
    <row r="225" s="2" customFormat="1">
      <c r="A225" s="39"/>
      <c r="B225" s="40"/>
      <c r="C225" s="41"/>
      <c r="D225" s="226" t="s">
        <v>224</v>
      </c>
      <c r="E225" s="41"/>
      <c r="F225" s="227" t="s">
        <v>5403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224</v>
      </c>
      <c r="AU225" s="18" t="s">
        <v>82</v>
      </c>
    </row>
    <row r="226" s="2" customFormat="1">
      <c r="A226" s="39"/>
      <c r="B226" s="40"/>
      <c r="C226" s="41"/>
      <c r="D226" s="231" t="s">
        <v>226</v>
      </c>
      <c r="E226" s="41"/>
      <c r="F226" s="232" t="s">
        <v>5404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226</v>
      </c>
      <c r="AU226" s="18" t="s">
        <v>82</v>
      </c>
    </row>
    <row r="227" s="2" customFormat="1" ht="24.15" customHeight="1">
      <c r="A227" s="39"/>
      <c r="B227" s="40"/>
      <c r="C227" s="213" t="s">
        <v>421</v>
      </c>
      <c r="D227" s="213" t="s">
        <v>217</v>
      </c>
      <c r="E227" s="214" t="s">
        <v>5405</v>
      </c>
      <c r="F227" s="215" t="s">
        <v>1910</v>
      </c>
      <c r="G227" s="216" t="s">
        <v>232</v>
      </c>
      <c r="H227" s="217">
        <v>0.20000000000000001</v>
      </c>
      <c r="I227" s="218"/>
      <c r="J227" s="219">
        <f>ROUND(I227*H227,2)</f>
        <v>0</v>
      </c>
      <c r="K227" s="215" t="s">
        <v>221</v>
      </c>
      <c r="L227" s="45"/>
      <c r="M227" s="220" t="s">
        <v>19</v>
      </c>
      <c r="N227" s="221" t="s">
        <v>44</v>
      </c>
      <c r="O227" s="85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222</v>
      </c>
      <c r="AT227" s="224" t="s">
        <v>217</v>
      </c>
      <c r="AU227" s="224" t="s">
        <v>82</v>
      </c>
      <c r="AY227" s="18" t="s">
        <v>214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80</v>
      </c>
      <c r="BK227" s="225">
        <f>ROUND(I227*H227,2)</f>
        <v>0</v>
      </c>
      <c r="BL227" s="18" t="s">
        <v>222</v>
      </c>
      <c r="BM227" s="224" t="s">
        <v>5406</v>
      </c>
    </row>
    <row r="228" s="2" customFormat="1">
      <c r="A228" s="39"/>
      <c r="B228" s="40"/>
      <c r="C228" s="41"/>
      <c r="D228" s="226" t="s">
        <v>224</v>
      </c>
      <c r="E228" s="41"/>
      <c r="F228" s="227" t="s">
        <v>1910</v>
      </c>
      <c r="G228" s="41"/>
      <c r="H228" s="41"/>
      <c r="I228" s="228"/>
      <c r="J228" s="41"/>
      <c r="K228" s="41"/>
      <c r="L228" s="45"/>
      <c r="M228" s="229"/>
      <c r="N228" s="230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224</v>
      </c>
      <c r="AU228" s="18" t="s">
        <v>82</v>
      </c>
    </row>
    <row r="229" s="2" customFormat="1">
      <c r="A229" s="39"/>
      <c r="B229" s="40"/>
      <c r="C229" s="41"/>
      <c r="D229" s="231" t="s">
        <v>226</v>
      </c>
      <c r="E229" s="41"/>
      <c r="F229" s="232" t="s">
        <v>5407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226</v>
      </c>
      <c r="AU229" s="18" t="s">
        <v>82</v>
      </c>
    </row>
    <row r="230" s="2" customFormat="1" ht="24.15" customHeight="1">
      <c r="A230" s="39"/>
      <c r="B230" s="40"/>
      <c r="C230" s="213" t="s">
        <v>428</v>
      </c>
      <c r="D230" s="213" t="s">
        <v>217</v>
      </c>
      <c r="E230" s="214" t="s">
        <v>5408</v>
      </c>
      <c r="F230" s="215" t="s">
        <v>2498</v>
      </c>
      <c r="G230" s="216" t="s">
        <v>232</v>
      </c>
      <c r="H230" s="217">
        <v>0.001</v>
      </c>
      <c r="I230" s="218"/>
      <c r="J230" s="219">
        <f>ROUND(I230*H230,2)</f>
        <v>0</v>
      </c>
      <c r="K230" s="215" t="s">
        <v>221</v>
      </c>
      <c r="L230" s="45"/>
      <c r="M230" s="220" t="s">
        <v>19</v>
      </c>
      <c r="N230" s="221" t="s">
        <v>44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222</v>
      </c>
      <c r="AT230" s="224" t="s">
        <v>217</v>
      </c>
      <c r="AU230" s="224" t="s">
        <v>82</v>
      </c>
      <c r="AY230" s="18" t="s">
        <v>214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80</v>
      </c>
      <c r="BK230" s="225">
        <f>ROUND(I230*H230,2)</f>
        <v>0</v>
      </c>
      <c r="BL230" s="18" t="s">
        <v>222</v>
      </c>
      <c r="BM230" s="224" t="s">
        <v>5409</v>
      </c>
    </row>
    <row r="231" s="2" customFormat="1">
      <c r="A231" s="39"/>
      <c r="B231" s="40"/>
      <c r="C231" s="41"/>
      <c r="D231" s="226" t="s">
        <v>224</v>
      </c>
      <c r="E231" s="41"/>
      <c r="F231" s="227" t="s">
        <v>2498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224</v>
      </c>
      <c r="AU231" s="18" t="s">
        <v>82</v>
      </c>
    </row>
    <row r="232" s="2" customFormat="1">
      <c r="A232" s="39"/>
      <c r="B232" s="40"/>
      <c r="C232" s="41"/>
      <c r="D232" s="231" t="s">
        <v>226</v>
      </c>
      <c r="E232" s="41"/>
      <c r="F232" s="232" t="s">
        <v>5410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226</v>
      </c>
      <c r="AU232" s="18" t="s">
        <v>82</v>
      </c>
    </row>
    <row r="233" s="12" customFormat="1" ht="22.8" customHeight="1">
      <c r="A233" s="12"/>
      <c r="B233" s="197"/>
      <c r="C233" s="198"/>
      <c r="D233" s="199" t="s">
        <v>72</v>
      </c>
      <c r="E233" s="211" t="s">
        <v>2500</v>
      </c>
      <c r="F233" s="211" t="s">
        <v>2501</v>
      </c>
      <c r="G233" s="198"/>
      <c r="H233" s="198"/>
      <c r="I233" s="201"/>
      <c r="J233" s="212">
        <f>BK233</f>
        <v>0</v>
      </c>
      <c r="K233" s="198"/>
      <c r="L233" s="203"/>
      <c r="M233" s="204"/>
      <c r="N233" s="205"/>
      <c r="O233" s="205"/>
      <c r="P233" s="206">
        <f>SUM(P234:P244)</f>
        <v>0</v>
      </c>
      <c r="Q233" s="205"/>
      <c r="R233" s="206">
        <f>SUM(R234:R244)</f>
        <v>0</v>
      </c>
      <c r="S233" s="205"/>
      <c r="T233" s="207">
        <f>SUM(T234:T244)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8" t="s">
        <v>80</v>
      </c>
      <c r="AT233" s="209" t="s">
        <v>72</v>
      </c>
      <c r="AU233" s="209" t="s">
        <v>80</v>
      </c>
      <c r="AY233" s="208" t="s">
        <v>214</v>
      </c>
      <c r="BK233" s="210">
        <f>SUM(BK234:BK244)</f>
        <v>0</v>
      </c>
    </row>
    <row r="234" s="2" customFormat="1" ht="16.5" customHeight="1">
      <c r="A234" s="39"/>
      <c r="B234" s="40"/>
      <c r="C234" s="213" t="s">
        <v>433</v>
      </c>
      <c r="D234" s="213" t="s">
        <v>217</v>
      </c>
      <c r="E234" s="214" t="s">
        <v>2507</v>
      </c>
      <c r="F234" s="215" t="s">
        <v>2508</v>
      </c>
      <c r="G234" s="216" t="s">
        <v>232</v>
      </c>
      <c r="H234" s="217">
        <v>1.242</v>
      </c>
      <c r="I234" s="218"/>
      <c r="J234" s="219">
        <f>ROUND(I234*H234,2)</f>
        <v>0</v>
      </c>
      <c r="K234" s="215" t="s">
        <v>221</v>
      </c>
      <c r="L234" s="45"/>
      <c r="M234" s="220" t="s">
        <v>19</v>
      </c>
      <c r="N234" s="221" t="s">
        <v>44</v>
      </c>
      <c r="O234" s="85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222</v>
      </c>
      <c r="AT234" s="224" t="s">
        <v>217</v>
      </c>
      <c r="AU234" s="224" t="s">
        <v>82</v>
      </c>
      <c r="AY234" s="18" t="s">
        <v>214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80</v>
      </c>
      <c r="BK234" s="225">
        <f>ROUND(I234*H234,2)</f>
        <v>0</v>
      </c>
      <c r="BL234" s="18" t="s">
        <v>222</v>
      </c>
      <c r="BM234" s="224" t="s">
        <v>5411</v>
      </c>
    </row>
    <row r="235" s="2" customFormat="1">
      <c r="A235" s="39"/>
      <c r="B235" s="40"/>
      <c r="C235" s="41"/>
      <c r="D235" s="226" t="s">
        <v>224</v>
      </c>
      <c r="E235" s="41"/>
      <c r="F235" s="227" t="s">
        <v>2510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224</v>
      </c>
      <c r="AU235" s="18" t="s">
        <v>82</v>
      </c>
    </row>
    <row r="236" s="2" customFormat="1">
      <c r="A236" s="39"/>
      <c r="B236" s="40"/>
      <c r="C236" s="41"/>
      <c r="D236" s="231" t="s">
        <v>226</v>
      </c>
      <c r="E236" s="41"/>
      <c r="F236" s="232" t="s">
        <v>2511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226</v>
      </c>
      <c r="AU236" s="18" t="s">
        <v>82</v>
      </c>
    </row>
    <row r="237" s="13" customFormat="1">
      <c r="A237" s="13"/>
      <c r="B237" s="233"/>
      <c r="C237" s="234"/>
      <c r="D237" s="226" t="s">
        <v>242</v>
      </c>
      <c r="E237" s="254" t="s">
        <v>19</v>
      </c>
      <c r="F237" s="235" t="s">
        <v>5412</v>
      </c>
      <c r="G237" s="234"/>
      <c r="H237" s="236">
        <v>1.242</v>
      </c>
      <c r="I237" s="237"/>
      <c r="J237" s="234"/>
      <c r="K237" s="234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242</v>
      </c>
      <c r="AU237" s="242" t="s">
        <v>82</v>
      </c>
      <c r="AV237" s="13" t="s">
        <v>82</v>
      </c>
      <c r="AW237" s="13" t="s">
        <v>35</v>
      </c>
      <c r="AX237" s="13" t="s">
        <v>73</v>
      </c>
      <c r="AY237" s="242" t="s">
        <v>214</v>
      </c>
    </row>
    <row r="238" s="2" customFormat="1" ht="21.75" customHeight="1">
      <c r="A238" s="39"/>
      <c r="B238" s="40"/>
      <c r="C238" s="213" t="s">
        <v>439</v>
      </c>
      <c r="D238" s="213" t="s">
        <v>217</v>
      </c>
      <c r="E238" s="214" t="s">
        <v>2512</v>
      </c>
      <c r="F238" s="215" t="s">
        <v>2513</v>
      </c>
      <c r="G238" s="216" t="s">
        <v>232</v>
      </c>
      <c r="H238" s="217">
        <v>18.402999999999999</v>
      </c>
      <c r="I238" s="218"/>
      <c r="J238" s="219">
        <f>ROUND(I238*H238,2)</f>
        <v>0</v>
      </c>
      <c r="K238" s="215" t="s">
        <v>221</v>
      </c>
      <c r="L238" s="45"/>
      <c r="M238" s="220" t="s">
        <v>19</v>
      </c>
      <c r="N238" s="221" t="s">
        <v>44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222</v>
      </c>
      <c r="AT238" s="224" t="s">
        <v>217</v>
      </c>
      <c r="AU238" s="224" t="s">
        <v>82</v>
      </c>
      <c r="AY238" s="18" t="s">
        <v>214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80</v>
      </c>
      <c r="BK238" s="225">
        <f>ROUND(I238*H238,2)</f>
        <v>0</v>
      </c>
      <c r="BL238" s="18" t="s">
        <v>222</v>
      </c>
      <c r="BM238" s="224" t="s">
        <v>5413</v>
      </c>
    </row>
    <row r="239" s="2" customFormat="1">
      <c r="A239" s="39"/>
      <c r="B239" s="40"/>
      <c r="C239" s="41"/>
      <c r="D239" s="226" t="s">
        <v>224</v>
      </c>
      <c r="E239" s="41"/>
      <c r="F239" s="227" t="s">
        <v>2515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224</v>
      </c>
      <c r="AU239" s="18" t="s">
        <v>82</v>
      </c>
    </row>
    <row r="240" s="2" customFormat="1">
      <c r="A240" s="39"/>
      <c r="B240" s="40"/>
      <c r="C240" s="41"/>
      <c r="D240" s="231" t="s">
        <v>226</v>
      </c>
      <c r="E240" s="41"/>
      <c r="F240" s="232" t="s">
        <v>2516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226</v>
      </c>
      <c r="AU240" s="18" t="s">
        <v>82</v>
      </c>
    </row>
    <row r="241" s="13" customFormat="1">
      <c r="A241" s="13"/>
      <c r="B241" s="233"/>
      <c r="C241" s="234"/>
      <c r="D241" s="226" t="s">
        <v>242</v>
      </c>
      <c r="E241" s="254" t="s">
        <v>19</v>
      </c>
      <c r="F241" s="235" t="s">
        <v>5414</v>
      </c>
      <c r="G241" s="234"/>
      <c r="H241" s="236">
        <v>18.402999999999999</v>
      </c>
      <c r="I241" s="237"/>
      <c r="J241" s="234"/>
      <c r="K241" s="234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242</v>
      </c>
      <c r="AU241" s="242" t="s">
        <v>82</v>
      </c>
      <c r="AV241" s="13" t="s">
        <v>82</v>
      </c>
      <c r="AW241" s="13" t="s">
        <v>35</v>
      </c>
      <c r="AX241" s="13" t="s">
        <v>73</v>
      </c>
      <c r="AY241" s="242" t="s">
        <v>214</v>
      </c>
    </row>
    <row r="242" s="2" customFormat="1" ht="16.5" customHeight="1">
      <c r="A242" s="39"/>
      <c r="B242" s="40"/>
      <c r="C242" s="213" t="s">
        <v>443</v>
      </c>
      <c r="D242" s="213" t="s">
        <v>217</v>
      </c>
      <c r="E242" s="214" t="s">
        <v>2517</v>
      </c>
      <c r="F242" s="215" t="s">
        <v>2518</v>
      </c>
      <c r="G242" s="216" t="s">
        <v>232</v>
      </c>
      <c r="H242" s="217">
        <v>18.337</v>
      </c>
      <c r="I242" s="218"/>
      <c r="J242" s="219">
        <f>ROUND(I242*H242,2)</f>
        <v>0</v>
      </c>
      <c r="K242" s="215" t="s">
        <v>221</v>
      </c>
      <c r="L242" s="45"/>
      <c r="M242" s="220" t="s">
        <v>19</v>
      </c>
      <c r="N242" s="221" t="s">
        <v>44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222</v>
      </c>
      <c r="AT242" s="224" t="s">
        <v>217</v>
      </c>
      <c r="AU242" s="224" t="s">
        <v>82</v>
      </c>
      <c r="AY242" s="18" t="s">
        <v>214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80</v>
      </c>
      <c r="BK242" s="225">
        <f>ROUND(I242*H242,2)</f>
        <v>0</v>
      </c>
      <c r="BL242" s="18" t="s">
        <v>222</v>
      </c>
      <c r="BM242" s="224" t="s">
        <v>5415</v>
      </c>
    </row>
    <row r="243" s="2" customFormat="1">
      <c r="A243" s="39"/>
      <c r="B243" s="40"/>
      <c r="C243" s="41"/>
      <c r="D243" s="226" t="s">
        <v>224</v>
      </c>
      <c r="E243" s="41"/>
      <c r="F243" s="227" t="s">
        <v>2520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224</v>
      </c>
      <c r="AU243" s="18" t="s">
        <v>82</v>
      </c>
    </row>
    <row r="244" s="2" customFormat="1">
      <c r="A244" s="39"/>
      <c r="B244" s="40"/>
      <c r="C244" s="41"/>
      <c r="D244" s="231" t="s">
        <v>226</v>
      </c>
      <c r="E244" s="41"/>
      <c r="F244" s="232" t="s">
        <v>2521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226</v>
      </c>
      <c r="AU244" s="18" t="s">
        <v>82</v>
      </c>
    </row>
    <row r="245" s="12" customFormat="1" ht="25.92" customHeight="1">
      <c r="A245" s="12"/>
      <c r="B245" s="197"/>
      <c r="C245" s="198"/>
      <c r="D245" s="199" t="s">
        <v>72</v>
      </c>
      <c r="E245" s="200" t="s">
        <v>244</v>
      </c>
      <c r="F245" s="200" t="s">
        <v>245</v>
      </c>
      <c r="G245" s="198"/>
      <c r="H245" s="198"/>
      <c r="I245" s="201"/>
      <c r="J245" s="202">
        <f>BK245</f>
        <v>0</v>
      </c>
      <c r="K245" s="198"/>
      <c r="L245" s="203"/>
      <c r="M245" s="204"/>
      <c r="N245" s="205"/>
      <c r="O245" s="205"/>
      <c r="P245" s="206">
        <f>P246+P259</f>
        <v>0</v>
      </c>
      <c r="Q245" s="205"/>
      <c r="R245" s="206">
        <f>R246+R259</f>
        <v>0.0078624000000000003</v>
      </c>
      <c r="S245" s="205"/>
      <c r="T245" s="207">
        <f>T246+T259</f>
        <v>0.0025200000000000001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8" t="s">
        <v>82</v>
      </c>
      <c r="AT245" s="209" t="s">
        <v>72</v>
      </c>
      <c r="AU245" s="209" t="s">
        <v>73</v>
      </c>
      <c r="AY245" s="208" t="s">
        <v>214</v>
      </c>
      <c r="BK245" s="210">
        <f>BK246+BK259</f>
        <v>0</v>
      </c>
    </row>
    <row r="246" s="12" customFormat="1" ht="22.8" customHeight="1">
      <c r="A246" s="12"/>
      <c r="B246" s="197"/>
      <c r="C246" s="198"/>
      <c r="D246" s="199" t="s">
        <v>72</v>
      </c>
      <c r="E246" s="211" t="s">
        <v>246</v>
      </c>
      <c r="F246" s="211" t="s">
        <v>247</v>
      </c>
      <c r="G246" s="198"/>
      <c r="H246" s="198"/>
      <c r="I246" s="201"/>
      <c r="J246" s="212">
        <f>BK246</f>
        <v>0</v>
      </c>
      <c r="K246" s="198"/>
      <c r="L246" s="203"/>
      <c r="M246" s="204"/>
      <c r="N246" s="205"/>
      <c r="O246" s="205"/>
      <c r="P246" s="206">
        <f>SUM(P247:P258)</f>
        <v>0</v>
      </c>
      <c r="Q246" s="205"/>
      <c r="R246" s="206">
        <f>SUM(R247:R258)</f>
        <v>0.0078624000000000003</v>
      </c>
      <c r="S246" s="205"/>
      <c r="T246" s="207">
        <f>SUM(T247:T258)</f>
        <v>0.0025200000000000001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8" t="s">
        <v>82</v>
      </c>
      <c r="AT246" s="209" t="s">
        <v>72</v>
      </c>
      <c r="AU246" s="209" t="s">
        <v>80</v>
      </c>
      <c r="AY246" s="208" t="s">
        <v>214</v>
      </c>
      <c r="BK246" s="210">
        <f>SUM(BK247:BK258)</f>
        <v>0</v>
      </c>
    </row>
    <row r="247" s="2" customFormat="1" ht="16.5" customHeight="1">
      <c r="A247" s="39"/>
      <c r="B247" s="40"/>
      <c r="C247" s="213" t="s">
        <v>449</v>
      </c>
      <c r="D247" s="213" t="s">
        <v>217</v>
      </c>
      <c r="E247" s="214" t="s">
        <v>5416</v>
      </c>
      <c r="F247" s="215" t="s">
        <v>5417</v>
      </c>
      <c r="G247" s="216" t="s">
        <v>220</v>
      </c>
      <c r="H247" s="217">
        <v>6</v>
      </c>
      <c r="I247" s="218"/>
      <c r="J247" s="219">
        <f>ROUND(I247*H247,2)</f>
        <v>0</v>
      </c>
      <c r="K247" s="215" t="s">
        <v>3716</v>
      </c>
      <c r="L247" s="45"/>
      <c r="M247" s="220" t="s">
        <v>19</v>
      </c>
      <c r="N247" s="221" t="s">
        <v>44</v>
      </c>
      <c r="O247" s="85"/>
      <c r="P247" s="222">
        <f>O247*H247</f>
        <v>0</v>
      </c>
      <c r="Q247" s="222">
        <v>0</v>
      </c>
      <c r="R247" s="222">
        <f>Q247*H247</f>
        <v>0</v>
      </c>
      <c r="S247" s="222">
        <v>0.00042000000000000002</v>
      </c>
      <c r="T247" s="223">
        <f>S247*H247</f>
        <v>0.0025200000000000001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250</v>
      </c>
      <c r="AT247" s="224" t="s">
        <v>217</v>
      </c>
      <c r="AU247" s="224" t="s">
        <v>82</v>
      </c>
      <c r="AY247" s="18" t="s">
        <v>214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80</v>
      </c>
      <c r="BK247" s="225">
        <f>ROUND(I247*H247,2)</f>
        <v>0</v>
      </c>
      <c r="BL247" s="18" t="s">
        <v>250</v>
      </c>
      <c r="BM247" s="224" t="s">
        <v>5418</v>
      </c>
    </row>
    <row r="248" s="2" customFormat="1">
      <c r="A248" s="39"/>
      <c r="B248" s="40"/>
      <c r="C248" s="41"/>
      <c r="D248" s="226" t="s">
        <v>224</v>
      </c>
      <c r="E248" s="41"/>
      <c r="F248" s="227" t="s">
        <v>5419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224</v>
      </c>
      <c r="AU248" s="18" t="s">
        <v>82</v>
      </c>
    </row>
    <row r="249" s="2" customFormat="1">
      <c r="A249" s="39"/>
      <c r="B249" s="40"/>
      <c r="C249" s="41"/>
      <c r="D249" s="231" t="s">
        <v>226</v>
      </c>
      <c r="E249" s="41"/>
      <c r="F249" s="232" t="s">
        <v>5420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226</v>
      </c>
      <c r="AU249" s="18" t="s">
        <v>82</v>
      </c>
    </row>
    <row r="250" s="2" customFormat="1" ht="21.75" customHeight="1">
      <c r="A250" s="39"/>
      <c r="B250" s="40"/>
      <c r="C250" s="213" t="s">
        <v>455</v>
      </c>
      <c r="D250" s="213" t="s">
        <v>217</v>
      </c>
      <c r="E250" s="214" t="s">
        <v>5421</v>
      </c>
      <c r="F250" s="215" t="s">
        <v>5422</v>
      </c>
      <c r="G250" s="216" t="s">
        <v>220</v>
      </c>
      <c r="H250" s="217">
        <v>6</v>
      </c>
      <c r="I250" s="218"/>
      <c r="J250" s="219">
        <f>ROUND(I250*H250,2)</f>
        <v>0</v>
      </c>
      <c r="K250" s="215" t="s">
        <v>3716</v>
      </c>
      <c r="L250" s="45"/>
      <c r="M250" s="220" t="s">
        <v>19</v>
      </c>
      <c r="N250" s="221" t="s">
        <v>44</v>
      </c>
      <c r="O250" s="85"/>
      <c r="P250" s="222">
        <f>O250*H250</f>
        <v>0</v>
      </c>
      <c r="Q250" s="222">
        <v>0.00027</v>
      </c>
      <c r="R250" s="222">
        <f>Q250*H250</f>
        <v>0.0016199999999999999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250</v>
      </c>
      <c r="AT250" s="224" t="s">
        <v>217</v>
      </c>
      <c r="AU250" s="224" t="s">
        <v>82</v>
      </c>
      <c r="AY250" s="18" t="s">
        <v>214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80</v>
      </c>
      <c r="BK250" s="225">
        <f>ROUND(I250*H250,2)</f>
        <v>0</v>
      </c>
      <c r="BL250" s="18" t="s">
        <v>250</v>
      </c>
      <c r="BM250" s="224" t="s">
        <v>5423</v>
      </c>
    </row>
    <row r="251" s="2" customFormat="1">
      <c r="A251" s="39"/>
      <c r="B251" s="40"/>
      <c r="C251" s="41"/>
      <c r="D251" s="226" t="s">
        <v>224</v>
      </c>
      <c r="E251" s="41"/>
      <c r="F251" s="227" t="s">
        <v>5424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224</v>
      </c>
      <c r="AU251" s="18" t="s">
        <v>82</v>
      </c>
    </row>
    <row r="252" s="2" customFormat="1">
      <c r="A252" s="39"/>
      <c r="B252" s="40"/>
      <c r="C252" s="41"/>
      <c r="D252" s="231" t="s">
        <v>226</v>
      </c>
      <c r="E252" s="41"/>
      <c r="F252" s="232" t="s">
        <v>5425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226</v>
      </c>
      <c r="AU252" s="18" t="s">
        <v>82</v>
      </c>
    </row>
    <row r="253" s="2" customFormat="1" ht="16.5" customHeight="1">
      <c r="A253" s="39"/>
      <c r="B253" s="40"/>
      <c r="C253" s="243" t="s">
        <v>459</v>
      </c>
      <c r="D253" s="243" t="s">
        <v>254</v>
      </c>
      <c r="E253" s="244" t="s">
        <v>5426</v>
      </c>
      <c r="F253" s="245" t="s">
        <v>5427</v>
      </c>
      <c r="G253" s="246" t="s">
        <v>220</v>
      </c>
      <c r="H253" s="247">
        <v>6.1200000000000001</v>
      </c>
      <c r="I253" s="248"/>
      <c r="J253" s="249">
        <f>ROUND(I253*H253,2)</f>
        <v>0</v>
      </c>
      <c r="K253" s="245" t="s">
        <v>3716</v>
      </c>
      <c r="L253" s="250"/>
      <c r="M253" s="251" t="s">
        <v>19</v>
      </c>
      <c r="N253" s="252" t="s">
        <v>44</v>
      </c>
      <c r="O253" s="85"/>
      <c r="P253" s="222">
        <f>O253*H253</f>
        <v>0</v>
      </c>
      <c r="Q253" s="222">
        <v>0.0010200000000000001</v>
      </c>
      <c r="R253" s="222">
        <f>Q253*H253</f>
        <v>0.0062424000000000004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257</v>
      </c>
      <c r="AT253" s="224" t="s">
        <v>254</v>
      </c>
      <c r="AU253" s="224" t="s">
        <v>82</v>
      </c>
      <c r="AY253" s="18" t="s">
        <v>214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80</v>
      </c>
      <c r="BK253" s="225">
        <f>ROUND(I253*H253,2)</f>
        <v>0</v>
      </c>
      <c r="BL253" s="18" t="s">
        <v>250</v>
      </c>
      <c r="BM253" s="224" t="s">
        <v>5428</v>
      </c>
    </row>
    <row r="254" s="2" customFormat="1">
      <c r="A254" s="39"/>
      <c r="B254" s="40"/>
      <c r="C254" s="41"/>
      <c r="D254" s="226" t="s">
        <v>224</v>
      </c>
      <c r="E254" s="41"/>
      <c r="F254" s="227" t="s">
        <v>5427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224</v>
      </c>
      <c r="AU254" s="18" t="s">
        <v>82</v>
      </c>
    </row>
    <row r="255" s="13" customFormat="1">
      <c r="A255" s="13"/>
      <c r="B255" s="233"/>
      <c r="C255" s="234"/>
      <c r="D255" s="226" t="s">
        <v>242</v>
      </c>
      <c r="E255" s="234"/>
      <c r="F255" s="235" t="s">
        <v>5429</v>
      </c>
      <c r="G255" s="234"/>
      <c r="H255" s="236">
        <v>6.1200000000000001</v>
      </c>
      <c r="I255" s="237"/>
      <c r="J255" s="234"/>
      <c r="K255" s="234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242</v>
      </c>
      <c r="AU255" s="242" t="s">
        <v>82</v>
      </c>
      <c r="AV255" s="13" t="s">
        <v>82</v>
      </c>
      <c r="AW255" s="13" t="s">
        <v>4</v>
      </c>
      <c r="AX255" s="13" t="s">
        <v>80</v>
      </c>
      <c r="AY255" s="242" t="s">
        <v>214</v>
      </c>
    </row>
    <row r="256" s="2" customFormat="1" ht="16.5" customHeight="1">
      <c r="A256" s="39"/>
      <c r="B256" s="40"/>
      <c r="C256" s="213" t="s">
        <v>464</v>
      </c>
      <c r="D256" s="213" t="s">
        <v>217</v>
      </c>
      <c r="E256" s="214" t="s">
        <v>339</v>
      </c>
      <c r="F256" s="215" t="s">
        <v>340</v>
      </c>
      <c r="G256" s="216" t="s">
        <v>232</v>
      </c>
      <c r="H256" s="217">
        <v>0.0080000000000000002</v>
      </c>
      <c r="I256" s="218"/>
      <c r="J256" s="219">
        <f>ROUND(I256*H256,2)</f>
        <v>0</v>
      </c>
      <c r="K256" s="215" t="s">
        <v>3716</v>
      </c>
      <c r="L256" s="45"/>
      <c r="M256" s="220" t="s">
        <v>19</v>
      </c>
      <c r="N256" s="221" t="s">
        <v>44</v>
      </c>
      <c r="O256" s="85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250</v>
      </c>
      <c r="AT256" s="224" t="s">
        <v>217</v>
      </c>
      <c r="AU256" s="224" t="s">
        <v>82</v>
      </c>
      <c r="AY256" s="18" t="s">
        <v>214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80</v>
      </c>
      <c r="BK256" s="225">
        <f>ROUND(I256*H256,2)</f>
        <v>0</v>
      </c>
      <c r="BL256" s="18" t="s">
        <v>250</v>
      </c>
      <c r="BM256" s="224" t="s">
        <v>5430</v>
      </c>
    </row>
    <row r="257" s="2" customFormat="1">
      <c r="A257" s="39"/>
      <c r="B257" s="40"/>
      <c r="C257" s="41"/>
      <c r="D257" s="226" t="s">
        <v>224</v>
      </c>
      <c r="E257" s="41"/>
      <c r="F257" s="227" t="s">
        <v>342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224</v>
      </c>
      <c r="AU257" s="18" t="s">
        <v>82</v>
      </c>
    </row>
    <row r="258" s="2" customFormat="1">
      <c r="A258" s="39"/>
      <c r="B258" s="40"/>
      <c r="C258" s="41"/>
      <c r="D258" s="231" t="s">
        <v>226</v>
      </c>
      <c r="E258" s="41"/>
      <c r="F258" s="232" t="s">
        <v>5431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226</v>
      </c>
      <c r="AU258" s="18" t="s">
        <v>82</v>
      </c>
    </row>
    <row r="259" s="12" customFormat="1" ht="22.8" customHeight="1">
      <c r="A259" s="12"/>
      <c r="B259" s="197"/>
      <c r="C259" s="198"/>
      <c r="D259" s="199" t="s">
        <v>72</v>
      </c>
      <c r="E259" s="211" t="s">
        <v>3407</v>
      </c>
      <c r="F259" s="211" t="s">
        <v>3408</v>
      </c>
      <c r="G259" s="198"/>
      <c r="H259" s="198"/>
      <c r="I259" s="201"/>
      <c r="J259" s="212">
        <f>BK259</f>
        <v>0</v>
      </c>
      <c r="K259" s="198"/>
      <c r="L259" s="203"/>
      <c r="M259" s="204"/>
      <c r="N259" s="205"/>
      <c r="O259" s="205"/>
      <c r="P259" s="206">
        <f>SUM(P260:P267)</f>
        <v>0</v>
      </c>
      <c r="Q259" s="205"/>
      <c r="R259" s="206">
        <f>SUM(R260:R267)</f>
        <v>0</v>
      </c>
      <c r="S259" s="205"/>
      <c r="T259" s="207">
        <f>SUM(T260:T267)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8" t="s">
        <v>222</v>
      </c>
      <c r="AT259" s="209" t="s">
        <v>72</v>
      </c>
      <c r="AU259" s="209" t="s">
        <v>80</v>
      </c>
      <c r="AY259" s="208" t="s">
        <v>214</v>
      </c>
      <c r="BK259" s="210">
        <f>SUM(BK260:BK267)</f>
        <v>0</v>
      </c>
    </row>
    <row r="260" s="2" customFormat="1" ht="16.5" customHeight="1">
      <c r="A260" s="39"/>
      <c r="B260" s="40"/>
      <c r="C260" s="213" t="s">
        <v>470</v>
      </c>
      <c r="D260" s="213" t="s">
        <v>217</v>
      </c>
      <c r="E260" s="214" t="s">
        <v>3431</v>
      </c>
      <c r="F260" s="215" t="s">
        <v>3432</v>
      </c>
      <c r="G260" s="216" t="s">
        <v>424</v>
      </c>
      <c r="H260" s="217">
        <v>2</v>
      </c>
      <c r="I260" s="218"/>
      <c r="J260" s="219">
        <f>ROUND(I260*H260,2)</f>
        <v>0</v>
      </c>
      <c r="K260" s="215" t="s">
        <v>19</v>
      </c>
      <c r="L260" s="45"/>
      <c r="M260" s="220" t="s">
        <v>19</v>
      </c>
      <c r="N260" s="221" t="s">
        <v>44</v>
      </c>
      <c r="O260" s="85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80</v>
      </c>
      <c r="AT260" s="224" t="s">
        <v>217</v>
      </c>
      <c r="AU260" s="224" t="s">
        <v>82</v>
      </c>
      <c r="AY260" s="18" t="s">
        <v>214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80</v>
      </c>
      <c r="BK260" s="225">
        <f>ROUND(I260*H260,2)</f>
        <v>0</v>
      </c>
      <c r="BL260" s="18" t="s">
        <v>80</v>
      </c>
      <c r="BM260" s="224" t="s">
        <v>5432</v>
      </c>
    </row>
    <row r="261" s="2" customFormat="1">
      <c r="A261" s="39"/>
      <c r="B261" s="40"/>
      <c r="C261" s="41"/>
      <c r="D261" s="226" t="s">
        <v>224</v>
      </c>
      <c r="E261" s="41"/>
      <c r="F261" s="227" t="s">
        <v>5433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224</v>
      </c>
      <c r="AU261" s="18" t="s">
        <v>82</v>
      </c>
    </row>
    <row r="262" s="2" customFormat="1" ht="16.5" customHeight="1">
      <c r="A262" s="39"/>
      <c r="B262" s="40"/>
      <c r="C262" s="213" t="s">
        <v>476</v>
      </c>
      <c r="D262" s="213" t="s">
        <v>217</v>
      </c>
      <c r="E262" s="214" t="s">
        <v>3435</v>
      </c>
      <c r="F262" s="215" t="s">
        <v>3436</v>
      </c>
      <c r="G262" s="216" t="s">
        <v>424</v>
      </c>
      <c r="H262" s="217">
        <v>2</v>
      </c>
      <c r="I262" s="218"/>
      <c r="J262" s="219">
        <f>ROUND(I262*H262,2)</f>
        <v>0</v>
      </c>
      <c r="K262" s="215" t="s">
        <v>19</v>
      </c>
      <c r="L262" s="45"/>
      <c r="M262" s="220" t="s">
        <v>19</v>
      </c>
      <c r="N262" s="221" t="s">
        <v>44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80</v>
      </c>
      <c r="AT262" s="224" t="s">
        <v>217</v>
      </c>
      <c r="AU262" s="224" t="s">
        <v>82</v>
      </c>
      <c r="AY262" s="18" t="s">
        <v>214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80</v>
      </c>
      <c r="BK262" s="225">
        <f>ROUND(I262*H262,2)</f>
        <v>0</v>
      </c>
      <c r="BL262" s="18" t="s">
        <v>80</v>
      </c>
      <c r="BM262" s="224" t="s">
        <v>5434</v>
      </c>
    </row>
    <row r="263" s="2" customFormat="1">
      <c r="A263" s="39"/>
      <c r="B263" s="40"/>
      <c r="C263" s="41"/>
      <c r="D263" s="226" t="s">
        <v>224</v>
      </c>
      <c r="E263" s="41"/>
      <c r="F263" s="227" t="s">
        <v>3436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224</v>
      </c>
      <c r="AU263" s="18" t="s">
        <v>82</v>
      </c>
    </row>
    <row r="264" s="2" customFormat="1" ht="16.5" customHeight="1">
      <c r="A264" s="39"/>
      <c r="B264" s="40"/>
      <c r="C264" s="213" t="s">
        <v>482</v>
      </c>
      <c r="D264" s="213" t="s">
        <v>217</v>
      </c>
      <c r="E264" s="214" t="s">
        <v>3442</v>
      </c>
      <c r="F264" s="215" t="s">
        <v>3443</v>
      </c>
      <c r="G264" s="216" t="s">
        <v>424</v>
      </c>
      <c r="H264" s="217">
        <v>2</v>
      </c>
      <c r="I264" s="218"/>
      <c r="J264" s="219">
        <f>ROUND(I264*H264,2)</f>
        <v>0</v>
      </c>
      <c r="K264" s="215" t="s">
        <v>19</v>
      </c>
      <c r="L264" s="45"/>
      <c r="M264" s="220" t="s">
        <v>19</v>
      </c>
      <c r="N264" s="221" t="s">
        <v>44</v>
      </c>
      <c r="O264" s="85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80</v>
      </c>
      <c r="AT264" s="224" t="s">
        <v>217</v>
      </c>
      <c r="AU264" s="224" t="s">
        <v>82</v>
      </c>
      <c r="AY264" s="18" t="s">
        <v>214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80</v>
      </c>
      <c r="BK264" s="225">
        <f>ROUND(I264*H264,2)</f>
        <v>0</v>
      </c>
      <c r="BL264" s="18" t="s">
        <v>80</v>
      </c>
      <c r="BM264" s="224" t="s">
        <v>5435</v>
      </c>
    </row>
    <row r="265" s="2" customFormat="1">
      <c r="A265" s="39"/>
      <c r="B265" s="40"/>
      <c r="C265" s="41"/>
      <c r="D265" s="226" t="s">
        <v>224</v>
      </c>
      <c r="E265" s="41"/>
      <c r="F265" s="227" t="s">
        <v>5436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224</v>
      </c>
      <c r="AU265" s="18" t="s">
        <v>82</v>
      </c>
    </row>
    <row r="266" s="2" customFormat="1" ht="16.5" customHeight="1">
      <c r="A266" s="39"/>
      <c r="B266" s="40"/>
      <c r="C266" s="213" t="s">
        <v>488</v>
      </c>
      <c r="D266" s="213" t="s">
        <v>217</v>
      </c>
      <c r="E266" s="214" t="s">
        <v>3450</v>
      </c>
      <c r="F266" s="215" t="s">
        <v>3451</v>
      </c>
      <c r="G266" s="216" t="s">
        <v>424</v>
      </c>
      <c r="H266" s="217">
        <v>2</v>
      </c>
      <c r="I266" s="218"/>
      <c r="J266" s="219">
        <f>ROUND(I266*H266,2)</f>
        <v>0</v>
      </c>
      <c r="K266" s="215" t="s">
        <v>19</v>
      </c>
      <c r="L266" s="45"/>
      <c r="M266" s="220" t="s">
        <v>19</v>
      </c>
      <c r="N266" s="221" t="s">
        <v>44</v>
      </c>
      <c r="O266" s="85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80</v>
      </c>
      <c r="AT266" s="224" t="s">
        <v>217</v>
      </c>
      <c r="AU266" s="224" t="s">
        <v>82</v>
      </c>
      <c r="AY266" s="18" t="s">
        <v>214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80</v>
      </c>
      <c r="BK266" s="225">
        <f>ROUND(I266*H266,2)</f>
        <v>0</v>
      </c>
      <c r="BL266" s="18" t="s">
        <v>80</v>
      </c>
      <c r="BM266" s="224" t="s">
        <v>5437</v>
      </c>
    </row>
    <row r="267" s="2" customFormat="1">
      <c r="A267" s="39"/>
      <c r="B267" s="40"/>
      <c r="C267" s="41"/>
      <c r="D267" s="226" t="s">
        <v>224</v>
      </c>
      <c r="E267" s="41"/>
      <c r="F267" s="227" t="s">
        <v>3451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224</v>
      </c>
      <c r="AU267" s="18" t="s">
        <v>82</v>
      </c>
    </row>
    <row r="268" s="12" customFormat="1" ht="25.92" customHeight="1">
      <c r="A268" s="12"/>
      <c r="B268" s="197"/>
      <c r="C268" s="198"/>
      <c r="D268" s="199" t="s">
        <v>72</v>
      </c>
      <c r="E268" s="200" t="s">
        <v>254</v>
      </c>
      <c r="F268" s="200" t="s">
        <v>591</v>
      </c>
      <c r="G268" s="198"/>
      <c r="H268" s="198"/>
      <c r="I268" s="201"/>
      <c r="J268" s="202">
        <f>BK268</f>
        <v>0</v>
      </c>
      <c r="K268" s="198"/>
      <c r="L268" s="203"/>
      <c r="M268" s="204"/>
      <c r="N268" s="205"/>
      <c r="O268" s="205"/>
      <c r="P268" s="206">
        <f>P269</f>
        <v>0</v>
      </c>
      <c r="Q268" s="205"/>
      <c r="R268" s="206">
        <f>R269</f>
        <v>0.65074999999999983</v>
      </c>
      <c r="S268" s="205"/>
      <c r="T268" s="207">
        <f>T269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8" t="s">
        <v>236</v>
      </c>
      <c r="AT268" s="209" t="s">
        <v>72</v>
      </c>
      <c r="AU268" s="209" t="s">
        <v>73</v>
      </c>
      <c r="AY268" s="208" t="s">
        <v>214</v>
      </c>
      <c r="BK268" s="210">
        <f>BK269</f>
        <v>0</v>
      </c>
    </row>
    <row r="269" s="12" customFormat="1" ht="22.8" customHeight="1">
      <c r="A269" s="12"/>
      <c r="B269" s="197"/>
      <c r="C269" s="198"/>
      <c r="D269" s="199" t="s">
        <v>72</v>
      </c>
      <c r="E269" s="211" t="s">
        <v>592</v>
      </c>
      <c r="F269" s="211" t="s">
        <v>593</v>
      </c>
      <c r="G269" s="198"/>
      <c r="H269" s="198"/>
      <c r="I269" s="201"/>
      <c r="J269" s="212">
        <f>BK269</f>
        <v>0</v>
      </c>
      <c r="K269" s="198"/>
      <c r="L269" s="203"/>
      <c r="M269" s="204"/>
      <c r="N269" s="205"/>
      <c r="O269" s="205"/>
      <c r="P269" s="206">
        <f>SUM(P270:P291)</f>
        <v>0</v>
      </c>
      <c r="Q269" s="205"/>
      <c r="R269" s="206">
        <f>SUM(R270:R291)</f>
        <v>0.65074999999999983</v>
      </c>
      <c r="S269" s="205"/>
      <c r="T269" s="207">
        <f>SUM(T270:T291)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8" t="s">
        <v>236</v>
      </c>
      <c r="AT269" s="209" t="s">
        <v>72</v>
      </c>
      <c r="AU269" s="209" t="s">
        <v>80</v>
      </c>
      <c r="AY269" s="208" t="s">
        <v>214</v>
      </c>
      <c r="BK269" s="210">
        <f>SUM(BK270:BK291)</f>
        <v>0</v>
      </c>
    </row>
    <row r="270" s="2" customFormat="1" ht="16.5" customHeight="1">
      <c r="A270" s="39"/>
      <c r="B270" s="40"/>
      <c r="C270" s="213" t="s">
        <v>493</v>
      </c>
      <c r="D270" s="213" t="s">
        <v>217</v>
      </c>
      <c r="E270" s="214" t="s">
        <v>695</v>
      </c>
      <c r="F270" s="215" t="s">
        <v>696</v>
      </c>
      <c r="G270" s="216" t="s">
        <v>220</v>
      </c>
      <c r="H270" s="217">
        <v>78</v>
      </c>
      <c r="I270" s="218"/>
      <c r="J270" s="219">
        <f>ROUND(I270*H270,2)</f>
        <v>0</v>
      </c>
      <c r="K270" s="215" t="s">
        <v>221</v>
      </c>
      <c r="L270" s="45"/>
      <c r="M270" s="220" t="s">
        <v>19</v>
      </c>
      <c r="N270" s="221" t="s">
        <v>44</v>
      </c>
      <c r="O270" s="85"/>
      <c r="P270" s="222">
        <f>O270*H270</f>
        <v>0</v>
      </c>
      <c r="Q270" s="222">
        <v>2.0000000000000002E-05</v>
      </c>
      <c r="R270" s="222">
        <f>Q270*H270</f>
        <v>0.0015600000000000002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334</v>
      </c>
      <c r="AT270" s="224" t="s">
        <v>217</v>
      </c>
      <c r="AU270" s="224" t="s">
        <v>82</v>
      </c>
      <c r="AY270" s="18" t="s">
        <v>214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80</v>
      </c>
      <c r="BK270" s="225">
        <f>ROUND(I270*H270,2)</f>
        <v>0</v>
      </c>
      <c r="BL270" s="18" t="s">
        <v>334</v>
      </c>
      <c r="BM270" s="224" t="s">
        <v>5438</v>
      </c>
    </row>
    <row r="271" s="2" customFormat="1">
      <c r="A271" s="39"/>
      <c r="B271" s="40"/>
      <c r="C271" s="41"/>
      <c r="D271" s="226" t="s">
        <v>224</v>
      </c>
      <c r="E271" s="41"/>
      <c r="F271" s="227" t="s">
        <v>698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224</v>
      </c>
      <c r="AU271" s="18" t="s">
        <v>82</v>
      </c>
    </row>
    <row r="272" s="2" customFormat="1">
      <c r="A272" s="39"/>
      <c r="B272" s="40"/>
      <c r="C272" s="41"/>
      <c r="D272" s="231" t="s">
        <v>226</v>
      </c>
      <c r="E272" s="41"/>
      <c r="F272" s="232" t="s">
        <v>699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226</v>
      </c>
      <c r="AU272" s="18" t="s">
        <v>82</v>
      </c>
    </row>
    <row r="273" s="2" customFormat="1" ht="24.15" customHeight="1">
      <c r="A273" s="39"/>
      <c r="B273" s="40"/>
      <c r="C273" s="243" t="s">
        <v>501</v>
      </c>
      <c r="D273" s="243" t="s">
        <v>254</v>
      </c>
      <c r="E273" s="244" t="s">
        <v>5439</v>
      </c>
      <c r="F273" s="245" t="s">
        <v>5440</v>
      </c>
      <c r="G273" s="246" t="s">
        <v>220</v>
      </c>
      <c r="H273" s="247">
        <v>36</v>
      </c>
      <c r="I273" s="248"/>
      <c r="J273" s="249">
        <f>ROUND(I273*H273,2)</f>
        <v>0</v>
      </c>
      <c r="K273" s="245" t="s">
        <v>19</v>
      </c>
      <c r="L273" s="250"/>
      <c r="M273" s="251" t="s">
        <v>19</v>
      </c>
      <c r="N273" s="252" t="s">
        <v>44</v>
      </c>
      <c r="O273" s="85"/>
      <c r="P273" s="222">
        <f>O273*H273</f>
        <v>0</v>
      </c>
      <c r="Q273" s="222">
        <v>0.015480000000000001</v>
      </c>
      <c r="R273" s="222">
        <f>Q273*H273</f>
        <v>0.55728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686</v>
      </c>
      <c r="AT273" s="224" t="s">
        <v>254</v>
      </c>
      <c r="AU273" s="224" t="s">
        <v>82</v>
      </c>
      <c r="AY273" s="18" t="s">
        <v>214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80</v>
      </c>
      <c r="BK273" s="225">
        <f>ROUND(I273*H273,2)</f>
        <v>0</v>
      </c>
      <c r="BL273" s="18" t="s">
        <v>686</v>
      </c>
      <c r="BM273" s="224" t="s">
        <v>5441</v>
      </c>
    </row>
    <row r="274" s="2" customFormat="1">
      <c r="A274" s="39"/>
      <c r="B274" s="40"/>
      <c r="C274" s="41"/>
      <c r="D274" s="226" t="s">
        <v>224</v>
      </c>
      <c r="E274" s="41"/>
      <c r="F274" s="227" t="s">
        <v>5440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224</v>
      </c>
      <c r="AU274" s="18" t="s">
        <v>82</v>
      </c>
    </row>
    <row r="275" s="13" customFormat="1">
      <c r="A275" s="13"/>
      <c r="B275" s="233"/>
      <c r="C275" s="234"/>
      <c r="D275" s="226" t="s">
        <v>242</v>
      </c>
      <c r="E275" s="234"/>
      <c r="F275" s="235" t="s">
        <v>5442</v>
      </c>
      <c r="G275" s="234"/>
      <c r="H275" s="236">
        <v>36</v>
      </c>
      <c r="I275" s="237"/>
      <c r="J275" s="234"/>
      <c r="K275" s="234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242</v>
      </c>
      <c r="AU275" s="242" t="s">
        <v>82</v>
      </c>
      <c r="AV275" s="13" t="s">
        <v>82</v>
      </c>
      <c r="AW275" s="13" t="s">
        <v>4</v>
      </c>
      <c r="AX275" s="13" t="s">
        <v>80</v>
      </c>
      <c r="AY275" s="242" t="s">
        <v>214</v>
      </c>
    </row>
    <row r="276" s="2" customFormat="1" ht="16.5" customHeight="1">
      <c r="A276" s="39"/>
      <c r="B276" s="40"/>
      <c r="C276" s="243" t="s">
        <v>510</v>
      </c>
      <c r="D276" s="243" t="s">
        <v>254</v>
      </c>
      <c r="E276" s="244" t="s">
        <v>3908</v>
      </c>
      <c r="F276" s="245" t="s">
        <v>3909</v>
      </c>
      <c r="G276" s="246" t="s">
        <v>220</v>
      </c>
      <c r="H276" s="247">
        <v>6</v>
      </c>
      <c r="I276" s="248"/>
      <c r="J276" s="249">
        <f>ROUND(I276*H276,2)</f>
        <v>0</v>
      </c>
      <c r="K276" s="245" t="s">
        <v>221</v>
      </c>
      <c r="L276" s="250"/>
      <c r="M276" s="251" t="s">
        <v>19</v>
      </c>
      <c r="N276" s="252" t="s">
        <v>44</v>
      </c>
      <c r="O276" s="85"/>
      <c r="P276" s="222">
        <f>O276*H276</f>
        <v>0</v>
      </c>
      <c r="Q276" s="222">
        <v>0.0059500000000000004</v>
      </c>
      <c r="R276" s="222">
        <f>Q276*H276</f>
        <v>0.035700000000000003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686</v>
      </c>
      <c r="AT276" s="224" t="s">
        <v>254</v>
      </c>
      <c r="AU276" s="224" t="s">
        <v>82</v>
      </c>
      <c r="AY276" s="18" t="s">
        <v>214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80</v>
      </c>
      <c r="BK276" s="225">
        <f>ROUND(I276*H276,2)</f>
        <v>0</v>
      </c>
      <c r="BL276" s="18" t="s">
        <v>686</v>
      </c>
      <c r="BM276" s="224" t="s">
        <v>5443</v>
      </c>
    </row>
    <row r="277" s="2" customFormat="1">
      <c r="A277" s="39"/>
      <c r="B277" s="40"/>
      <c r="C277" s="41"/>
      <c r="D277" s="226" t="s">
        <v>224</v>
      </c>
      <c r="E277" s="41"/>
      <c r="F277" s="227" t="s">
        <v>3909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224</v>
      </c>
      <c r="AU277" s="18" t="s">
        <v>82</v>
      </c>
    </row>
    <row r="278" s="2" customFormat="1" ht="24.15" customHeight="1">
      <c r="A278" s="39"/>
      <c r="B278" s="40"/>
      <c r="C278" s="243" t="s">
        <v>514</v>
      </c>
      <c r="D278" s="243" t="s">
        <v>254</v>
      </c>
      <c r="E278" s="244" t="s">
        <v>4110</v>
      </c>
      <c r="F278" s="245" t="s">
        <v>5444</v>
      </c>
      <c r="G278" s="246" t="s">
        <v>1275</v>
      </c>
      <c r="H278" s="247">
        <v>3</v>
      </c>
      <c r="I278" s="248"/>
      <c r="J278" s="249">
        <f>ROUND(I278*H278,2)</f>
        <v>0</v>
      </c>
      <c r="K278" s="245" t="s">
        <v>19</v>
      </c>
      <c r="L278" s="250"/>
      <c r="M278" s="251" t="s">
        <v>19</v>
      </c>
      <c r="N278" s="252" t="s">
        <v>44</v>
      </c>
      <c r="O278" s="85"/>
      <c r="P278" s="222">
        <f>O278*H278</f>
        <v>0</v>
      </c>
      <c r="Q278" s="222">
        <v>0.0025000000000000001</v>
      </c>
      <c r="R278" s="222">
        <f>Q278*H278</f>
        <v>0.0074999999999999997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604</v>
      </c>
      <c r="AT278" s="224" t="s">
        <v>254</v>
      </c>
      <c r="AU278" s="224" t="s">
        <v>82</v>
      </c>
      <c r="AY278" s="18" t="s">
        <v>214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80</v>
      </c>
      <c r="BK278" s="225">
        <f>ROUND(I278*H278,2)</f>
        <v>0</v>
      </c>
      <c r="BL278" s="18" t="s">
        <v>334</v>
      </c>
      <c r="BM278" s="224" t="s">
        <v>5445</v>
      </c>
    </row>
    <row r="279" s="2" customFormat="1">
      <c r="A279" s="39"/>
      <c r="B279" s="40"/>
      <c r="C279" s="41"/>
      <c r="D279" s="226" t="s">
        <v>224</v>
      </c>
      <c r="E279" s="41"/>
      <c r="F279" s="227" t="s">
        <v>5444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224</v>
      </c>
      <c r="AU279" s="18" t="s">
        <v>82</v>
      </c>
    </row>
    <row r="280" s="2" customFormat="1" ht="16.5" customHeight="1">
      <c r="A280" s="39"/>
      <c r="B280" s="40"/>
      <c r="C280" s="213" t="s">
        <v>520</v>
      </c>
      <c r="D280" s="213" t="s">
        <v>217</v>
      </c>
      <c r="E280" s="214" t="s">
        <v>5446</v>
      </c>
      <c r="F280" s="215" t="s">
        <v>5447</v>
      </c>
      <c r="G280" s="216" t="s">
        <v>277</v>
      </c>
      <c r="H280" s="217">
        <v>15</v>
      </c>
      <c r="I280" s="218"/>
      <c r="J280" s="219">
        <f>ROUND(I280*H280,2)</f>
        <v>0</v>
      </c>
      <c r="K280" s="215" t="s">
        <v>221</v>
      </c>
      <c r="L280" s="45"/>
      <c r="M280" s="220" t="s">
        <v>19</v>
      </c>
      <c r="N280" s="221" t="s">
        <v>44</v>
      </c>
      <c r="O280" s="85"/>
      <c r="P280" s="222">
        <f>O280*H280</f>
        <v>0</v>
      </c>
      <c r="Q280" s="222">
        <v>0.00014999999999999999</v>
      </c>
      <c r="R280" s="222">
        <f>Q280*H280</f>
        <v>0.0022499999999999998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334</v>
      </c>
      <c r="AT280" s="224" t="s">
        <v>217</v>
      </c>
      <c r="AU280" s="224" t="s">
        <v>82</v>
      </c>
      <c r="AY280" s="18" t="s">
        <v>214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80</v>
      </c>
      <c r="BK280" s="225">
        <f>ROUND(I280*H280,2)</f>
        <v>0</v>
      </c>
      <c r="BL280" s="18" t="s">
        <v>334</v>
      </c>
      <c r="BM280" s="224" t="s">
        <v>5448</v>
      </c>
    </row>
    <row r="281" s="2" customFormat="1">
      <c r="A281" s="39"/>
      <c r="B281" s="40"/>
      <c r="C281" s="41"/>
      <c r="D281" s="226" t="s">
        <v>224</v>
      </c>
      <c r="E281" s="41"/>
      <c r="F281" s="227" t="s">
        <v>5449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224</v>
      </c>
      <c r="AU281" s="18" t="s">
        <v>82</v>
      </c>
    </row>
    <row r="282" s="2" customFormat="1">
      <c r="A282" s="39"/>
      <c r="B282" s="40"/>
      <c r="C282" s="41"/>
      <c r="D282" s="231" t="s">
        <v>226</v>
      </c>
      <c r="E282" s="41"/>
      <c r="F282" s="232" t="s">
        <v>5450</v>
      </c>
      <c r="G282" s="41"/>
      <c r="H282" s="41"/>
      <c r="I282" s="228"/>
      <c r="J282" s="41"/>
      <c r="K282" s="41"/>
      <c r="L282" s="45"/>
      <c r="M282" s="229"/>
      <c r="N282" s="230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226</v>
      </c>
      <c r="AU282" s="18" t="s">
        <v>82</v>
      </c>
    </row>
    <row r="283" s="2" customFormat="1" ht="16.5" customHeight="1">
      <c r="A283" s="39"/>
      <c r="B283" s="40"/>
      <c r="C283" s="243" t="s">
        <v>526</v>
      </c>
      <c r="D283" s="243" t="s">
        <v>254</v>
      </c>
      <c r="E283" s="244" t="s">
        <v>5451</v>
      </c>
      <c r="F283" s="245" t="s">
        <v>5452</v>
      </c>
      <c r="G283" s="246" t="s">
        <v>277</v>
      </c>
      <c r="H283" s="247">
        <v>1</v>
      </c>
      <c r="I283" s="248"/>
      <c r="J283" s="249">
        <f>ROUND(I283*H283,2)</f>
        <v>0</v>
      </c>
      <c r="K283" s="245" t="s">
        <v>19</v>
      </c>
      <c r="L283" s="250"/>
      <c r="M283" s="251" t="s">
        <v>19</v>
      </c>
      <c r="N283" s="252" t="s">
        <v>44</v>
      </c>
      <c r="O283" s="85"/>
      <c r="P283" s="222">
        <f>O283*H283</f>
        <v>0</v>
      </c>
      <c r="Q283" s="222">
        <v>0.029839999999999998</v>
      </c>
      <c r="R283" s="222">
        <f>Q283*H283</f>
        <v>0.029839999999999998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604</v>
      </c>
      <c r="AT283" s="224" t="s">
        <v>254</v>
      </c>
      <c r="AU283" s="224" t="s">
        <v>82</v>
      </c>
      <c r="AY283" s="18" t="s">
        <v>214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80</v>
      </c>
      <c r="BK283" s="225">
        <f>ROUND(I283*H283,2)</f>
        <v>0</v>
      </c>
      <c r="BL283" s="18" t="s">
        <v>334</v>
      </c>
      <c r="BM283" s="224" t="s">
        <v>5453</v>
      </c>
    </row>
    <row r="284" s="2" customFormat="1">
      <c r="A284" s="39"/>
      <c r="B284" s="40"/>
      <c r="C284" s="41"/>
      <c r="D284" s="226" t="s">
        <v>224</v>
      </c>
      <c r="E284" s="41"/>
      <c r="F284" s="227" t="s">
        <v>5452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224</v>
      </c>
      <c r="AU284" s="18" t="s">
        <v>82</v>
      </c>
    </row>
    <row r="285" s="2" customFormat="1" ht="16.5" customHeight="1">
      <c r="A285" s="39"/>
      <c r="B285" s="40"/>
      <c r="C285" s="243" t="s">
        <v>531</v>
      </c>
      <c r="D285" s="243" t="s">
        <v>254</v>
      </c>
      <c r="E285" s="244" t="s">
        <v>3994</v>
      </c>
      <c r="F285" s="245" t="s">
        <v>3995</v>
      </c>
      <c r="G285" s="246" t="s">
        <v>277</v>
      </c>
      <c r="H285" s="247">
        <v>12</v>
      </c>
      <c r="I285" s="248"/>
      <c r="J285" s="249">
        <f>ROUND(I285*H285,2)</f>
        <v>0</v>
      </c>
      <c r="K285" s="245" t="s">
        <v>221</v>
      </c>
      <c r="L285" s="250"/>
      <c r="M285" s="251" t="s">
        <v>19</v>
      </c>
      <c r="N285" s="252" t="s">
        <v>44</v>
      </c>
      <c r="O285" s="85"/>
      <c r="P285" s="222">
        <f>O285*H285</f>
        <v>0</v>
      </c>
      <c r="Q285" s="222">
        <v>0.00089999999999999998</v>
      </c>
      <c r="R285" s="222">
        <f>Q285*H285</f>
        <v>0.010800000000000001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604</v>
      </c>
      <c r="AT285" s="224" t="s">
        <v>254</v>
      </c>
      <c r="AU285" s="224" t="s">
        <v>82</v>
      </c>
      <c r="AY285" s="18" t="s">
        <v>214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80</v>
      </c>
      <c r="BK285" s="225">
        <f>ROUND(I285*H285,2)</f>
        <v>0</v>
      </c>
      <c r="BL285" s="18" t="s">
        <v>334</v>
      </c>
      <c r="BM285" s="224" t="s">
        <v>5454</v>
      </c>
    </row>
    <row r="286" s="2" customFormat="1">
      <c r="A286" s="39"/>
      <c r="B286" s="40"/>
      <c r="C286" s="41"/>
      <c r="D286" s="226" t="s">
        <v>224</v>
      </c>
      <c r="E286" s="41"/>
      <c r="F286" s="227" t="s">
        <v>3995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224</v>
      </c>
      <c r="AU286" s="18" t="s">
        <v>82</v>
      </c>
    </row>
    <row r="287" s="2" customFormat="1" ht="16.5" customHeight="1">
      <c r="A287" s="39"/>
      <c r="B287" s="40"/>
      <c r="C287" s="213" t="s">
        <v>539</v>
      </c>
      <c r="D287" s="213" t="s">
        <v>217</v>
      </c>
      <c r="E287" s="214" t="s">
        <v>5455</v>
      </c>
      <c r="F287" s="215" t="s">
        <v>5456</v>
      </c>
      <c r="G287" s="216" t="s">
        <v>277</v>
      </c>
      <c r="H287" s="217">
        <v>2</v>
      </c>
      <c r="I287" s="218"/>
      <c r="J287" s="219">
        <f>ROUND(I287*H287,2)</f>
        <v>0</v>
      </c>
      <c r="K287" s="215" t="s">
        <v>19</v>
      </c>
      <c r="L287" s="45"/>
      <c r="M287" s="220" t="s">
        <v>19</v>
      </c>
      <c r="N287" s="221" t="s">
        <v>44</v>
      </c>
      <c r="O287" s="85"/>
      <c r="P287" s="222">
        <f>O287*H287</f>
        <v>0</v>
      </c>
      <c r="Q287" s="222">
        <v>0.0027000000000000001</v>
      </c>
      <c r="R287" s="222">
        <f>Q287*H287</f>
        <v>0.0054000000000000003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334</v>
      </c>
      <c r="AT287" s="224" t="s">
        <v>217</v>
      </c>
      <c r="AU287" s="224" t="s">
        <v>82</v>
      </c>
      <c r="AY287" s="18" t="s">
        <v>214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80</v>
      </c>
      <c r="BK287" s="225">
        <f>ROUND(I287*H287,2)</f>
        <v>0</v>
      </c>
      <c r="BL287" s="18" t="s">
        <v>334</v>
      </c>
      <c r="BM287" s="224" t="s">
        <v>5457</v>
      </c>
    </row>
    <row r="288" s="2" customFormat="1">
      <c r="A288" s="39"/>
      <c r="B288" s="40"/>
      <c r="C288" s="41"/>
      <c r="D288" s="226" t="s">
        <v>224</v>
      </c>
      <c r="E288" s="41"/>
      <c r="F288" s="227" t="s">
        <v>5456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224</v>
      </c>
      <c r="AU288" s="18" t="s">
        <v>82</v>
      </c>
    </row>
    <row r="289" s="2" customFormat="1" ht="16.5" customHeight="1">
      <c r="A289" s="39"/>
      <c r="B289" s="40"/>
      <c r="C289" s="213" t="s">
        <v>544</v>
      </c>
      <c r="D289" s="213" t="s">
        <v>217</v>
      </c>
      <c r="E289" s="214" t="s">
        <v>5458</v>
      </c>
      <c r="F289" s="215" t="s">
        <v>5459</v>
      </c>
      <c r="G289" s="216" t="s">
        <v>277</v>
      </c>
      <c r="H289" s="217">
        <v>3</v>
      </c>
      <c r="I289" s="218"/>
      <c r="J289" s="219">
        <f>ROUND(I289*H289,2)</f>
        <v>0</v>
      </c>
      <c r="K289" s="215" t="s">
        <v>221</v>
      </c>
      <c r="L289" s="45"/>
      <c r="M289" s="220" t="s">
        <v>19</v>
      </c>
      <c r="N289" s="221" t="s">
        <v>44</v>
      </c>
      <c r="O289" s="85"/>
      <c r="P289" s="222">
        <f>O289*H289</f>
        <v>0</v>
      </c>
      <c r="Q289" s="222">
        <v>0.00013999999999999999</v>
      </c>
      <c r="R289" s="222">
        <f>Q289*H289</f>
        <v>0.00041999999999999996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250</v>
      </c>
      <c r="AT289" s="224" t="s">
        <v>217</v>
      </c>
      <c r="AU289" s="224" t="s">
        <v>82</v>
      </c>
      <c r="AY289" s="18" t="s">
        <v>214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80</v>
      </c>
      <c r="BK289" s="225">
        <f>ROUND(I289*H289,2)</f>
        <v>0</v>
      </c>
      <c r="BL289" s="18" t="s">
        <v>250</v>
      </c>
      <c r="BM289" s="224" t="s">
        <v>5460</v>
      </c>
    </row>
    <row r="290" s="2" customFormat="1">
      <c r="A290" s="39"/>
      <c r="B290" s="40"/>
      <c r="C290" s="41"/>
      <c r="D290" s="226" t="s">
        <v>224</v>
      </c>
      <c r="E290" s="41"/>
      <c r="F290" s="227" t="s">
        <v>5461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224</v>
      </c>
      <c r="AU290" s="18" t="s">
        <v>82</v>
      </c>
    </row>
    <row r="291" s="2" customFormat="1">
      <c r="A291" s="39"/>
      <c r="B291" s="40"/>
      <c r="C291" s="41"/>
      <c r="D291" s="231" t="s">
        <v>226</v>
      </c>
      <c r="E291" s="41"/>
      <c r="F291" s="232" t="s">
        <v>5462</v>
      </c>
      <c r="G291" s="41"/>
      <c r="H291" s="41"/>
      <c r="I291" s="228"/>
      <c r="J291" s="41"/>
      <c r="K291" s="41"/>
      <c r="L291" s="45"/>
      <c r="M291" s="255"/>
      <c r="N291" s="256"/>
      <c r="O291" s="257"/>
      <c r="P291" s="257"/>
      <c r="Q291" s="257"/>
      <c r="R291" s="257"/>
      <c r="S291" s="257"/>
      <c r="T291" s="258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226</v>
      </c>
      <c r="AU291" s="18" t="s">
        <v>82</v>
      </c>
    </row>
    <row r="292" s="2" customFormat="1" ht="6.96" customHeight="1">
      <c r="A292" s="39"/>
      <c r="B292" s="60"/>
      <c r="C292" s="61"/>
      <c r="D292" s="61"/>
      <c r="E292" s="61"/>
      <c r="F292" s="61"/>
      <c r="G292" s="61"/>
      <c r="H292" s="61"/>
      <c r="I292" s="61"/>
      <c r="J292" s="61"/>
      <c r="K292" s="61"/>
      <c r="L292" s="45"/>
      <c r="M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</sheetData>
  <sheetProtection sheet="1" autoFilter="0" formatColumns="0" formatRows="0" objects="1" scenarios="1" spinCount="100000" saltValue="g0oyKc55VcRiYRSYKg9Q34wrkAr0uEWWQR9yt3Slpsplu0nfPf5ULz2QuhkGQgeakL+JbV0bockDDdjtH9fY6A==" hashValue="WABl10TxkXI10PhSqe/C/TwAzoRCJXb4UTzw2QwCDgTVMWAe+ZmY1EqzgwCUvmfrLu2Wl0jOKiVjStoN5h7NyA==" algorithmName="SHA-512" password="CC35"/>
  <autoFilter ref="C90:K291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4_01/113106023"/>
    <hyperlink ref="F99" r:id="rId2" display="https://podminky.urs.cz/item/CS_URS_2024_01/113107323"/>
    <hyperlink ref="F103" r:id="rId3" display="https://podminky.urs.cz/item/CS_URS_2024_01/113151111"/>
    <hyperlink ref="F106" r:id="rId4" display="https://podminky.urs.cz/item/CS_URS_2024_01/113154114"/>
    <hyperlink ref="F110" r:id="rId5" display="https://podminky.urs.cz/item/CS_URS_2024_01/113202111"/>
    <hyperlink ref="F114" r:id="rId6" display="https://podminky.urs.cz/item/CS_URS_2024_01/119002121"/>
    <hyperlink ref="F117" r:id="rId7" display="https://podminky.urs.cz/item/CS_URS_2024_01/119002122"/>
    <hyperlink ref="F120" r:id="rId8" display="https://podminky.urs.cz/item/CS_URS_2024_01/119002411"/>
    <hyperlink ref="F124" r:id="rId9" display="https://podminky.urs.cz/item/CS_URS_2024_01/119002412"/>
    <hyperlink ref="F128" r:id="rId10" display="https://podminky.urs.cz/item/CS_URS_2024_01/132212121"/>
    <hyperlink ref="F131" r:id="rId11" display="https://podminky.urs.cz/item/CS_URS_2024_01/132251102"/>
    <hyperlink ref="F135" r:id="rId12" display="https://podminky.urs.cz/item/CS_URS_2024_01/167111101"/>
    <hyperlink ref="F138" r:id="rId13" display="https://podminky.urs.cz/item/CS_URS_2024_01/171251201"/>
    <hyperlink ref="F141" r:id="rId14" display="https://podminky.urs.cz/item/CS_URS_2024_01/174151102"/>
    <hyperlink ref="F147" r:id="rId15" display="https://podminky.urs.cz/item/CS_URS_2024_01/175151101"/>
    <hyperlink ref="F155" r:id="rId16" display="https://podminky.urs.cz/item/CS_URS_2024_01/213141112"/>
    <hyperlink ref="F161" r:id="rId17" display="https://podminky.urs.cz/item/CS_URS_2024_01/291211111"/>
    <hyperlink ref="F169" r:id="rId18" display="https://podminky.urs.cz/item/CS_URS_2024_01/451577777"/>
    <hyperlink ref="F172" r:id="rId19" display="https://podminky.urs.cz/item/CS_URS_2024_01/451579777"/>
    <hyperlink ref="F175" r:id="rId20" display="https://podminky.urs.cz/item/CS_URS_2024_01/564770111"/>
    <hyperlink ref="F181" r:id="rId21" display="https://podminky.urs.cz/item/CS_URS_2024_01/564920412"/>
    <hyperlink ref="F185" r:id="rId22" display="https://podminky.urs.cz/item/CS_URS_2024_01/564952111"/>
    <hyperlink ref="F189" r:id="rId23" display="https://podminky.urs.cz/item/CS_URS_2024_01/565155111"/>
    <hyperlink ref="F193" r:id="rId24" display="https://podminky.urs.cz/item/CS_URS_2024_01/573111113"/>
    <hyperlink ref="F197" r:id="rId25" display="https://podminky.urs.cz/item/CS_URS_2024_01/573231108"/>
    <hyperlink ref="F201" r:id="rId26" display="https://podminky.urs.cz/item/CS_URS_2024_01/577144121"/>
    <hyperlink ref="F205" r:id="rId27" display="https://podminky.urs.cz/item/CS_URS_2024_01/596211210"/>
    <hyperlink ref="F211" r:id="rId28" display="https://podminky.urs.cz/item/CS_URS_2024_01/596211214"/>
    <hyperlink ref="F215" r:id="rId29" display="https://podminky.urs.cz/item/CS_URS_2024_01/915111121"/>
    <hyperlink ref="F219" r:id="rId30" display="https://podminky.urs.cz/item/CS_URS_2024_01/997013501"/>
    <hyperlink ref="F222" r:id="rId31" display="https://podminky.urs.cz/item/CS_URS_2024_01/997013509"/>
    <hyperlink ref="F226" r:id="rId32" display="https://podminky.urs.cz/item/CS_URS_2024_01/997013814"/>
    <hyperlink ref="F229" r:id="rId33" display="https://podminky.urs.cz/item/CS_URS_2024_01/997013873"/>
    <hyperlink ref="F232" r:id="rId34" display="https://podminky.urs.cz/item/CS_URS_2024_01/997013875"/>
    <hyperlink ref="F236" r:id="rId35" display="https://podminky.urs.cz/item/CS_URS_2024_01/998223011"/>
    <hyperlink ref="F240" r:id="rId36" display="https://podminky.urs.cz/item/CS_URS_2024_01/998225111"/>
    <hyperlink ref="F244" r:id="rId37" display="https://podminky.urs.cz/item/CS_URS_2024_01/998226011"/>
    <hyperlink ref="F249" r:id="rId38" display="https://podminky.urs.cz/item/CS_URS_2024_02/713461811"/>
    <hyperlink ref="F252" r:id="rId39" display="https://podminky.urs.cz/item/CS_URS_2024_02/713463212"/>
    <hyperlink ref="F258" r:id="rId40" display="https://podminky.urs.cz/item/CS_URS_2024_02/998713101"/>
    <hyperlink ref="F272" r:id="rId41" display="https://podminky.urs.cz/item/CS_URS_2024_01/230011047"/>
    <hyperlink ref="F282" r:id="rId42" display="https://podminky.urs.cz/item/CS_URS_2024_01/230023047"/>
    <hyperlink ref="F291" r:id="rId43" display="https://podminky.urs.cz/item/CS_URS_2024_01/23008127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175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176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2826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21. 6. 2024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34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ROUND(J85,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ROUND((SUM(BE85:BE160)),  2)</f>
        <v>0</v>
      </c>
      <c r="G33" s="39"/>
      <c r="H33" s="39"/>
      <c r="I33" s="158">
        <v>0.20999999999999999</v>
      </c>
      <c r="J33" s="157">
        <f>ROUND(((SUM(BE85:BE160))*I33),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ROUND((SUM(BF85:BF160)),  2)</f>
        <v>0</v>
      </c>
      <c r="G34" s="39"/>
      <c r="H34" s="39"/>
      <c r="I34" s="158">
        <v>0.12</v>
      </c>
      <c r="J34" s="157">
        <f>ROUND(((SUM(BF85:BF160))*I34),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ROUND((SUM(BG85:BG160)),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ROUND((SUM(BH85:BH160)),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ROUND((SUM(BI85:BI160)),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180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Revitalizace CZT Liberec - GreenNet II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Liberec</v>
      </c>
      <c r="G52" s="41"/>
      <c r="H52" s="41"/>
      <c r="I52" s="33" t="s">
        <v>23</v>
      </c>
      <c r="J52" s="73" t="str">
        <f>IF(J12="","",J12)</f>
        <v>21. 6. 2024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Teplárna Liberec, a.s.</v>
      </c>
      <c r="G54" s="41"/>
      <c r="H54" s="41"/>
      <c r="I54" s="33" t="s">
        <v>32</v>
      </c>
      <c r="J54" s="37" t="str">
        <f>E21</f>
        <v>SITEZ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SITEZ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181</v>
      </c>
      <c r="D57" s="172"/>
      <c r="E57" s="172"/>
      <c r="F57" s="172"/>
      <c r="G57" s="172"/>
      <c r="H57" s="172"/>
      <c r="I57" s="172"/>
      <c r="J57" s="173" t="s">
        <v>182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183</v>
      </c>
    </row>
    <row r="60" s="9" customFormat="1" ht="24.96" customHeight="1">
      <c r="A60" s="9"/>
      <c r="B60" s="175"/>
      <c r="C60" s="176"/>
      <c r="D60" s="177" t="s">
        <v>2826</v>
      </c>
      <c r="E60" s="178"/>
      <c r="F60" s="178"/>
      <c r="G60" s="178"/>
      <c r="H60" s="178"/>
      <c r="I60" s="178"/>
      <c r="J60" s="179">
        <f>J86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5463</v>
      </c>
      <c r="E61" s="183"/>
      <c r="F61" s="183"/>
      <c r="G61" s="183"/>
      <c r="H61" s="183"/>
      <c r="I61" s="183"/>
      <c r="J61" s="184">
        <f>J87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5464</v>
      </c>
      <c r="E62" s="183"/>
      <c r="F62" s="183"/>
      <c r="G62" s="183"/>
      <c r="H62" s="183"/>
      <c r="I62" s="183"/>
      <c r="J62" s="184">
        <f>J117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2827</v>
      </c>
      <c r="E63" s="183"/>
      <c r="F63" s="183"/>
      <c r="G63" s="183"/>
      <c r="H63" s="183"/>
      <c r="I63" s="183"/>
      <c r="J63" s="184">
        <f>J136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5465</v>
      </c>
      <c r="E64" s="183"/>
      <c r="F64" s="183"/>
      <c r="G64" s="183"/>
      <c r="H64" s="183"/>
      <c r="I64" s="183"/>
      <c r="J64" s="184">
        <f>J147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5466</v>
      </c>
      <c r="E65" s="183"/>
      <c r="F65" s="183"/>
      <c r="G65" s="183"/>
      <c r="H65" s="183"/>
      <c r="I65" s="183"/>
      <c r="J65" s="184">
        <f>J156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199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Revitalizace CZT Liberec - GreenNet II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176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VRN - Vedlejší rozpočtové náklady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Liberec</v>
      </c>
      <c r="G79" s="41"/>
      <c r="H79" s="41"/>
      <c r="I79" s="33" t="s">
        <v>23</v>
      </c>
      <c r="J79" s="73" t="str">
        <f>IF(J12="","",J12)</f>
        <v>21. 6. 2024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Teplárna Liberec, a.s.</v>
      </c>
      <c r="G81" s="41"/>
      <c r="H81" s="41"/>
      <c r="I81" s="33" t="s">
        <v>32</v>
      </c>
      <c r="J81" s="37" t="str">
        <f>E21</f>
        <v>SITEZ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36</v>
      </c>
      <c r="J82" s="37" t="str">
        <f>E24</f>
        <v>SITEZ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200</v>
      </c>
      <c r="D84" s="189" t="s">
        <v>58</v>
      </c>
      <c r="E84" s="189" t="s">
        <v>54</v>
      </c>
      <c r="F84" s="189" t="s">
        <v>55</v>
      </c>
      <c r="G84" s="189" t="s">
        <v>201</v>
      </c>
      <c r="H84" s="189" t="s">
        <v>202</v>
      </c>
      <c r="I84" s="189" t="s">
        <v>203</v>
      </c>
      <c r="J84" s="189" t="s">
        <v>182</v>
      </c>
      <c r="K84" s="190" t="s">
        <v>204</v>
      </c>
      <c r="L84" s="191"/>
      <c r="M84" s="93" t="s">
        <v>19</v>
      </c>
      <c r="N84" s="94" t="s">
        <v>43</v>
      </c>
      <c r="O84" s="94" t="s">
        <v>205</v>
      </c>
      <c r="P84" s="94" t="s">
        <v>206</v>
      </c>
      <c r="Q84" s="94" t="s">
        <v>207</v>
      </c>
      <c r="R84" s="94" t="s">
        <v>208</v>
      </c>
      <c r="S84" s="94" t="s">
        <v>209</v>
      </c>
      <c r="T84" s="95" t="s">
        <v>210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211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P86</f>
        <v>0</v>
      </c>
      <c r="Q85" s="97"/>
      <c r="R85" s="194">
        <f>R86</f>
        <v>0</v>
      </c>
      <c r="S85" s="97"/>
      <c r="T85" s="195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72</v>
      </c>
      <c r="AU85" s="18" t="s">
        <v>183</v>
      </c>
      <c r="BK85" s="196">
        <f>BK86</f>
        <v>0</v>
      </c>
    </row>
    <row r="86" s="12" customFormat="1" ht="25.92" customHeight="1">
      <c r="A86" s="12"/>
      <c r="B86" s="197"/>
      <c r="C86" s="198"/>
      <c r="D86" s="199" t="s">
        <v>72</v>
      </c>
      <c r="E86" s="200" t="s">
        <v>171</v>
      </c>
      <c r="F86" s="200" t="s">
        <v>172</v>
      </c>
      <c r="G86" s="198"/>
      <c r="H86" s="198"/>
      <c r="I86" s="201"/>
      <c r="J86" s="202">
        <f>BK86</f>
        <v>0</v>
      </c>
      <c r="K86" s="198"/>
      <c r="L86" s="203"/>
      <c r="M86" s="204"/>
      <c r="N86" s="205"/>
      <c r="O86" s="205"/>
      <c r="P86" s="206">
        <f>P87+P117+P136+P147+P156</f>
        <v>0</v>
      </c>
      <c r="Q86" s="205"/>
      <c r="R86" s="206">
        <f>R87+R117+R136+R147+R156</f>
        <v>0</v>
      </c>
      <c r="S86" s="205"/>
      <c r="T86" s="207">
        <f>T87+T117+T136+T147+T156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253</v>
      </c>
      <c r="AT86" s="209" t="s">
        <v>72</v>
      </c>
      <c r="AU86" s="209" t="s">
        <v>73</v>
      </c>
      <c r="AY86" s="208" t="s">
        <v>214</v>
      </c>
      <c r="BK86" s="210">
        <f>BK87+BK117+BK136+BK147+BK156</f>
        <v>0</v>
      </c>
    </row>
    <row r="87" s="12" customFormat="1" ht="22.8" customHeight="1">
      <c r="A87" s="12"/>
      <c r="B87" s="197"/>
      <c r="C87" s="198"/>
      <c r="D87" s="199" t="s">
        <v>72</v>
      </c>
      <c r="E87" s="211" t="s">
        <v>5467</v>
      </c>
      <c r="F87" s="211" t="s">
        <v>5468</v>
      </c>
      <c r="G87" s="198"/>
      <c r="H87" s="198"/>
      <c r="I87" s="201"/>
      <c r="J87" s="212">
        <f>BK87</f>
        <v>0</v>
      </c>
      <c r="K87" s="198"/>
      <c r="L87" s="203"/>
      <c r="M87" s="204"/>
      <c r="N87" s="205"/>
      <c r="O87" s="205"/>
      <c r="P87" s="206">
        <f>SUM(P88:P116)</f>
        <v>0</v>
      </c>
      <c r="Q87" s="205"/>
      <c r="R87" s="206">
        <f>SUM(R88:R116)</f>
        <v>0</v>
      </c>
      <c r="S87" s="205"/>
      <c r="T87" s="207">
        <f>SUM(T88:T116)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253</v>
      </c>
      <c r="AT87" s="209" t="s">
        <v>72</v>
      </c>
      <c r="AU87" s="209" t="s">
        <v>80</v>
      </c>
      <c r="AY87" s="208" t="s">
        <v>214</v>
      </c>
      <c r="BK87" s="210">
        <f>SUM(BK88:BK116)</f>
        <v>0</v>
      </c>
    </row>
    <row r="88" s="2" customFormat="1" ht="16.5" customHeight="1">
      <c r="A88" s="39"/>
      <c r="B88" s="40"/>
      <c r="C88" s="213" t="s">
        <v>80</v>
      </c>
      <c r="D88" s="213" t="s">
        <v>217</v>
      </c>
      <c r="E88" s="214" t="s">
        <v>5469</v>
      </c>
      <c r="F88" s="215" t="s">
        <v>5470</v>
      </c>
      <c r="G88" s="216" t="s">
        <v>603</v>
      </c>
      <c r="H88" s="217">
        <v>1</v>
      </c>
      <c r="I88" s="218"/>
      <c r="J88" s="219">
        <f>ROUND(I88*H88,2)</f>
        <v>0</v>
      </c>
      <c r="K88" s="215" t="s">
        <v>221</v>
      </c>
      <c r="L88" s="45"/>
      <c r="M88" s="220" t="s">
        <v>19</v>
      </c>
      <c r="N88" s="221" t="s">
        <v>44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3304</v>
      </c>
      <c r="AT88" s="224" t="s">
        <v>217</v>
      </c>
      <c r="AU88" s="224" t="s">
        <v>82</v>
      </c>
      <c r="AY88" s="18" t="s">
        <v>214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80</v>
      </c>
      <c r="BK88" s="225">
        <f>ROUND(I88*H88,2)</f>
        <v>0</v>
      </c>
      <c r="BL88" s="18" t="s">
        <v>3304</v>
      </c>
      <c r="BM88" s="224" t="s">
        <v>5471</v>
      </c>
    </row>
    <row r="89" s="2" customFormat="1">
      <c r="A89" s="39"/>
      <c r="B89" s="40"/>
      <c r="C89" s="41"/>
      <c r="D89" s="226" t="s">
        <v>224</v>
      </c>
      <c r="E89" s="41"/>
      <c r="F89" s="227" t="s">
        <v>5470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224</v>
      </c>
      <c r="AU89" s="18" t="s">
        <v>82</v>
      </c>
    </row>
    <row r="90" s="2" customFormat="1">
      <c r="A90" s="39"/>
      <c r="B90" s="40"/>
      <c r="C90" s="41"/>
      <c r="D90" s="231" t="s">
        <v>226</v>
      </c>
      <c r="E90" s="41"/>
      <c r="F90" s="232" t="s">
        <v>5472</v>
      </c>
      <c r="G90" s="41"/>
      <c r="H90" s="41"/>
      <c r="I90" s="228"/>
      <c r="J90" s="41"/>
      <c r="K90" s="41"/>
      <c r="L90" s="45"/>
      <c r="M90" s="229"/>
      <c r="N90" s="23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226</v>
      </c>
      <c r="AU90" s="18" t="s">
        <v>82</v>
      </c>
    </row>
    <row r="91" s="2" customFormat="1">
      <c r="A91" s="39"/>
      <c r="B91" s="40"/>
      <c r="C91" s="41"/>
      <c r="D91" s="226" t="s">
        <v>507</v>
      </c>
      <c r="E91" s="41"/>
      <c r="F91" s="253" t="s">
        <v>5473</v>
      </c>
      <c r="G91" s="41"/>
      <c r="H91" s="41"/>
      <c r="I91" s="228"/>
      <c r="J91" s="41"/>
      <c r="K91" s="41"/>
      <c r="L91" s="45"/>
      <c r="M91" s="229"/>
      <c r="N91" s="23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507</v>
      </c>
      <c r="AU91" s="18" t="s">
        <v>82</v>
      </c>
    </row>
    <row r="92" s="2" customFormat="1" ht="16.5" customHeight="1">
      <c r="A92" s="39"/>
      <c r="B92" s="40"/>
      <c r="C92" s="213" t="s">
        <v>82</v>
      </c>
      <c r="D92" s="213" t="s">
        <v>217</v>
      </c>
      <c r="E92" s="214" t="s">
        <v>5474</v>
      </c>
      <c r="F92" s="215" t="s">
        <v>5475</v>
      </c>
      <c r="G92" s="216" t="s">
        <v>603</v>
      </c>
      <c r="H92" s="217">
        <v>1</v>
      </c>
      <c r="I92" s="218"/>
      <c r="J92" s="219">
        <f>ROUND(I92*H92,2)</f>
        <v>0</v>
      </c>
      <c r="K92" s="215" t="s">
        <v>221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3304</v>
      </c>
      <c r="AT92" s="224" t="s">
        <v>217</v>
      </c>
      <c r="AU92" s="224" t="s">
        <v>82</v>
      </c>
      <c r="AY92" s="18" t="s">
        <v>214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3304</v>
      </c>
      <c r="BM92" s="224" t="s">
        <v>5476</v>
      </c>
    </row>
    <row r="93" s="2" customFormat="1">
      <c r="A93" s="39"/>
      <c r="B93" s="40"/>
      <c r="C93" s="41"/>
      <c r="D93" s="226" t="s">
        <v>224</v>
      </c>
      <c r="E93" s="41"/>
      <c r="F93" s="227" t="s">
        <v>5475</v>
      </c>
      <c r="G93" s="41"/>
      <c r="H93" s="41"/>
      <c r="I93" s="228"/>
      <c r="J93" s="41"/>
      <c r="K93" s="41"/>
      <c r="L93" s="45"/>
      <c r="M93" s="229"/>
      <c r="N93" s="23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224</v>
      </c>
      <c r="AU93" s="18" t="s">
        <v>82</v>
      </c>
    </row>
    <row r="94" s="2" customFormat="1">
      <c r="A94" s="39"/>
      <c r="B94" s="40"/>
      <c r="C94" s="41"/>
      <c r="D94" s="231" t="s">
        <v>226</v>
      </c>
      <c r="E94" s="41"/>
      <c r="F94" s="232" t="s">
        <v>5477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226</v>
      </c>
      <c r="AU94" s="18" t="s">
        <v>82</v>
      </c>
    </row>
    <row r="95" s="2" customFormat="1" ht="16.5" customHeight="1">
      <c r="A95" s="39"/>
      <c r="B95" s="40"/>
      <c r="C95" s="213" t="s">
        <v>236</v>
      </c>
      <c r="D95" s="213" t="s">
        <v>217</v>
      </c>
      <c r="E95" s="214" t="s">
        <v>5478</v>
      </c>
      <c r="F95" s="215" t="s">
        <v>5479</v>
      </c>
      <c r="G95" s="216" t="s">
        <v>603</v>
      </c>
      <c r="H95" s="217">
        <v>1</v>
      </c>
      <c r="I95" s="218"/>
      <c r="J95" s="219">
        <f>ROUND(I95*H95,2)</f>
        <v>0</v>
      </c>
      <c r="K95" s="215" t="s">
        <v>221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3304</v>
      </c>
      <c r="AT95" s="224" t="s">
        <v>217</v>
      </c>
      <c r="AU95" s="224" t="s">
        <v>82</v>
      </c>
      <c r="AY95" s="18" t="s">
        <v>214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3304</v>
      </c>
      <c r="BM95" s="224" t="s">
        <v>5480</v>
      </c>
    </row>
    <row r="96" s="2" customFormat="1">
      <c r="A96" s="39"/>
      <c r="B96" s="40"/>
      <c r="C96" s="41"/>
      <c r="D96" s="226" t="s">
        <v>224</v>
      </c>
      <c r="E96" s="41"/>
      <c r="F96" s="227" t="s">
        <v>5479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224</v>
      </c>
      <c r="AU96" s="18" t="s">
        <v>82</v>
      </c>
    </row>
    <row r="97" s="2" customFormat="1">
      <c r="A97" s="39"/>
      <c r="B97" s="40"/>
      <c r="C97" s="41"/>
      <c r="D97" s="231" t="s">
        <v>226</v>
      </c>
      <c r="E97" s="41"/>
      <c r="F97" s="232" t="s">
        <v>5481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226</v>
      </c>
      <c r="AU97" s="18" t="s">
        <v>82</v>
      </c>
    </row>
    <row r="98" s="2" customFormat="1">
      <c r="A98" s="39"/>
      <c r="B98" s="40"/>
      <c r="C98" s="41"/>
      <c r="D98" s="226" t="s">
        <v>507</v>
      </c>
      <c r="E98" s="41"/>
      <c r="F98" s="253" t="s">
        <v>5482</v>
      </c>
      <c r="G98" s="41"/>
      <c r="H98" s="41"/>
      <c r="I98" s="228"/>
      <c r="J98" s="41"/>
      <c r="K98" s="41"/>
      <c r="L98" s="45"/>
      <c r="M98" s="229"/>
      <c r="N98" s="23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507</v>
      </c>
      <c r="AU98" s="18" t="s">
        <v>82</v>
      </c>
    </row>
    <row r="99" s="2" customFormat="1" ht="16.5" customHeight="1">
      <c r="A99" s="39"/>
      <c r="B99" s="40"/>
      <c r="C99" s="213" t="s">
        <v>222</v>
      </c>
      <c r="D99" s="213" t="s">
        <v>217</v>
      </c>
      <c r="E99" s="214" t="s">
        <v>5483</v>
      </c>
      <c r="F99" s="215" t="s">
        <v>5484</v>
      </c>
      <c r="G99" s="216" t="s">
        <v>603</v>
      </c>
      <c r="H99" s="217">
        <v>1</v>
      </c>
      <c r="I99" s="218"/>
      <c r="J99" s="219">
        <f>ROUND(I99*H99,2)</f>
        <v>0</v>
      </c>
      <c r="K99" s="215" t="s">
        <v>221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3304</v>
      </c>
      <c r="AT99" s="224" t="s">
        <v>217</v>
      </c>
      <c r="AU99" s="224" t="s">
        <v>82</v>
      </c>
      <c r="AY99" s="18" t="s">
        <v>214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3304</v>
      </c>
      <c r="BM99" s="224" t="s">
        <v>5485</v>
      </c>
    </row>
    <row r="100" s="2" customFormat="1">
      <c r="A100" s="39"/>
      <c r="B100" s="40"/>
      <c r="C100" s="41"/>
      <c r="D100" s="226" t="s">
        <v>224</v>
      </c>
      <c r="E100" s="41"/>
      <c r="F100" s="227" t="s">
        <v>5484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224</v>
      </c>
      <c r="AU100" s="18" t="s">
        <v>82</v>
      </c>
    </row>
    <row r="101" s="2" customFormat="1">
      <c r="A101" s="39"/>
      <c r="B101" s="40"/>
      <c r="C101" s="41"/>
      <c r="D101" s="231" t="s">
        <v>226</v>
      </c>
      <c r="E101" s="41"/>
      <c r="F101" s="232" t="s">
        <v>5486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226</v>
      </c>
      <c r="AU101" s="18" t="s">
        <v>82</v>
      </c>
    </row>
    <row r="102" s="2" customFormat="1" ht="16.5" customHeight="1">
      <c r="A102" s="39"/>
      <c r="B102" s="40"/>
      <c r="C102" s="213" t="s">
        <v>253</v>
      </c>
      <c r="D102" s="213" t="s">
        <v>217</v>
      </c>
      <c r="E102" s="214" t="s">
        <v>5487</v>
      </c>
      <c r="F102" s="215" t="s">
        <v>5488</v>
      </c>
      <c r="G102" s="216" t="s">
        <v>603</v>
      </c>
      <c r="H102" s="217">
        <v>1</v>
      </c>
      <c r="I102" s="218"/>
      <c r="J102" s="219">
        <f>ROUND(I102*H102,2)</f>
        <v>0</v>
      </c>
      <c r="K102" s="215" t="s">
        <v>221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3304</v>
      </c>
      <c r="AT102" s="224" t="s">
        <v>217</v>
      </c>
      <c r="AU102" s="224" t="s">
        <v>82</v>
      </c>
      <c r="AY102" s="18" t="s">
        <v>214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3304</v>
      </c>
      <c r="BM102" s="224" t="s">
        <v>5489</v>
      </c>
    </row>
    <row r="103" s="2" customFormat="1">
      <c r="A103" s="39"/>
      <c r="B103" s="40"/>
      <c r="C103" s="41"/>
      <c r="D103" s="226" t="s">
        <v>224</v>
      </c>
      <c r="E103" s="41"/>
      <c r="F103" s="227" t="s">
        <v>5488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224</v>
      </c>
      <c r="AU103" s="18" t="s">
        <v>82</v>
      </c>
    </row>
    <row r="104" s="2" customFormat="1">
      <c r="A104" s="39"/>
      <c r="B104" s="40"/>
      <c r="C104" s="41"/>
      <c r="D104" s="231" t="s">
        <v>226</v>
      </c>
      <c r="E104" s="41"/>
      <c r="F104" s="232" t="s">
        <v>5490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226</v>
      </c>
      <c r="AU104" s="18" t="s">
        <v>82</v>
      </c>
    </row>
    <row r="105" s="2" customFormat="1" ht="16.5" customHeight="1">
      <c r="A105" s="39"/>
      <c r="B105" s="40"/>
      <c r="C105" s="213" t="s">
        <v>259</v>
      </c>
      <c r="D105" s="213" t="s">
        <v>217</v>
      </c>
      <c r="E105" s="214" t="s">
        <v>5491</v>
      </c>
      <c r="F105" s="215" t="s">
        <v>5492</v>
      </c>
      <c r="G105" s="216" t="s">
        <v>603</v>
      </c>
      <c r="H105" s="217">
        <v>1</v>
      </c>
      <c r="I105" s="218"/>
      <c r="J105" s="219">
        <f>ROUND(I105*H105,2)</f>
        <v>0</v>
      </c>
      <c r="K105" s="215" t="s">
        <v>221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3304</v>
      </c>
      <c r="AT105" s="224" t="s">
        <v>217</v>
      </c>
      <c r="AU105" s="224" t="s">
        <v>82</v>
      </c>
      <c r="AY105" s="18" t="s">
        <v>214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3304</v>
      </c>
      <c r="BM105" s="224" t="s">
        <v>5493</v>
      </c>
    </row>
    <row r="106" s="2" customFormat="1">
      <c r="A106" s="39"/>
      <c r="B106" s="40"/>
      <c r="C106" s="41"/>
      <c r="D106" s="226" t="s">
        <v>224</v>
      </c>
      <c r="E106" s="41"/>
      <c r="F106" s="227" t="s">
        <v>5492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224</v>
      </c>
      <c r="AU106" s="18" t="s">
        <v>82</v>
      </c>
    </row>
    <row r="107" s="2" customFormat="1">
      <c r="A107" s="39"/>
      <c r="B107" s="40"/>
      <c r="C107" s="41"/>
      <c r="D107" s="231" t="s">
        <v>226</v>
      </c>
      <c r="E107" s="41"/>
      <c r="F107" s="232" t="s">
        <v>5494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226</v>
      </c>
      <c r="AU107" s="18" t="s">
        <v>82</v>
      </c>
    </row>
    <row r="108" s="2" customFormat="1">
      <c r="A108" s="39"/>
      <c r="B108" s="40"/>
      <c r="C108" s="41"/>
      <c r="D108" s="226" t="s">
        <v>507</v>
      </c>
      <c r="E108" s="41"/>
      <c r="F108" s="253" t="s">
        <v>5495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507</v>
      </c>
      <c r="AU108" s="18" t="s">
        <v>82</v>
      </c>
    </row>
    <row r="109" s="2" customFormat="1" ht="16.5" customHeight="1">
      <c r="A109" s="39"/>
      <c r="B109" s="40"/>
      <c r="C109" s="213" t="s">
        <v>263</v>
      </c>
      <c r="D109" s="213" t="s">
        <v>217</v>
      </c>
      <c r="E109" s="214" t="s">
        <v>5496</v>
      </c>
      <c r="F109" s="215" t="s">
        <v>5497</v>
      </c>
      <c r="G109" s="216" t="s">
        <v>603</v>
      </c>
      <c r="H109" s="217">
        <v>1</v>
      </c>
      <c r="I109" s="218"/>
      <c r="J109" s="219">
        <f>ROUND(I109*H109,2)</f>
        <v>0</v>
      </c>
      <c r="K109" s="215" t="s">
        <v>221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3304</v>
      </c>
      <c r="AT109" s="224" t="s">
        <v>217</v>
      </c>
      <c r="AU109" s="224" t="s">
        <v>82</v>
      </c>
      <c r="AY109" s="18" t="s">
        <v>214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3304</v>
      </c>
      <c r="BM109" s="224" t="s">
        <v>5498</v>
      </c>
    </row>
    <row r="110" s="2" customFormat="1">
      <c r="A110" s="39"/>
      <c r="B110" s="40"/>
      <c r="C110" s="41"/>
      <c r="D110" s="226" t="s">
        <v>224</v>
      </c>
      <c r="E110" s="41"/>
      <c r="F110" s="227" t="s">
        <v>5497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224</v>
      </c>
      <c r="AU110" s="18" t="s">
        <v>82</v>
      </c>
    </row>
    <row r="111" s="2" customFormat="1">
      <c r="A111" s="39"/>
      <c r="B111" s="40"/>
      <c r="C111" s="41"/>
      <c r="D111" s="231" t="s">
        <v>226</v>
      </c>
      <c r="E111" s="41"/>
      <c r="F111" s="232" t="s">
        <v>5499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226</v>
      </c>
      <c r="AU111" s="18" t="s">
        <v>82</v>
      </c>
    </row>
    <row r="112" s="2" customFormat="1">
      <c r="A112" s="39"/>
      <c r="B112" s="40"/>
      <c r="C112" s="41"/>
      <c r="D112" s="226" t="s">
        <v>507</v>
      </c>
      <c r="E112" s="41"/>
      <c r="F112" s="253" t="s">
        <v>5495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507</v>
      </c>
      <c r="AU112" s="18" t="s">
        <v>82</v>
      </c>
    </row>
    <row r="113" s="2" customFormat="1" ht="16.5" customHeight="1">
      <c r="A113" s="39"/>
      <c r="B113" s="40"/>
      <c r="C113" s="213" t="s">
        <v>215</v>
      </c>
      <c r="D113" s="213" t="s">
        <v>217</v>
      </c>
      <c r="E113" s="214" t="s">
        <v>5500</v>
      </c>
      <c r="F113" s="215" t="s">
        <v>5501</v>
      </c>
      <c r="G113" s="216" t="s">
        <v>603</v>
      </c>
      <c r="H113" s="217">
        <v>1</v>
      </c>
      <c r="I113" s="218"/>
      <c r="J113" s="219">
        <f>ROUND(I113*H113,2)</f>
        <v>0</v>
      </c>
      <c r="K113" s="215" t="s">
        <v>221</v>
      </c>
      <c r="L113" s="45"/>
      <c r="M113" s="220" t="s">
        <v>19</v>
      </c>
      <c r="N113" s="221" t="s">
        <v>44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3304</v>
      </c>
      <c r="AT113" s="224" t="s">
        <v>217</v>
      </c>
      <c r="AU113" s="224" t="s">
        <v>82</v>
      </c>
      <c r="AY113" s="18" t="s">
        <v>214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3304</v>
      </c>
      <c r="BM113" s="224" t="s">
        <v>5502</v>
      </c>
    </row>
    <row r="114" s="2" customFormat="1">
      <c r="A114" s="39"/>
      <c r="B114" s="40"/>
      <c r="C114" s="41"/>
      <c r="D114" s="226" t="s">
        <v>224</v>
      </c>
      <c r="E114" s="41"/>
      <c r="F114" s="227" t="s">
        <v>5501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224</v>
      </c>
      <c r="AU114" s="18" t="s">
        <v>82</v>
      </c>
    </row>
    <row r="115" s="2" customFormat="1">
      <c r="A115" s="39"/>
      <c r="B115" s="40"/>
      <c r="C115" s="41"/>
      <c r="D115" s="231" t="s">
        <v>226</v>
      </c>
      <c r="E115" s="41"/>
      <c r="F115" s="232" t="s">
        <v>5503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226</v>
      </c>
      <c r="AU115" s="18" t="s">
        <v>82</v>
      </c>
    </row>
    <row r="116" s="2" customFormat="1">
      <c r="A116" s="39"/>
      <c r="B116" s="40"/>
      <c r="C116" s="41"/>
      <c r="D116" s="226" t="s">
        <v>507</v>
      </c>
      <c r="E116" s="41"/>
      <c r="F116" s="253" t="s">
        <v>5504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507</v>
      </c>
      <c r="AU116" s="18" t="s">
        <v>82</v>
      </c>
    </row>
    <row r="117" s="12" customFormat="1" ht="22.8" customHeight="1">
      <c r="A117" s="12"/>
      <c r="B117" s="197"/>
      <c r="C117" s="198"/>
      <c r="D117" s="199" t="s">
        <v>72</v>
      </c>
      <c r="E117" s="211" t="s">
        <v>5505</v>
      </c>
      <c r="F117" s="211" t="s">
        <v>5506</v>
      </c>
      <c r="G117" s="198"/>
      <c r="H117" s="198"/>
      <c r="I117" s="201"/>
      <c r="J117" s="212">
        <f>BK117</f>
        <v>0</v>
      </c>
      <c r="K117" s="198"/>
      <c r="L117" s="203"/>
      <c r="M117" s="204"/>
      <c r="N117" s="205"/>
      <c r="O117" s="205"/>
      <c r="P117" s="206">
        <f>SUM(P118:P135)</f>
        <v>0</v>
      </c>
      <c r="Q117" s="205"/>
      <c r="R117" s="206">
        <f>SUM(R118:R135)</f>
        <v>0</v>
      </c>
      <c r="S117" s="205"/>
      <c r="T117" s="207">
        <f>SUM(T118:T135)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8" t="s">
        <v>253</v>
      </c>
      <c r="AT117" s="209" t="s">
        <v>72</v>
      </c>
      <c r="AU117" s="209" t="s">
        <v>80</v>
      </c>
      <c r="AY117" s="208" t="s">
        <v>214</v>
      </c>
      <c r="BK117" s="210">
        <f>SUM(BK118:BK135)</f>
        <v>0</v>
      </c>
    </row>
    <row r="118" s="2" customFormat="1" ht="16.5" customHeight="1">
      <c r="A118" s="39"/>
      <c r="B118" s="40"/>
      <c r="C118" s="213" t="s">
        <v>270</v>
      </c>
      <c r="D118" s="213" t="s">
        <v>217</v>
      </c>
      <c r="E118" s="214" t="s">
        <v>5507</v>
      </c>
      <c r="F118" s="215" t="s">
        <v>5508</v>
      </c>
      <c r="G118" s="216" t="s">
        <v>5509</v>
      </c>
      <c r="H118" s="217">
        <v>1</v>
      </c>
      <c r="I118" s="218"/>
      <c r="J118" s="219">
        <f>ROUND(I118*H118,2)</f>
        <v>0</v>
      </c>
      <c r="K118" s="215" t="s">
        <v>221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3304</v>
      </c>
      <c r="AT118" s="224" t="s">
        <v>217</v>
      </c>
      <c r="AU118" s="224" t="s">
        <v>82</v>
      </c>
      <c r="AY118" s="18" t="s">
        <v>214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3304</v>
      </c>
      <c r="BM118" s="224" t="s">
        <v>5510</v>
      </c>
    </row>
    <row r="119" s="2" customFormat="1">
      <c r="A119" s="39"/>
      <c r="B119" s="40"/>
      <c r="C119" s="41"/>
      <c r="D119" s="226" t="s">
        <v>224</v>
      </c>
      <c r="E119" s="41"/>
      <c r="F119" s="227" t="s">
        <v>5508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224</v>
      </c>
      <c r="AU119" s="18" t="s">
        <v>82</v>
      </c>
    </row>
    <row r="120" s="2" customFormat="1">
      <c r="A120" s="39"/>
      <c r="B120" s="40"/>
      <c r="C120" s="41"/>
      <c r="D120" s="231" t="s">
        <v>226</v>
      </c>
      <c r="E120" s="41"/>
      <c r="F120" s="232" t="s">
        <v>5511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226</v>
      </c>
      <c r="AU120" s="18" t="s">
        <v>82</v>
      </c>
    </row>
    <row r="121" s="2" customFormat="1" ht="16.5" customHeight="1">
      <c r="A121" s="39"/>
      <c r="B121" s="40"/>
      <c r="C121" s="213" t="s">
        <v>274</v>
      </c>
      <c r="D121" s="213" t="s">
        <v>217</v>
      </c>
      <c r="E121" s="214" t="s">
        <v>5512</v>
      </c>
      <c r="F121" s="215" t="s">
        <v>5513</v>
      </c>
      <c r="G121" s="216" t="s">
        <v>5509</v>
      </c>
      <c r="H121" s="217">
        <v>1</v>
      </c>
      <c r="I121" s="218"/>
      <c r="J121" s="219">
        <f>ROUND(I121*H121,2)</f>
        <v>0</v>
      </c>
      <c r="K121" s="215" t="s">
        <v>221</v>
      </c>
      <c r="L121" s="45"/>
      <c r="M121" s="220" t="s">
        <v>19</v>
      </c>
      <c r="N121" s="221" t="s">
        <v>44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3304</v>
      </c>
      <c r="AT121" s="224" t="s">
        <v>217</v>
      </c>
      <c r="AU121" s="224" t="s">
        <v>82</v>
      </c>
      <c r="AY121" s="18" t="s">
        <v>214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3304</v>
      </c>
      <c r="BM121" s="224" t="s">
        <v>5514</v>
      </c>
    </row>
    <row r="122" s="2" customFormat="1">
      <c r="A122" s="39"/>
      <c r="B122" s="40"/>
      <c r="C122" s="41"/>
      <c r="D122" s="226" t="s">
        <v>224</v>
      </c>
      <c r="E122" s="41"/>
      <c r="F122" s="227" t="s">
        <v>5513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224</v>
      </c>
      <c r="AU122" s="18" t="s">
        <v>82</v>
      </c>
    </row>
    <row r="123" s="2" customFormat="1">
      <c r="A123" s="39"/>
      <c r="B123" s="40"/>
      <c r="C123" s="41"/>
      <c r="D123" s="231" t="s">
        <v>226</v>
      </c>
      <c r="E123" s="41"/>
      <c r="F123" s="232" t="s">
        <v>5515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226</v>
      </c>
      <c r="AU123" s="18" t="s">
        <v>82</v>
      </c>
    </row>
    <row r="124" s="2" customFormat="1" ht="16.5" customHeight="1">
      <c r="A124" s="39"/>
      <c r="B124" s="40"/>
      <c r="C124" s="213" t="s">
        <v>281</v>
      </c>
      <c r="D124" s="213" t="s">
        <v>217</v>
      </c>
      <c r="E124" s="214" t="s">
        <v>5516</v>
      </c>
      <c r="F124" s="215" t="s">
        <v>5517</v>
      </c>
      <c r="G124" s="216" t="s">
        <v>5509</v>
      </c>
      <c r="H124" s="217">
        <v>1</v>
      </c>
      <c r="I124" s="218"/>
      <c r="J124" s="219">
        <f>ROUND(I124*H124,2)</f>
        <v>0</v>
      </c>
      <c r="K124" s="215" t="s">
        <v>221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3304</v>
      </c>
      <c r="AT124" s="224" t="s">
        <v>217</v>
      </c>
      <c r="AU124" s="224" t="s">
        <v>82</v>
      </c>
      <c r="AY124" s="18" t="s">
        <v>214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3304</v>
      </c>
      <c r="BM124" s="224" t="s">
        <v>5518</v>
      </c>
    </row>
    <row r="125" s="2" customFormat="1">
      <c r="A125" s="39"/>
      <c r="B125" s="40"/>
      <c r="C125" s="41"/>
      <c r="D125" s="226" t="s">
        <v>224</v>
      </c>
      <c r="E125" s="41"/>
      <c r="F125" s="227" t="s">
        <v>5517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224</v>
      </c>
      <c r="AU125" s="18" t="s">
        <v>82</v>
      </c>
    </row>
    <row r="126" s="2" customFormat="1">
      <c r="A126" s="39"/>
      <c r="B126" s="40"/>
      <c r="C126" s="41"/>
      <c r="D126" s="231" t="s">
        <v>226</v>
      </c>
      <c r="E126" s="41"/>
      <c r="F126" s="232" t="s">
        <v>5519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226</v>
      </c>
      <c r="AU126" s="18" t="s">
        <v>82</v>
      </c>
    </row>
    <row r="127" s="2" customFormat="1" ht="16.5" customHeight="1">
      <c r="A127" s="39"/>
      <c r="B127" s="40"/>
      <c r="C127" s="213" t="s">
        <v>8</v>
      </c>
      <c r="D127" s="213" t="s">
        <v>217</v>
      </c>
      <c r="E127" s="214" t="s">
        <v>5520</v>
      </c>
      <c r="F127" s="215" t="s">
        <v>5521</v>
      </c>
      <c r="G127" s="216" t="s">
        <v>220</v>
      </c>
      <c r="H127" s="217">
        <v>5325</v>
      </c>
      <c r="I127" s="218"/>
      <c r="J127" s="219">
        <f>ROUND(I127*H127,2)</f>
        <v>0</v>
      </c>
      <c r="K127" s="215" t="s">
        <v>221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3304</v>
      </c>
      <c r="AT127" s="224" t="s">
        <v>217</v>
      </c>
      <c r="AU127" s="224" t="s">
        <v>82</v>
      </c>
      <c r="AY127" s="18" t="s">
        <v>214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3304</v>
      </c>
      <c r="BM127" s="224" t="s">
        <v>5522</v>
      </c>
    </row>
    <row r="128" s="2" customFormat="1">
      <c r="A128" s="39"/>
      <c r="B128" s="40"/>
      <c r="C128" s="41"/>
      <c r="D128" s="226" t="s">
        <v>224</v>
      </c>
      <c r="E128" s="41"/>
      <c r="F128" s="227" t="s">
        <v>5521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224</v>
      </c>
      <c r="AU128" s="18" t="s">
        <v>82</v>
      </c>
    </row>
    <row r="129" s="2" customFormat="1">
      <c r="A129" s="39"/>
      <c r="B129" s="40"/>
      <c r="C129" s="41"/>
      <c r="D129" s="231" t="s">
        <v>226</v>
      </c>
      <c r="E129" s="41"/>
      <c r="F129" s="232" t="s">
        <v>5523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226</v>
      </c>
      <c r="AU129" s="18" t="s">
        <v>82</v>
      </c>
    </row>
    <row r="130" s="2" customFormat="1" ht="16.5" customHeight="1">
      <c r="A130" s="39"/>
      <c r="B130" s="40"/>
      <c r="C130" s="213" t="s">
        <v>288</v>
      </c>
      <c r="D130" s="213" t="s">
        <v>217</v>
      </c>
      <c r="E130" s="214" t="s">
        <v>5524</v>
      </c>
      <c r="F130" s="215" t="s">
        <v>5525</v>
      </c>
      <c r="G130" s="216" t="s">
        <v>5509</v>
      </c>
      <c r="H130" s="217">
        <v>1</v>
      </c>
      <c r="I130" s="218"/>
      <c r="J130" s="219">
        <f>ROUND(I130*H130,2)</f>
        <v>0</v>
      </c>
      <c r="K130" s="215" t="s">
        <v>221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3304</v>
      </c>
      <c r="AT130" s="224" t="s">
        <v>217</v>
      </c>
      <c r="AU130" s="224" t="s">
        <v>82</v>
      </c>
      <c r="AY130" s="18" t="s">
        <v>214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3304</v>
      </c>
      <c r="BM130" s="224" t="s">
        <v>5526</v>
      </c>
    </row>
    <row r="131" s="2" customFormat="1">
      <c r="A131" s="39"/>
      <c r="B131" s="40"/>
      <c r="C131" s="41"/>
      <c r="D131" s="226" t="s">
        <v>224</v>
      </c>
      <c r="E131" s="41"/>
      <c r="F131" s="227" t="s">
        <v>5525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224</v>
      </c>
      <c r="AU131" s="18" t="s">
        <v>82</v>
      </c>
    </row>
    <row r="132" s="2" customFormat="1">
      <c r="A132" s="39"/>
      <c r="B132" s="40"/>
      <c r="C132" s="41"/>
      <c r="D132" s="231" t="s">
        <v>226</v>
      </c>
      <c r="E132" s="41"/>
      <c r="F132" s="232" t="s">
        <v>5527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226</v>
      </c>
      <c r="AU132" s="18" t="s">
        <v>82</v>
      </c>
    </row>
    <row r="133" s="2" customFormat="1" ht="16.5" customHeight="1">
      <c r="A133" s="39"/>
      <c r="B133" s="40"/>
      <c r="C133" s="213" t="s">
        <v>292</v>
      </c>
      <c r="D133" s="213" t="s">
        <v>217</v>
      </c>
      <c r="E133" s="214" t="s">
        <v>5528</v>
      </c>
      <c r="F133" s="215" t="s">
        <v>5529</v>
      </c>
      <c r="G133" s="216" t="s">
        <v>5509</v>
      </c>
      <c r="H133" s="217">
        <v>1</v>
      </c>
      <c r="I133" s="218"/>
      <c r="J133" s="219">
        <f>ROUND(I133*H133,2)</f>
        <v>0</v>
      </c>
      <c r="K133" s="215" t="s">
        <v>221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3304</v>
      </c>
      <c r="AT133" s="224" t="s">
        <v>217</v>
      </c>
      <c r="AU133" s="224" t="s">
        <v>82</v>
      </c>
      <c r="AY133" s="18" t="s">
        <v>214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3304</v>
      </c>
      <c r="BM133" s="224" t="s">
        <v>5530</v>
      </c>
    </row>
    <row r="134" s="2" customFormat="1">
      <c r="A134" s="39"/>
      <c r="B134" s="40"/>
      <c r="C134" s="41"/>
      <c r="D134" s="226" t="s">
        <v>224</v>
      </c>
      <c r="E134" s="41"/>
      <c r="F134" s="227" t="s">
        <v>5529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224</v>
      </c>
      <c r="AU134" s="18" t="s">
        <v>82</v>
      </c>
    </row>
    <row r="135" s="2" customFormat="1">
      <c r="A135" s="39"/>
      <c r="B135" s="40"/>
      <c r="C135" s="41"/>
      <c r="D135" s="231" t="s">
        <v>226</v>
      </c>
      <c r="E135" s="41"/>
      <c r="F135" s="232" t="s">
        <v>5531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226</v>
      </c>
      <c r="AU135" s="18" t="s">
        <v>82</v>
      </c>
    </row>
    <row r="136" s="12" customFormat="1" ht="22.8" customHeight="1">
      <c r="A136" s="12"/>
      <c r="B136" s="197"/>
      <c r="C136" s="198"/>
      <c r="D136" s="199" t="s">
        <v>72</v>
      </c>
      <c r="E136" s="211" t="s">
        <v>3300</v>
      </c>
      <c r="F136" s="211" t="s">
        <v>3301</v>
      </c>
      <c r="G136" s="198"/>
      <c r="H136" s="198"/>
      <c r="I136" s="201"/>
      <c r="J136" s="212">
        <f>BK136</f>
        <v>0</v>
      </c>
      <c r="K136" s="198"/>
      <c r="L136" s="203"/>
      <c r="M136" s="204"/>
      <c r="N136" s="205"/>
      <c r="O136" s="205"/>
      <c r="P136" s="206">
        <f>SUM(P137:P146)</f>
        <v>0</v>
      </c>
      <c r="Q136" s="205"/>
      <c r="R136" s="206">
        <f>SUM(R137:R146)</f>
        <v>0</v>
      </c>
      <c r="S136" s="205"/>
      <c r="T136" s="207">
        <f>SUM(T137:T146)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8" t="s">
        <v>253</v>
      </c>
      <c r="AT136" s="209" t="s">
        <v>72</v>
      </c>
      <c r="AU136" s="209" t="s">
        <v>80</v>
      </c>
      <c r="AY136" s="208" t="s">
        <v>214</v>
      </c>
      <c r="BK136" s="210">
        <f>SUM(BK137:BK146)</f>
        <v>0</v>
      </c>
    </row>
    <row r="137" s="2" customFormat="1" ht="16.5" customHeight="1">
      <c r="A137" s="39"/>
      <c r="B137" s="40"/>
      <c r="C137" s="213" t="s">
        <v>296</v>
      </c>
      <c r="D137" s="213" t="s">
        <v>217</v>
      </c>
      <c r="E137" s="214" t="s">
        <v>5532</v>
      </c>
      <c r="F137" s="215" t="s">
        <v>5533</v>
      </c>
      <c r="G137" s="216" t="s">
        <v>603</v>
      </c>
      <c r="H137" s="217">
        <v>1</v>
      </c>
      <c r="I137" s="218"/>
      <c r="J137" s="219">
        <f>ROUND(I137*H137,2)</f>
        <v>0</v>
      </c>
      <c r="K137" s="215" t="s">
        <v>221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3304</v>
      </c>
      <c r="AT137" s="224" t="s">
        <v>217</v>
      </c>
      <c r="AU137" s="224" t="s">
        <v>82</v>
      </c>
      <c r="AY137" s="18" t="s">
        <v>214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3304</v>
      </c>
      <c r="BM137" s="224" t="s">
        <v>5534</v>
      </c>
    </row>
    <row r="138" s="2" customFormat="1">
      <c r="A138" s="39"/>
      <c r="B138" s="40"/>
      <c r="C138" s="41"/>
      <c r="D138" s="226" t="s">
        <v>224</v>
      </c>
      <c r="E138" s="41"/>
      <c r="F138" s="227" t="s">
        <v>5533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224</v>
      </c>
      <c r="AU138" s="18" t="s">
        <v>82</v>
      </c>
    </row>
    <row r="139" s="2" customFormat="1">
      <c r="A139" s="39"/>
      <c r="B139" s="40"/>
      <c r="C139" s="41"/>
      <c r="D139" s="231" t="s">
        <v>226</v>
      </c>
      <c r="E139" s="41"/>
      <c r="F139" s="232" t="s">
        <v>5535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226</v>
      </c>
      <c r="AU139" s="18" t="s">
        <v>82</v>
      </c>
    </row>
    <row r="140" s="2" customFormat="1" ht="16.5" customHeight="1">
      <c r="A140" s="39"/>
      <c r="B140" s="40"/>
      <c r="C140" s="213" t="s">
        <v>250</v>
      </c>
      <c r="D140" s="213" t="s">
        <v>217</v>
      </c>
      <c r="E140" s="214" t="s">
        <v>5536</v>
      </c>
      <c r="F140" s="215" t="s">
        <v>5537</v>
      </c>
      <c r="G140" s="216" t="s">
        <v>603</v>
      </c>
      <c r="H140" s="217">
        <v>1</v>
      </c>
      <c r="I140" s="218"/>
      <c r="J140" s="219">
        <f>ROUND(I140*H140,2)</f>
        <v>0</v>
      </c>
      <c r="K140" s="215" t="s">
        <v>221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3304</v>
      </c>
      <c r="AT140" s="224" t="s">
        <v>217</v>
      </c>
      <c r="AU140" s="224" t="s">
        <v>82</v>
      </c>
      <c r="AY140" s="18" t="s">
        <v>214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3304</v>
      </c>
      <c r="BM140" s="224" t="s">
        <v>5538</v>
      </c>
    </row>
    <row r="141" s="2" customFormat="1">
      <c r="A141" s="39"/>
      <c r="B141" s="40"/>
      <c r="C141" s="41"/>
      <c r="D141" s="226" t="s">
        <v>224</v>
      </c>
      <c r="E141" s="41"/>
      <c r="F141" s="227" t="s">
        <v>5537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224</v>
      </c>
      <c r="AU141" s="18" t="s">
        <v>82</v>
      </c>
    </row>
    <row r="142" s="2" customFormat="1">
      <c r="A142" s="39"/>
      <c r="B142" s="40"/>
      <c r="C142" s="41"/>
      <c r="D142" s="231" t="s">
        <v>226</v>
      </c>
      <c r="E142" s="41"/>
      <c r="F142" s="232" t="s">
        <v>5539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226</v>
      </c>
      <c r="AU142" s="18" t="s">
        <v>82</v>
      </c>
    </row>
    <row r="143" s="2" customFormat="1" ht="16.5" customHeight="1">
      <c r="A143" s="39"/>
      <c r="B143" s="40"/>
      <c r="C143" s="213" t="s">
        <v>303</v>
      </c>
      <c r="D143" s="213" t="s">
        <v>217</v>
      </c>
      <c r="E143" s="214" t="s">
        <v>5540</v>
      </c>
      <c r="F143" s="215" t="s">
        <v>5541</v>
      </c>
      <c r="G143" s="216" t="s">
        <v>603</v>
      </c>
      <c r="H143" s="217">
        <v>1</v>
      </c>
      <c r="I143" s="218"/>
      <c r="J143" s="219">
        <f>ROUND(I143*H143,2)</f>
        <v>0</v>
      </c>
      <c r="K143" s="215" t="s">
        <v>221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3304</v>
      </c>
      <c r="AT143" s="224" t="s">
        <v>217</v>
      </c>
      <c r="AU143" s="224" t="s">
        <v>82</v>
      </c>
      <c r="AY143" s="18" t="s">
        <v>214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3304</v>
      </c>
      <c r="BM143" s="224" t="s">
        <v>5542</v>
      </c>
    </row>
    <row r="144" s="2" customFormat="1">
      <c r="A144" s="39"/>
      <c r="B144" s="40"/>
      <c r="C144" s="41"/>
      <c r="D144" s="226" t="s">
        <v>224</v>
      </c>
      <c r="E144" s="41"/>
      <c r="F144" s="227" t="s">
        <v>5541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224</v>
      </c>
      <c r="AU144" s="18" t="s">
        <v>82</v>
      </c>
    </row>
    <row r="145" s="2" customFormat="1">
      <c r="A145" s="39"/>
      <c r="B145" s="40"/>
      <c r="C145" s="41"/>
      <c r="D145" s="231" t="s">
        <v>226</v>
      </c>
      <c r="E145" s="41"/>
      <c r="F145" s="232" t="s">
        <v>5543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226</v>
      </c>
      <c r="AU145" s="18" t="s">
        <v>82</v>
      </c>
    </row>
    <row r="146" s="2" customFormat="1">
      <c r="A146" s="39"/>
      <c r="B146" s="40"/>
      <c r="C146" s="41"/>
      <c r="D146" s="226" t="s">
        <v>507</v>
      </c>
      <c r="E146" s="41"/>
      <c r="F146" s="253" t="s">
        <v>5544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507</v>
      </c>
      <c r="AU146" s="18" t="s">
        <v>82</v>
      </c>
    </row>
    <row r="147" s="12" customFormat="1" ht="22.8" customHeight="1">
      <c r="A147" s="12"/>
      <c r="B147" s="197"/>
      <c r="C147" s="198"/>
      <c r="D147" s="199" t="s">
        <v>72</v>
      </c>
      <c r="E147" s="211" t="s">
        <v>5545</v>
      </c>
      <c r="F147" s="211" t="s">
        <v>5546</v>
      </c>
      <c r="G147" s="198"/>
      <c r="H147" s="198"/>
      <c r="I147" s="201"/>
      <c r="J147" s="212">
        <f>BK147</f>
        <v>0</v>
      </c>
      <c r="K147" s="198"/>
      <c r="L147" s="203"/>
      <c r="M147" s="204"/>
      <c r="N147" s="205"/>
      <c r="O147" s="205"/>
      <c r="P147" s="206">
        <f>SUM(P148:P155)</f>
        <v>0</v>
      </c>
      <c r="Q147" s="205"/>
      <c r="R147" s="206">
        <f>SUM(R148:R155)</f>
        <v>0</v>
      </c>
      <c r="S147" s="205"/>
      <c r="T147" s="207">
        <f>SUM(T148:T155)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8" t="s">
        <v>253</v>
      </c>
      <c r="AT147" s="209" t="s">
        <v>72</v>
      </c>
      <c r="AU147" s="209" t="s">
        <v>80</v>
      </c>
      <c r="AY147" s="208" t="s">
        <v>214</v>
      </c>
      <c r="BK147" s="210">
        <f>SUM(BK148:BK155)</f>
        <v>0</v>
      </c>
    </row>
    <row r="148" s="2" customFormat="1" ht="16.5" customHeight="1">
      <c r="A148" s="39"/>
      <c r="B148" s="40"/>
      <c r="C148" s="213" t="s">
        <v>307</v>
      </c>
      <c r="D148" s="213" t="s">
        <v>217</v>
      </c>
      <c r="E148" s="214" t="s">
        <v>5547</v>
      </c>
      <c r="F148" s="215" t="s">
        <v>5546</v>
      </c>
      <c r="G148" s="216" t="s">
        <v>603</v>
      </c>
      <c r="H148" s="217">
        <v>1</v>
      </c>
      <c r="I148" s="218"/>
      <c r="J148" s="219">
        <f>ROUND(I148*H148,2)</f>
        <v>0</v>
      </c>
      <c r="K148" s="215" t="s">
        <v>221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3304</v>
      </c>
      <c r="AT148" s="224" t="s">
        <v>217</v>
      </c>
      <c r="AU148" s="224" t="s">
        <v>82</v>
      </c>
      <c r="AY148" s="18" t="s">
        <v>214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3304</v>
      </c>
      <c r="BM148" s="224" t="s">
        <v>5548</v>
      </c>
    </row>
    <row r="149" s="2" customFormat="1">
      <c r="A149" s="39"/>
      <c r="B149" s="40"/>
      <c r="C149" s="41"/>
      <c r="D149" s="226" t="s">
        <v>224</v>
      </c>
      <c r="E149" s="41"/>
      <c r="F149" s="227" t="s">
        <v>5546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224</v>
      </c>
      <c r="AU149" s="18" t="s">
        <v>82</v>
      </c>
    </row>
    <row r="150" s="2" customFormat="1">
      <c r="A150" s="39"/>
      <c r="B150" s="40"/>
      <c r="C150" s="41"/>
      <c r="D150" s="231" t="s">
        <v>226</v>
      </c>
      <c r="E150" s="41"/>
      <c r="F150" s="232" t="s">
        <v>5549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226</v>
      </c>
      <c r="AU150" s="18" t="s">
        <v>82</v>
      </c>
    </row>
    <row r="151" s="2" customFormat="1">
      <c r="A151" s="39"/>
      <c r="B151" s="40"/>
      <c r="C151" s="41"/>
      <c r="D151" s="226" t="s">
        <v>507</v>
      </c>
      <c r="E151" s="41"/>
      <c r="F151" s="253" t="s">
        <v>5550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507</v>
      </c>
      <c r="AU151" s="18" t="s">
        <v>82</v>
      </c>
    </row>
    <row r="152" s="2" customFormat="1" ht="16.5" customHeight="1">
      <c r="A152" s="39"/>
      <c r="B152" s="40"/>
      <c r="C152" s="213" t="s">
        <v>311</v>
      </c>
      <c r="D152" s="213" t="s">
        <v>217</v>
      </c>
      <c r="E152" s="214" t="s">
        <v>5551</v>
      </c>
      <c r="F152" s="215" t="s">
        <v>5552</v>
      </c>
      <c r="G152" s="216" t="s">
        <v>603</v>
      </c>
      <c r="H152" s="217">
        <v>1</v>
      </c>
      <c r="I152" s="218"/>
      <c r="J152" s="219">
        <f>ROUND(I152*H152,2)</f>
        <v>0</v>
      </c>
      <c r="K152" s="215" t="s">
        <v>221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3304</v>
      </c>
      <c r="AT152" s="224" t="s">
        <v>217</v>
      </c>
      <c r="AU152" s="224" t="s">
        <v>82</v>
      </c>
      <c r="AY152" s="18" t="s">
        <v>214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3304</v>
      </c>
      <c r="BM152" s="224" t="s">
        <v>5553</v>
      </c>
    </row>
    <row r="153" s="2" customFormat="1">
      <c r="A153" s="39"/>
      <c r="B153" s="40"/>
      <c r="C153" s="41"/>
      <c r="D153" s="226" t="s">
        <v>224</v>
      </c>
      <c r="E153" s="41"/>
      <c r="F153" s="227" t="s">
        <v>5552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224</v>
      </c>
      <c r="AU153" s="18" t="s">
        <v>82</v>
      </c>
    </row>
    <row r="154" s="2" customFormat="1">
      <c r="A154" s="39"/>
      <c r="B154" s="40"/>
      <c r="C154" s="41"/>
      <c r="D154" s="231" t="s">
        <v>226</v>
      </c>
      <c r="E154" s="41"/>
      <c r="F154" s="232" t="s">
        <v>5554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226</v>
      </c>
      <c r="AU154" s="18" t="s">
        <v>82</v>
      </c>
    </row>
    <row r="155" s="2" customFormat="1">
      <c r="A155" s="39"/>
      <c r="B155" s="40"/>
      <c r="C155" s="41"/>
      <c r="D155" s="226" t="s">
        <v>507</v>
      </c>
      <c r="E155" s="41"/>
      <c r="F155" s="253" t="s">
        <v>5555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507</v>
      </c>
      <c r="AU155" s="18" t="s">
        <v>82</v>
      </c>
    </row>
    <row r="156" s="12" customFormat="1" ht="22.8" customHeight="1">
      <c r="A156" s="12"/>
      <c r="B156" s="197"/>
      <c r="C156" s="198"/>
      <c r="D156" s="199" t="s">
        <v>72</v>
      </c>
      <c r="E156" s="211" t="s">
        <v>5556</v>
      </c>
      <c r="F156" s="211" t="s">
        <v>5557</v>
      </c>
      <c r="G156" s="198"/>
      <c r="H156" s="198"/>
      <c r="I156" s="201"/>
      <c r="J156" s="212">
        <f>BK156</f>
        <v>0</v>
      </c>
      <c r="K156" s="198"/>
      <c r="L156" s="203"/>
      <c r="M156" s="204"/>
      <c r="N156" s="205"/>
      <c r="O156" s="205"/>
      <c r="P156" s="206">
        <f>SUM(P157:P160)</f>
        <v>0</v>
      </c>
      <c r="Q156" s="205"/>
      <c r="R156" s="206">
        <f>SUM(R157:R160)</f>
        <v>0</v>
      </c>
      <c r="S156" s="205"/>
      <c r="T156" s="207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8" t="s">
        <v>253</v>
      </c>
      <c r="AT156" s="209" t="s">
        <v>72</v>
      </c>
      <c r="AU156" s="209" t="s">
        <v>80</v>
      </c>
      <c r="AY156" s="208" t="s">
        <v>214</v>
      </c>
      <c r="BK156" s="210">
        <f>SUM(BK157:BK160)</f>
        <v>0</v>
      </c>
    </row>
    <row r="157" s="2" customFormat="1" ht="16.5" customHeight="1">
      <c r="A157" s="39"/>
      <c r="B157" s="40"/>
      <c r="C157" s="213" t="s">
        <v>315</v>
      </c>
      <c r="D157" s="213" t="s">
        <v>217</v>
      </c>
      <c r="E157" s="214" t="s">
        <v>5558</v>
      </c>
      <c r="F157" s="215" t="s">
        <v>5557</v>
      </c>
      <c r="G157" s="216" t="s">
        <v>603</v>
      </c>
      <c r="H157" s="217">
        <v>1</v>
      </c>
      <c r="I157" s="218"/>
      <c r="J157" s="219">
        <f>ROUND(I157*H157,2)</f>
        <v>0</v>
      </c>
      <c r="K157" s="215" t="s">
        <v>221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3304</v>
      </c>
      <c r="AT157" s="224" t="s">
        <v>217</v>
      </c>
      <c r="AU157" s="224" t="s">
        <v>82</v>
      </c>
      <c r="AY157" s="18" t="s">
        <v>214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3304</v>
      </c>
      <c r="BM157" s="224" t="s">
        <v>5559</v>
      </c>
    </row>
    <row r="158" s="2" customFormat="1">
      <c r="A158" s="39"/>
      <c r="B158" s="40"/>
      <c r="C158" s="41"/>
      <c r="D158" s="226" t="s">
        <v>224</v>
      </c>
      <c r="E158" s="41"/>
      <c r="F158" s="227" t="s">
        <v>5557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224</v>
      </c>
      <c r="AU158" s="18" t="s">
        <v>82</v>
      </c>
    </row>
    <row r="159" s="2" customFormat="1">
      <c r="A159" s="39"/>
      <c r="B159" s="40"/>
      <c r="C159" s="41"/>
      <c r="D159" s="231" t="s">
        <v>226</v>
      </c>
      <c r="E159" s="41"/>
      <c r="F159" s="232" t="s">
        <v>5560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226</v>
      </c>
      <c r="AU159" s="18" t="s">
        <v>82</v>
      </c>
    </row>
    <row r="160" s="2" customFormat="1">
      <c r="A160" s="39"/>
      <c r="B160" s="40"/>
      <c r="C160" s="41"/>
      <c r="D160" s="226" t="s">
        <v>507</v>
      </c>
      <c r="E160" s="41"/>
      <c r="F160" s="253" t="s">
        <v>5561</v>
      </c>
      <c r="G160" s="41"/>
      <c r="H160" s="41"/>
      <c r="I160" s="228"/>
      <c r="J160" s="41"/>
      <c r="K160" s="41"/>
      <c r="L160" s="45"/>
      <c r="M160" s="255"/>
      <c r="N160" s="256"/>
      <c r="O160" s="257"/>
      <c r="P160" s="257"/>
      <c r="Q160" s="257"/>
      <c r="R160" s="257"/>
      <c r="S160" s="257"/>
      <c r="T160" s="258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507</v>
      </c>
      <c r="AU160" s="18" t="s">
        <v>82</v>
      </c>
    </row>
    <row r="161" s="2" customFormat="1" ht="6.96" customHeight="1">
      <c r="A161" s="39"/>
      <c r="B161" s="60"/>
      <c r="C161" s="61"/>
      <c r="D161" s="61"/>
      <c r="E161" s="61"/>
      <c r="F161" s="61"/>
      <c r="G161" s="61"/>
      <c r="H161" s="61"/>
      <c r="I161" s="61"/>
      <c r="J161" s="61"/>
      <c r="K161" s="61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KL7ayxQmu/xFgNqM+gRoERbf4IyJ5uWRMf29DyXxdji2U7WJ/4vofVLVDJJfr4g5F7WPXnfdm8zIO5gGeW1qcw==" hashValue="pMrcixzeYCmfdxiexKafc0r5xrEdUWrv6RGcWdEdlzRURgn/njI5BXn3VBjqN2+L7Cn3Dryvm+ko9tEAr8VBRw==" algorithmName="SHA-512" password="CC35"/>
  <autoFilter ref="C84:K16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4_01/012103000"/>
    <hyperlink ref="F94" r:id="rId2" display="https://podminky.urs.cz/item/CS_URS_2024_01/012203000"/>
    <hyperlink ref="F97" r:id="rId3" display="https://podminky.urs.cz/item/CS_URS_2024_01/012303000"/>
    <hyperlink ref="F101" r:id="rId4" display="https://podminky.urs.cz/item/CS_URS_2024_01/013203000"/>
    <hyperlink ref="F104" r:id="rId5" display="https://podminky.urs.cz/item/CS_URS_2024_01/013254000"/>
    <hyperlink ref="F107" r:id="rId6" display="https://podminky.urs.cz/item/CS_URS_2024_01/013274000"/>
    <hyperlink ref="F111" r:id="rId7" display="https://podminky.urs.cz/item/CS_URS_2024_01/013284000"/>
    <hyperlink ref="F115" r:id="rId8" display="https://podminky.urs.cz/item/CS_URS_2024_01/013294000"/>
    <hyperlink ref="F120" r:id="rId9" display="https://podminky.urs.cz/item/CS_URS_2024_01/031002000"/>
    <hyperlink ref="F123" r:id="rId10" display="https://podminky.urs.cz/item/CS_URS_2024_01/032002000"/>
    <hyperlink ref="F126" r:id="rId11" display="https://podminky.urs.cz/item/CS_URS_2024_01/033002000"/>
    <hyperlink ref="F129" r:id="rId12" display="https://podminky.urs.cz/item/CS_URS_2024_01/034103000"/>
    <hyperlink ref="F132" r:id="rId13" display="https://podminky.urs.cz/item/CS_URS_2024_01/035002000"/>
    <hyperlink ref="F135" r:id="rId14" display="https://podminky.urs.cz/item/CS_URS_2024_01/039002000"/>
    <hyperlink ref="F139" r:id="rId15" display="https://podminky.urs.cz/item/CS_URS_2024_01/041403000"/>
    <hyperlink ref="F142" r:id="rId16" display="https://podminky.urs.cz/item/CS_URS_2024_01/043154000"/>
    <hyperlink ref="F145" r:id="rId17" display="https://podminky.urs.cz/item/CS_URS_2024_01/045203000"/>
    <hyperlink ref="F150" r:id="rId18" display="https://podminky.urs.cz/item/CS_URS_2024_01/060001000"/>
    <hyperlink ref="F154" r:id="rId19" display="https://podminky.urs.cz/item/CS_URS_2024_01/070001000"/>
    <hyperlink ref="F159" r:id="rId20" display="https://podminky.urs.cz/item/CS_URS_2024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1" customWidth="1"/>
    <col min="2" max="2" width="1.667969" style="271" customWidth="1"/>
    <col min="3" max="4" width="5" style="271" customWidth="1"/>
    <col min="5" max="5" width="11.66016" style="271" customWidth="1"/>
    <col min="6" max="6" width="9.160156" style="271" customWidth="1"/>
    <col min="7" max="7" width="5" style="271" customWidth="1"/>
    <col min="8" max="8" width="77.83203" style="271" customWidth="1"/>
    <col min="9" max="10" width="20" style="271" customWidth="1"/>
    <col min="11" max="11" width="1.667969" style="271" customWidth="1"/>
  </cols>
  <sheetData>
    <row r="1" s="1" customFormat="1" ht="37.5" customHeight="1"/>
    <row r="2" s="1" customFormat="1" ht="7.5" customHeight="1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="15" customFormat="1" ht="45" customHeight="1">
      <c r="B3" s="275"/>
      <c r="C3" s="276" t="s">
        <v>5562</v>
      </c>
      <c r="D3" s="276"/>
      <c r="E3" s="276"/>
      <c r="F3" s="276"/>
      <c r="G3" s="276"/>
      <c r="H3" s="276"/>
      <c r="I3" s="276"/>
      <c r="J3" s="276"/>
      <c r="K3" s="277"/>
    </row>
    <row r="4" s="1" customFormat="1" ht="25.5" customHeight="1">
      <c r="B4" s="278"/>
      <c r="C4" s="279" t="s">
        <v>5563</v>
      </c>
      <c r="D4" s="279"/>
      <c r="E4" s="279"/>
      <c r="F4" s="279"/>
      <c r="G4" s="279"/>
      <c r="H4" s="279"/>
      <c r="I4" s="279"/>
      <c r="J4" s="279"/>
      <c r="K4" s="280"/>
    </row>
    <row r="5" s="1" customFormat="1" ht="5.25" customHeight="1">
      <c r="B5" s="278"/>
      <c r="C5" s="281"/>
      <c r="D5" s="281"/>
      <c r="E5" s="281"/>
      <c r="F5" s="281"/>
      <c r="G5" s="281"/>
      <c r="H5" s="281"/>
      <c r="I5" s="281"/>
      <c r="J5" s="281"/>
      <c r="K5" s="280"/>
    </row>
    <row r="6" s="1" customFormat="1" ht="15" customHeight="1">
      <c r="B6" s="278"/>
      <c r="C6" s="282" t="s">
        <v>5564</v>
      </c>
      <c r="D6" s="282"/>
      <c r="E6" s="282"/>
      <c r="F6" s="282"/>
      <c r="G6" s="282"/>
      <c r="H6" s="282"/>
      <c r="I6" s="282"/>
      <c r="J6" s="282"/>
      <c r="K6" s="280"/>
    </row>
    <row r="7" s="1" customFormat="1" ht="15" customHeight="1">
      <c r="B7" s="283"/>
      <c r="C7" s="282" t="s">
        <v>5565</v>
      </c>
      <c r="D7" s="282"/>
      <c r="E7" s="282"/>
      <c r="F7" s="282"/>
      <c r="G7" s="282"/>
      <c r="H7" s="282"/>
      <c r="I7" s="282"/>
      <c r="J7" s="282"/>
      <c r="K7" s="280"/>
    </row>
    <row r="8" s="1" customFormat="1" ht="12.75" customHeight="1">
      <c r="B8" s="283"/>
      <c r="C8" s="282"/>
      <c r="D8" s="282"/>
      <c r="E8" s="282"/>
      <c r="F8" s="282"/>
      <c r="G8" s="282"/>
      <c r="H8" s="282"/>
      <c r="I8" s="282"/>
      <c r="J8" s="282"/>
      <c r="K8" s="280"/>
    </row>
    <row r="9" s="1" customFormat="1" ht="15" customHeight="1">
      <c r="B9" s="283"/>
      <c r="C9" s="282" t="s">
        <v>5566</v>
      </c>
      <c r="D9" s="282"/>
      <c r="E9" s="282"/>
      <c r="F9" s="282"/>
      <c r="G9" s="282"/>
      <c r="H9" s="282"/>
      <c r="I9" s="282"/>
      <c r="J9" s="282"/>
      <c r="K9" s="280"/>
    </row>
    <row r="10" s="1" customFormat="1" ht="15" customHeight="1">
      <c r="B10" s="283"/>
      <c r="C10" s="282"/>
      <c r="D10" s="282" t="s">
        <v>5567</v>
      </c>
      <c r="E10" s="282"/>
      <c r="F10" s="282"/>
      <c r="G10" s="282"/>
      <c r="H10" s="282"/>
      <c r="I10" s="282"/>
      <c r="J10" s="282"/>
      <c r="K10" s="280"/>
    </row>
    <row r="11" s="1" customFormat="1" ht="15" customHeight="1">
      <c r="B11" s="283"/>
      <c r="C11" s="284"/>
      <c r="D11" s="282" t="s">
        <v>5568</v>
      </c>
      <c r="E11" s="282"/>
      <c r="F11" s="282"/>
      <c r="G11" s="282"/>
      <c r="H11" s="282"/>
      <c r="I11" s="282"/>
      <c r="J11" s="282"/>
      <c r="K11" s="280"/>
    </row>
    <row r="12" s="1" customFormat="1" ht="15" customHeight="1">
      <c r="B12" s="283"/>
      <c r="C12" s="284"/>
      <c r="D12" s="282"/>
      <c r="E12" s="282"/>
      <c r="F12" s="282"/>
      <c r="G12" s="282"/>
      <c r="H12" s="282"/>
      <c r="I12" s="282"/>
      <c r="J12" s="282"/>
      <c r="K12" s="280"/>
    </row>
    <row r="13" s="1" customFormat="1" ht="15" customHeight="1">
      <c r="B13" s="283"/>
      <c r="C13" s="284"/>
      <c r="D13" s="285" t="s">
        <v>5569</v>
      </c>
      <c r="E13" s="282"/>
      <c r="F13" s="282"/>
      <c r="G13" s="282"/>
      <c r="H13" s="282"/>
      <c r="I13" s="282"/>
      <c r="J13" s="282"/>
      <c r="K13" s="280"/>
    </row>
    <row r="14" s="1" customFormat="1" ht="12.75" customHeight="1">
      <c r="B14" s="283"/>
      <c r="C14" s="284"/>
      <c r="D14" s="284"/>
      <c r="E14" s="284"/>
      <c r="F14" s="284"/>
      <c r="G14" s="284"/>
      <c r="H14" s="284"/>
      <c r="I14" s="284"/>
      <c r="J14" s="284"/>
      <c r="K14" s="280"/>
    </row>
    <row r="15" s="1" customFormat="1" ht="15" customHeight="1">
      <c r="B15" s="283"/>
      <c r="C15" s="284"/>
      <c r="D15" s="282" t="s">
        <v>5570</v>
      </c>
      <c r="E15" s="282"/>
      <c r="F15" s="282"/>
      <c r="G15" s="282"/>
      <c r="H15" s="282"/>
      <c r="I15" s="282"/>
      <c r="J15" s="282"/>
      <c r="K15" s="280"/>
    </row>
    <row r="16" s="1" customFormat="1" ht="15" customHeight="1">
      <c r="B16" s="283"/>
      <c r="C16" s="284"/>
      <c r="D16" s="282" t="s">
        <v>5571</v>
      </c>
      <c r="E16" s="282"/>
      <c r="F16" s="282"/>
      <c r="G16" s="282"/>
      <c r="H16" s="282"/>
      <c r="I16" s="282"/>
      <c r="J16" s="282"/>
      <c r="K16" s="280"/>
    </row>
    <row r="17" s="1" customFormat="1" ht="15" customHeight="1">
      <c r="B17" s="283"/>
      <c r="C17" s="284"/>
      <c r="D17" s="282" t="s">
        <v>5572</v>
      </c>
      <c r="E17" s="282"/>
      <c r="F17" s="282"/>
      <c r="G17" s="282"/>
      <c r="H17" s="282"/>
      <c r="I17" s="282"/>
      <c r="J17" s="282"/>
      <c r="K17" s="280"/>
    </row>
    <row r="18" s="1" customFormat="1" ht="15" customHeight="1">
      <c r="B18" s="283"/>
      <c r="C18" s="284"/>
      <c r="D18" s="284"/>
      <c r="E18" s="286" t="s">
        <v>132</v>
      </c>
      <c r="F18" s="282" t="s">
        <v>5573</v>
      </c>
      <c r="G18" s="282"/>
      <c r="H18" s="282"/>
      <c r="I18" s="282"/>
      <c r="J18" s="282"/>
      <c r="K18" s="280"/>
    </row>
    <row r="19" s="1" customFormat="1" ht="15" customHeight="1">
      <c r="B19" s="283"/>
      <c r="C19" s="284"/>
      <c r="D19" s="284"/>
      <c r="E19" s="286" t="s">
        <v>79</v>
      </c>
      <c r="F19" s="282" t="s">
        <v>5574</v>
      </c>
      <c r="G19" s="282"/>
      <c r="H19" s="282"/>
      <c r="I19" s="282"/>
      <c r="J19" s="282"/>
      <c r="K19" s="280"/>
    </row>
    <row r="20" s="1" customFormat="1" ht="15" customHeight="1">
      <c r="B20" s="283"/>
      <c r="C20" s="284"/>
      <c r="D20" s="284"/>
      <c r="E20" s="286" t="s">
        <v>93</v>
      </c>
      <c r="F20" s="282" t="s">
        <v>5575</v>
      </c>
      <c r="G20" s="282"/>
      <c r="H20" s="282"/>
      <c r="I20" s="282"/>
      <c r="J20" s="282"/>
      <c r="K20" s="280"/>
    </row>
    <row r="21" s="1" customFormat="1" ht="15" customHeight="1">
      <c r="B21" s="283"/>
      <c r="C21" s="284"/>
      <c r="D21" s="284"/>
      <c r="E21" s="286" t="s">
        <v>173</v>
      </c>
      <c r="F21" s="282" t="s">
        <v>5576</v>
      </c>
      <c r="G21" s="282"/>
      <c r="H21" s="282"/>
      <c r="I21" s="282"/>
      <c r="J21" s="282"/>
      <c r="K21" s="280"/>
    </row>
    <row r="22" s="1" customFormat="1" ht="15" customHeight="1">
      <c r="B22" s="283"/>
      <c r="C22" s="284"/>
      <c r="D22" s="284"/>
      <c r="E22" s="286" t="s">
        <v>169</v>
      </c>
      <c r="F22" s="282" t="s">
        <v>5577</v>
      </c>
      <c r="G22" s="282"/>
      <c r="H22" s="282"/>
      <c r="I22" s="282"/>
      <c r="J22" s="282"/>
      <c r="K22" s="280"/>
    </row>
    <row r="23" s="1" customFormat="1" ht="15" customHeight="1">
      <c r="B23" s="283"/>
      <c r="C23" s="284"/>
      <c r="D23" s="284"/>
      <c r="E23" s="286" t="s">
        <v>86</v>
      </c>
      <c r="F23" s="282" t="s">
        <v>5578</v>
      </c>
      <c r="G23" s="282"/>
      <c r="H23" s="282"/>
      <c r="I23" s="282"/>
      <c r="J23" s="282"/>
      <c r="K23" s="280"/>
    </row>
    <row r="24" s="1" customFormat="1" ht="12.75" customHeight="1">
      <c r="B24" s="283"/>
      <c r="C24" s="284"/>
      <c r="D24" s="284"/>
      <c r="E24" s="284"/>
      <c r="F24" s="284"/>
      <c r="G24" s="284"/>
      <c r="H24" s="284"/>
      <c r="I24" s="284"/>
      <c r="J24" s="284"/>
      <c r="K24" s="280"/>
    </row>
    <row r="25" s="1" customFormat="1" ht="15" customHeight="1">
      <c r="B25" s="283"/>
      <c r="C25" s="282" t="s">
        <v>5579</v>
      </c>
      <c r="D25" s="282"/>
      <c r="E25" s="282"/>
      <c r="F25" s="282"/>
      <c r="G25" s="282"/>
      <c r="H25" s="282"/>
      <c r="I25" s="282"/>
      <c r="J25" s="282"/>
      <c r="K25" s="280"/>
    </row>
    <row r="26" s="1" customFormat="1" ht="15" customHeight="1">
      <c r="B26" s="283"/>
      <c r="C26" s="282" t="s">
        <v>5580</v>
      </c>
      <c r="D26" s="282"/>
      <c r="E26" s="282"/>
      <c r="F26" s="282"/>
      <c r="G26" s="282"/>
      <c r="H26" s="282"/>
      <c r="I26" s="282"/>
      <c r="J26" s="282"/>
      <c r="K26" s="280"/>
    </row>
    <row r="27" s="1" customFormat="1" ht="15" customHeight="1">
      <c r="B27" s="283"/>
      <c r="C27" s="282"/>
      <c r="D27" s="282" t="s">
        <v>5581</v>
      </c>
      <c r="E27" s="282"/>
      <c r="F27" s="282"/>
      <c r="G27" s="282"/>
      <c r="H27" s="282"/>
      <c r="I27" s="282"/>
      <c r="J27" s="282"/>
      <c r="K27" s="280"/>
    </row>
    <row r="28" s="1" customFormat="1" ht="15" customHeight="1">
      <c r="B28" s="283"/>
      <c r="C28" s="284"/>
      <c r="D28" s="282" t="s">
        <v>5582</v>
      </c>
      <c r="E28" s="282"/>
      <c r="F28" s="282"/>
      <c r="G28" s="282"/>
      <c r="H28" s="282"/>
      <c r="I28" s="282"/>
      <c r="J28" s="282"/>
      <c r="K28" s="280"/>
    </row>
    <row r="29" s="1" customFormat="1" ht="12.75" customHeight="1">
      <c r="B29" s="283"/>
      <c r="C29" s="284"/>
      <c r="D29" s="284"/>
      <c r="E29" s="284"/>
      <c r="F29" s="284"/>
      <c r="G29" s="284"/>
      <c r="H29" s="284"/>
      <c r="I29" s="284"/>
      <c r="J29" s="284"/>
      <c r="K29" s="280"/>
    </row>
    <row r="30" s="1" customFormat="1" ht="15" customHeight="1">
      <c r="B30" s="283"/>
      <c r="C30" s="284"/>
      <c r="D30" s="282" t="s">
        <v>5583</v>
      </c>
      <c r="E30" s="282"/>
      <c r="F30" s="282"/>
      <c r="G30" s="282"/>
      <c r="H30" s="282"/>
      <c r="I30" s="282"/>
      <c r="J30" s="282"/>
      <c r="K30" s="280"/>
    </row>
    <row r="31" s="1" customFormat="1" ht="15" customHeight="1">
      <c r="B31" s="283"/>
      <c r="C31" s="284"/>
      <c r="D31" s="282" t="s">
        <v>5584</v>
      </c>
      <c r="E31" s="282"/>
      <c r="F31" s="282"/>
      <c r="G31" s="282"/>
      <c r="H31" s="282"/>
      <c r="I31" s="282"/>
      <c r="J31" s="282"/>
      <c r="K31" s="280"/>
    </row>
    <row r="32" s="1" customFormat="1" ht="12.75" customHeight="1">
      <c r="B32" s="283"/>
      <c r="C32" s="284"/>
      <c r="D32" s="284"/>
      <c r="E32" s="284"/>
      <c r="F32" s="284"/>
      <c r="G32" s="284"/>
      <c r="H32" s="284"/>
      <c r="I32" s="284"/>
      <c r="J32" s="284"/>
      <c r="K32" s="280"/>
    </row>
    <row r="33" s="1" customFormat="1" ht="15" customHeight="1">
      <c r="B33" s="283"/>
      <c r="C33" s="284"/>
      <c r="D33" s="282" t="s">
        <v>5585</v>
      </c>
      <c r="E33" s="282"/>
      <c r="F33" s="282"/>
      <c r="G33" s="282"/>
      <c r="H33" s="282"/>
      <c r="I33" s="282"/>
      <c r="J33" s="282"/>
      <c r="K33" s="280"/>
    </row>
    <row r="34" s="1" customFormat="1" ht="15" customHeight="1">
      <c r="B34" s="283"/>
      <c r="C34" s="284"/>
      <c r="D34" s="282" t="s">
        <v>5586</v>
      </c>
      <c r="E34" s="282"/>
      <c r="F34" s="282"/>
      <c r="G34" s="282"/>
      <c r="H34" s="282"/>
      <c r="I34" s="282"/>
      <c r="J34" s="282"/>
      <c r="K34" s="280"/>
    </row>
    <row r="35" s="1" customFormat="1" ht="15" customHeight="1">
      <c r="B35" s="283"/>
      <c r="C35" s="284"/>
      <c r="D35" s="282" t="s">
        <v>5587</v>
      </c>
      <c r="E35" s="282"/>
      <c r="F35" s="282"/>
      <c r="G35" s="282"/>
      <c r="H35" s="282"/>
      <c r="I35" s="282"/>
      <c r="J35" s="282"/>
      <c r="K35" s="280"/>
    </row>
    <row r="36" s="1" customFormat="1" ht="15" customHeight="1">
      <c r="B36" s="283"/>
      <c r="C36" s="284"/>
      <c r="D36" s="282"/>
      <c r="E36" s="285" t="s">
        <v>200</v>
      </c>
      <c r="F36" s="282"/>
      <c r="G36" s="282" t="s">
        <v>5588</v>
      </c>
      <c r="H36" s="282"/>
      <c r="I36" s="282"/>
      <c r="J36" s="282"/>
      <c r="K36" s="280"/>
    </row>
    <row r="37" s="1" customFormat="1" ht="30.75" customHeight="1">
      <c r="B37" s="283"/>
      <c r="C37" s="284"/>
      <c r="D37" s="282"/>
      <c r="E37" s="285" t="s">
        <v>5589</v>
      </c>
      <c r="F37" s="282"/>
      <c r="G37" s="282" t="s">
        <v>5590</v>
      </c>
      <c r="H37" s="282"/>
      <c r="I37" s="282"/>
      <c r="J37" s="282"/>
      <c r="K37" s="280"/>
    </row>
    <row r="38" s="1" customFormat="1" ht="15" customHeight="1">
      <c r="B38" s="283"/>
      <c r="C38" s="284"/>
      <c r="D38" s="282"/>
      <c r="E38" s="285" t="s">
        <v>54</v>
      </c>
      <c r="F38" s="282"/>
      <c r="G38" s="282" t="s">
        <v>5591</v>
      </c>
      <c r="H38" s="282"/>
      <c r="I38" s="282"/>
      <c r="J38" s="282"/>
      <c r="K38" s="280"/>
    </row>
    <row r="39" s="1" customFormat="1" ht="15" customHeight="1">
      <c r="B39" s="283"/>
      <c r="C39" s="284"/>
      <c r="D39" s="282"/>
      <c r="E39" s="285" t="s">
        <v>55</v>
      </c>
      <c r="F39" s="282"/>
      <c r="G39" s="282" t="s">
        <v>5592</v>
      </c>
      <c r="H39" s="282"/>
      <c r="I39" s="282"/>
      <c r="J39" s="282"/>
      <c r="K39" s="280"/>
    </row>
    <row r="40" s="1" customFormat="1" ht="15" customHeight="1">
      <c r="B40" s="283"/>
      <c r="C40" s="284"/>
      <c r="D40" s="282"/>
      <c r="E40" s="285" t="s">
        <v>201</v>
      </c>
      <c r="F40" s="282"/>
      <c r="G40" s="282" t="s">
        <v>5593</v>
      </c>
      <c r="H40" s="282"/>
      <c r="I40" s="282"/>
      <c r="J40" s="282"/>
      <c r="K40" s="280"/>
    </row>
    <row r="41" s="1" customFormat="1" ht="15" customHeight="1">
      <c r="B41" s="283"/>
      <c r="C41" s="284"/>
      <c r="D41" s="282"/>
      <c r="E41" s="285" t="s">
        <v>202</v>
      </c>
      <c r="F41" s="282"/>
      <c r="G41" s="282" t="s">
        <v>5594</v>
      </c>
      <c r="H41" s="282"/>
      <c r="I41" s="282"/>
      <c r="J41" s="282"/>
      <c r="K41" s="280"/>
    </row>
    <row r="42" s="1" customFormat="1" ht="15" customHeight="1">
      <c r="B42" s="283"/>
      <c r="C42" s="284"/>
      <c r="D42" s="282"/>
      <c r="E42" s="285" t="s">
        <v>5595</v>
      </c>
      <c r="F42" s="282"/>
      <c r="G42" s="282" t="s">
        <v>5596</v>
      </c>
      <c r="H42" s="282"/>
      <c r="I42" s="282"/>
      <c r="J42" s="282"/>
      <c r="K42" s="280"/>
    </row>
    <row r="43" s="1" customFormat="1" ht="15" customHeight="1">
      <c r="B43" s="283"/>
      <c r="C43" s="284"/>
      <c r="D43" s="282"/>
      <c r="E43" s="285"/>
      <c r="F43" s="282"/>
      <c r="G43" s="282" t="s">
        <v>5597</v>
      </c>
      <c r="H43" s="282"/>
      <c r="I43" s="282"/>
      <c r="J43" s="282"/>
      <c r="K43" s="280"/>
    </row>
    <row r="44" s="1" customFormat="1" ht="15" customHeight="1">
      <c r="B44" s="283"/>
      <c r="C44" s="284"/>
      <c r="D44" s="282"/>
      <c r="E44" s="285" t="s">
        <v>5598</v>
      </c>
      <c r="F44" s="282"/>
      <c r="G44" s="282" t="s">
        <v>5599</v>
      </c>
      <c r="H44" s="282"/>
      <c r="I44" s="282"/>
      <c r="J44" s="282"/>
      <c r="K44" s="280"/>
    </row>
    <row r="45" s="1" customFormat="1" ht="15" customHeight="1">
      <c r="B45" s="283"/>
      <c r="C45" s="284"/>
      <c r="D45" s="282"/>
      <c r="E45" s="285" t="s">
        <v>204</v>
      </c>
      <c r="F45" s="282"/>
      <c r="G45" s="282" t="s">
        <v>5600</v>
      </c>
      <c r="H45" s="282"/>
      <c r="I45" s="282"/>
      <c r="J45" s="282"/>
      <c r="K45" s="280"/>
    </row>
    <row r="46" s="1" customFormat="1" ht="12.75" customHeight="1">
      <c r="B46" s="283"/>
      <c r="C46" s="284"/>
      <c r="D46" s="282"/>
      <c r="E46" s="282"/>
      <c r="F46" s="282"/>
      <c r="G46" s="282"/>
      <c r="H46" s="282"/>
      <c r="I46" s="282"/>
      <c r="J46" s="282"/>
      <c r="K46" s="280"/>
    </row>
    <row r="47" s="1" customFormat="1" ht="15" customHeight="1">
      <c r="B47" s="283"/>
      <c r="C47" s="284"/>
      <c r="D47" s="282" t="s">
        <v>5601</v>
      </c>
      <c r="E47" s="282"/>
      <c r="F47" s="282"/>
      <c r="G47" s="282"/>
      <c r="H47" s="282"/>
      <c r="I47" s="282"/>
      <c r="J47" s="282"/>
      <c r="K47" s="280"/>
    </row>
    <row r="48" s="1" customFormat="1" ht="15" customHeight="1">
      <c r="B48" s="283"/>
      <c r="C48" s="284"/>
      <c r="D48" s="284"/>
      <c r="E48" s="282" t="s">
        <v>5602</v>
      </c>
      <c r="F48" s="282"/>
      <c r="G48" s="282"/>
      <c r="H48" s="282"/>
      <c r="I48" s="282"/>
      <c r="J48" s="282"/>
      <c r="K48" s="280"/>
    </row>
    <row r="49" s="1" customFormat="1" ht="15" customHeight="1">
      <c r="B49" s="283"/>
      <c r="C49" s="284"/>
      <c r="D49" s="284"/>
      <c r="E49" s="282" t="s">
        <v>5603</v>
      </c>
      <c r="F49" s="282"/>
      <c r="G49" s="282"/>
      <c r="H49" s="282"/>
      <c r="I49" s="282"/>
      <c r="J49" s="282"/>
      <c r="K49" s="280"/>
    </row>
    <row r="50" s="1" customFormat="1" ht="15" customHeight="1">
      <c r="B50" s="283"/>
      <c r="C50" s="284"/>
      <c r="D50" s="284"/>
      <c r="E50" s="282" t="s">
        <v>5604</v>
      </c>
      <c r="F50" s="282"/>
      <c r="G50" s="282"/>
      <c r="H50" s="282"/>
      <c r="I50" s="282"/>
      <c r="J50" s="282"/>
      <c r="K50" s="280"/>
    </row>
    <row r="51" s="1" customFormat="1" ht="15" customHeight="1">
      <c r="B51" s="283"/>
      <c r="C51" s="284"/>
      <c r="D51" s="282" t="s">
        <v>5605</v>
      </c>
      <c r="E51" s="282"/>
      <c r="F51" s="282"/>
      <c r="G51" s="282"/>
      <c r="H51" s="282"/>
      <c r="I51" s="282"/>
      <c r="J51" s="282"/>
      <c r="K51" s="280"/>
    </row>
    <row r="52" s="1" customFormat="1" ht="25.5" customHeight="1">
      <c r="B52" s="278"/>
      <c r="C52" s="279" t="s">
        <v>5606</v>
      </c>
      <c r="D52" s="279"/>
      <c r="E52" s="279"/>
      <c r="F52" s="279"/>
      <c r="G52" s="279"/>
      <c r="H52" s="279"/>
      <c r="I52" s="279"/>
      <c r="J52" s="279"/>
      <c r="K52" s="280"/>
    </row>
    <row r="53" s="1" customFormat="1" ht="5.25" customHeight="1">
      <c r="B53" s="278"/>
      <c r="C53" s="281"/>
      <c r="D53" s="281"/>
      <c r="E53" s="281"/>
      <c r="F53" s="281"/>
      <c r="G53" s="281"/>
      <c r="H53" s="281"/>
      <c r="I53" s="281"/>
      <c r="J53" s="281"/>
      <c r="K53" s="280"/>
    </row>
    <row r="54" s="1" customFormat="1" ht="15" customHeight="1">
      <c r="B54" s="278"/>
      <c r="C54" s="282" t="s">
        <v>5607</v>
      </c>
      <c r="D54" s="282"/>
      <c r="E54" s="282"/>
      <c r="F54" s="282"/>
      <c r="G54" s="282"/>
      <c r="H54" s="282"/>
      <c r="I54" s="282"/>
      <c r="J54" s="282"/>
      <c r="K54" s="280"/>
    </row>
    <row r="55" s="1" customFormat="1" ht="15" customHeight="1">
      <c r="B55" s="278"/>
      <c r="C55" s="282" t="s">
        <v>5608</v>
      </c>
      <c r="D55" s="282"/>
      <c r="E55" s="282"/>
      <c r="F55" s="282"/>
      <c r="G55" s="282"/>
      <c r="H55" s="282"/>
      <c r="I55" s="282"/>
      <c r="J55" s="282"/>
      <c r="K55" s="280"/>
    </row>
    <row r="56" s="1" customFormat="1" ht="12.75" customHeight="1">
      <c r="B56" s="278"/>
      <c r="C56" s="282"/>
      <c r="D56" s="282"/>
      <c r="E56" s="282"/>
      <c r="F56" s="282"/>
      <c r="G56" s="282"/>
      <c r="H56" s="282"/>
      <c r="I56" s="282"/>
      <c r="J56" s="282"/>
      <c r="K56" s="280"/>
    </row>
    <row r="57" s="1" customFormat="1" ht="15" customHeight="1">
      <c r="B57" s="278"/>
      <c r="C57" s="282" t="s">
        <v>5609</v>
      </c>
      <c r="D57" s="282"/>
      <c r="E57" s="282"/>
      <c r="F57" s="282"/>
      <c r="G57" s="282"/>
      <c r="H57" s="282"/>
      <c r="I57" s="282"/>
      <c r="J57" s="282"/>
      <c r="K57" s="280"/>
    </row>
    <row r="58" s="1" customFormat="1" ht="15" customHeight="1">
      <c r="B58" s="278"/>
      <c r="C58" s="284"/>
      <c r="D58" s="282" t="s">
        <v>5610</v>
      </c>
      <c r="E58" s="282"/>
      <c r="F58" s="282"/>
      <c r="G58" s="282"/>
      <c r="H58" s="282"/>
      <c r="I58" s="282"/>
      <c r="J58" s="282"/>
      <c r="K58" s="280"/>
    </row>
    <row r="59" s="1" customFormat="1" ht="15" customHeight="1">
      <c r="B59" s="278"/>
      <c r="C59" s="284"/>
      <c r="D59" s="282" t="s">
        <v>5611</v>
      </c>
      <c r="E59" s="282"/>
      <c r="F59" s="282"/>
      <c r="G59" s="282"/>
      <c r="H59" s="282"/>
      <c r="I59" s="282"/>
      <c r="J59" s="282"/>
      <c r="K59" s="280"/>
    </row>
    <row r="60" s="1" customFormat="1" ht="15" customHeight="1">
      <c r="B60" s="278"/>
      <c r="C60" s="284"/>
      <c r="D60" s="282" t="s">
        <v>5612</v>
      </c>
      <c r="E60" s="282"/>
      <c r="F60" s="282"/>
      <c r="G60" s="282"/>
      <c r="H60" s="282"/>
      <c r="I60" s="282"/>
      <c r="J60" s="282"/>
      <c r="K60" s="280"/>
    </row>
    <row r="61" s="1" customFormat="1" ht="15" customHeight="1">
      <c r="B61" s="278"/>
      <c r="C61" s="284"/>
      <c r="D61" s="282" t="s">
        <v>5613</v>
      </c>
      <c r="E61" s="282"/>
      <c r="F61" s="282"/>
      <c r="G61" s="282"/>
      <c r="H61" s="282"/>
      <c r="I61" s="282"/>
      <c r="J61" s="282"/>
      <c r="K61" s="280"/>
    </row>
    <row r="62" s="1" customFormat="1" ht="15" customHeight="1">
      <c r="B62" s="278"/>
      <c r="C62" s="284"/>
      <c r="D62" s="287" t="s">
        <v>5614</v>
      </c>
      <c r="E62" s="287"/>
      <c r="F62" s="287"/>
      <c r="G62" s="287"/>
      <c r="H62" s="287"/>
      <c r="I62" s="287"/>
      <c r="J62" s="287"/>
      <c r="K62" s="280"/>
    </row>
    <row r="63" s="1" customFormat="1" ht="15" customHeight="1">
      <c r="B63" s="278"/>
      <c r="C63" s="284"/>
      <c r="D63" s="282" t="s">
        <v>5615</v>
      </c>
      <c r="E63" s="282"/>
      <c r="F63" s="282"/>
      <c r="G63" s="282"/>
      <c r="H63" s="282"/>
      <c r="I63" s="282"/>
      <c r="J63" s="282"/>
      <c r="K63" s="280"/>
    </row>
    <row r="64" s="1" customFormat="1" ht="12.75" customHeight="1">
      <c r="B64" s="278"/>
      <c r="C64" s="284"/>
      <c r="D64" s="284"/>
      <c r="E64" s="288"/>
      <c r="F64" s="284"/>
      <c r="G64" s="284"/>
      <c r="H64" s="284"/>
      <c r="I64" s="284"/>
      <c r="J64" s="284"/>
      <c r="K64" s="280"/>
    </row>
    <row r="65" s="1" customFormat="1" ht="15" customHeight="1">
      <c r="B65" s="278"/>
      <c r="C65" s="284"/>
      <c r="D65" s="282" t="s">
        <v>5616</v>
      </c>
      <c r="E65" s="282"/>
      <c r="F65" s="282"/>
      <c r="G65" s="282"/>
      <c r="H65" s="282"/>
      <c r="I65" s="282"/>
      <c r="J65" s="282"/>
      <c r="K65" s="280"/>
    </row>
    <row r="66" s="1" customFormat="1" ht="15" customHeight="1">
      <c r="B66" s="278"/>
      <c r="C66" s="284"/>
      <c r="D66" s="287" t="s">
        <v>5617</v>
      </c>
      <c r="E66" s="287"/>
      <c r="F66" s="287"/>
      <c r="G66" s="287"/>
      <c r="H66" s="287"/>
      <c r="I66" s="287"/>
      <c r="J66" s="287"/>
      <c r="K66" s="280"/>
    </row>
    <row r="67" s="1" customFormat="1" ht="15" customHeight="1">
      <c r="B67" s="278"/>
      <c r="C67" s="284"/>
      <c r="D67" s="282" t="s">
        <v>5618</v>
      </c>
      <c r="E67" s="282"/>
      <c r="F67" s="282"/>
      <c r="G67" s="282"/>
      <c r="H67" s="282"/>
      <c r="I67" s="282"/>
      <c r="J67" s="282"/>
      <c r="K67" s="280"/>
    </row>
    <row r="68" s="1" customFormat="1" ht="15" customHeight="1">
      <c r="B68" s="278"/>
      <c r="C68" s="284"/>
      <c r="D68" s="282" t="s">
        <v>5619</v>
      </c>
      <c r="E68" s="282"/>
      <c r="F68" s="282"/>
      <c r="G68" s="282"/>
      <c r="H68" s="282"/>
      <c r="I68" s="282"/>
      <c r="J68" s="282"/>
      <c r="K68" s="280"/>
    </row>
    <row r="69" s="1" customFormat="1" ht="15" customHeight="1">
      <c r="B69" s="278"/>
      <c r="C69" s="284"/>
      <c r="D69" s="282" t="s">
        <v>5620</v>
      </c>
      <c r="E69" s="282"/>
      <c r="F69" s="282"/>
      <c r="G69" s="282"/>
      <c r="H69" s="282"/>
      <c r="I69" s="282"/>
      <c r="J69" s="282"/>
      <c r="K69" s="280"/>
    </row>
    <row r="70" s="1" customFormat="1" ht="15" customHeight="1">
      <c r="B70" s="278"/>
      <c r="C70" s="284"/>
      <c r="D70" s="282" t="s">
        <v>5621</v>
      </c>
      <c r="E70" s="282"/>
      <c r="F70" s="282"/>
      <c r="G70" s="282"/>
      <c r="H70" s="282"/>
      <c r="I70" s="282"/>
      <c r="J70" s="282"/>
      <c r="K70" s="280"/>
    </row>
    <row r="71" s="1" customFormat="1" ht="12.75" customHeight="1">
      <c r="B71" s="289"/>
      <c r="C71" s="290"/>
      <c r="D71" s="290"/>
      <c r="E71" s="290"/>
      <c r="F71" s="290"/>
      <c r="G71" s="290"/>
      <c r="H71" s="290"/>
      <c r="I71" s="290"/>
      <c r="J71" s="290"/>
      <c r="K71" s="291"/>
    </row>
    <row r="72" s="1" customFormat="1" ht="18.75" customHeight="1">
      <c r="B72" s="292"/>
      <c r="C72" s="292"/>
      <c r="D72" s="292"/>
      <c r="E72" s="292"/>
      <c r="F72" s="292"/>
      <c r="G72" s="292"/>
      <c r="H72" s="292"/>
      <c r="I72" s="292"/>
      <c r="J72" s="292"/>
      <c r="K72" s="293"/>
    </row>
    <row r="73" s="1" customFormat="1" ht="18.75" customHeight="1">
      <c r="B73" s="293"/>
      <c r="C73" s="293"/>
      <c r="D73" s="293"/>
      <c r="E73" s="293"/>
      <c r="F73" s="293"/>
      <c r="G73" s="293"/>
      <c r="H73" s="293"/>
      <c r="I73" s="293"/>
      <c r="J73" s="293"/>
      <c r="K73" s="293"/>
    </row>
    <row r="74" s="1" customFormat="1" ht="7.5" customHeight="1">
      <c r="B74" s="294"/>
      <c r="C74" s="295"/>
      <c r="D74" s="295"/>
      <c r="E74" s="295"/>
      <c r="F74" s="295"/>
      <c r="G74" s="295"/>
      <c r="H74" s="295"/>
      <c r="I74" s="295"/>
      <c r="J74" s="295"/>
      <c r="K74" s="296"/>
    </row>
    <row r="75" s="1" customFormat="1" ht="45" customHeight="1">
      <c r="B75" s="297"/>
      <c r="C75" s="298" t="s">
        <v>5622</v>
      </c>
      <c r="D75" s="298"/>
      <c r="E75" s="298"/>
      <c r="F75" s="298"/>
      <c r="G75" s="298"/>
      <c r="H75" s="298"/>
      <c r="I75" s="298"/>
      <c r="J75" s="298"/>
      <c r="K75" s="299"/>
    </row>
    <row r="76" s="1" customFormat="1" ht="17.25" customHeight="1">
      <c r="B76" s="297"/>
      <c r="C76" s="300" t="s">
        <v>5623</v>
      </c>
      <c r="D76" s="300"/>
      <c r="E76" s="300"/>
      <c r="F76" s="300" t="s">
        <v>5624</v>
      </c>
      <c r="G76" s="301"/>
      <c r="H76" s="300" t="s">
        <v>55</v>
      </c>
      <c r="I76" s="300" t="s">
        <v>58</v>
      </c>
      <c r="J76" s="300" t="s">
        <v>5625</v>
      </c>
      <c r="K76" s="299"/>
    </row>
    <row r="77" s="1" customFormat="1" ht="17.25" customHeight="1">
      <c r="B77" s="297"/>
      <c r="C77" s="302" t="s">
        <v>5626</v>
      </c>
      <c r="D77" s="302"/>
      <c r="E77" s="302"/>
      <c r="F77" s="303" t="s">
        <v>5627</v>
      </c>
      <c r="G77" s="304"/>
      <c r="H77" s="302"/>
      <c r="I77" s="302"/>
      <c r="J77" s="302" t="s">
        <v>5628</v>
      </c>
      <c r="K77" s="299"/>
    </row>
    <row r="78" s="1" customFormat="1" ht="5.25" customHeight="1">
      <c r="B78" s="297"/>
      <c r="C78" s="305"/>
      <c r="D78" s="305"/>
      <c r="E78" s="305"/>
      <c r="F78" s="305"/>
      <c r="G78" s="306"/>
      <c r="H78" s="305"/>
      <c r="I78" s="305"/>
      <c r="J78" s="305"/>
      <c r="K78" s="299"/>
    </row>
    <row r="79" s="1" customFormat="1" ht="15" customHeight="1">
      <c r="B79" s="297"/>
      <c r="C79" s="285" t="s">
        <v>54</v>
      </c>
      <c r="D79" s="307"/>
      <c r="E79" s="307"/>
      <c r="F79" s="308" t="s">
        <v>5629</v>
      </c>
      <c r="G79" s="309"/>
      <c r="H79" s="285" t="s">
        <v>5630</v>
      </c>
      <c r="I79" s="285" t="s">
        <v>5631</v>
      </c>
      <c r="J79" s="285">
        <v>20</v>
      </c>
      <c r="K79" s="299"/>
    </row>
    <row r="80" s="1" customFormat="1" ht="15" customHeight="1">
      <c r="B80" s="297"/>
      <c r="C80" s="285" t="s">
        <v>5632</v>
      </c>
      <c r="D80" s="285"/>
      <c r="E80" s="285"/>
      <c r="F80" s="308" t="s">
        <v>5629</v>
      </c>
      <c r="G80" s="309"/>
      <c r="H80" s="285" t="s">
        <v>5633</v>
      </c>
      <c r="I80" s="285" t="s">
        <v>5631</v>
      </c>
      <c r="J80" s="285">
        <v>120</v>
      </c>
      <c r="K80" s="299"/>
    </row>
    <row r="81" s="1" customFormat="1" ht="15" customHeight="1">
      <c r="B81" s="310"/>
      <c r="C81" s="285" t="s">
        <v>5634</v>
      </c>
      <c r="D81" s="285"/>
      <c r="E81" s="285"/>
      <c r="F81" s="308" t="s">
        <v>5635</v>
      </c>
      <c r="G81" s="309"/>
      <c r="H81" s="285" t="s">
        <v>5636</v>
      </c>
      <c r="I81" s="285" t="s">
        <v>5631</v>
      </c>
      <c r="J81" s="285">
        <v>50</v>
      </c>
      <c r="K81" s="299"/>
    </row>
    <row r="82" s="1" customFormat="1" ht="15" customHeight="1">
      <c r="B82" s="310"/>
      <c r="C82" s="285" t="s">
        <v>5637</v>
      </c>
      <c r="D82" s="285"/>
      <c r="E82" s="285"/>
      <c r="F82" s="308" t="s">
        <v>5629</v>
      </c>
      <c r="G82" s="309"/>
      <c r="H82" s="285" t="s">
        <v>5638</v>
      </c>
      <c r="I82" s="285" t="s">
        <v>5639</v>
      </c>
      <c r="J82" s="285"/>
      <c r="K82" s="299"/>
    </row>
    <row r="83" s="1" customFormat="1" ht="15" customHeight="1">
      <c r="B83" s="310"/>
      <c r="C83" s="311" t="s">
        <v>5640</v>
      </c>
      <c r="D83" s="311"/>
      <c r="E83" s="311"/>
      <c r="F83" s="312" t="s">
        <v>5635</v>
      </c>
      <c r="G83" s="311"/>
      <c r="H83" s="311" t="s">
        <v>5641</v>
      </c>
      <c r="I83" s="311" t="s">
        <v>5631</v>
      </c>
      <c r="J83" s="311">
        <v>15</v>
      </c>
      <c r="K83" s="299"/>
    </row>
    <row r="84" s="1" customFormat="1" ht="15" customHeight="1">
      <c r="B84" s="310"/>
      <c r="C84" s="311" t="s">
        <v>5642</v>
      </c>
      <c r="D84" s="311"/>
      <c r="E84" s="311"/>
      <c r="F84" s="312" t="s">
        <v>5635</v>
      </c>
      <c r="G84" s="311"/>
      <c r="H84" s="311" t="s">
        <v>5643</v>
      </c>
      <c r="I84" s="311" t="s">
        <v>5631</v>
      </c>
      <c r="J84" s="311">
        <v>15</v>
      </c>
      <c r="K84" s="299"/>
    </row>
    <row r="85" s="1" customFormat="1" ht="15" customHeight="1">
      <c r="B85" s="310"/>
      <c r="C85" s="311" t="s">
        <v>5644</v>
      </c>
      <c r="D85" s="311"/>
      <c r="E85" s="311"/>
      <c r="F85" s="312" t="s">
        <v>5635</v>
      </c>
      <c r="G85" s="311"/>
      <c r="H85" s="311" t="s">
        <v>5645</v>
      </c>
      <c r="I85" s="311" t="s">
        <v>5631</v>
      </c>
      <c r="J85" s="311">
        <v>20</v>
      </c>
      <c r="K85" s="299"/>
    </row>
    <row r="86" s="1" customFormat="1" ht="15" customHeight="1">
      <c r="B86" s="310"/>
      <c r="C86" s="311" t="s">
        <v>5646</v>
      </c>
      <c r="D86" s="311"/>
      <c r="E86" s="311"/>
      <c r="F86" s="312" t="s">
        <v>5635</v>
      </c>
      <c r="G86" s="311"/>
      <c r="H86" s="311" t="s">
        <v>5647</v>
      </c>
      <c r="I86" s="311" t="s">
        <v>5631</v>
      </c>
      <c r="J86" s="311">
        <v>20</v>
      </c>
      <c r="K86" s="299"/>
    </row>
    <row r="87" s="1" customFormat="1" ht="15" customHeight="1">
      <c r="B87" s="310"/>
      <c r="C87" s="285" t="s">
        <v>5648</v>
      </c>
      <c r="D87" s="285"/>
      <c r="E87" s="285"/>
      <c r="F87" s="308" t="s">
        <v>5635</v>
      </c>
      <c r="G87" s="309"/>
      <c r="H87" s="285" t="s">
        <v>5649</v>
      </c>
      <c r="I87" s="285" t="s">
        <v>5631</v>
      </c>
      <c r="J87" s="285">
        <v>50</v>
      </c>
      <c r="K87" s="299"/>
    </row>
    <row r="88" s="1" customFormat="1" ht="15" customHeight="1">
      <c r="B88" s="310"/>
      <c r="C88" s="285" t="s">
        <v>5650</v>
      </c>
      <c r="D88" s="285"/>
      <c r="E88" s="285"/>
      <c r="F88" s="308" t="s">
        <v>5635</v>
      </c>
      <c r="G88" s="309"/>
      <c r="H88" s="285" t="s">
        <v>5651</v>
      </c>
      <c r="I88" s="285" t="s">
        <v>5631</v>
      </c>
      <c r="J88" s="285">
        <v>20</v>
      </c>
      <c r="K88" s="299"/>
    </row>
    <row r="89" s="1" customFormat="1" ht="15" customHeight="1">
      <c r="B89" s="310"/>
      <c r="C89" s="285" t="s">
        <v>5652</v>
      </c>
      <c r="D89" s="285"/>
      <c r="E89" s="285"/>
      <c r="F89" s="308" t="s">
        <v>5635</v>
      </c>
      <c r="G89" s="309"/>
      <c r="H89" s="285" t="s">
        <v>5653</v>
      </c>
      <c r="I89" s="285" t="s">
        <v>5631</v>
      </c>
      <c r="J89" s="285">
        <v>20</v>
      </c>
      <c r="K89" s="299"/>
    </row>
    <row r="90" s="1" customFormat="1" ht="15" customHeight="1">
      <c r="B90" s="310"/>
      <c r="C90" s="285" t="s">
        <v>5654</v>
      </c>
      <c r="D90" s="285"/>
      <c r="E90" s="285"/>
      <c r="F90" s="308" t="s">
        <v>5635</v>
      </c>
      <c r="G90" s="309"/>
      <c r="H90" s="285" t="s">
        <v>5655</v>
      </c>
      <c r="I90" s="285" t="s">
        <v>5631</v>
      </c>
      <c r="J90" s="285">
        <v>50</v>
      </c>
      <c r="K90" s="299"/>
    </row>
    <row r="91" s="1" customFormat="1" ht="15" customHeight="1">
      <c r="B91" s="310"/>
      <c r="C91" s="285" t="s">
        <v>5656</v>
      </c>
      <c r="D91" s="285"/>
      <c r="E91" s="285"/>
      <c r="F91" s="308" t="s">
        <v>5635</v>
      </c>
      <c r="G91" s="309"/>
      <c r="H91" s="285" t="s">
        <v>5656</v>
      </c>
      <c r="I91" s="285" t="s">
        <v>5631</v>
      </c>
      <c r="J91" s="285">
        <v>50</v>
      </c>
      <c r="K91" s="299"/>
    </row>
    <row r="92" s="1" customFormat="1" ht="15" customHeight="1">
      <c r="B92" s="310"/>
      <c r="C92" s="285" t="s">
        <v>5657</v>
      </c>
      <c r="D92" s="285"/>
      <c r="E92" s="285"/>
      <c r="F92" s="308" t="s">
        <v>5635</v>
      </c>
      <c r="G92" s="309"/>
      <c r="H92" s="285" t="s">
        <v>5658</v>
      </c>
      <c r="I92" s="285" t="s">
        <v>5631</v>
      </c>
      <c r="J92" s="285">
        <v>255</v>
      </c>
      <c r="K92" s="299"/>
    </row>
    <row r="93" s="1" customFormat="1" ht="15" customHeight="1">
      <c r="B93" s="310"/>
      <c r="C93" s="285" t="s">
        <v>5659</v>
      </c>
      <c r="D93" s="285"/>
      <c r="E93" s="285"/>
      <c r="F93" s="308" t="s">
        <v>5629</v>
      </c>
      <c r="G93" s="309"/>
      <c r="H93" s="285" t="s">
        <v>5660</v>
      </c>
      <c r="I93" s="285" t="s">
        <v>5661</v>
      </c>
      <c r="J93" s="285"/>
      <c r="K93" s="299"/>
    </row>
    <row r="94" s="1" customFormat="1" ht="15" customHeight="1">
      <c r="B94" s="310"/>
      <c r="C94" s="285" t="s">
        <v>5662</v>
      </c>
      <c r="D94" s="285"/>
      <c r="E94" s="285"/>
      <c r="F94" s="308" t="s">
        <v>5629</v>
      </c>
      <c r="G94" s="309"/>
      <c r="H94" s="285" t="s">
        <v>5663</v>
      </c>
      <c r="I94" s="285" t="s">
        <v>5664</v>
      </c>
      <c r="J94" s="285"/>
      <c r="K94" s="299"/>
    </row>
    <row r="95" s="1" customFormat="1" ht="15" customHeight="1">
      <c r="B95" s="310"/>
      <c r="C95" s="285" t="s">
        <v>5665</v>
      </c>
      <c r="D95" s="285"/>
      <c r="E95" s="285"/>
      <c r="F95" s="308" t="s">
        <v>5629</v>
      </c>
      <c r="G95" s="309"/>
      <c r="H95" s="285" t="s">
        <v>5665</v>
      </c>
      <c r="I95" s="285" t="s">
        <v>5664</v>
      </c>
      <c r="J95" s="285"/>
      <c r="K95" s="299"/>
    </row>
    <row r="96" s="1" customFormat="1" ht="15" customHeight="1">
      <c r="B96" s="310"/>
      <c r="C96" s="285" t="s">
        <v>39</v>
      </c>
      <c r="D96" s="285"/>
      <c r="E96" s="285"/>
      <c r="F96" s="308" t="s">
        <v>5629</v>
      </c>
      <c r="G96" s="309"/>
      <c r="H96" s="285" t="s">
        <v>5666</v>
      </c>
      <c r="I96" s="285" t="s">
        <v>5664</v>
      </c>
      <c r="J96" s="285"/>
      <c r="K96" s="299"/>
    </row>
    <row r="97" s="1" customFormat="1" ht="15" customHeight="1">
      <c r="B97" s="310"/>
      <c r="C97" s="285" t="s">
        <v>49</v>
      </c>
      <c r="D97" s="285"/>
      <c r="E97" s="285"/>
      <c r="F97" s="308" t="s">
        <v>5629</v>
      </c>
      <c r="G97" s="309"/>
      <c r="H97" s="285" t="s">
        <v>5667</v>
      </c>
      <c r="I97" s="285" t="s">
        <v>5664</v>
      </c>
      <c r="J97" s="285"/>
      <c r="K97" s="299"/>
    </row>
    <row r="98" s="1" customFormat="1" ht="15" customHeight="1">
      <c r="B98" s="313"/>
      <c r="C98" s="314"/>
      <c r="D98" s="314"/>
      <c r="E98" s="314"/>
      <c r="F98" s="314"/>
      <c r="G98" s="314"/>
      <c r="H98" s="314"/>
      <c r="I98" s="314"/>
      <c r="J98" s="314"/>
      <c r="K98" s="315"/>
    </row>
    <row r="99" s="1" customFormat="1" ht="18.75" customHeight="1">
      <c r="B99" s="316"/>
      <c r="C99" s="317"/>
      <c r="D99" s="317"/>
      <c r="E99" s="317"/>
      <c r="F99" s="317"/>
      <c r="G99" s="317"/>
      <c r="H99" s="317"/>
      <c r="I99" s="317"/>
      <c r="J99" s="317"/>
      <c r="K99" s="316"/>
    </row>
    <row r="100" s="1" customFormat="1" ht="18.75" customHeight="1"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</row>
    <row r="101" s="1" customFormat="1" ht="7.5" customHeight="1">
      <c r="B101" s="294"/>
      <c r="C101" s="295"/>
      <c r="D101" s="295"/>
      <c r="E101" s="295"/>
      <c r="F101" s="295"/>
      <c r="G101" s="295"/>
      <c r="H101" s="295"/>
      <c r="I101" s="295"/>
      <c r="J101" s="295"/>
      <c r="K101" s="296"/>
    </row>
    <row r="102" s="1" customFormat="1" ht="45" customHeight="1">
      <c r="B102" s="297"/>
      <c r="C102" s="298" t="s">
        <v>5668</v>
      </c>
      <c r="D102" s="298"/>
      <c r="E102" s="298"/>
      <c r="F102" s="298"/>
      <c r="G102" s="298"/>
      <c r="H102" s="298"/>
      <c r="I102" s="298"/>
      <c r="J102" s="298"/>
      <c r="K102" s="299"/>
    </row>
    <row r="103" s="1" customFormat="1" ht="17.25" customHeight="1">
      <c r="B103" s="297"/>
      <c r="C103" s="300" t="s">
        <v>5623</v>
      </c>
      <c r="D103" s="300"/>
      <c r="E103" s="300"/>
      <c r="F103" s="300" t="s">
        <v>5624</v>
      </c>
      <c r="G103" s="301"/>
      <c r="H103" s="300" t="s">
        <v>55</v>
      </c>
      <c r="I103" s="300" t="s">
        <v>58</v>
      </c>
      <c r="J103" s="300" t="s">
        <v>5625</v>
      </c>
      <c r="K103" s="299"/>
    </row>
    <row r="104" s="1" customFormat="1" ht="17.25" customHeight="1">
      <c r="B104" s="297"/>
      <c r="C104" s="302" t="s">
        <v>5626</v>
      </c>
      <c r="D104" s="302"/>
      <c r="E104" s="302"/>
      <c r="F104" s="303" t="s">
        <v>5627</v>
      </c>
      <c r="G104" s="304"/>
      <c r="H104" s="302"/>
      <c r="I104" s="302"/>
      <c r="J104" s="302" t="s">
        <v>5628</v>
      </c>
      <c r="K104" s="299"/>
    </row>
    <row r="105" s="1" customFormat="1" ht="5.25" customHeight="1">
      <c r="B105" s="297"/>
      <c r="C105" s="300"/>
      <c r="D105" s="300"/>
      <c r="E105" s="300"/>
      <c r="F105" s="300"/>
      <c r="G105" s="318"/>
      <c r="H105" s="300"/>
      <c r="I105" s="300"/>
      <c r="J105" s="300"/>
      <c r="K105" s="299"/>
    </row>
    <row r="106" s="1" customFormat="1" ht="15" customHeight="1">
      <c r="B106" s="297"/>
      <c r="C106" s="285" t="s">
        <v>54</v>
      </c>
      <c r="D106" s="307"/>
      <c r="E106" s="307"/>
      <c r="F106" s="308" t="s">
        <v>5629</v>
      </c>
      <c r="G106" s="285"/>
      <c r="H106" s="285" t="s">
        <v>5669</v>
      </c>
      <c r="I106" s="285" t="s">
        <v>5631</v>
      </c>
      <c r="J106" s="285">
        <v>20</v>
      </c>
      <c r="K106" s="299"/>
    </row>
    <row r="107" s="1" customFormat="1" ht="15" customHeight="1">
      <c r="B107" s="297"/>
      <c r="C107" s="285" t="s">
        <v>5632</v>
      </c>
      <c r="D107" s="285"/>
      <c r="E107" s="285"/>
      <c r="F107" s="308" t="s">
        <v>5629</v>
      </c>
      <c r="G107" s="285"/>
      <c r="H107" s="285" t="s">
        <v>5669</v>
      </c>
      <c r="I107" s="285" t="s">
        <v>5631</v>
      </c>
      <c r="J107" s="285">
        <v>120</v>
      </c>
      <c r="K107" s="299"/>
    </row>
    <row r="108" s="1" customFormat="1" ht="15" customHeight="1">
      <c r="B108" s="310"/>
      <c r="C108" s="285" t="s">
        <v>5634</v>
      </c>
      <c r="D108" s="285"/>
      <c r="E108" s="285"/>
      <c r="F108" s="308" t="s">
        <v>5635</v>
      </c>
      <c r="G108" s="285"/>
      <c r="H108" s="285" t="s">
        <v>5669</v>
      </c>
      <c r="I108" s="285" t="s">
        <v>5631</v>
      </c>
      <c r="J108" s="285">
        <v>50</v>
      </c>
      <c r="K108" s="299"/>
    </row>
    <row r="109" s="1" customFormat="1" ht="15" customHeight="1">
      <c r="B109" s="310"/>
      <c r="C109" s="285" t="s">
        <v>5637</v>
      </c>
      <c r="D109" s="285"/>
      <c r="E109" s="285"/>
      <c r="F109" s="308" t="s">
        <v>5629</v>
      </c>
      <c r="G109" s="285"/>
      <c r="H109" s="285" t="s">
        <v>5669</v>
      </c>
      <c r="I109" s="285" t="s">
        <v>5639</v>
      </c>
      <c r="J109" s="285"/>
      <c r="K109" s="299"/>
    </row>
    <row r="110" s="1" customFormat="1" ht="15" customHeight="1">
      <c r="B110" s="310"/>
      <c r="C110" s="285" t="s">
        <v>5648</v>
      </c>
      <c r="D110" s="285"/>
      <c r="E110" s="285"/>
      <c r="F110" s="308" t="s">
        <v>5635</v>
      </c>
      <c r="G110" s="285"/>
      <c r="H110" s="285" t="s">
        <v>5669</v>
      </c>
      <c r="I110" s="285" t="s">
        <v>5631</v>
      </c>
      <c r="J110" s="285">
        <v>50</v>
      </c>
      <c r="K110" s="299"/>
    </row>
    <row r="111" s="1" customFormat="1" ht="15" customHeight="1">
      <c r="B111" s="310"/>
      <c r="C111" s="285" t="s">
        <v>5656</v>
      </c>
      <c r="D111" s="285"/>
      <c r="E111" s="285"/>
      <c r="F111" s="308" t="s">
        <v>5635</v>
      </c>
      <c r="G111" s="285"/>
      <c r="H111" s="285" t="s">
        <v>5669</v>
      </c>
      <c r="I111" s="285" t="s">
        <v>5631</v>
      </c>
      <c r="J111" s="285">
        <v>50</v>
      </c>
      <c r="K111" s="299"/>
    </row>
    <row r="112" s="1" customFormat="1" ht="15" customHeight="1">
      <c r="B112" s="310"/>
      <c r="C112" s="285" t="s">
        <v>5654</v>
      </c>
      <c r="D112" s="285"/>
      <c r="E112" s="285"/>
      <c r="F112" s="308" t="s">
        <v>5635</v>
      </c>
      <c r="G112" s="285"/>
      <c r="H112" s="285" t="s">
        <v>5669</v>
      </c>
      <c r="I112" s="285" t="s">
        <v>5631</v>
      </c>
      <c r="J112" s="285">
        <v>50</v>
      </c>
      <c r="K112" s="299"/>
    </row>
    <row r="113" s="1" customFormat="1" ht="15" customHeight="1">
      <c r="B113" s="310"/>
      <c r="C113" s="285" t="s">
        <v>54</v>
      </c>
      <c r="D113" s="285"/>
      <c r="E113" s="285"/>
      <c r="F113" s="308" t="s">
        <v>5629</v>
      </c>
      <c r="G113" s="285"/>
      <c r="H113" s="285" t="s">
        <v>5670</v>
      </c>
      <c r="I113" s="285" t="s">
        <v>5631</v>
      </c>
      <c r="J113" s="285">
        <v>20</v>
      </c>
      <c r="K113" s="299"/>
    </row>
    <row r="114" s="1" customFormat="1" ht="15" customHeight="1">
      <c r="B114" s="310"/>
      <c r="C114" s="285" t="s">
        <v>5671</v>
      </c>
      <c r="D114" s="285"/>
      <c r="E114" s="285"/>
      <c r="F114" s="308" t="s">
        <v>5629</v>
      </c>
      <c r="G114" s="285"/>
      <c r="H114" s="285" t="s">
        <v>5672</v>
      </c>
      <c r="I114" s="285" t="s">
        <v>5631</v>
      </c>
      <c r="J114" s="285">
        <v>120</v>
      </c>
      <c r="K114" s="299"/>
    </row>
    <row r="115" s="1" customFormat="1" ht="15" customHeight="1">
      <c r="B115" s="310"/>
      <c r="C115" s="285" t="s">
        <v>39</v>
      </c>
      <c r="D115" s="285"/>
      <c r="E115" s="285"/>
      <c r="F115" s="308" t="s">
        <v>5629</v>
      </c>
      <c r="G115" s="285"/>
      <c r="H115" s="285" t="s">
        <v>5673</v>
      </c>
      <c r="I115" s="285" t="s">
        <v>5664</v>
      </c>
      <c r="J115" s="285"/>
      <c r="K115" s="299"/>
    </row>
    <row r="116" s="1" customFormat="1" ht="15" customHeight="1">
      <c r="B116" s="310"/>
      <c r="C116" s="285" t="s">
        <v>49</v>
      </c>
      <c r="D116" s="285"/>
      <c r="E116" s="285"/>
      <c r="F116" s="308" t="s">
        <v>5629</v>
      </c>
      <c r="G116" s="285"/>
      <c r="H116" s="285" t="s">
        <v>5674</v>
      </c>
      <c r="I116" s="285" t="s">
        <v>5664</v>
      </c>
      <c r="J116" s="285"/>
      <c r="K116" s="299"/>
    </row>
    <row r="117" s="1" customFormat="1" ht="15" customHeight="1">
      <c r="B117" s="310"/>
      <c r="C117" s="285" t="s">
        <v>58</v>
      </c>
      <c r="D117" s="285"/>
      <c r="E117" s="285"/>
      <c r="F117" s="308" t="s">
        <v>5629</v>
      </c>
      <c r="G117" s="285"/>
      <c r="H117" s="285" t="s">
        <v>5675</v>
      </c>
      <c r="I117" s="285" t="s">
        <v>5676</v>
      </c>
      <c r="J117" s="285"/>
      <c r="K117" s="299"/>
    </row>
    <row r="118" s="1" customFormat="1" ht="15" customHeight="1">
      <c r="B118" s="313"/>
      <c r="C118" s="319"/>
      <c r="D118" s="319"/>
      <c r="E118" s="319"/>
      <c r="F118" s="319"/>
      <c r="G118" s="319"/>
      <c r="H118" s="319"/>
      <c r="I118" s="319"/>
      <c r="J118" s="319"/>
      <c r="K118" s="315"/>
    </row>
    <row r="119" s="1" customFormat="1" ht="18.75" customHeight="1">
      <c r="B119" s="320"/>
      <c r="C119" s="321"/>
      <c r="D119" s="321"/>
      <c r="E119" s="321"/>
      <c r="F119" s="322"/>
      <c r="G119" s="321"/>
      <c r="H119" s="321"/>
      <c r="I119" s="321"/>
      <c r="J119" s="321"/>
      <c r="K119" s="320"/>
    </row>
    <row r="120" s="1" customFormat="1" ht="18.75" customHeight="1"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</row>
    <row r="121" s="1" customFormat="1" ht="7.5" customHeight="1">
      <c r="B121" s="323"/>
      <c r="C121" s="324"/>
      <c r="D121" s="324"/>
      <c r="E121" s="324"/>
      <c r="F121" s="324"/>
      <c r="G121" s="324"/>
      <c r="H121" s="324"/>
      <c r="I121" s="324"/>
      <c r="J121" s="324"/>
      <c r="K121" s="325"/>
    </row>
    <row r="122" s="1" customFormat="1" ht="45" customHeight="1">
      <c r="B122" s="326"/>
      <c r="C122" s="276" t="s">
        <v>5677</v>
      </c>
      <c r="D122" s="276"/>
      <c r="E122" s="276"/>
      <c r="F122" s="276"/>
      <c r="G122" s="276"/>
      <c r="H122" s="276"/>
      <c r="I122" s="276"/>
      <c r="J122" s="276"/>
      <c r="K122" s="327"/>
    </row>
    <row r="123" s="1" customFormat="1" ht="17.25" customHeight="1">
      <c r="B123" s="328"/>
      <c r="C123" s="300" t="s">
        <v>5623</v>
      </c>
      <c r="D123" s="300"/>
      <c r="E123" s="300"/>
      <c r="F123" s="300" t="s">
        <v>5624</v>
      </c>
      <c r="G123" s="301"/>
      <c r="H123" s="300" t="s">
        <v>55</v>
      </c>
      <c r="I123" s="300" t="s">
        <v>58</v>
      </c>
      <c r="J123" s="300" t="s">
        <v>5625</v>
      </c>
      <c r="K123" s="329"/>
    </row>
    <row r="124" s="1" customFormat="1" ht="17.25" customHeight="1">
      <c r="B124" s="328"/>
      <c r="C124" s="302" t="s">
        <v>5626</v>
      </c>
      <c r="D124" s="302"/>
      <c r="E124" s="302"/>
      <c r="F124" s="303" t="s">
        <v>5627</v>
      </c>
      <c r="G124" s="304"/>
      <c r="H124" s="302"/>
      <c r="I124" s="302"/>
      <c r="J124" s="302" t="s">
        <v>5628</v>
      </c>
      <c r="K124" s="329"/>
    </row>
    <row r="125" s="1" customFormat="1" ht="5.25" customHeight="1">
      <c r="B125" s="330"/>
      <c r="C125" s="305"/>
      <c r="D125" s="305"/>
      <c r="E125" s="305"/>
      <c r="F125" s="305"/>
      <c r="G125" s="331"/>
      <c r="H125" s="305"/>
      <c r="I125" s="305"/>
      <c r="J125" s="305"/>
      <c r="K125" s="332"/>
    </row>
    <row r="126" s="1" customFormat="1" ht="15" customHeight="1">
      <c r="B126" s="330"/>
      <c r="C126" s="285" t="s">
        <v>5632</v>
      </c>
      <c r="D126" s="307"/>
      <c r="E126" s="307"/>
      <c r="F126" s="308" t="s">
        <v>5629</v>
      </c>
      <c r="G126" s="285"/>
      <c r="H126" s="285" t="s">
        <v>5669</v>
      </c>
      <c r="I126" s="285" t="s">
        <v>5631</v>
      </c>
      <c r="J126" s="285">
        <v>120</v>
      </c>
      <c r="K126" s="333"/>
    </row>
    <row r="127" s="1" customFormat="1" ht="15" customHeight="1">
      <c r="B127" s="330"/>
      <c r="C127" s="285" t="s">
        <v>5678</v>
      </c>
      <c r="D127" s="285"/>
      <c r="E127" s="285"/>
      <c r="F127" s="308" t="s">
        <v>5629</v>
      </c>
      <c r="G127" s="285"/>
      <c r="H127" s="285" t="s">
        <v>5679</v>
      </c>
      <c r="I127" s="285" t="s">
        <v>5631</v>
      </c>
      <c r="J127" s="285" t="s">
        <v>5680</v>
      </c>
      <c r="K127" s="333"/>
    </row>
    <row r="128" s="1" customFormat="1" ht="15" customHeight="1">
      <c r="B128" s="330"/>
      <c r="C128" s="285" t="s">
        <v>86</v>
      </c>
      <c r="D128" s="285"/>
      <c r="E128" s="285"/>
      <c r="F128" s="308" t="s">
        <v>5629</v>
      </c>
      <c r="G128" s="285"/>
      <c r="H128" s="285" t="s">
        <v>5681</v>
      </c>
      <c r="I128" s="285" t="s">
        <v>5631</v>
      </c>
      <c r="J128" s="285" t="s">
        <v>5680</v>
      </c>
      <c r="K128" s="333"/>
    </row>
    <row r="129" s="1" customFormat="1" ht="15" customHeight="1">
      <c r="B129" s="330"/>
      <c r="C129" s="285" t="s">
        <v>5640</v>
      </c>
      <c r="D129" s="285"/>
      <c r="E129" s="285"/>
      <c r="F129" s="308" t="s">
        <v>5635</v>
      </c>
      <c r="G129" s="285"/>
      <c r="H129" s="285" t="s">
        <v>5641</v>
      </c>
      <c r="I129" s="285" t="s">
        <v>5631</v>
      </c>
      <c r="J129" s="285">
        <v>15</v>
      </c>
      <c r="K129" s="333"/>
    </row>
    <row r="130" s="1" customFormat="1" ht="15" customHeight="1">
      <c r="B130" s="330"/>
      <c r="C130" s="311" t="s">
        <v>5642</v>
      </c>
      <c r="D130" s="311"/>
      <c r="E130" s="311"/>
      <c r="F130" s="312" t="s">
        <v>5635</v>
      </c>
      <c r="G130" s="311"/>
      <c r="H130" s="311" t="s">
        <v>5643</v>
      </c>
      <c r="I130" s="311" t="s">
        <v>5631</v>
      </c>
      <c r="J130" s="311">
        <v>15</v>
      </c>
      <c r="K130" s="333"/>
    </row>
    <row r="131" s="1" customFormat="1" ht="15" customHeight="1">
      <c r="B131" s="330"/>
      <c r="C131" s="311" t="s">
        <v>5644</v>
      </c>
      <c r="D131" s="311"/>
      <c r="E131" s="311"/>
      <c r="F131" s="312" t="s">
        <v>5635</v>
      </c>
      <c r="G131" s="311"/>
      <c r="H131" s="311" t="s">
        <v>5645</v>
      </c>
      <c r="I131" s="311" t="s">
        <v>5631</v>
      </c>
      <c r="J131" s="311">
        <v>20</v>
      </c>
      <c r="K131" s="333"/>
    </row>
    <row r="132" s="1" customFormat="1" ht="15" customHeight="1">
      <c r="B132" s="330"/>
      <c r="C132" s="311" t="s">
        <v>5646</v>
      </c>
      <c r="D132" s="311"/>
      <c r="E132" s="311"/>
      <c r="F132" s="312" t="s">
        <v>5635</v>
      </c>
      <c r="G132" s="311"/>
      <c r="H132" s="311" t="s">
        <v>5647</v>
      </c>
      <c r="I132" s="311" t="s">
        <v>5631</v>
      </c>
      <c r="J132" s="311">
        <v>20</v>
      </c>
      <c r="K132" s="333"/>
    </row>
    <row r="133" s="1" customFormat="1" ht="15" customHeight="1">
      <c r="B133" s="330"/>
      <c r="C133" s="285" t="s">
        <v>5634</v>
      </c>
      <c r="D133" s="285"/>
      <c r="E133" s="285"/>
      <c r="F133" s="308" t="s">
        <v>5635</v>
      </c>
      <c r="G133" s="285"/>
      <c r="H133" s="285" t="s">
        <v>5669</v>
      </c>
      <c r="I133" s="285" t="s">
        <v>5631</v>
      </c>
      <c r="J133" s="285">
        <v>50</v>
      </c>
      <c r="K133" s="333"/>
    </row>
    <row r="134" s="1" customFormat="1" ht="15" customHeight="1">
      <c r="B134" s="330"/>
      <c r="C134" s="285" t="s">
        <v>5648</v>
      </c>
      <c r="D134" s="285"/>
      <c r="E134" s="285"/>
      <c r="F134" s="308" t="s">
        <v>5635</v>
      </c>
      <c r="G134" s="285"/>
      <c r="H134" s="285" t="s">
        <v>5669</v>
      </c>
      <c r="I134" s="285" t="s">
        <v>5631</v>
      </c>
      <c r="J134" s="285">
        <v>50</v>
      </c>
      <c r="K134" s="333"/>
    </row>
    <row r="135" s="1" customFormat="1" ht="15" customHeight="1">
      <c r="B135" s="330"/>
      <c r="C135" s="285" t="s">
        <v>5654</v>
      </c>
      <c r="D135" s="285"/>
      <c r="E135" s="285"/>
      <c r="F135" s="308" t="s">
        <v>5635</v>
      </c>
      <c r="G135" s="285"/>
      <c r="H135" s="285" t="s">
        <v>5669</v>
      </c>
      <c r="I135" s="285" t="s">
        <v>5631</v>
      </c>
      <c r="J135" s="285">
        <v>50</v>
      </c>
      <c r="K135" s="333"/>
    </row>
    <row r="136" s="1" customFormat="1" ht="15" customHeight="1">
      <c r="B136" s="330"/>
      <c r="C136" s="285" t="s">
        <v>5656</v>
      </c>
      <c r="D136" s="285"/>
      <c r="E136" s="285"/>
      <c r="F136" s="308" t="s">
        <v>5635</v>
      </c>
      <c r="G136" s="285"/>
      <c r="H136" s="285" t="s">
        <v>5669</v>
      </c>
      <c r="I136" s="285" t="s">
        <v>5631</v>
      </c>
      <c r="J136" s="285">
        <v>50</v>
      </c>
      <c r="K136" s="333"/>
    </row>
    <row r="137" s="1" customFormat="1" ht="15" customHeight="1">
      <c r="B137" s="330"/>
      <c r="C137" s="285" t="s">
        <v>5657</v>
      </c>
      <c r="D137" s="285"/>
      <c r="E137" s="285"/>
      <c r="F137" s="308" t="s">
        <v>5635</v>
      </c>
      <c r="G137" s="285"/>
      <c r="H137" s="285" t="s">
        <v>5682</v>
      </c>
      <c r="I137" s="285" t="s">
        <v>5631</v>
      </c>
      <c r="J137" s="285">
        <v>255</v>
      </c>
      <c r="K137" s="333"/>
    </row>
    <row r="138" s="1" customFormat="1" ht="15" customHeight="1">
      <c r="B138" s="330"/>
      <c r="C138" s="285" t="s">
        <v>5659</v>
      </c>
      <c r="D138" s="285"/>
      <c r="E138" s="285"/>
      <c r="F138" s="308" t="s">
        <v>5629</v>
      </c>
      <c r="G138" s="285"/>
      <c r="H138" s="285" t="s">
        <v>5683</v>
      </c>
      <c r="I138" s="285" t="s">
        <v>5661</v>
      </c>
      <c r="J138" s="285"/>
      <c r="K138" s="333"/>
    </row>
    <row r="139" s="1" customFormat="1" ht="15" customHeight="1">
      <c r="B139" s="330"/>
      <c r="C139" s="285" t="s">
        <v>5662</v>
      </c>
      <c r="D139" s="285"/>
      <c r="E139" s="285"/>
      <c r="F139" s="308" t="s">
        <v>5629</v>
      </c>
      <c r="G139" s="285"/>
      <c r="H139" s="285" t="s">
        <v>5684</v>
      </c>
      <c r="I139" s="285" t="s">
        <v>5664</v>
      </c>
      <c r="J139" s="285"/>
      <c r="K139" s="333"/>
    </row>
    <row r="140" s="1" customFormat="1" ht="15" customHeight="1">
      <c r="B140" s="330"/>
      <c r="C140" s="285" t="s">
        <v>5665</v>
      </c>
      <c r="D140" s="285"/>
      <c r="E140" s="285"/>
      <c r="F140" s="308" t="s">
        <v>5629</v>
      </c>
      <c r="G140" s="285"/>
      <c r="H140" s="285" t="s">
        <v>5665</v>
      </c>
      <c r="I140" s="285" t="s">
        <v>5664</v>
      </c>
      <c r="J140" s="285"/>
      <c r="K140" s="333"/>
    </row>
    <row r="141" s="1" customFormat="1" ht="15" customHeight="1">
      <c r="B141" s="330"/>
      <c r="C141" s="285" t="s">
        <v>39</v>
      </c>
      <c r="D141" s="285"/>
      <c r="E141" s="285"/>
      <c r="F141" s="308" t="s">
        <v>5629</v>
      </c>
      <c r="G141" s="285"/>
      <c r="H141" s="285" t="s">
        <v>5685</v>
      </c>
      <c r="I141" s="285" t="s">
        <v>5664</v>
      </c>
      <c r="J141" s="285"/>
      <c r="K141" s="333"/>
    </row>
    <row r="142" s="1" customFormat="1" ht="15" customHeight="1">
      <c r="B142" s="330"/>
      <c r="C142" s="285" t="s">
        <v>5686</v>
      </c>
      <c r="D142" s="285"/>
      <c r="E142" s="285"/>
      <c r="F142" s="308" t="s">
        <v>5629</v>
      </c>
      <c r="G142" s="285"/>
      <c r="H142" s="285" t="s">
        <v>5687</v>
      </c>
      <c r="I142" s="285" t="s">
        <v>5664</v>
      </c>
      <c r="J142" s="285"/>
      <c r="K142" s="333"/>
    </row>
    <row r="143" s="1" customFormat="1" ht="15" customHeight="1">
      <c r="B143" s="334"/>
      <c r="C143" s="335"/>
      <c r="D143" s="335"/>
      <c r="E143" s="335"/>
      <c r="F143" s="335"/>
      <c r="G143" s="335"/>
      <c r="H143" s="335"/>
      <c r="I143" s="335"/>
      <c r="J143" s="335"/>
      <c r="K143" s="336"/>
    </row>
    <row r="144" s="1" customFormat="1" ht="18.75" customHeight="1">
      <c r="B144" s="321"/>
      <c r="C144" s="321"/>
      <c r="D144" s="321"/>
      <c r="E144" s="321"/>
      <c r="F144" s="322"/>
      <c r="G144" s="321"/>
      <c r="H144" s="321"/>
      <c r="I144" s="321"/>
      <c r="J144" s="321"/>
      <c r="K144" s="321"/>
    </row>
    <row r="145" s="1" customFormat="1" ht="18.75" customHeight="1"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</row>
    <row r="146" s="1" customFormat="1" ht="7.5" customHeight="1">
      <c r="B146" s="294"/>
      <c r="C146" s="295"/>
      <c r="D146" s="295"/>
      <c r="E146" s="295"/>
      <c r="F146" s="295"/>
      <c r="G146" s="295"/>
      <c r="H146" s="295"/>
      <c r="I146" s="295"/>
      <c r="J146" s="295"/>
      <c r="K146" s="296"/>
    </row>
    <row r="147" s="1" customFormat="1" ht="45" customHeight="1">
      <c r="B147" s="297"/>
      <c r="C147" s="298" t="s">
        <v>5688</v>
      </c>
      <c r="D147" s="298"/>
      <c r="E147" s="298"/>
      <c r="F147" s="298"/>
      <c r="G147" s="298"/>
      <c r="H147" s="298"/>
      <c r="I147" s="298"/>
      <c r="J147" s="298"/>
      <c r="K147" s="299"/>
    </row>
    <row r="148" s="1" customFormat="1" ht="17.25" customHeight="1">
      <c r="B148" s="297"/>
      <c r="C148" s="300" t="s">
        <v>5623</v>
      </c>
      <c r="D148" s="300"/>
      <c r="E148" s="300"/>
      <c r="F148" s="300" t="s">
        <v>5624</v>
      </c>
      <c r="G148" s="301"/>
      <c r="H148" s="300" t="s">
        <v>55</v>
      </c>
      <c r="I148" s="300" t="s">
        <v>58</v>
      </c>
      <c r="J148" s="300" t="s">
        <v>5625</v>
      </c>
      <c r="K148" s="299"/>
    </row>
    <row r="149" s="1" customFormat="1" ht="17.25" customHeight="1">
      <c r="B149" s="297"/>
      <c r="C149" s="302" t="s">
        <v>5626</v>
      </c>
      <c r="D149" s="302"/>
      <c r="E149" s="302"/>
      <c r="F149" s="303" t="s">
        <v>5627</v>
      </c>
      <c r="G149" s="304"/>
      <c r="H149" s="302"/>
      <c r="I149" s="302"/>
      <c r="J149" s="302" t="s">
        <v>5628</v>
      </c>
      <c r="K149" s="299"/>
    </row>
    <row r="150" s="1" customFormat="1" ht="5.25" customHeight="1">
      <c r="B150" s="310"/>
      <c r="C150" s="305"/>
      <c r="D150" s="305"/>
      <c r="E150" s="305"/>
      <c r="F150" s="305"/>
      <c r="G150" s="306"/>
      <c r="H150" s="305"/>
      <c r="I150" s="305"/>
      <c r="J150" s="305"/>
      <c r="K150" s="333"/>
    </row>
    <row r="151" s="1" customFormat="1" ht="15" customHeight="1">
      <c r="B151" s="310"/>
      <c r="C151" s="337" t="s">
        <v>5632</v>
      </c>
      <c r="D151" s="285"/>
      <c r="E151" s="285"/>
      <c r="F151" s="338" t="s">
        <v>5629</v>
      </c>
      <c r="G151" s="285"/>
      <c r="H151" s="337" t="s">
        <v>5669</v>
      </c>
      <c r="I151" s="337" t="s">
        <v>5631</v>
      </c>
      <c r="J151" s="337">
        <v>120</v>
      </c>
      <c r="K151" s="333"/>
    </row>
    <row r="152" s="1" customFormat="1" ht="15" customHeight="1">
      <c r="B152" s="310"/>
      <c r="C152" s="337" t="s">
        <v>5678</v>
      </c>
      <c r="D152" s="285"/>
      <c r="E152" s="285"/>
      <c r="F152" s="338" t="s">
        <v>5629</v>
      </c>
      <c r="G152" s="285"/>
      <c r="H152" s="337" t="s">
        <v>5689</v>
      </c>
      <c r="I152" s="337" t="s">
        <v>5631</v>
      </c>
      <c r="J152" s="337" t="s">
        <v>5680</v>
      </c>
      <c r="K152" s="333"/>
    </row>
    <row r="153" s="1" customFormat="1" ht="15" customHeight="1">
      <c r="B153" s="310"/>
      <c r="C153" s="337" t="s">
        <v>86</v>
      </c>
      <c r="D153" s="285"/>
      <c r="E153" s="285"/>
      <c r="F153" s="338" t="s">
        <v>5629</v>
      </c>
      <c r="G153" s="285"/>
      <c r="H153" s="337" t="s">
        <v>5690</v>
      </c>
      <c r="I153" s="337" t="s">
        <v>5631</v>
      </c>
      <c r="J153" s="337" t="s">
        <v>5680</v>
      </c>
      <c r="K153" s="333"/>
    </row>
    <row r="154" s="1" customFormat="1" ht="15" customHeight="1">
      <c r="B154" s="310"/>
      <c r="C154" s="337" t="s">
        <v>5634</v>
      </c>
      <c r="D154" s="285"/>
      <c r="E154" s="285"/>
      <c r="F154" s="338" t="s">
        <v>5635</v>
      </c>
      <c r="G154" s="285"/>
      <c r="H154" s="337" t="s">
        <v>5669</v>
      </c>
      <c r="I154" s="337" t="s">
        <v>5631</v>
      </c>
      <c r="J154" s="337">
        <v>50</v>
      </c>
      <c r="K154" s="333"/>
    </row>
    <row r="155" s="1" customFormat="1" ht="15" customHeight="1">
      <c r="B155" s="310"/>
      <c r="C155" s="337" t="s">
        <v>5637</v>
      </c>
      <c r="D155" s="285"/>
      <c r="E155" s="285"/>
      <c r="F155" s="338" t="s">
        <v>5629</v>
      </c>
      <c r="G155" s="285"/>
      <c r="H155" s="337" t="s">
        <v>5669</v>
      </c>
      <c r="I155" s="337" t="s">
        <v>5639</v>
      </c>
      <c r="J155" s="337"/>
      <c r="K155" s="333"/>
    </row>
    <row r="156" s="1" customFormat="1" ht="15" customHeight="1">
      <c r="B156" s="310"/>
      <c r="C156" s="337" t="s">
        <v>5648</v>
      </c>
      <c r="D156" s="285"/>
      <c r="E156" s="285"/>
      <c r="F156" s="338" t="s">
        <v>5635</v>
      </c>
      <c r="G156" s="285"/>
      <c r="H156" s="337" t="s">
        <v>5669</v>
      </c>
      <c r="I156" s="337" t="s">
        <v>5631</v>
      </c>
      <c r="J156" s="337">
        <v>50</v>
      </c>
      <c r="K156" s="333"/>
    </row>
    <row r="157" s="1" customFormat="1" ht="15" customHeight="1">
      <c r="B157" s="310"/>
      <c r="C157" s="337" t="s">
        <v>5656</v>
      </c>
      <c r="D157" s="285"/>
      <c r="E157" s="285"/>
      <c r="F157" s="338" t="s">
        <v>5635</v>
      </c>
      <c r="G157" s="285"/>
      <c r="H157" s="337" t="s">
        <v>5669</v>
      </c>
      <c r="I157" s="337" t="s">
        <v>5631</v>
      </c>
      <c r="J157" s="337">
        <v>50</v>
      </c>
      <c r="K157" s="333"/>
    </row>
    <row r="158" s="1" customFormat="1" ht="15" customHeight="1">
      <c r="B158" s="310"/>
      <c r="C158" s="337" t="s">
        <v>5654</v>
      </c>
      <c r="D158" s="285"/>
      <c r="E158" s="285"/>
      <c r="F158" s="338" t="s">
        <v>5635</v>
      </c>
      <c r="G158" s="285"/>
      <c r="H158" s="337" t="s">
        <v>5669</v>
      </c>
      <c r="I158" s="337" t="s">
        <v>5631</v>
      </c>
      <c r="J158" s="337">
        <v>50</v>
      </c>
      <c r="K158" s="333"/>
    </row>
    <row r="159" s="1" customFormat="1" ht="15" customHeight="1">
      <c r="B159" s="310"/>
      <c r="C159" s="337" t="s">
        <v>181</v>
      </c>
      <c r="D159" s="285"/>
      <c r="E159" s="285"/>
      <c r="F159" s="338" t="s">
        <v>5629</v>
      </c>
      <c r="G159" s="285"/>
      <c r="H159" s="337" t="s">
        <v>5691</v>
      </c>
      <c r="I159" s="337" t="s">
        <v>5631</v>
      </c>
      <c r="J159" s="337" t="s">
        <v>5692</v>
      </c>
      <c r="K159" s="333"/>
    </row>
    <row r="160" s="1" customFormat="1" ht="15" customHeight="1">
      <c r="B160" s="310"/>
      <c r="C160" s="337" t="s">
        <v>5693</v>
      </c>
      <c r="D160" s="285"/>
      <c r="E160" s="285"/>
      <c r="F160" s="338" t="s">
        <v>5629</v>
      </c>
      <c r="G160" s="285"/>
      <c r="H160" s="337" t="s">
        <v>5694</v>
      </c>
      <c r="I160" s="337" t="s">
        <v>5664</v>
      </c>
      <c r="J160" s="337"/>
      <c r="K160" s="333"/>
    </row>
    <row r="161" s="1" customFormat="1" ht="15" customHeight="1">
      <c r="B161" s="339"/>
      <c r="C161" s="319"/>
      <c r="D161" s="319"/>
      <c r="E161" s="319"/>
      <c r="F161" s="319"/>
      <c r="G161" s="319"/>
      <c r="H161" s="319"/>
      <c r="I161" s="319"/>
      <c r="J161" s="319"/>
      <c r="K161" s="340"/>
    </row>
    <row r="162" s="1" customFormat="1" ht="18.75" customHeight="1">
      <c r="B162" s="321"/>
      <c r="C162" s="331"/>
      <c r="D162" s="331"/>
      <c r="E162" s="331"/>
      <c r="F162" s="341"/>
      <c r="G162" s="331"/>
      <c r="H162" s="331"/>
      <c r="I162" s="331"/>
      <c r="J162" s="331"/>
      <c r="K162" s="321"/>
    </row>
    <row r="163" s="1" customFormat="1" ht="18.75" customHeight="1"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</row>
    <row r="164" s="1" customFormat="1" ht="7.5" customHeight="1">
      <c r="B164" s="272"/>
      <c r="C164" s="273"/>
      <c r="D164" s="273"/>
      <c r="E164" s="273"/>
      <c r="F164" s="273"/>
      <c r="G164" s="273"/>
      <c r="H164" s="273"/>
      <c r="I164" s="273"/>
      <c r="J164" s="273"/>
      <c r="K164" s="274"/>
    </row>
    <row r="165" s="1" customFormat="1" ht="45" customHeight="1">
      <c r="B165" s="275"/>
      <c r="C165" s="276" t="s">
        <v>5695</v>
      </c>
      <c r="D165" s="276"/>
      <c r="E165" s="276"/>
      <c r="F165" s="276"/>
      <c r="G165" s="276"/>
      <c r="H165" s="276"/>
      <c r="I165" s="276"/>
      <c r="J165" s="276"/>
      <c r="K165" s="277"/>
    </row>
    <row r="166" s="1" customFormat="1" ht="17.25" customHeight="1">
      <c r="B166" s="275"/>
      <c r="C166" s="300" t="s">
        <v>5623</v>
      </c>
      <c r="D166" s="300"/>
      <c r="E166" s="300"/>
      <c r="F166" s="300" t="s">
        <v>5624</v>
      </c>
      <c r="G166" s="342"/>
      <c r="H166" s="343" t="s">
        <v>55</v>
      </c>
      <c r="I166" s="343" t="s">
        <v>58</v>
      </c>
      <c r="J166" s="300" t="s">
        <v>5625</v>
      </c>
      <c r="K166" s="277"/>
    </row>
    <row r="167" s="1" customFormat="1" ht="17.25" customHeight="1">
      <c r="B167" s="278"/>
      <c r="C167" s="302" t="s">
        <v>5626</v>
      </c>
      <c r="D167" s="302"/>
      <c r="E167" s="302"/>
      <c r="F167" s="303" t="s">
        <v>5627</v>
      </c>
      <c r="G167" s="344"/>
      <c r="H167" s="345"/>
      <c r="I167" s="345"/>
      <c r="J167" s="302" t="s">
        <v>5628</v>
      </c>
      <c r="K167" s="280"/>
    </row>
    <row r="168" s="1" customFormat="1" ht="5.25" customHeight="1">
      <c r="B168" s="310"/>
      <c r="C168" s="305"/>
      <c r="D168" s="305"/>
      <c r="E168" s="305"/>
      <c r="F168" s="305"/>
      <c r="G168" s="306"/>
      <c r="H168" s="305"/>
      <c r="I168" s="305"/>
      <c r="J168" s="305"/>
      <c r="K168" s="333"/>
    </row>
    <row r="169" s="1" customFormat="1" ht="15" customHeight="1">
      <c r="B169" s="310"/>
      <c r="C169" s="285" t="s">
        <v>5632</v>
      </c>
      <c r="D169" s="285"/>
      <c r="E169" s="285"/>
      <c r="F169" s="308" t="s">
        <v>5629</v>
      </c>
      <c r="G169" s="285"/>
      <c r="H169" s="285" t="s">
        <v>5669</v>
      </c>
      <c r="I169" s="285" t="s">
        <v>5631</v>
      </c>
      <c r="J169" s="285">
        <v>120</v>
      </c>
      <c r="K169" s="333"/>
    </row>
    <row r="170" s="1" customFormat="1" ht="15" customHeight="1">
      <c r="B170" s="310"/>
      <c r="C170" s="285" t="s">
        <v>5678</v>
      </c>
      <c r="D170" s="285"/>
      <c r="E170" s="285"/>
      <c r="F170" s="308" t="s">
        <v>5629</v>
      </c>
      <c r="G170" s="285"/>
      <c r="H170" s="285" t="s">
        <v>5679</v>
      </c>
      <c r="I170" s="285" t="s">
        <v>5631</v>
      </c>
      <c r="J170" s="285" t="s">
        <v>5680</v>
      </c>
      <c r="K170" s="333"/>
    </row>
    <row r="171" s="1" customFormat="1" ht="15" customHeight="1">
      <c r="B171" s="310"/>
      <c r="C171" s="285" t="s">
        <v>86</v>
      </c>
      <c r="D171" s="285"/>
      <c r="E171" s="285"/>
      <c r="F171" s="308" t="s">
        <v>5629</v>
      </c>
      <c r="G171" s="285"/>
      <c r="H171" s="285" t="s">
        <v>5696</v>
      </c>
      <c r="I171" s="285" t="s">
        <v>5631</v>
      </c>
      <c r="J171" s="285" t="s">
        <v>5680</v>
      </c>
      <c r="K171" s="333"/>
    </row>
    <row r="172" s="1" customFormat="1" ht="15" customHeight="1">
      <c r="B172" s="310"/>
      <c r="C172" s="285" t="s">
        <v>5634</v>
      </c>
      <c r="D172" s="285"/>
      <c r="E172" s="285"/>
      <c r="F172" s="308" t="s">
        <v>5635</v>
      </c>
      <c r="G172" s="285"/>
      <c r="H172" s="285" t="s">
        <v>5696</v>
      </c>
      <c r="I172" s="285" t="s">
        <v>5631</v>
      </c>
      <c r="J172" s="285">
        <v>50</v>
      </c>
      <c r="K172" s="333"/>
    </row>
    <row r="173" s="1" customFormat="1" ht="15" customHeight="1">
      <c r="B173" s="310"/>
      <c r="C173" s="285" t="s">
        <v>5637</v>
      </c>
      <c r="D173" s="285"/>
      <c r="E173" s="285"/>
      <c r="F173" s="308" t="s">
        <v>5629</v>
      </c>
      <c r="G173" s="285"/>
      <c r="H173" s="285" t="s">
        <v>5696</v>
      </c>
      <c r="I173" s="285" t="s">
        <v>5639</v>
      </c>
      <c r="J173" s="285"/>
      <c r="K173" s="333"/>
    </row>
    <row r="174" s="1" customFormat="1" ht="15" customHeight="1">
      <c r="B174" s="310"/>
      <c r="C174" s="285" t="s">
        <v>5648</v>
      </c>
      <c r="D174" s="285"/>
      <c r="E174" s="285"/>
      <c r="F174" s="308" t="s">
        <v>5635</v>
      </c>
      <c r="G174" s="285"/>
      <c r="H174" s="285" t="s">
        <v>5696</v>
      </c>
      <c r="I174" s="285" t="s">
        <v>5631</v>
      </c>
      <c r="J174" s="285">
        <v>50</v>
      </c>
      <c r="K174" s="333"/>
    </row>
    <row r="175" s="1" customFormat="1" ht="15" customHeight="1">
      <c r="B175" s="310"/>
      <c r="C175" s="285" t="s">
        <v>5656</v>
      </c>
      <c r="D175" s="285"/>
      <c r="E175" s="285"/>
      <c r="F175" s="308" t="s">
        <v>5635</v>
      </c>
      <c r="G175" s="285"/>
      <c r="H175" s="285" t="s">
        <v>5696</v>
      </c>
      <c r="I175" s="285" t="s">
        <v>5631</v>
      </c>
      <c r="J175" s="285">
        <v>50</v>
      </c>
      <c r="K175" s="333"/>
    </row>
    <row r="176" s="1" customFormat="1" ht="15" customHeight="1">
      <c r="B176" s="310"/>
      <c r="C176" s="285" t="s">
        <v>5654</v>
      </c>
      <c r="D176" s="285"/>
      <c r="E176" s="285"/>
      <c r="F176" s="308" t="s">
        <v>5635</v>
      </c>
      <c r="G176" s="285"/>
      <c r="H176" s="285" t="s">
        <v>5696</v>
      </c>
      <c r="I176" s="285" t="s">
        <v>5631</v>
      </c>
      <c r="J176" s="285">
        <v>50</v>
      </c>
      <c r="K176" s="333"/>
    </row>
    <row r="177" s="1" customFormat="1" ht="15" customHeight="1">
      <c r="B177" s="310"/>
      <c r="C177" s="285" t="s">
        <v>200</v>
      </c>
      <c r="D177" s="285"/>
      <c r="E177" s="285"/>
      <c r="F177" s="308" t="s">
        <v>5629</v>
      </c>
      <c r="G177" s="285"/>
      <c r="H177" s="285" t="s">
        <v>5697</v>
      </c>
      <c r="I177" s="285" t="s">
        <v>5698</v>
      </c>
      <c r="J177" s="285"/>
      <c r="K177" s="333"/>
    </row>
    <row r="178" s="1" customFormat="1" ht="15" customHeight="1">
      <c r="B178" s="310"/>
      <c r="C178" s="285" t="s">
        <v>58</v>
      </c>
      <c r="D178" s="285"/>
      <c r="E178" s="285"/>
      <c r="F178" s="308" t="s">
        <v>5629</v>
      </c>
      <c r="G178" s="285"/>
      <c r="H178" s="285" t="s">
        <v>5699</v>
      </c>
      <c r="I178" s="285" t="s">
        <v>5700</v>
      </c>
      <c r="J178" s="285">
        <v>1</v>
      </c>
      <c r="K178" s="333"/>
    </row>
    <row r="179" s="1" customFormat="1" ht="15" customHeight="1">
      <c r="B179" s="310"/>
      <c r="C179" s="285" t="s">
        <v>54</v>
      </c>
      <c r="D179" s="285"/>
      <c r="E179" s="285"/>
      <c r="F179" s="308" t="s">
        <v>5629</v>
      </c>
      <c r="G179" s="285"/>
      <c r="H179" s="285" t="s">
        <v>5701</v>
      </c>
      <c r="I179" s="285" t="s">
        <v>5631</v>
      </c>
      <c r="J179" s="285">
        <v>20</v>
      </c>
      <c r="K179" s="333"/>
    </row>
    <row r="180" s="1" customFormat="1" ht="15" customHeight="1">
      <c r="B180" s="310"/>
      <c r="C180" s="285" t="s">
        <v>55</v>
      </c>
      <c r="D180" s="285"/>
      <c r="E180" s="285"/>
      <c r="F180" s="308" t="s">
        <v>5629</v>
      </c>
      <c r="G180" s="285"/>
      <c r="H180" s="285" t="s">
        <v>5702</v>
      </c>
      <c r="I180" s="285" t="s">
        <v>5631</v>
      </c>
      <c r="J180" s="285">
        <v>255</v>
      </c>
      <c r="K180" s="333"/>
    </row>
    <row r="181" s="1" customFormat="1" ht="15" customHeight="1">
      <c r="B181" s="310"/>
      <c r="C181" s="285" t="s">
        <v>201</v>
      </c>
      <c r="D181" s="285"/>
      <c r="E181" s="285"/>
      <c r="F181" s="308" t="s">
        <v>5629</v>
      </c>
      <c r="G181" s="285"/>
      <c r="H181" s="285" t="s">
        <v>5593</v>
      </c>
      <c r="I181" s="285" t="s">
        <v>5631</v>
      </c>
      <c r="J181" s="285">
        <v>10</v>
      </c>
      <c r="K181" s="333"/>
    </row>
    <row r="182" s="1" customFormat="1" ht="15" customHeight="1">
      <c r="B182" s="310"/>
      <c r="C182" s="285" t="s">
        <v>202</v>
      </c>
      <c r="D182" s="285"/>
      <c r="E182" s="285"/>
      <c r="F182" s="308" t="s">
        <v>5629</v>
      </c>
      <c r="G182" s="285"/>
      <c r="H182" s="285" t="s">
        <v>5703</v>
      </c>
      <c r="I182" s="285" t="s">
        <v>5664</v>
      </c>
      <c r="J182" s="285"/>
      <c r="K182" s="333"/>
    </row>
    <row r="183" s="1" customFormat="1" ht="15" customHeight="1">
      <c r="B183" s="310"/>
      <c r="C183" s="285" t="s">
        <v>5704</v>
      </c>
      <c r="D183" s="285"/>
      <c r="E183" s="285"/>
      <c r="F183" s="308" t="s">
        <v>5629</v>
      </c>
      <c r="G183" s="285"/>
      <c r="H183" s="285" t="s">
        <v>5705</v>
      </c>
      <c r="I183" s="285" t="s">
        <v>5664</v>
      </c>
      <c r="J183" s="285"/>
      <c r="K183" s="333"/>
    </row>
    <row r="184" s="1" customFormat="1" ht="15" customHeight="1">
      <c r="B184" s="310"/>
      <c r="C184" s="285" t="s">
        <v>5693</v>
      </c>
      <c r="D184" s="285"/>
      <c r="E184" s="285"/>
      <c r="F184" s="308" t="s">
        <v>5629</v>
      </c>
      <c r="G184" s="285"/>
      <c r="H184" s="285" t="s">
        <v>5706</v>
      </c>
      <c r="I184" s="285" t="s">
        <v>5664</v>
      </c>
      <c r="J184" s="285"/>
      <c r="K184" s="333"/>
    </row>
    <row r="185" s="1" customFormat="1" ht="15" customHeight="1">
      <c r="B185" s="310"/>
      <c r="C185" s="285" t="s">
        <v>204</v>
      </c>
      <c r="D185" s="285"/>
      <c r="E185" s="285"/>
      <c r="F185" s="308" t="s">
        <v>5635</v>
      </c>
      <c r="G185" s="285"/>
      <c r="H185" s="285" t="s">
        <v>5707</v>
      </c>
      <c r="I185" s="285" t="s">
        <v>5631</v>
      </c>
      <c r="J185" s="285">
        <v>50</v>
      </c>
      <c r="K185" s="333"/>
    </row>
    <row r="186" s="1" customFormat="1" ht="15" customHeight="1">
      <c r="B186" s="310"/>
      <c r="C186" s="285" t="s">
        <v>5708</v>
      </c>
      <c r="D186" s="285"/>
      <c r="E186" s="285"/>
      <c r="F186" s="308" t="s">
        <v>5635</v>
      </c>
      <c r="G186" s="285"/>
      <c r="H186" s="285" t="s">
        <v>5709</v>
      </c>
      <c r="I186" s="285" t="s">
        <v>5710</v>
      </c>
      <c r="J186" s="285"/>
      <c r="K186" s="333"/>
    </row>
    <row r="187" s="1" customFormat="1" ht="15" customHeight="1">
      <c r="B187" s="310"/>
      <c r="C187" s="285" t="s">
        <v>5711</v>
      </c>
      <c r="D187" s="285"/>
      <c r="E187" s="285"/>
      <c r="F187" s="308" t="s">
        <v>5635</v>
      </c>
      <c r="G187" s="285"/>
      <c r="H187" s="285" t="s">
        <v>5712</v>
      </c>
      <c r="I187" s="285" t="s">
        <v>5710</v>
      </c>
      <c r="J187" s="285"/>
      <c r="K187" s="333"/>
    </row>
    <row r="188" s="1" customFormat="1" ht="15" customHeight="1">
      <c r="B188" s="310"/>
      <c r="C188" s="285" t="s">
        <v>5713</v>
      </c>
      <c r="D188" s="285"/>
      <c r="E188" s="285"/>
      <c r="F188" s="308" t="s">
        <v>5635</v>
      </c>
      <c r="G188" s="285"/>
      <c r="H188" s="285" t="s">
        <v>5714</v>
      </c>
      <c r="I188" s="285" t="s">
        <v>5710</v>
      </c>
      <c r="J188" s="285"/>
      <c r="K188" s="333"/>
    </row>
    <row r="189" s="1" customFormat="1" ht="15" customHeight="1">
      <c r="B189" s="310"/>
      <c r="C189" s="346" t="s">
        <v>5715</v>
      </c>
      <c r="D189" s="285"/>
      <c r="E189" s="285"/>
      <c r="F189" s="308" t="s">
        <v>5635</v>
      </c>
      <c r="G189" s="285"/>
      <c r="H189" s="285" t="s">
        <v>5716</v>
      </c>
      <c r="I189" s="285" t="s">
        <v>5717</v>
      </c>
      <c r="J189" s="347" t="s">
        <v>5718</v>
      </c>
      <c r="K189" s="333"/>
    </row>
    <row r="190" s="16" customFormat="1" ht="15" customHeight="1">
      <c r="B190" s="348"/>
      <c r="C190" s="349" t="s">
        <v>5719</v>
      </c>
      <c r="D190" s="350"/>
      <c r="E190" s="350"/>
      <c r="F190" s="351" t="s">
        <v>5635</v>
      </c>
      <c r="G190" s="350"/>
      <c r="H190" s="350" t="s">
        <v>5720</v>
      </c>
      <c r="I190" s="350" t="s">
        <v>5717</v>
      </c>
      <c r="J190" s="352" t="s">
        <v>5718</v>
      </c>
      <c r="K190" s="353"/>
    </row>
    <row r="191" s="1" customFormat="1" ht="15" customHeight="1">
      <c r="B191" s="310"/>
      <c r="C191" s="346" t="s">
        <v>43</v>
      </c>
      <c r="D191" s="285"/>
      <c r="E191" s="285"/>
      <c r="F191" s="308" t="s">
        <v>5629</v>
      </c>
      <c r="G191" s="285"/>
      <c r="H191" s="282" t="s">
        <v>5721</v>
      </c>
      <c r="I191" s="285" t="s">
        <v>5722</v>
      </c>
      <c r="J191" s="285"/>
      <c r="K191" s="333"/>
    </row>
    <row r="192" s="1" customFormat="1" ht="15" customHeight="1">
      <c r="B192" s="310"/>
      <c r="C192" s="346" t="s">
        <v>5723</v>
      </c>
      <c r="D192" s="285"/>
      <c r="E192" s="285"/>
      <c r="F192" s="308" t="s">
        <v>5629</v>
      </c>
      <c r="G192" s="285"/>
      <c r="H192" s="285" t="s">
        <v>5724</v>
      </c>
      <c r="I192" s="285" t="s">
        <v>5664</v>
      </c>
      <c r="J192" s="285"/>
      <c r="K192" s="333"/>
    </row>
    <row r="193" s="1" customFormat="1" ht="15" customHeight="1">
      <c r="B193" s="310"/>
      <c r="C193" s="346" t="s">
        <v>5725</v>
      </c>
      <c r="D193" s="285"/>
      <c r="E193" s="285"/>
      <c r="F193" s="308" t="s">
        <v>5629</v>
      </c>
      <c r="G193" s="285"/>
      <c r="H193" s="285" t="s">
        <v>5726</v>
      </c>
      <c r="I193" s="285" t="s">
        <v>5664</v>
      </c>
      <c r="J193" s="285"/>
      <c r="K193" s="333"/>
    </row>
    <row r="194" s="1" customFormat="1" ht="15" customHeight="1">
      <c r="B194" s="310"/>
      <c r="C194" s="346" t="s">
        <v>5727</v>
      </c>
      <c r="D194" s="285"/>
      <c r="E194" s="285"/>
      <c r="F194" s="308" t="s">
        <v>5635</v>
      </c>
      <c r="G194" s="285"/>
      <c r="H194" s="285" t="s">
        <v>5728</v>
      </c>
      <c r="I194" s="285" t="s">
        <v>5664</v>
      </c>
      <c r="J194" s="285"/>
      <c r="K194" s="333"/>
    </row>
    <row r="195" s="1" customFormat="1" ht="15" customHeight="1">
      <c r="B195" s="339"/>
      <c r="C195" s="354"/>
      <c r="D195" s="319"/>
      <c r="E195" s="319"/>
      <c r="F195" s="319"/>
      <c r="G195" s="319"/>
      <c r="H195" s="319"/>
      <c r="I195" s="319"/>
      <c r="J195" s="319"/>
      <c r="K195" s="340"/>
    </row>
    <row r="196" s="1" customFormat="1" ht="18.75" customHeight="1">
      <c r="B196" s="321"/>
      <c r="C196" s="331"/>
      <c r="D196" s="331"/>
      <c r="E196" s="331"/>
      <c r="F196" s="341"/>
      <c r="G196" s="331"/>
      <c r="H196" s="331"/>
      <c r="I196" s="331"/>
      <c r="J196" s="331"/>
      <c r="K196" s="321"/>
    </row>
    <row r="197" s="1" customFormat="1" ht="18.75" customHeight="1">
      <c r="B197" s="321"/>
      <c r="C197" s="331"/>
      <c r="D197" s="331"/>
      <c r="E197" s="331"/>
      <c r="F197" s="341"/>
      <c r="G197" s="331"/>
      <c r="H197" s="331"/>
      <c r="I197" s="331"/>
      <c r="J197" s="331"/>
      <c r="K197" s="321"/>
    </row>
    <row r="198" s="1" customFormat="1" ht="18.75" customHeight="1">
      <c r="B198" s="293"/>
      <c r="C198" s="293"/>
      <c r="D198" s="293"/>
      <c r="E198" s="293"/>
      <c r="F198" s="293"/>
      <c r="G198" s="293"/>
      <c r="H198" s="293"/>
      <c r="I198" s="293"/>
      <c r="J198" s="293"/>
      <c r="K198" s="293"/>
    </row>
    <row r="199" s="1" customFormat="1" ht="13.5">
      <c r="B199" s="272"/>
      <c r="C199" s="273"/>
      <c r="D199" s="273"/>
      <c r="E199" s="273"/>
      <c r="F199" s="273"/>
      <c r="G199" s="273"/>
      <c r="H199" s="273"/>
      <c r="I199" s="273"/>
      <c r="J199" s="273"/>
      <c r="K199" s="274"/>
    </row>
    <row r="200" s="1" customFormat="1" ht="21">
      <c r="B200" s="275"/>
      <c r="C200" s="276" t="s">
        <v>5729</v>
      </c>
      <c r="D200" s="276"/>
      <c r="E200" s="276"/>
      <c r="F200" s="276"/>
      <c r="G200" s="276"/>
      <c r="H200" s="276"/>
      <c r="I200" s="276"/>
      <c r="J200" s="276"/>
      <c r="K200" s="277"/>
    </row>
    <row r="201" s="1" customFormat="1" ht="25.5" customHeight="1">
      <c r="B201" s="275"/>
      <c r="C201" s="355" t="s">
        <v>5730</v>
      </c>
      <c r="D201" s="355"/>
      <c r="E201" s="355"/>
      <c r="F201" s="355" t="s">
        <v>5731</v>
      </c>
      <c r="G201" s="356"/>
      <c r="H201" s="355" t="s">
        <v>5732</v>
      </c>
      <c r="I201" s="355"/>
      <c r="J201" s="355"/>
      <c r="K201" s="277"/>
    </row>
    <row r="202" s="1" customFormat="1" ht="5.25" customHeight="1">
      <c r="B202" s="310"/>
      <c r="C202" s="305"/>
      <c r="D202" s="305"/>
      <c r="E202" s="305"/>
      <c r="F202" s="305"/>
      <c r="G202" s="331"/>
      <c r="H202" s="305"/>
      <c r="I202" s="305"/>
      <c r="J202" s="305"/>
      <c r="K202" s="333"/>
    </row>
    <row r="203" s="1" customFormat="1" ht="15" customHeight="1">
      <c r="B203" s="310"/>
      <c r="C203" s="285" t="s">
        <v>5722</v>
      </c>
      <c r="D203" s="285"/>
      <c r="E203" s="285"/>
      <c r="F203" s="308" t="s">
        <v>44</v>
      </c>
      <c r="G203" s="285"/>
      <c r="H203" s="285" t="s">
        <v>5733</v>
      </c>
      <c r="I203" s="285"/>
      <c r="J203" s="285"/>
      <c r="K203" s="333"/>
    </row>
    <row r="204" s="1" customFormat="1" ht="15" customHeight="1">
      <c r="B204" s="310"/>
      <c r="C204" s="285"/>
      <c r="D204" s="285"/>
      <c r="E204" s="285"/>
      <c r="F204" s="308" t="s">
        <v>45</v>
      </c>
      <c r="G204" s="285"/>
      <c r="H204" s="285" t="s">
        <v>5734</v>
      </c>
      <c r="I204" s="285"/>
      <c r="J204" s="285"/>
      <c r="K204" s="333"/>
    </row>
    <row r="205" s="1" customFormat="1" ht="15" customHeight="1">
      <c r="B205" s="310"/>
      <c r="C205" s="285"/>
      <c r="D205" s="285"/>
      <c r="E205" s="285"/>
      <c r="F205" s="308" t="s">
        <v>48</v>
      </c>
      <c r="G205" s="285"/>
      <c r="H205" s="285" t="s">
        <v>5735</v>
      </c>
      <c r="I205" s="285"/>
      <c r="J205" s="285"/>
      <c r="K205" s="333"/>
    </row>
    <row r="206" s="1" customFormat="1" ht="15" customHeight="1">
      <c r="B206" s="310"/>
      <c r="C206" s="285"/>
      <c r="D206" s="285"/>
      <c r="E206" s="285"/>
      <c r="F206" s="308" t="s">
        <v>46</v>
      </c>
      <c r="G206" s="285"/>
      <c r="H206" s="285" t="s">
        <v>5736</v>
      </c>
      <c r="I206" s="285"/>
      <c r="J206" s="285"/>
      <c r="K206" s="333"/>
    </row>
    <row r="207" s="1" customFormat="1" ht="15" customHeight="1">
      <c r="B207" s="310"/>
      <c r="C207" s="285"/>
      <c r="D207" s="285"/>
      <c r="E207" s="285"/>
      <c r="F207" s="308" t="s">
        <v>47</v>
      </c>
      <c r="G207" s="285"/>
      <c r="H207" s="285" t="s">
        <v>5737</v>
      </c>
      <c r="I207" s="285"/>
      <c r="J207" s="285"/>
      <c r="K207" s="333"/>
    </row>
    <row r="208" s="1" customFormat="1" ht="15" customHeight="1">
      <c r="B208" s="310"/>
      <c r="C208" s="285"/>
      <c r="D208" s="285"/>
      <c r="E208" s="285"/>
      <c r="F208" s="308"/>
      <c r="G208" s="285"/>
      <c r="H208" s="285"/>
      <c r="I208" s="285"/>
      <c r="J208" s="285"/>
      <c r="K208" s="333"/>
    </row>
    <row r="209" s="1" customFormat="1" ht="15" customHeight="1">
      <c r="B209" s="310"/>
      <c r="C209" s="285" t="s">
        <v>5676</v>
      </c>
      <c r="D209" s="285"/>
      <c r="E209" s="285"/>
      <c r="F209" s="308" t="s">
        <v>132</v>
      </c>
      <c r="G209" s="285"/>
      <c r="H209" s="285" t="s">
        <v>5738</v>
      </c>
      <c r="I209" s="285"/>
      <c r="J209" s="285"/>
      <c r="K209" s="333"/>
    </row>
    <row r="210" s="1" customFormat="1" ht="15" customHeight="1">
      <c r="B210" s="310"/>
      <c r="C210" s="285"/>
      <c r="D210" s="285"/>
      <c r="E210" s="285"/>
      <c r="F210" s="308" t="s">
        <v>93</v>
      </c>
      <c r="G210" s="285"/>
      <c r="H210" s="285" t="s">
        <v>5575</v>
      </c>
      <c r="I210" s="285"/>
      <c r="J210" s="285"/>
      <c r="K210" s="333"/>
    </row>
    <row r="211" s="1" customFormat="1" ht="15" customHeight="1">
      <c r="B211" s="310"/>
      <c r="C211" s="285"/>
      <c r="D211" s="285"/>
      <c r="E211" s="285"/>
      <c r="F211" s="308" t="s">
        <v>79</v>
      </c>
      <c r="G211" s="285"/>
      <c r="H211" s="285" t="s">
        <v>5739</v>
      </c>
      <c r="I211" s="285"/>
      <c r="J211" s="285"/>
      <c r="K211" s="333"/>
    </row>
    <row r="212" s="1" customFormat="1" ht="15" customHeight="1">
      <c r="B212" s="357"/>
      <c r="C212" s="285"/>
      <c r="D212" s="285"/>
      <c r="E212" s="285"/>
      <c r="F212" s="308" t="s">
        <v>173</v>
      </c>
      <c r="G212" s="346"/>
      <c r="H212" s="337" t="s">
        <v>5576</v>
      </c>
      <c r="I212" s="337"/>
      <c r="J212" s="337"/>
      <c r="K212" s="358"/>
    </row>
    <row r="213" s="1" customFormat="1" ht="15" customHeight="1">
      <c r="B213" s="357"/>
      <c r="C213" s="285"/>
      <c r="D213" s="285"/>
      <c r="E213" s="285"/>
      <c r="F213" s="308" t="s">
        <v>169</v>
      </c>
      <c r="G213" s="346"/>
      <c r="H213" s="337" t="s">
        <v>5557</v>
      </c>
      <c r="I213" s="337"/>
      <c r="J213" s="337"/>
      <c r="K213" s="358"/>
    </row>
    <row r="214" s="1" customFormat="1" ht="15" customHeight="1">
      <c r="B214" s="357"/>
      <c r="C214" s="285"/>
      <c r="D214" s="285"/>
      <c r="E214" s="285"/>
      <c r="F214" s="308"/>
      <c r="G214" s="346"/>
      <c r="H214" s="337"/>
      <c r="I214" s="337"/>
      <c r="J214" s="337"/>
      <c r="K214" s="358"/>
    </row>
    <row r="215" s="1" customFormat="1" ht="15" customHeight="1">
      <c r="B215" s="357"/>
      <c r="C215" s="285" t="s">
        <v>5700</v>
      </c>
      <c r="D215" s="285"/>
      <c r="E215" s="285"/>
      <c r="F215" s="308">
        <v>1</v>
      </c>
      <c r="G215" s="346"/>
      <c r="H215" s="337" t="s">
        <v>5740</v>
      </c>
      <c r="I215" s="337"/>
      <c r="J215" s="337"/>
      <c r="K215" s="358"/>
    </row>
    <row r="216" s="1" customFormat="1" ht="15" customHeight="1">
      <c r="B216" s="357"/>
      <c r="C216" s="285"/>
      <c r="D216" s="285"/>
      <c r="E216" s="285"/>
      <c r="F216" s="308">
        <v>2</v>
      </c>
      <c r="G216" s="346"/>
      <c r="H216" s="337" t="s">
        <v>5741</v>
      </c>
      <c r="I216" s="337"/>
      <c r="J216" s="337"/>
      <c r="K216" s="358"/>
    </row>
    <row r="217" s="1" customFormat="1" ht="15" customHeight="1">
      <c r="B217" s="357"/>
      <c r="C217" s="285"/>
      <c r="D217" s="285"/>
      <c r="E217" s="285"/>
      <c r="F217" s="308">
        <v>3</v>
      </c>
      <c r="G217" s="346"/>
      <c r="H217" s="337" t="s">
        <v>5742</v>
      </c>
      <c r="I217" s="337"/>
      <c r="J217" s="337"/>
      <c r="K217" s="358"/>
    </row>
    <row r="218" s="1" customFormat="1" ht="15" customHeight="1">
      <c r="B218" s="357"/>
      <c r="C218" s="285"/>
      <c r="D218" s="285"/>
      <c r="E218" s="285"/>
      <c r="F218" s="308">
        <v>4</v>
      </c>
      <c r="G218" s="346"/>
      <c r="H218" s="337" t="s">
        <v>5743</v>
      </c>
      <c r="I218" s="337"/>
      <c r="J218" s="337"/>
      <c r="K218" s="358"/>
    </row>
    <row r="219" s="1" customFormat="1" ht="12.75" customHeight="1">
      <c r="B219" s="359"/>
      <c r="C219" s="360"/>
      <c r="D219" s="360"/>
      <c r="E219" s="360"/>
      <c r="F219" s="360"/>
      <c r="G219" s="360"/>
      <c r="H219" s="360"/>
      <c r="I219" s="360"/>
      <c r="J219" s="360"/>
      <c r="K219" s="36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Mandzák</dc:creator>
  <cp:lastModifiedBy>Jan Mandzák</cp:lastModifiedBy>
  <dcterms:created xsi:type="dcterms:W3CDTF">2024-10-09T06:29:58Z</dcterms:created>
  <dcterms:modified xsi:type="dcterms:W3CDTF">2024-10-09T06:31:04Z</dcterms:modified>
</cp:coreProperties>
</file>