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SO 01 D.1.1 Pol" sheetId="12" r:id="rId3"/>
    <sheet name="SO 01 D.1.4 Pol" sheetId="13" r:id="rId4"/>
    <sheet name="SO 02 D.1.1 Pol" sheetId="14" r:id="rId5"/>
    <sheet name="SO 03 SO 03 Pol" sheetId="15" r:id="rId6"/>
  </sheets>
  <externalReferences>
    <externalReference r:id="rId7"/>
  </externalReferences>
  <definedNames>
    <definedName name="CelkemDPHVypocet" localSheetId="0">Stavba!$H$48</definedName>
    <definedName name="CenaCelkem">Stavba!$G$29</definedName>
    <definedName name="CenaCelkemBezDPH">Stavba!$G$28</definedName>
    <definedName name="CenaCelkemVypocet" localSheetId="0">Stavba!$I$48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D.1.1 Pol'!$1:$7</definedName>
    <definedName name="_xlnm.Print_Titles" localSheetId="3">'SO 01 D.1.4 Pol'!$1:$7</definedName>
    <definedName name="_xlnm.Print_Titles" localSheetId="4">'SO 02 D.1.1 Pol'!$1:$7</definedName>
    <definedName name="_xlnm.Print_Titles" localSheetId="5">'SO 03 SO 03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D.1.1 Pol'!$A$1:$X$425</definedName>
    <definedName name="_xlnm.Print_Area" localSheetId="3">'SO 01 D.1.4 Pol'!$A$1:$X$51</definedName>
    <definedName name="_xlnm.Print_Area" localSheetId="4">'SO 02 D.1.1 Pol'!$A$1:$X$360</definedName>
    <definedName name="_xlnm.Print_Area" localSheetId="5">'SO 03 SO 03 Pol'!$A$1:$X$137</definedName>
    <definedName name="_xlnm.Print_Area" localSheetId="0">Stavba!$A$1:$J$77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Stavba!$F$48</definedName>
    <definedName name="ZakladDPHZakl">Stavba!$G$25</definedName>
    <definedName name="ZakladDPHZaklVypocet" localSheetId="0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 l="1"/>
  <c r="I20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H46" i="1" s="1"/>
  <c r="I46" i="1" s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36" i="15"/>
  <c r="G9" i="15"/>
  <c r="I9" i="15"/>
  <c r="I8" i="15" s="1"/>
  <c r="K9" i="15"/>
  <c r="M9" i="15"/>
  <c r="O9" i="15"/>
  <c r="Q9" i="15"/>
  <c r="Q8" i="15" s="1"/>
  <c r="V9" i="15"/>
  <c r="G12" i="15"/>
  <c r="M12" i="15" s="1"/>
  <c r="I12" i="15"/>
  <c r="K12" i="15"/>
  <c r="K8" i="15" s="1"/>
  <c r="O12" i="15"/>
  <c r="O8" i="15" s="1"/>
  <c r="Q12" i="15"/>
  <c r="V12" i="15"/>
  <c r="V8" i="15" s="1"/>
  <c r="G14" i="15"/>
  <c r="I14" i="15"/>
  <c r="K14" i="15"/>
  <c r="M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20" i="15"/>
  <c r="M20" i="15" s="1"/>
  <c r="I20" i="15"/>
  <c r="K20" i="15"/>
  <c r="O20" i="15"/>
  <c r="Q20" i="15"/>
  <c r="V20" i="15"/>
  <c r="G23" i="15"/>
  <c r="G22" i="15" s="1"/>
  <c r="I23" i="15"/>
  <c r="K23" i="15"/>
  <c r="K22" i="15" s="1"/>
  <c r="O23" i="15"/>
  <c r="O22" i="15" s="1"/>
  <c r="Q23" i="15"/>
  <c r="V23" i="15"/>
  <c r="V22" i="15" s="1"/>
  <c r="G25" i="15"/>
  <c r="I25" i="15"/>
  <c r="I22" i="15" s="1"/>
  <c r="K25" i="15"/>
  <c r="M25" i="15"/>
  <c r="O25" i="15"/>
  <c r="Q25" i="15"/>
  <c r="Q22" i="15" s="1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9" i="15"/>
  <c r="M59" i="15" s="1"/>
  <c r="I59" i="15"/>
  <c r="K59" i="15"/>
  <c r="O59" i="15"/>
  <c r="Q59" i="15"/>
  <c r="V59" i="15"/>
  <c r="G61" i="15"/>
  <c r="I61" i="15"/>
  <c r="K61" i="15"/>
  <c r="M61" i="15"/>
  <c r="O61" i="15"/>
  <c r="Q61" i="15"/>
  <c r="V61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7" i="15"/>
  <c r="M67" i="15" s="1"/>
  <c r="I67" i="15"/>
  <c r="K67" i="15"/>
  <c r="O67" i="15"/>
  <c r="Q67" i="15"/>
  <c r="V67" i="15"/>
  <c r="G69" i="15"/>
  <c r="I69" i="15"/>
  <c r="K69" i="15"/>
  <c r="M69" i="15"/>
  <c r="O69" i="15"/>
  <c r="Q69" i="15"/>
  <c r="V69" i="15"/>
  <c r="G71" i="15"/>
  <c r="M71" i="15" s="1"/>
  <c r="I71" i="15"/>
  <c r="K71" i="15"/>
  <c r="O71" i="15"/>
  <c r="Q71" i="15"/>
  <c r="V71" i="15"/>
  <c r="G73" i="15"/>
  <c r="I73" i="15"/>
  <c r="K73" i="15"/>
  <c r="M73" i="15"/>
  <c r="O73" i="15"/>
  <c r="Q73" i="15"/>
  <c r="V73" i="15"/>
  <c r="G75" i="15"/>
  <c r="M75" i="15" s="1"/>
  <c r="I75" i="15"/>
  <c r="K75" i="15"/>
  <c r="O75" i="15"/>
  <c r="Q75" i="15"/>
  <c r="V75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3" i="15"/>
  <c r="M83" i="15" s="1"/>
  <c r="I83" i="15"/>
  <c r="K83" i="15"/>
  <c r="O83" i="15"/>
  <c r="Q83" i="15"/>
  <c r="V83" i="15"/>
  <c r="G85" i="15"/>
  <c r="I85" i="15"/>
  <c r="K85" i="15"/>
  <c r="M85" i="15"/>
  <c r="O85" i="15"/>
  <c r="Q85" i="15"/>
  <c r="V85" i="15"/>
  <c r="G87" i="15"/>
  <c r="M87" i="15" s="1"/>
  <c r="I87" i="15"/>
  <c r="K87" i="15"/>
  <c r="O87" i="15"/>
  <c r="Q87" i="15"/>
  <c r="V87" i="15"/>
  <c r="G89" i="15"/>
  <c r="I89" i="15"/>
  <c r="K89" i="15"/>
  <c r="M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99" i="15"/>
  <c r="M99" i="15" s="1"/>
  <c r="I99" i="15"/>
  <c r="K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I109" i="15"/>
  <c r="K109" i="15"/>
  <c r="M109" i="15"/>
  <c r="O109" i="15"/>
  <c r="Q109" i="15"/>
  <c r="V109" i="15"/>
  <c r="G111" i="15"/>
  <c r="M111" i="15" s="1"/>
  <c r="I111" i="15"/>
  <c r="K111" i="15"/>
  <c r="O111" i="15"/>
  <c r="Q111" i="15"/>
  <c r="V111" i="15"/>
  <c r="G113" i="15"/>
  <c r="I113" i="15"/>
  <c r="K113" i="15"/>
  <c r="M113" i="15"/>
  <c r="O113" i="15"/>
  <c r="Q113" i="15"/>
  <c r="V113" i="15"/>
  <c r="G115" i="15"/>
  <c r="M115" i="15" s="1"/>
  <c r="I115" i="15"/>
  <c r="K115" i="15"/>
  <c r="O115" i="15"/>
  <c r="Q115" i="15"/>
  <c r="V115" i="15"/>
  <c r="G117" i="15"/>
  <c r="I117" i="15"/>
  <c r="K117" i="15"/>
  <c r="M117" i="15"/>
  <c r="O117" i="15"/>
  <c r="Q117" i="15"/>
  <c r="V117" i="15"/>
  <c r="G119" i="15"/>
  <c r="M119" i="15" s="1"/>
  <c r="I119" i="15"/>
  <c r="K119" i="15"/>
  <c r="O119" i="15"/>
  <c r="Q119" i="15"/>
  <c r="V119" i="15"/>
  <c r="G121" i="15"/>
  <c r="I121" i="15"/>
  <c r="K121" i="15"/>
  <c r="M121" i="15"/>
  <c r="O121" i="15"/>
  <c r="Q121" i="15"/>
  <c r="V121" i="15"/>
  <c r="G123" i="15"/>
  <c r="M123" i="15" s="1"/>
  <c r="I123" i="15"/>
  <c r="K123" i="15"/>
  <c r="O123" i="15"/>
  <c r="Q123" i="15"/>
  <c r="V123" i="15"/>
  <c r="G125" i="15"/>
  <c r="I125" i="15"/>
  <c r="K125" i="15"/>
  <c r="M125" i="15"/>
  <c r="O125" i="15"/>
  <c r="Q125" i="15"/>
  <c r="V125" i="15"/>
  <c r="G127" i="15"/>
  <c r="M127" i="15" s="1"/>
  <c r="I127" i="15"/>
  <c r="K127" i="15"/>
  <c r="O127" i="15"/>
  <c r="Q127" i="15"/>
  <c r="V127" i="15"/>
  <c r="G129" i="15"/>
  <c r="I129" i="15"/>
  <c r="K129" i="15"/>
  <c r="M129" i="15"/>
  <c r="O129" i="15"/>
  <c r="Q129" i="15"/>
  <c r="V129" i="15"/>
  <c r="G131" i="15"/>
  <c r="M131" i="15" s="1"/>
  <c r="I131" i="15"/>
  <c r="K131" i="15"/>
  <c r="O131" i="15"/>
  <c r="Q131" i="15"/>
  <c r="V131" i="15"/>
  <c r="G133" i="15"/>
  <c r="I133" i="15"/>
  <c r="K133" i="15"/>
  <c r="M133" i="15"/>
  <c r="O133" i="15"/>
  <c r="Q133" i="15"/>
  <c r="V133" i="15"/>
  <c r="AE136" i="15"/>
  <c r="G359" i="14"/>
  <c r="BA309" i="14"/>
  <c r="BA187" i="14"/>
  <c r="BA86" i="14"/>
  <c r="BA76" i="14"/>
  <c r="BA45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V26" i="14"/>
  <c r="G27" i="14"/>
  <c r="I27" i="14"/>
  <c r="I26" i="14" s="1"/>
  <c r="K27" i="14"/>
  <c r="M27" i="14"/>
  <c r="O27" i="14"/>
  <c r="Q27" i="14"/>
  <c r="Q26" i="14" s="1"/>
  <c r="V27" i="14"/>
  <c r="G36" i="14"/>
  <c r="M36" i="14" s="1"/>
  <c r="I36" i="14"/>
  <c r="K36" i="14"/>
  <c r="K26" i="14" s="1"/>
  <c r="O36" i="14"/>
  <c r="O26" i="14" s="1"/>
  <c r="Q36" i="14"/>
  <c r="V36" i="14"/>
  <c r="I43" i="14"/>
  <c r="Q43" i="14"/>
  <c r="G44" i="14"/>
  <c r="I44" i="14"/>
  <c r="K44" i="14"/>
  <c r="K43" i="14" s="1"/>
  <c r="O44" i="14"/>
  <c r="O43" i="14" s="1"/>
  <c r="Q44" i="14"/>
  <c r="V44" i="14"/>
  <c r="V43" i="14" s="1"/>
  <c r="I55" i="14"/>
  <c r="Q55" i="14"/>
  <c r="G56" i="14"/>
  <c r="I56" i="14"/>
  <c r="K56" i="14"/>
  <c r="K55" i="14" s="1"/>
  <c r="O56" i="14"/>
  <c r="O55" i="14" s="1"/>
  <c r="Q56" i="14"/>
  <c r="V56" i="14"/>
  <c r="V55" i="14" s="1"/>
  <c r="G64" i="14"/>
  <c r="I64" i="14"/>
  <c r="K64" i="14"/>
  <c r="O64" i="14"/>
  <c r="Q64" i="14"/>
  <c r="V64" i="14"/>
  <c r="G70" i="14"/>
  <c r="I70" i="14"/>
  <c r="I63" i="14" s="1"/>
  <c r="K70" i="14"/>
  <c r="M70" i="14"/>
  <c r="O70" i="14"/>
  <c r="Q70" i="14"/>
  <c r="Q63" i="14" s="1"/>
  <c r="V70" i="14"/>
  <c r="G75" i="14"/>
  <c r="M75" i="14" s="1"/>
  <c r="I75" i="14"/>
  <c r="K75" i="14"/>
  <c r="O75" i="14"/>
  <c r="Q75" i="14"/>
  <c r="V75" i="14"/>
  <c r="G81" i="14"/>
  <c r="I81" i="14"/>
  <c r="K81" i="14"/>
  <c r="M81" i="14"/>
  <c r="O81" i="14"/>
  <c r="Q81" i="14"/>
  <c r="V81" i="14"/>
  <c r="G85" i="14"/>
  <c r="M85" i="14" s="1"/>
  <c r="I85" i="14"/>
  <c r="K85" i="14"/>
  <c r="O85" i="14"/>
  <c r="Q85" i="14"/>
  <c r="V85" i="14"/>
  <c r="G95" i="14"/>
  <c r="I95" i="14"/>
  <c r="K95" i="14"/>
  <c r="M95" i="14"/>
  <c r="O95" i="14"/>
  <c r="Q95" i="14"/>
  <c r="V95" i="14"/>
  <c r="G104" i="14"/>
  <c r="M104" i="14" s="1"/>
  <c r="I104" i="14"/>
  <c r="K104" i="14"/>
  <c r="O104" i="14"/>
  <c r="Q104" i="14"/>
  <c r="V104" i="14"/>
  <c r="G113" i="14"/>
  <c r="I113" i="14"/>
  <c r="K113" i="14"/>
  <c r="M113" i="14"/>
  <c r="O113" i="14"/>
  <c r="Q113" i="14"/>
  <c r="V113" i="14"/>
  <c r="G120" i="14"/>
  <c r="M120" i="14" s="1"/>
  <c r="I120" i="14"/>
  <c r="K120" i="14"/>
  <c r="O120" i="14"/>
  <c r="Q120" i="14"/>
  <c r="V120" i="14"/>
  <c r="G125" i="14"/>
  <c r="I125" i="14"/>
  <c r="K125" i="14"/>
  <c r="O125" i="14"/>
  <c r="Q125" i="14"/>
  <c r="V125" i="14"/>
  <c r="G131" i="14"/>
  <c r="I131" i="14"/>
  <c r="I124" i="14" s="1"/>
  <c r="K131" i="14"/>
  <c r="M131" i="14"/>
  <c r="O131" i="14"/>
  <c r="Q131" i="14"/>
  <c r="Q124" i="14" s="1"/>
  <c r="V131" i="14"/>
  <c r="G136" i="14"/>
  <c r="M136" i="14" s="1"/>
  <c r="I136" i="14"/>
  <c r="K136" i="14"/>
  <c r="O136" i="14"/>
  <c r="Q136" i="14"/>
  <c r="V136" i="14"/>
  <c r="G141" i="14"/>
  <c r="I141" i="14"/>
  <c r="K141" i="14"/>
  <c r="M141" i="14"/>
  <c r="O141" i="14"/>
  <c r="Q141" i="14"/>
  <c r="V141" i="14"/>
  <c r="G145" i="14"/>
  <c r="M145" i="14" s="1"/>
  <c r="I145" i="14"/>
  <c r="K145" i="14"/>
  <c r="O145" i="14"/>
  <c r="Q145" i="14"/>
  <c r="V145" i="14"/>
  <c r="G150" i="14"/>
  <c r="I150" i="14"/>
  <c r="K150" i="14"/>
  <c r="M150" i="14"/>
  <c r="O150" i="14"/>
  <c r="Q150" i="14"/>
  <c r="V150" i="14"/>
  <c r="G155" i="14"/>
  <c r="M155" i="14" s="1"/>
  <c r="I155" i="14"/>
  <c r="K155" i="14"/>
  <c r="O155" i="14"/>
  <c r="Q155" i="14"/>
  <c r="V155" i="14"/>
  <c r="G161" i="14"/>
  <c r="I161" i="14"/>
  <c r="K161" i="14"/>
  <c r="O161" i="14"/>
  <c r="Q161" i="14"/>
  <c r="V161" i="14"/>
  <c r="G166" i="14"/>
  <c r="I166" i="14"/>
  <c r="I160" i="14" s="1"/>
  <c r="K166" i="14"/>
  <c r="M166" i="14"/>
  <c r="O166" i="14"/>
  <c r="Q166" i="14"/>
  <c r="Q160" i="14" s="1"/>
  <c r="V166" i="14"/>
  <c r="G171" i="14"/>
  <c r="M171" i="14" s="1"/>
  <c r="I171" i="14"/>
  <c r="K171" i="14"/>
  <c r="O171" i="14"/>
  <c r="Q171" i="14"/>
  <c r="V171" i="14"/>
  <c r="G175" i="14"/>
  <c r="I175" i="14"/>
  <c r="K175" i="14"/>
  <c r="M175" i="14"/>
  <c r="O175" i="14"/>
  <c r="Q175" i="14"/>
  <c r="V175" i="14"/>
  <c r="G180" i="14"/>
  <c r="M180" i="14" s="1"/>
  <c r="I180" i="14"/>
  <c r="K180" i="14"/>
  <c r="O180" i="14"/>
  <c r="Q180" i="14"/>
  <c r="V180" i="14"/>
  <c r="G183" i="14"/>
  <c r="I183" i="14"/>
  <c r="K183" i="14"/>
  <c r="M183" i="14"/>
  <c r="O183" i="14"/>
  <c r="Q183" i="14"/>
  <c r="V183" i="14"/>
  <c r="G186" i="14"/>
  <c r="I186" i="14"/>
  <c r="K186" i="14"/>
  <c r="M186" i="14"/>
  <c r="O186" i="14"/>
  <c r="Q186" i="14"/>
  <c r="V186" i="14"/>
  <c r="G192" i="14"/>
  <c r="M192" i="14" s="1"/>
  <c r="I192" i="14"/>
  <c r="K192" i="14"/>
  <c r="K185" i="14" s="1"/>
  <c r="O192" i="14"/>
  <c r="O185" i="14" s="1"/>
  <c r="Q192" i="14"/>
  <c r="V192" i="14"/>
  <c r="G199" i="14"/>
  <c r="I199" i="14"/>
  <c r="K199" i="14"/>
  <c r="M199" i="14"/>
  <c r="O199" i="14"/>
  <c r="Q199" i="14"/>
  <c r="V199" i="14"/>
  <c r="G206" i="14"/>
  <c r="M206" i="14" s="1"/>
  <c r="I206" i="14"/>
  <c r="K206" i="14"/>
  <c r="O206" i="14"/>
  <c r="Q206" i="14"/>
  <c r="V206" i="14"/>
  <c r="V185" i="14" s="1"/>
  <c r="G213" i="14"/>
  <c r="I213" i="14"/>
  <c r="K213" i="14"/>
  <c r="M213" i="14"/>
  <c r="O213" i="14"/>
  <c r="Q213" i="14"/>
  <c r="V213" i="14"/>
  <c r="G221" i="14"/>
  <c r="M221" i="14" s="1"/>
  <c r="I221" i="14"/>
  <c r="K221" i="14"/>
  <c r="O221" i="14"/>
  <c r="Q221" i="14"/>
  <c r="V221" i="14"/>
  <c r="G225" i="14"/>
  <c r="I225" i="14"/>
  <c r="K225" i="14"/>
  <c r="M225" i="14"/>
  <c r="O225" i="14"/>
  <c r="Q225" i="14"/>
  <c r="V225" i="14"/>
  <c r="G232" i="14"/>
  <c r="M232" i="14" s="1"/>
  <c r="I232" i="14"/>
  <c r="K232" i="14"/>
  <c r="O232" i="14"/>
  <c r="Q232" i="14"/>
  <c r="V232" i="14"/>
  <c r="G236" i="14"/>
  <c r="I236" i="14"/>
  <c r="K236" i="14"/>
  <c r="M236" i="14"/>
  <c r="O236" i="14"/>
  <c r="Q236" i="14"/>
  <c r="V236" i="14"/>
  <c r="G245" i="14"/>
  <c r="M245" i="14" s="1"/>
  <c r="I245" i="14"/>
  <c r="K245" i="14"/>
  <c r="O245" i="14"/>
  <c r="Q245" i="14"/>
  <c r="V245" i="14"/>
  <c r="I247" i="14"/>
  <c r="Q247" i="14"/>
  <c r="G248" i="14"/>
  <c r="I248" i="14"/>
  <c r="K248" i="14"/>
  <c r="K247" i="14" s="1"/>
  <c r="O248" i="14"/>
  <c r="O247" i="14" s="1"/>
  <c r="Q248" i="14"/>
  <c r="V248" i="14"/>
  <c r="V247" i="14" s="1"/>
  <c r="G255" i="14"/>
  <c r="I255" i="14"/>
  <c r="K255" i="14"/>
  <c r="K254" i="14" s="1"/>
  <c r="O255" i="14"/>
  <c r="Q255" i="14"/>
  <c r="V255" i="14"/>
  <c r="G264" i="14"/>
  <c r="I264" i="14"/>
  <c r="I254" i="14" s="1"/>
  <c r="K264" i="14"/>
  <c r="M264" i="14"/>
  <c r="O264" i="14"/>
  <c r="Q264" i="14"/>
  <c r="Q254" i="14" s="1"/>
  <c r="V264" i="14"/>
  <c r="G268" i="14"/>
  <c r="M268" i="14" s="1"/>
  <c r="I268" i="14"/>
  <c r="K268" i="14"/>
  <c r="O268" i="14"/>
  <c r="Q268" i="14"/>
  <c r="V268" i="14"/>
  <c r="G272" i="14"/>
  <c r="I272" i="14"/>
  <c r="K272" i="14"/>
  <c r="M272" i="14"/>
  <c r="O272" i="14"/>
  <c r="Q272" i="14"/>
  <c r="V272" i="14"/>
  <c r="G275" i="14"/>
  <c r="G276" i="14"/>
  <c r="I276" i="14"/>
  <c r="K276" i="14"/>
  <c r="M276" i="14"/>
  <c r="O276" i="14"/>
  <c r="Q276" i="14"/>
  <c r="V276" i="14"/>
  <c r="G279" i="14"/>
  <c r="M279" i="14" s="1"/>
  <c r="I279" i="14"/>
  <c r="K279" i="14"/>
  <c r="K275" i="14" s="1"/>
  <c r="O279" i="14"/>
  <c r="O275" i="14" s="1"/>
  <c r="Q279" i="14"/>
  <c r="V279" i="14"/>
  <c r="V275" i="14" s="1"/>
  <c r="G282" i="14"/>
  <c r="I282" i="14"/>
  <c r="K282" i="14"/>
  <c r="M282" i="14"/>
  <c r="O282" i="14"/>
  <c r="Q282" i="14"/>
  <c r="V282" i="14"/>
  <c r="G286" i="14"/>
  <c r="I286" i="14"/>
  <c r="K286" i="14"/>
  <c r="M286" i="14"/>
  <c r="O286" i="14"/>
  <c r="Q286" i="14"/>
  <c r="V286" i="14"/>
  <c r="G288" i="14"/>
  <c r="M288" i="14" s="1"/>
  <c r="I288" i="14"/>
  <c r="K288" i="14"/>
  <c r="K285" i="14" s="1"/>
  <c r="O288" i="14"/>
  <c r="O285" i="14" s="1"/>
  <c r="Q288" i="14"/>
  <c r="V288" i="14"/>
  <c r="V285" i="14" s="1"/>
  <c r="G290" i="14"/>
  <c r="I290" i="14"/>
  <c r="K290" i="14"/>
  <c r="M290" i="14"/>
  <c r="O290" i="14"/>
  <c r="Q290" i="14"/>
  <c r="V290" i="14"/>
  <c r="G292" i="14"/>
  <c r="M292" i="14" s="1"/>
  <c r="I292" i="14"/>
  <c r="K292" i="14"/>
  <c r="O292" i="14"/>
  <c r="Q292" i="14"/>
  <c r="V292" i="14"/>
  <c r="G294" i="14"/>
  <c r="I294" i="14"/>
  <c r="K294" i="14"/>
  <c r="M294" i="14"/>
  <c r="O294" i="14"/>
  <c r="Q294" i="14"/>
  <c r="V294" i="14"/>
  <c r="G296" i="14"/>
  <c r="M296" i="14" s="1"/>
  <c r="I296" i="14"/>
  <c r="K296" i="14"/>
  <c r="O296" i="14"/>
  <c r="Q296" i="14"/>
  <c r="V296" i="14"/>
  <c r="G298" i="14"/>
  <c r="I298" i="14"/>
  <c r="K298" i="14"/>
  <c r="M298" i="14"/>
  <c r="O298" i="14"/>
  <c r="Q298" i="14"/>
  <c r="V298" i="14"/>
  <c r="G300" i="14"/>
  <c r="M300" i="14" s="1"/>
  <c r="I300" i="14"/>
  <c r="K300" i="14"/>
  <c r="O300" i="14"/>
  <c r="Q300" i="14"/>
  <c r="V300" i="14"/>
  <c r="G303" i="14"/>
  <c r="I303" i="14"/>
  <c r="K303" i="14"/>
  <c r="K302" i="14" s="1"/>
  <c r="O303" i="14"/>
  <c r="O302" i="14" s="1"/>
  <c r="Q303" i="14"/>
  <c r="V303" i="14"/>
  <c r="V302" i="14" s="1"/>
  <c r="G308" i="14"/>
  <c r="I308" i="14"/>
  <c r="I302" i="14" s="1"/>
  <c r="K308" i="14"/>
  <c r="M308" i="14"/>
  <c r="O308" i="14"/>
  <c r="Q308" i="14"/>
  <c r="Q302" i="14" s="1"/>
  <c r="V308" i="14"/>
  <c r="G314" i="14"/>
  <c r="K314" i="14"/>
  <c r="O314" i="14"/>
  <c r="V314" i="14"/>
  <c r="G315" i="14"/>
  <c r="I315" i="14"/>
  <c r="I314" i="14" s="1"/>
  <c r="K315" i="14"/>
  <c r="M315" i="14"/>
  <c r="M314" i="14" s="1"/>
  <c r="O315" i="14"/>
  <c r="Q315" i="14"/>
  <c r="Q314" i="14" s="1"/>
  <c r="V315" i="14"/>
  <c r="G323" i="14"/>
  <c r="I323" i="14"/>
  <c r="K323" i="14"/>
  <c r="M323" i="14"/>
  <c r="O323" i="14"/>
  <c r="Q323" i="14"/>
  <c r="V323" i="14"/>
  <c r="G328" i="14"/>
  <c r="M328" i="14" s="1"/>
  <c r="I328" i="14"/>
  <c r="K328" i="14"/>
  <c r="K322" i="14" s="1"/>
  <c r="O328" i="14"/>
  <c r="O322" i="14" s="1"/>
  <c r="Q328" i="14"/>
  <c r="V328" i="14"/>
  <c r="G334" i="14"/>
  <c r="I334" i="14"/>
  <c r="K334" i="14"/>
  <c r="M334" i="14"/>
  <c r="O334" i="14"/>
  <c r="Q334" i="14"/>
  <c r="V334" i="14"/>
  <c r="G339" i="14"/>
  <c r="M339" i="14" s="1"/>
  <c r="I339" i="14"/>
  <c r="K339" i="14"/>
  <c r="O339" i="14"/>
  <c r="Q339" i="14"/>
  <c r="V339" i="14"/>
  <c r="V322" i="14" s="1"/>
  <c r="G345" i="14"/>
  <c r="I345" i="14"/>
  <c r="K345" i="14"/>
  <c r="M345" i="14"/>
  <c r="O345" i="14"/>
  <c r="Q345" i="14"/>
  <c r="V345" i="14"/>
  <c r="G350" i="14"/>
  <c r="M350" i="14" s="1"/>
  <c r="I350" i="14"/>
  <c r="K350" i="14"/>
  <c r="O350" i="14"/>
  <c r="Q350" i="14"/>
  <c r="V350" i="14"/>
  <c r="G355" i="14"/>
  <c r="K355" i="14"/>
  <c r="O355" i="14"/>
  <c r="V355" i="14"/>
  <c r="G356" i="14"/>
  <c r="I356" i="14"/>
  <c r="I355" i="14" s="1"/>
  <c r="K356" i="14"/>
  <c r="M356" i="14"/>
  <c r="M355" i="14" s="1"/>
  <c r="O356" i="14"/>
  <c r="Q356" i="14"/>
  <c r="Q355" i="14" s="1"/>
  <c r="V356" i="14"/>
  <c r="AE359" i="14"/>
  <c r="G50" i="13"/>
  <c r="G9" i="13"/>
  <c r="I9" i="13"/>
  <c r="I8" i="13" s="1"/>
  <c r="K9" i="13"/>
  <c r="M9" i="13"/>
  <c r="O9" i="13"/>
  <c r="Q9" i="13"/>
  <c r="Q8" i="13" s="1"/>
  <c r="V9" i="13"/>
  <c r="G11" i="13"/>
  <c r="G8" i="13" s="1"/>
  <c r="I11" i="13"/>
  <c r="K11" i="13"/>
  <c r="K8" i="13" s="1"/>
  <c r="O11" i="13"/>
  <c r="O8" i="13" s="1"/>
  <c r="Q11" i="13"/>
  <c r="V11" i="13"/>
  <c r="V8" i="13" s="1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Q31" i="13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G37" i="13"/>
  <c r="I37" i="13"/>
  <c r="K37" i="13"/>
  <c r="M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Q47" i="13"/>
  <c r="V47" i="13"/>
  <c r="AE50" i="13"/>
  <c r="AF50" i="13"/>
  <c r="G424" i="12"/>
  <c r="BA349" i="12"/>
  <c r="BA61" i="12"/>
  <c r="BA49" i="12"/>
  <c r="I8" i="12"/>
  <c r="Q8" i="12"/>
  <c r="G9" i="12"/>
  <c r="I9" i="12"/>
  <c r="K9" i="12"/>
  <c r="K8" i="12" s="1"/>
  <c r="O9" i="12"/>
  <c r="O8" i="12" s="1"/>
  <c r="Q9" i="12"/>
  <c r="V9" i="12"/>
  <c r="V8" i="12" s="1"/>
  <c r="G27" i="12"/>
  <c r="I27" i="12"/>
  <c r="K27" i="12"/>
  <c r="K26" i="12" s="1"/>
  <c r="O27" i="12"/>
  <c r="O26" i="12" s="1"/>
  <c r="Q27" i="12"/>
  <c r="V27" i="12"/>
  <c r="V26" i="12" s="1"/>
  <c r="G37" i="12"/>
  <c r="I37" i="12"/>
  <c r="I26" i="12" s="1"/>
  <c r="K37" i="12"/>
  <c r="M37" i="12"/>
  <c r="O37" i="12"/>
  <c r="Q37" i="12"/>
  <c r="Q26" i="12" s="1"/>
  <c r="V37" i="12"/>
  <c r="G41" i="12"/>
  <c r="K41" i="12"/>
  <c r="O41" i="12"/>
  <c r="V41" i="12"/>
  <c r="G42" i="12"/>
  <c r="I42" i="12"/>
  <c r="I41" i="12" s="1"/>
  <c r="K42" i="12"/>
  <c r="M42" i="12"/>
  <c r="M41" i="12" s="1"/>
  <c r="O42" i="12"/>
  <c r="Q42" i="12"/>
  <c r="Q41" i="12" s="1"/>
  <c r="V42" i="12"/>
  <c r="G48" i="12"/>
  <c r="I48" i="12"/>
  <c r="K48" i="12"/>
  <c r="M48" i="12"/>
  <c r="O48" i="12"/>
  <c r="Q48" i="12"/>
  <c r="V48" i="12"/>
  <c r="G60" i="12"/>
  <c r="M60" i="12" s="1"/>
  <c r="I60" i="12"/>
  <c r="K60" i="12"/>
  <c r="K47" i="12" s="1"/>
  <c r="O60" i="12"/>
  <c r="O47" i="12" s="1"/>
  <c r="Q60" i="12"/>
  <c r="V60" i="12"/>
  <c r="V47" i="12" s="1"/>
  <c r="G68" i="12"/>
  <c r="I68" i="12"/>
  <c r="K68" i="12"/>
  <c r="M68" i="12"/>
  <c r="O68" i="12"/>
  <c r="Q68" i="12"/>
  <c r="V68" i="12"/>
  <c r="G75" i="12"/>
  <c r="M75" i="12" s="1"/>
  <c r="I75" i="12"/>
  <c r="K75" i="12"/>
  <c r="O75" i="12"/>
  <c r="Q75" i="12"/>
  <c r="V75" i="12"/>
  <c r="G80" i="12"/>
  <c r="I80" i="12"/>
  <c r="K80" i="12"/>
  <c r="M80" i="12"/>
  <c r="O80" i="12"/>
  <c r="Q80" i="12"/>
  <c r="V80" i="12"/>
  <c r="G85" i="12"/>
  <c r="M85" i="12" s="1"/>
  <c r="I85" i="12"/>
  <c r="K85" i="12"/>
  <c r="O85" i="12"/>
  <c r="Q85" i="12"/>
  <c r="V85" i="12"/>
  <c r="G90" i="12"/>
  <c r="I90" i="12"/>
  <c r="K90" i="12"/>
  <c r="O90" i="12"/>
  <c r="Q90" i="12"/>
  <c r="V90" i="12"/>
  <c r="G95" i="12"/>
  <c r="I95" i="12"/>
  <c r="I89" i="12" s="1"/>
  <c r="K95" i="12"/>
  <c r="M95" i="12"/>
  <c r="O95" i="12"/>
  <c r="Q95" i="12"/>
  <c r="Q89" i="12" s="1"/>
  <c r="V95" i="12"/>
  <c r="G99" i="12"/>
  <c r="M99" i="12" s="1"/>
  <c r="I99" i="12"/>
  <c r="K99" i="12"/>
  <c r="O99" i="12"/>
  <c r="Q99" i="12"/>
  <c r="V99" i="12"/>
  <c r="G103" i="12"/>
  <c r="I103" i="12"/>
  <c r="K103" i="12"/>
  <c r="M103" i="12"/>
  <c r="O103" i="12"/>
  <c r="Q103" i="12"/>
  <c r="V103" i="12"/>
  <c r="G108" i="12"/>
  <c r="M108" i="12" s="1"/>
  <c r="I108" i="12"/>
  <c r="K108" i="12"/>
  <c r="O108" i="12"/>
  <c r="Q108" i="12"/>
  <c r="V108" i="12"/>
  <c r="G112" i="12"/>
  <c r="I112" i="12"/>
  <c r="K112" i="12"/>
  <c r="M112" i="12"/>
  <c r="O112" i="12"/>
  <c r="Q112" i="12"/>
  <c r="V112" i="12"/>
  <c r="G116" i="12"/>
  <c r="M116" i="12" s="1"/>
  <c r="I116" i="12"/>
  <c r="K116" i="12"/>
  <c r="O116" i="12"/>
  <c r="Q116" i="12"/>
  <c r="V116" i="12"/>
  <c r="G121" i="12"/>
  <c r="I121" i="12"/>
  <c r="K121" i="12"/>
  <c r="O121" i="12"/>
  <c r="Q121" i="12"/>
  <c r="V121" i="12"/>
  <c r="G126" i="12"/>
  <c r="I126" i="12"/>
  <c r="I120" i="12" s="1"/>
  <c r="K126" i="12"/>
  <c r="M126" i="12"/>
  <c r="O126" i="12"/>
  <c r="Q126" i="12"/>
  <c r="Q120" i="12" s="1"/>
  <c r="V126" i="12"/>
  <c r="G131" i="12"/>
  <c r="M131" i="12" s="1"/>
  <c r="I131" i="12"/>
  <c r="K131" i="12"/>
  <c r="O131" i="12"/>
  <c r="Q131" i="12"/>
  <c r="V131" i="12"/>
  <c r="G135" i="12"/>
  <c r="I135" i="12"/>
  <c r="K135" i="12"/>
  <c r="M135" i="12"/>
  <c r="O135" i="12"/>
  <c r="Q135" i="12"/>
  <c r="V135" i="12"/>
  <c r="G140" i="12"/>
  <c r="M140" i="12" s="1"/>
  <c r="I140" i="12"/>
  <c r="K140" i="12"/>
  <c r="O140" i="12"/>
  <c r="Q140" i="12"/>
  <c r="V140" i="12"/>
  <c r="G143" i="12"/>
  <c r="I143" i="12"/>
  <c r="K143" i="12"/>
  <c r="M143" i="12"/>
  <c r="O143" i="12"/>
  <c r="Q143" i="12"/>
  <c r="V143" i="12"/>
  <c r="G146" i="12"/>
  <c r="I146" i="12"/>
  <c r="K146" i="12"/>
  <c r="M146" i="12"/>
  <c r="O146" i="12"/>
  <c r="Q146" i="12"/>
  <c r="V146" i="12"/>
  <c r="G150" i="12"/>
  <c r="M150" i="12" s="1"/>
  <c r="I150" i="12"/>
  <c r="K150" i="12"/>
  <c r="K145" i="12" s="1"/>
  <c r="O150" i="12"/>
  <c r="O145" i="12" s="1"/>
  <c r="Q150" i="12"/>
  <c r="V150" i="12"/>
  <c r="V145" i="12" s="1"/>
  <c r="G155" i="12"/>
  <c r="I155" i="12"/>
  <c r="K155" i="12"/>
  <c r="M155" i="12"/>
  <c r="O155" i="12"/>
  <c r="Q155" i="12"/>
  <c r="V155" i="12"/>
  <c r="G166" i="12"/>
  <c r="M166" i="12" s="1"/>
  <c r="I166" i="12"/>
  <c r="K166" i="12"/>
  <c r="O166" i="12"/>
  <c r="Q166" i="12"/>
  <c r="V166" i="12"/>
  <c r="G177" i="12"/>
  <c r="I177" i="12"/>
  <c r="K177" i="12"/>
  <c r="M177" i="12"/>
  <c r="O177" i="12"/>
  <c r="Q177" i="12"/>
  <c r="V177" i="12"/>
  <c r="G188" i="12"/>
  <c r="M188" i="12" s="1"/>
  <c r="I188" i="12"/>
  <c r="K188" i="12"/>
  <c r="O188" i="12"/>
  <c r="Q188" i="12"/>
  <c r="V188" i="12"/>
  <c r="G199" i="12"/>
  <c r="I199" i="12"/>
  <c r="K199" i="12"/>
  <c r="M199" i="12"/>
  <c r="O199" i="12"/>
  <c r="Q199" i="12"/>
  <c r="V199" i="12"/>
  <c r="G210" i="12"/>
  <c r="M210" i="12" s="1"/>
  <c r="I210" i="12"/>
  <c r="K210" i="12"/>
  <c r="O210" i="12"/>
  <c r="Q210" i="12"/>
  <c r="V210" i="12"/>
  <c r="G212" i="12"/>
  <c r="I212" i="12"/>
  <c r="K212" i="12"/>
  <c r="M212" i="12"/>
  <c r="O212" i="12"/>
  <c r="Q212" i="12"/>
  <c r="V212" i="12"/>
  <c r="G218" i="12"/>
  <c r="M218" i="12" s="1"/>
  <c r="I218" i="12"/>
  <c r="K218" i="12"/>
  <c r="O218" i="12"/>
  <c r="Q218" i="12"/>
  <c r="V218" i="12"/>
  <c r="G239" i="12"/>
  <c r="I239" i="12"/>
  <c r="K239" i="12"/>
  <c r="M239" i="12"/>
  <c r="O239" i="12"/>
  <c r="Q239" i="12"/>
  <c r="V239" i="12"/>
  <c r="G243" i="12"/>
  <c r="M243" i="12" s="1"/>
  <c r="I243" i="12"/>
  <c r="K243" i="12"/>
  <c r="O243" i="12"/>
  <c r="Q243" i="12"/>
  <c r="V243" i="12"/>
  <c r="G248" i="12"/>
  <c r="I248" i="12"/>
  <c r="K248" i="12"/>
  <c r="M248" i="12"/>
  <c r="O248" i="12"/>
  <c r="Q248" i="12"/>
  <c r="V248" i="12"/>
  <c r="G252" i="12"/>
  <c r="M252" i="12" s="1"/>
  <c r="I252" i="12"/>
  <c r="K252" i="12"/>
  <c r="O252" i="12"/>
  <c r="Q252" i="12"/>
  <c r="V252" i="12"/>
  <c r="G263" i="12"/>
  <c r="I263" i="12"/>
  <c r="K263" i="12"/>
  <c r="M263" i="12"/>
  <c r="O263" i="12"/>
  <c r="Q263" i="12"/>
  <c r="V263" i="12"/>
  <c r="G265" i="12"/>
  <c r="K265" i="12"/>
  <c r="O265" i="12"/>
  <c r="V265" i="12"/>
  <c r="G266" i="12"/>
  <c r="I266" i="12"/>
  <c r="I265" i="12" s="1"/>
  <c r="K266" i="12"/>
  <c r="M266" i="12"/>
  <c r="M265" i="12" s="1"/>
  <c r="O266" i="12"/>
  <c r="Q266" i="12"/>
  <c r="Q265" i="12" s="1"/>
  <c r="V266" i="12"/>
  <c r="G273" i="12"/>
  <c r="I273" i="12"/>
  <c r="I272" i="12" s="1"/>
  <c r="K273" i="12"/>
  <c r="M273" i="12"/>
  <c r="O273" i="12"/>
  <c r="Q273" i="12"/>
  <c r="Q272" i="12" s="1"/>
  <c r="V273" i="12"/>
  <c r="G284" i="12"/>
  <c r="M284" i="12" s="1"/>
  <c r="I284" i="12"/>
  <c r="K284" i="12"/>
  <c r="K272" i="12" s="1"/>
  <c r="O284" i="12"/>
  <c r="O272" i="12" s="1"/>
  <c r="Q284" i="12"/>
  <c r="V284" i="12"/>
  <c r="V272" i="12" s="1"/>
  <c r="G288" i="12"/>
  <c r="I288" i="12"/>
  <c r="K288" i="12"/>
  <c r="O288" i="12"/>
  <c r="Q288" i="12"/>
  <c r="V288" i="12"/>
  <c r="G291" i="12"/>
  <c r="I291" i="12"/>
  <c r="I287" i="12" s="1"/>
  <c r="K291" i="12"/>
  <c r="M291" i="12"/>
  <c r="O291" i="12"/>
  <c r="Q291" i="12"/>
  <c r="Q287" i="12" s="1"/>
  <c r="V291" i="12"/>
  <c r="G294" i="12"/>
  <c r="M294" i="12" s="1"/>
  <c r="I294" i="12"/>
  <c r="K294" i="12"/>
  <c r="O294" i="12"/>
  <c r="Q294" i="12"/>
  <c r="V294" i="12"/>
  <c r="G297" i="12"/>
  <c r="I297" i="12"/>
  <c r="K297" i="12"/>
  <c r="M297" i="12"/>
  <c r="O297" i="12"/>
  <c r="Q297" i="12"/>
  <c r="V297" i="12"/>
  <c r="G300" i="12"/>
  <c r="M300" i="12" s="1"/>
  <c r="I300" i="12"/>
  <c r="K300" i="12"/>
  <c r="O300" i="12"/>
  <c r="Q300" i="12"/>
  <c r="V300" i="12"/>
  <c r="G304" i="12"/>
  <c r="I304" i="12"/>
  <c r="K304" i="12"/>
  <c r="O304" i="12"/>
  <c r="Q304" i="12"/>
  <c r="V304" i="12"/>
  <c r="G306" i="12"/>
  <c r="I306" i="12"/>
  <c r="I303" i="12" s="1"/>
  <c r="K306" i="12"/>
  <c r="M306" i="12"/>
  <c r="O306" i="12"/>
  <c r="Q306" i="12"/>
  <c r="Q303" i="12" s="1"/>
  <c r="V306" i="12"/>
  <c r="G308" i="12"/>
  <c r="M308" i="12" s="1"/>
  <c r="I308" i="12"/>
  <c r="K308" i="12"/>
  <c r="O308" i="12"/>
  <c r="Q308" i="12"/>
  <c r="V308" i="12"/>
  <c r="G310" i="12"/>
  <c r="I310" i="12"/>
  <c r="K310" i="12"/>
  <c r="M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Q316" i="12"/>
  <c r="V316" i="12"/>
  <c r="G318" i="12"/>
  <c r="I318" i="12"/>
  <c r="K318" i="12"/>
  <c r="M318" i="12"/>
  <c r="O318" i="12"/>
  <c r="Q318" i="12"/>
  <c r="V318" i="12"/>
  <c r="G320" i="12"/>
  <c r="M320" i="12" s="1"/>
  <c r="I320" i="12"/>
  <c r="K320" i="12"/>
  <c r="O320" i="12"/>
  <c r="Q320" i="12"/>
  <c r="V320" i="12"/>
  <c r="G322" i="12"/>
  <c r="I322" i="12"/>
  <c r="K322" i="12"/>
  <c r="M322" i="12"/>
  <c r="O322" i="12"/>
  <c r="Q322" i="12"/>
  <c r="V322" i="12"/>
  <c r="G324" i="12"/>
  <c r="M324" i="12" s="1"/>
  <c r="I324" i="12"/>
  <c r="K324" i="12"/>
  <c r="O324" i="12"/>
  <c r="Q324" i="12"/>
  <c r="V324" i="12"/>
  <c r="G326" i="12"/>
  <c r="I326" i="12"/>
  <c r="K326" i="12"/>
  <c r="M326" i="12"/>
  <c r="O326" i="12"/>
  <c r="Q326" i="12"/>
  <c r="V326" i="12"/>
  <c r="G328" i="12"/>
  <c r="M328" i="12" s="1"/>
  <c r="I328" i="12"/>
  <c r="K328" i="12"/>
  <c r="O328" i="12"/>
  <c r="Q328" i="12"/>
  <c r="V328" i="12"/>
  <c r="G331" i="12"/>
  <c r="I331" i="12"/>
  <c r="K331" i="12"/>
  <c r="O331" i="12"/>
  <c r="Q331" i="12"/>
  <c r="V331" i="12"/>
  <c r="G336" i="12"/>
  <c r="I336" i="12"/>
  <c r="I330" i="12" s="1"/>
  <c r="K336" i="12"/>
  <c r="M336" i="12"/>
  <c r="O336" i="12"/>
  <c r="Q336" i="12"/>
  <c r="Q330" i="12" s="1"/>
  <c r="V336" i="12"/>
  <c r="G348" i="12"/>
  <c r="M348" i="12" s="1"/>
  <c r="I348" i="12"/>
  <c r="K348" i="12"/>
  <c r="O348" i="12"/>
  <c r="Q348" i="12"/>
  <c r="V348" i="12"/>
  <c r="I354" i="12"/>
  <c r="Q354" i="12"/>
  <c r="G355" i="12"/>
  <c r="I355" i="12"/>
  <c r="K355" i="12"/>
  <c r="K354" i="12" s="1"/>
  <c r="O355" i="12"/>
  <c r="O354" i="12" s="1"/>
  <c r="Q355" i="12"/>
  <c r="V355" i="12"/>
  <c r="V354" i="12" s="1"/>
  <c r="I368" i="12"/>
  <c r="G369" i="12"/>
  <c r="I369" i="12"/>
  <c r="K369" i="12"/>
  <c r="K368" i="12" s="1"/>
  <c r="O369" i="12"/>
  <c r="O368" i="12" s="1"/>
  <c r="Q369" i="12"/>
  <c r="Q368" i="12" s="1"/>
  <c r="V369" i="12"/>
  <c r="V368" i="12" s="1"/>
  <c r="G378" i="12"/>
  <c r="K378" i="12"/>
  <c r="O378" i="12"/>
  <c r="V378" i="12"/>
  <c r="G379" i="12"/>
  <c r="I379" i="12"/>
  <c r="I378" i="12" s="1"/>
  <c r="K379" i="12"/>
  <c r="M379" i="12"/>
  <c r="M378" i="12" s="1"/>
  <c r="O379" i="12"/>
  <c r="Q379" i="12"/>
  <c r="Q378" i="12" s="1"/>
  <c r="V379" i="12"/>
  <c r="G383" i="12"/>
  <c r="I383" i="12"/>
  <c r="I382" i="12" s="1"/>
  <c r="K383" i="12"/>
  <c r="M383" i="12"/>
  <c r="O383" i="12"/>
  <c r="Q383" i="12"/>
  <c r="Q382" i="12" s="1"/>
  <c r="V383" i="12"/>
  <c r="G388" i="12"/>
  <c r="G382" i="12" s="1"/>
  <c r="I388" i="12"/>
  <c r="K388" i="12"/>
  <c r="K382" i="12" s="1"/>
  <c r="O388" i="12"/>
  <c r="O382" i="12" s="1"/>
  <c r="Q388" i="12"/>
  <c r="V388" i="12"/>
  <c r="V382" i="12" s="1"/>
  <c r="G393" i="12"/>
  <c r="I393" i="12"/>
  <c r="K393" i="12"/>
  <c r="M393" i="12"/>
  <c r="O393" i="12"/>
  <c r="Q393" i="12"/>
  <c r="V393" i="12"/>
  <c r="G399" i="12"/>
  <c r="M399" i="12" s="1"/>
  <c r="I399" i="12"/>
  <c r="K399" i="12"/>
  <c r="O399" i="12"/>
  <c r="Q399" i="12"/>
  <c r="V399" i="12"/>
  <c r="G404" i="12"/>
  <c r="I404" i="12"/>
  <c r="K404" i="12"/>
  <c r="M404" i="12"/>
  <c r="O404" i="12"/>
  <c r="Q404" i="12"/>
  <c r="V404" i="12"/>
  <c r="G410" i="12"/>
  <c r="M410" i="12" s="1"/>
  <c r="I410" i="12"/>
  <c r="K410" i="12"/>
  <c r="O410" i="12"/>
  <c r="Q410" i="12"/>
  <c r="V410" i="12"/>
  <c r="G415" i="12"/>
  <c r="I415" i="12"/>
  <c r="K415" i="12"/>
  <c r="M415" i="12"/>
  <c r="O415" i="12"/>
  <c r="Q415" i="12"/>
  <c r="V415" i="12"/>
  <c r="G420" i="12"/>
  <c r="K420" i="12"/>
  <c r="O420" i="12"/>
  <c r="V420" i="12"/>
  <c r="G421" i="12"/>
  <c r="I421" i="12"/>
  <c r="I420" i="12" s="1"/>
  <c r="K421" i="12"/>
  <c r="M421" i="12"/>
  <c r="M420" i="12" s="1"/>
  <c r="O421" i="12"/>
  <c r="Q421" i="12"/>
  <c r="Q420" i="12" s="1"/>
  <c r="V421" i="12"/>
  <c r="AE424" i="12"/>
  <c r="AF424" i="12"/>
  <c r="I19" i="1"/>
  <c r="I18" i="1"/>
  <c r="I17" i="1"/>
  <c r="F48" i="1"/>
  <c r="G23" i="1" s="1"/>
  <c r="G48" i="1"/>
  <c r="G25" i="1" s="1"/>
  <c r="A25" i="1" s="1"/>
  <c r="A26" i="1" s="1"/>
  <c r="G26" i="1" s="1"/>
  <c r="H47" i="1"/>
  <c r="I47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8" i="1" s="1"/>
  <c r="I77" i="1" l="1"/>
  <c r="J76" i="1" s="1"/>
  <c r="I16" i="1"/>
  <c r="I21" i="1" s="1"/>
  <c r="J56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G28" i="1"/>
  <c r="A23" i="1"/>
  <c r="A24" i="1" s="1"/>
  <c r="G24" i="1" s="1"/>
  <c r="A27" i="1" s="1"/>
  <c r="A29" i="1" s="1"/>
  <c r="G29" i="1" s="1"/>
  <c r="G27" i="1" s="1"/>
  <c r="M8" i="15"/>
  <c r="G8" i="15"/>
  <c r="AF136" i="15"/>
  <c r="M23" i="15"/>
  <c r="M22" i="15" s="1"/>
  <c r="Q322" i="14"/>
  <c r="M322" i="14"/>
  <c r="I322" i="14"/>
  <c r="G285" i="14"/>
  <c r="G254" i="14"/>
  <c r="M255" i="14"/>
  <c r="M254" i="14" s="1"/>
  <c r="Q185" i="14"/>
  <c r="M185" i="14"/>
  <c r="I185" i="14"/>
  <c r="K160" i="14"/>
  <c r="G160" i="14"/>
  <c r="M161" i="14"/>
  <c r="M160" i="14" s="1"/>
  <c r="K124" i="14"/>
  <c r="G124" i="14"/>
  <c r="M125" i="14"/>
  <c r="M124" i="14" s="1"/>
  <c r="V63" i="14"/>
  <c r="O63" i="14"/>
  <c r="G55" i="14"/>
  <c r="M56" i="14"/>
  <c r="M55" i="14" s="1"/>
  <c r="M26" i="14"/>
  <c r="AF359" i="14"/>
  <c r="G322" i="14"/>
  <c r="G302" i="14"/>
  <c r="M303" i="14"/>
  <c r="M302" i="14" s="1"/>
  <c r="Q285" i="14"/>
  <c r="M285" i="14"/>
  <c r="I285" i="14"/>
  <c r="Q275" i="14"/>
  <c r="M275" i="14"/>
  <c r="I275" i="14"/>
  <c r="V254" i="14"/>
  <c r="O254" i="14"/>
  <c r="G247" i="14"/>
  <c r="M248" i="14"/>
  <c r="M247" i="14" s="1"/>
  <c r="G185" i="14"/>
  <c r="V160" i="14"/>
  <c r="O160" i="14"/>
  <c r="V124" i="14"/>
  <c r="O124" i="14"/>
  <c r="K63" i="14"/>
  <c r="G63" i="14"/>
  <c r="M64" i="14"/>
  <c r="M63" i="14" s="1"/>
  <c r="G43" i="14"/>
  <c r="M44" i="14"/>
  <c r="M43" i="14" s="1"/>
  <c r="G26" i="14"/>
  <c r="M11" i="13"/>
  <c r="M8" i="13" s="1"/>
  <c r="M388" i="12"/>
  <c r="M382" i="12" s="1"/>
  <c r="G354" i="12"/>
  <c r="M355" i="12"/>
  <c r="M354" i="12" s="1"/>
  <c r="K330" i="12"/>
  <c r="G330" i="12"/>
  <c r="M331" i="12"/>
  <c r="M330" i="12" s="1"/>
  <c r="V303" i="12"/>
  <c r="O303" i="12"/>
  <c r="K287" i="12"/>
  <c r="G287" i="12"/>
  <c r="M288" i="12"/>
  <c r="M287" i="12" s="1"/>
  <c r="G272" i="12"/>
  <c r="Q145" i="12"/>
  <c r="M145" i="12"/>
  <c r="I145" i="12"/>
  <c r="K120" i="12"/>
  <c r="G120" i="12"/>
  <c r="M121" i="12"/>
  <c r="M120" i="12" s="1"/>
  <c r="K89" i="12"/>
  <c r="G89" i="12"/>
  <c r="M90" i="12"/>
  <c r="M89" i="12" s="1"/>
  <c r="G47" i="12"/>
  <c r="G26" i="12"/>
  <c r="M27" i="12"/>
  <c r="M26" i="12" s="1"/>
  <c r="G368" i="12"/>
  <c r="M369" i="12"/>
  <c r="M368" i="12" s="1"/>
  <c r="V330" i="12"/>
  <c r="O330" i="12"/>
  <c r="K303" i="12"/>
  <c r="G303" i="12"/>
  <c r="M304" i="12"/>
  <c r="M303" i="12" s="1"/>
  <c r="V287" i="12"/>
  <c r="O287" i="12"/>
  <c r="M272" i="12"/>
  <c r="G145" i="12"/>
  <c r="V120" i="12"/>
  <c r="O120" i="12"/>
  <c r="V89" i="12"/>
  <c r="O89" i="12"/>
  <c r="Q47" i="12"/>
  <c r="M47" i="12"/>
  <c r="I47" i="12"/>
  <c r="G8" i="12"/>
  <c r="M9" i="12"/>
  <c r="M8" i="12" s="1"/>
  <c r="I39" i="1"/>
  <c r="I48" i="1" s="1"/>
  <c r="J28" i="1"/>
  <c r="J26" i="1"/>
  <c r="G38" i="1"/>
  <c r="F38" i="1"/>
  <c r="J23" i="1"/>
  <c r="J24" i="1"/>
  <c r="J25" i="1"/>
  <c r="J27" i="1"/>
  <c r="E24" i="1"/>
  <c r="E26" i="1"/>
  <c r="J77" i="1" l="1"/>
  <c r="J46" i="1"/>
  <c r="J44" i="1"/>
  <c r="J42" i="1"/>
  <c r="J47" i="1"/>
  <c r="J45" i="1"/>
  <c r="J43" i="1"/>
  <c r="J41" i="1"/>
  <c r="J39" i="1"/>
  <c r="J48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<sst xmlns="http://schemas.openxmlformats.org/spreadsheetml/2006/main" count="3198" uniqueCount="735">
  <si>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</si>
  <si>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</si>
  <si>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</si>
  <si>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</si>
  <si>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</si>
  <si>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</si>
  <si>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</si>
  <si>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</si>
  <si>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</si>
  <si>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</si>
  <si>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</si>
  <si>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</si>
  <si>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</si>
  <si>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</si>
  <si>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</si>
  <si>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</si>
  <si>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</si>
  <si>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</si>
  <si>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</si>
  <si>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</si>
  <si>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</si>
  <si>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</si>
  <si>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</si>
  <si>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</si>
  <si>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</si>
  <si>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</si>
  <si>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</si>
  <si>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</si>
  <si>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</si>
  <si>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</si>
  <si>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</si>
  <si>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</si>
  <si>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</si>
  <si>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</si>
  <si>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</si>
  <si>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</si>
  <si>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</si>
  <si>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</si>
  <si>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</si>
  <si>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</si>
  <si>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</si>
  <si>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INPR/N019</t>
  </si>
  <si>
    <t>HOTEL SKI - NOVÉ MĚSTO na MORAVĚ - ENERGETICKÉ ÚSPORY</t>
  </si>
  <si>
    <t>Stavba</t>
  </si>
  <si>
    <t>Stavební objekt</t>
  </si>
  <si>
    <t>SO 01</t>
  </si>
  <si>
    <t>HOTEL SKI - UBYTOVACÍ ČÁST</t>
  </si>
  <si>
    <t>D.1.1</t>
  </si>
  <si>
    <t>ARCHITEKTONICKO - STAVEBNÍ ŘEŠENÍ</t>
  </si>
  <si>
    <t>D.1.4</t>
  </si>
  <si>
    <t>Svítidla ( pro SO01, SO02, SO03 )</t>
  </si>
  <si>
    <t>SO 02</t>
  </si>
  <si>
    <t>HOTEL SKI - RESTAURAČNÍ ČÁST</t>
  </si>
  <si>
    <t>SO 03</t>
  </si>
  <si>
    <t>VZDUCHOTECHNIKA</t>
  </si>
  <si>
    <t>Celkem za stavbu</t>
  </si>
  <si>
    <t>CZK</t>
  </si>
  <si>
    <t>Rekapitulace dílů</t>
  </si>
  <si>
    <t>Typ dílu</t>
  </si>
  <si>
    <t>0</t>
  </si>
  <si>
    <t>Nepřiřazený díl</t>
  </si>
  <si>
    <t>00</t>
  </si>
  <si>
    <t>Poznámka</t>
  </si>
  <si>
    <t>3</t>
  </si>
  <si>
    <t>Svislé a kompletní konstrukce</t>
  </si>
  <si>
    <t>399</t>
  </si>
  <si>
    <t>Sádrokartonové kce</t>
  </si>
  <si>
    <t>4</t>
  </si>
  <si>
    <t>Vodorovné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</si>
  <si>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</si>
  <si>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</si>
  <si>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</si>
  <si>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</si>
  <si>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</si>
  <si>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</si>
  <si>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</si>
  <si>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</si>
  <si>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</si>
  <si>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</si>
  <si>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</si>
  <si>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</si>
  <si>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</si>
  <si>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</si>
  <si>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751</t>
  </si>
  <si>
    <t>Vzduchotechnika</t>
  </si>
  <si>
    <t>762</t>
  </si>
  <si>
    <t>Konstrukce tesařské</t>
  </si>
  <si>
    <t>764</t>
  </si>
  <si>
    <t>Konstrukce klempířské</t>
  </si>
  <si>
    <t>767_VO</t>
  </si>
  <si>
    <t>Vnější výplně otvorů ( vč. přesunu hmot )</t>
  </si>
  <si>
    <t>784</t>
  </si>
  <si>
    <t>Malby</t>
  </si>
  <si>
    <t>789_01</t>
  </si>
  <si>
    <t>Opláštění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</si>
  <si>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</si>
  <si>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</si>
  <si>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</si>
  <si>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</si>
  <si>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</si>
  <si>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</si>
  <si>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</si>
  <si>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</si>
  <si>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</si>
  <si>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</si>
  <si>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</si>
  <si>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</si>
  <si>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</si>
  <si>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</si>
  <si>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</si>
  <si>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</si>
  <si>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</si>
  <si>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</si>
  <si>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</si>
  <si>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</si>
  <si>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</si>
  <si>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</si>
  <si>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</si>
  <si>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</si>
  <si>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</si>
  <si>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</si>
  <si>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</si>
  <si>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</si>
  <si>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</si>
  <si>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</si>
  <si>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</si>
  <si>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</si>
  <si>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</si>
  <si>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</si>
  <si>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</si>
  <si>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</si>
  <si>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</si>
  <si>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- NENACEŇOVAT !!!</t>
  </si>
  <si>
    <t>Vlastní</t>
  </si>
  <si>
    <t>Indiv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</si>
  <si>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</si>
  <si>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</si>
  <si>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</si>
  <si>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>VV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</si>
  <si>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</si>
  <si>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</si>
  <si>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</si>
  <si>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</si>
  <si>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</si>
  <si>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</si>
  <si>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</si>
  <si>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</si>
  <si>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</si>
  <si>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</si>
  <si>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</si>
  <si>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</si>
  <si>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</si>
  <si>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</si>
  <si>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>SPU</t>
  </si>
  <si>
    <t>342265121RX6</t>
  </si>
  <si>
    <t>Úprava podkroví sádrokarton. na dřev. rošt, šikmá, desky  tl. 2*12,5 mm, bez izolace</t>
  </si>
  <si>
    <t>m2</t>
  </si>
  <si>
    <t xml:space="preserve">č.v. 204-210, 310 : </t>
  </si>
  <si>
    <t xml:space="preserve">ST2 : </t>
  </si>
  <si>
    <t>6,025*15,0*1,05/2</t>
  </si>
  <si>
    <t xml:space="preserve">ST5 : </t>
  </si>
  <si>
    <t>5,53*15,0*1,05/2</t>
  </si>
  <si>
    <t xml:space="preserve">obklad u střešních oken : </t>
  </si>
  <si>
    <t xml:space="preserve">plocha oken neodečtena = ostění : </t>
  </si>
  <si>
    <t>(3,5+4,0)*4*2,0*1,1</t>
  </si>
  <si>
    <t>342265131RX6</t>
  </si>
  <si>
    <t>Úprava podkroví sádrokarton. na dřev. rošt vodor., desky  tl. 2*12,5 mm, bez izolace</t>
  </si>
  <si>
    <t>3,45*15,0*1,05/2</t>
  </si>
  <si>
    <t>612401291XX</t>
  </si>
  <si>
    <t>Omítka malých ploch vnitřních stěn na dozdívkách, s použitím suché maltové směsi, vč. perlinky a tmele</t>
  </si>
  <si>
    <t xml:space="preserve">m2    </t>
  </si>
  <si>
    <t>POL1_1</t>
  </si>
  <si>
    <t xml:space="preserve">výměra - viz položka 965_06 : </t>
  </si>
  <si>
    <t xml:space="preserve">po výměně výplní otvorů : </t>
  </si>
  <si>
    <t>205,2736*1,5</t>
  </si>
  <si>
    <t>620991121R00</t>
  </si>
  <si>
    <t>Zakrývání výplní vnějších otvorů z postaveného lešení</t>
  </si>
  <si>
    <t>801-1</t>
  </si>
  <si>
    <t>RTS 21/ II</t>
  </si>
  <si>
    <t>RTS 20/ I</t>
  </si>
  <si>
    <t>s rámy a zárubněmi, zábradlí, předmětů oplechování apod., které se zřizují ještě před úpravami povrchu, před jejich znečištěním při úpravách povrchu nástřikem plastických (lepivých) maltovin</t>
  </si>
  <si>
    <t>SPI</t>
  </si>
  <si>
    <t xml:space="preserve">viz TZ : </t>
  </si>
  <si>
    <t>0,6*0,3*4</t>
  </si>
  <si>
    <t>0,6*0,8*24</t>
  </si>
  <si>
    <t>0,9*0,8*12</t>
  </si>
  <si>
    <t>0,75*1,5*18</t>
  </si>
  <si>
    <t>1,2*1,55*1</t>
  </si>
  <si>
    <t>1,5*1,5*19</t>
  </si>
  <si>
    <t>1,6*1,5*2</t>
  </si>
  <si>
    <t>2,25*1,5*1</t>
  </si>
  <si>
    <t>622311833RT3</t>
  </si>
  <si>
    <t>Zateplení fasády  , minerálními deskami s podélným vláknem, tloušťky 120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</si>
  <si>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</si>
  <si>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</si>
  <si>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Součinitel tepelné vodivosti izolantu je 0,036 W/mK.</t>
  </si>
  <si>
    <t>POP</t>
  </si>
  <si>
    <t xml:space="preserve">odměřeno kreslícím programem : </t>
  </si>
  <si>
    <t xml:space="preserve">S1 : </t>
  </si>
  <si>
    <t>821,27*1,05</t>
  </si>
  <si>
    <t>622422111R00</t>
  </si>
  <si>
    <t>Oprava vnějších omítek vápenných a vápenocementových hladkých, stupeň členitosti 1 a 2, v množství opravované plochy do 10 %, s barvením na 100% opravované plochy, bez nákladů na umělecké dekorace fasád</t>
  </si>
  <si>
    <t>801-4</t>
  </si>
  <si>
    <t>bez otlučení vadných míst</t>
  </si>
  <si>
    <t>Včetně barvení vždy celé plochy (100%), s výjimkou položek oprav omítek drásaných.</t>
  </si>
  <si>
    <t>622904112R00</t>
  </si>
  <si>
    <t>Očištění fasád tlakovou vodou, složitost fasády 1 - 2</t>
  </si>
  <si>
    <t>622904121R00</t>
  </si>
  <si>
    <t xml:space="preserve">Očištění fasád ruční čištění ocelovým kartáčem,  </t>
  </si>
  <si>
    <t>622311737SS</t>
  </si>
  <si>
    <t>D + M doplňků KZS, lišty, rohovníky, APU profily atd</t>
  </si>
  <si>
    <t xml:space="preserve">sada  </t>
  </si>
  <si>
    <t xml:space="preserve">přesná specifikace je součástí dílenské a výrobní dokumentace zhotovitele : </t>
  </si>
  <si>
    <t>1</t>
  </si>
  <si>
    <t>941941052R00</t>
  </si>
  <si>
    <t>Montáž lešení lehkého pracovního řadového s podlahami šířky od 1,20 do 1,50 m, výšky přes 10 do 24 m</t>
  </si>
  <si>
    <t>800-3</t>
  </si>
  <si>
    <t>Včetně kotvení lešení.</t>
  </si>
  <si>
    <t>1250</t>
  </si>
  <si>
    <t>941941392R00</t>
  </si>
  <si>
    <t>Montáž lešení lehkého pracovního řadového s podlahami příplatek za každý další i započatý měsíc použití lešení_x000D_
 šířky od 1,20 do 1,50 m a výšky přes 10 do 24 m</t>
  </si>
  <si>
    <t>1250*3</t>
  </si>
  <si>
    <t>941941852R00</t>
  </si>
  <si>
    <t>Demontáž lešení lehkého řadového s podlahami šířky přes 1,2 do 1,5 m, výšky přes 10 do 24 m</t>
  </si>
  <si>
    <t>941955003R00</t>
  </si>
  <si>
    <t>Lešení lehké pracovní pomocné pomocné, o výšce lešeňové podlahy přes 1,9 do 2,5 m</t>
  </si>
  <si>
    <t xml:space="preserve">po výměně výplní otvorů - pracovní fronta : </t>
  </si>
  <si>
    <t>205,2736</t>
  </si>
  <si>
    <t>944944011R00</t>
  </si>
  <si>
    <t xml:space="preserve">Ochranné sítě z umělých vláken </t>
  </si>
  <si>
    <t>944944081R00</t>
  </si>
  <si>
    <t xml:space="preserve">Demontáž ochranné sítě z umělých vláken </t>
  </si>
  <si>
    <t>70921155R</t>
  </si>
  <si>
    <t>síťovina ochranná HDPE; se stabilizací proti UV; š = 2 500,0 mm; l = 20,00 m; hustota 1 : 1; plošná hmotnost 70 g/m2; stínění 70 %</t>
  </si>
  <si>
    <t>SPCM</t>
  </si>
  <si>
    <t>Specifikace</t>
  </si>
  <si>
    <t>POL3_</t>
  </si>
  <si>
    <t>1250*1,15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</si>
  <si>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</si>
  <si>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</si>
  <si>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3420163_99</t>
  </si>
  <si>
    <t>Prachotěsná přepážka - montáž a demontáž</t>
  </si>
  <si>
    <t xml:space="preserve">Doporučeno - jednostranně opláštěná SDK příčka bez tmelení, případně SDK desky nahradit OSB deskou, zárubeň do SDK, dveře plné , opatřené kováním, zamezujícím vniku nepovolaných osob. : </t>
  </si>
  <si>
    <t xml:space="preserve">č.v. 201-210 : </t>
  </si>
  <si>
    <t>250</t>
  </si>
  <si>
    <t>95_01</t>
  </si>
  <si>
    <t>Montáž a demontáž zárubně vč. dveřního křídla vč. kování do provizorní příčky</t>
  </si>
  <si>
    <t>10</t>
  </si>
  <si>
    <t>95_03</t>
  </si>
  <si>
    <t>Zakrývání stávajících prostor  folií</t>
  </si>
  <si>
    <t>205,2736*2</t>
  </si>
  <si>
    <t>95-02</t>
  </si>
  <si>
    <t>Práce malého rozsahu, nevyrozpočtovatelné detaily</t>
  </si>
  <si>
    <t xml:space="preserve">hod   </t>
  </si>
  <si>
    <t>HZS</t>
  </si>
  <si>
    <t>POL10_</t>
  </si>
  <si>
    <t>100</t>
  </si>
  <si>
    <t>95-02m</t>
  </si>
  <si>
    <t>Práce malého rozsahu, nevyrozpočtovatelné detaily - materiál</t>
  </si>
  <si>
    <t>ks</t>
  </si>
  <si>
    <t>976071111R00</t>
  </si>
  <si>
    <t>Vybourání kovových doplňkových konstrukcí madel a zábradlí_x000D_
 v jakémkoliv zdivu</t>
  </si>
  <si>
    <t>m</t>
  </si>
  <si>
    <t>801-3</t>
  </si>
  <si>
    <t xml:space="preserve">č.v. 204-210 : </t>
  </si>
  <si>
    <t>55,0</t>
  </si>
  <si>
    <t>978015221R00</t>
  </si>
  <si>
    <t>Otlučení omítek vápenných nebo vápenocementových vnějších s vyškrabáním spár, s očištěním zdiva_x000D_
 1. až 4. stupni složitosti, v rozsahu do 10 %</t>
  </si>
  <si>
    <t>712400831R00</t>
  </si>
  <si>
    <t xml:space="preserve">Odstranění povlakové krytiny a mechu na střechách šikmých přes 10 do 30° povlakové krytiny jednovrstvé,  </t>
  </si>
  <si>
    <t>800-711</t>
  </si>
  <si>
    <t>6,025*15,0*1,05</t>
  </si>
  <si>
    <t>5,53*15,0*1,05</t>
  </si>
  <si>
    <t xml:space="preserve">ST3 : </t>
  </si>
  <si>
    <t>14,75*15,0*1,05</t>
  </si>
  <si>
    <t xml:space="preserve">ST4 : </t>
  </si>
  <si>
    <t>28,51*15,0*1,05</t>
  </si>
  <si>
    <t>712699998R00</t>
  </si>
  <si>
    <t>Údržba povlakové krytiny střech nad 30° ostatní příplatek k ceně za sklon přes 45° do 60°</t>
  </si>
  <si>
    <t>762341811R00</t>
  </si>
  <si>
    <t>Demontáž bednění a laťování bednění střech rovných, obloukových, o sklonu do 60 stupňů včetně všech nadstřešních konstrukcí z prken hrubých</t>
  </si>
  <si>
    <t>800-762</t>
  </si>
  <si>
    <t>762342812R00</t>
  </si>
  <si>
    <t>Demontáž bednění a laťování laťování střech o sklonu do 60 stupňů včetně všech nadstřešních konstrukcí rozteč latí přes 22 do 50 cm</t>
  </si>
  <si>
    <t>765361810R00</t>
  </si>
  <si>
    <t>Demontáž šindelové krytiny do suti</t>
  </si>
  <si>
    <t>800-765</t>
  </si>
  <si>
    <t>957581801R00</t>
  </si>
  <si>
    <t>Demontáž a zpětná montáž nápisu Hotel Ski</t>
  </si>
  <si>
    <t xml:space="preserve">ks    </t>
  </si>
  <si>
    <t>962311_01</t>
  </si>
  <si>
    <t>Demontáž lišt na stěnách prodlužující dřevěné zábradlí balkónů až po hranu střechy, odvoz a likvidace</t>
  </si>
  <si>
    <t>bm</t>
  </si>
  <si>
    <t xml:space="preserve">Na delší (méně svažité) straně : </t>
  </si>
  <si>
    <t>5*(4,7 + 5,0 + 5,3 + 5,6 + 5,9) + 4*3,45</t>
  </si>
  <si>
    <t xml:space="preserve">Na kratší (strmější) straně : </t>
  </si>
  <si>
    <t>2*(3,3 + 3,5 + 3,7 + 3,9 + 4,1)  + 2* (1,5 + 1,7 + 1,9 + 2,1 + 2,3)</t>
  </si>
  <si>
    <t>965_06</t>
  </si>
  <si>
    <t>Vybourání vnějších výplní otvorů  vč. odvozu a likvidace</t>
  </si>
  <si>
    <t xml:space="preserve">č.v. 201 : </t>
  </si>
  <si>
    <t>1,2*0,64</t>
  </si>
  <si>
    <t xml:space="preserve">č.v. 202 : </t>
  </si>
  <si>
    <t>0,6*0,84*24</t>
  </si>
  <si>
    <t>0,9*0,84*11</t>
  </si>
  <si>
    <t xml:space="preserve">č.v. 203 : </t>
  </si>
  <si>
    <t>1,5*1,54*5+0,75*1,54*2+1,5*2,45*5</t>
  </si>
  <si>
    <t xml:space="preserve">č.v. 204 : </t>
  </si>
  <si>
    <t>1,5*1,54*6+0,75*1,54*2+1,5*2,45*8</t>
  </si>
  <si>
    <t xml:space="preserve">č.v. 205 : </t>
  </si>
  <si>
    <t>0,75*1,54*4+1,5*1,54*4+1,5*2,45*6</t>
  </si>
  <si>
    <t xml:space="preserve">č.v. 206 : </t>
  </si>
  <si>
    <t>2,25*1,54+1,5*1,54*3+0,75*1,54*2+1,5*2,42*5</t>
  </si>
  <si>
    <t xml:space="preserve">č.v. 207 : </t>
  </si>
  <si>
    <t>0,75*1,54*4+0,85*2,22+1,54*1,54+1,5*2,42*3+1,5*1,54</t>
  </si>
  <si>
    <t xml:space="preserve">č.v. 208 : </t>
  </si>
  <si>
    <t>0,75*2,17+1,5*1,54+0,75*1,54*2+1,5*2,42*2</t>
  </si>
  <si>
    <t xml:space="preserve">č.v. 209 : </t>
  </si>
  <si>
    <t>0,75*1,54*2+0,75*2,17</t>
  </si>
  <si>
    <t>965_08</t>
  </si>
  <si>
    <t>Bourání cihelného zdiva - odvoz  alikvidace, dorovnání rozměrů otvorů atd..</t>
  </si>
  <si>
    <t xml:space="preserve">m3    </t>
  </si>
  <si>
    <t>9,85</t>
  </si>
  <si>
    <t>965_09</t>
  </si>
  <si>
    <t>Odstranění okenic - odvoz  alikvidace</t>
  </si>
  <si>
    <t xml:space="preserve">severní strana objektu : </t>
  </si>
  <si>
    <t xml:space="preserve">č.v. 202-209 : </t>
  </si>
  <si>
    <t>155,0</t>
  </si>
  <si>
    <t>965_10</t>
  </si>
  <si>
    <t>DMT výtahu - odvoz  alikvidace</t>
  </si>
  <si>
    <t xml:space="preserve">Jedna se o výtahovou kabinu pro 4 osoby vedoucí z 1.PP do 7.NP, demontáž včetně výtahových vodících ližin a strojovny výtahu bližší dokumentace není k dispozici. Výrobcem výtahu jsou: Výtahy s.r.o. - Velké Meziříčí. : </t>
  </si>
  <si>
    <t>981332111X00</t>
  </si>
  <si>
    <t>Demolice ocelových konstrukcí - odvoz a likvidace, vlákna</t>
  </si>
  <si>
    <t>99-01</t>
  </si>
  <si>
    <t>Bourací práce nezměřitelné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</si>
  <si>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</si>
  <si>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</si>
  <si>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</si>
  <si>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</si>
  <si>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</si>
  <si>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</si>
  <si>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</si>
  <si>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2,3,4,5,6,7,8,10,11,12,14,17,18,32, : </t>
  </si>
  <si>
    <t>Součet: : 91,25347</t>
  </si>
  <si>
    <t>762_01.2</t>
  </si>
  <si>
    <t>Očištění a impregnace stávajícího bednění</t>
  </si>
  <si>
    <t>998762203R00</t>
  </si>
  <si>
    <t>Přesun hmot pro konstrukce tesařské v objektech výšky do 24 m</t>
  </si>
  <si>
    <t>50 m vodorovně</t>
  </si>
  <si>
    <t>K/01</t>
  </si>
  <si>
    <t>D + M vnějšího parapetu, demovtáž stávajícího, kompletně dle výkresu 316 - součástí jsou i parapety pro SO 02</t>
  </si>
  <si>
    <t>0,64*40+0,79*17+1,04*3+1,24*2+1,54*31+1,64*2+2,29</t>
  </si>
  <si>
    <t>K/04.1</t>
  </si>
  <si>
    <t>Dmt + ZM okapů, kompletně dle výkresu 316</t>
  </si>
  <si>
    <t>26</t>
  </si>
  <si>
    <t>K/04.2</t>
  </si>
  <si>
    <t>Dmt + ZM svodů, kompletně dle výkresu 316</t>
  </si>
  <si>
    <t>16</t>
  </si>
  <si>
    <t>K/04.3</t>
  </si>
  <si>
    <t>Dmt + ZM štítového oplechování, kompletně dle výkresu 316</t>
  </si>
  <si>
    <t>54,5*2</t>
  </si>
  <si>
    <t>998764203R00</t>
  </si>
  <si>
    <t>Přesun hmot pro konstrukce klempířské v objektech výšky do 24 m</t>
  </si>
  <si>
    <t>800-764</t>
  </si>
  <si>
    <t>Kalkul</t>
  </si>
  <si>
    <t>DO/01</t>
  </si>
  <si>
    <t>D + M balkonóvé dveře 1500/2400, kompletně dle TZ</t>
  </si>
  <si>
    <t>DO/02</t>
  </si>
  <si>
    <t>D + M balkonóvé dveře 850/2400, kompletně dle TZ</t>
  </si>
  <si>
    <t>DO/03</t>
  </si>
  <si>
    <t>D + M balkonóvé dveře 850/2200, kompletně dle TZ</t>
  </si>
  <si>
    <t>DO/04</t>
  </si>
  <si>
    <t>D + M dveře plast 900/2000, kompletně dle TZ</t>
  </si>
  <si>
    <t>O/01</t>
  </si>
  <si>
    <t>D + M okno plast 600/300, kompletně dle TZ</t>
  </si>
  <si>
    <t>O/04</t>
  </si>
  <si>
    <t>D + M okno plast 600/800, kompletně dle TZ</t>
  </si>
  <si>
    <t>O/05</t>
  </si>
  <si>
    <t>D + M okno plast 900/800, kompletně dle TZ</t>
  </si>
  <si>
    <t>O/06</t>
  </si>
  <si>
    <t>D + M okno plast 750/1500, kompletně dle TZ</t>
  </si>
  <si>
    <t>O/09</t>
  </si>
  <si>
    <t>D + M okno plast 1200/1550, kompletně dle TZ</t>
  </si>
  <si>
    <t>O/10</t>
  </si>
  <si>
    <t>D + M okno plast 1500/1500, kompletně dle TZ</t>
  </si>
  <si>
    <t>O/11</t>
  </si>
  <si>
    <t>D + M okno plast 1600/1500, kompletně dle TZ</t>
  </si>
  <si>
    <t>O/12</t>
  </si>
  <si>
    <t>D + M okno plast 2250/1500, kompletně dle TZ</t>
  </si>
  <si>
    <t>O/13</t>
  </si>
  <si>
    <t>D + M okno střešní 1100/2000, kompletně dle TZ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</si>
  <si>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</si>
  <si>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</si>
  <si>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</si>
  <si>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</si>
  <si>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</si>
  <si>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>784450025RA0</t>
  </si>
  <si>
    <t>Malby z malířských směsí disperzní na SDK, penetrace jednonásobná, malba dvojnásobná, bílá</t>
  </si>
  <si>
    <t>Součtová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</si>
  <si>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</si>
  <si>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</si>
  <si>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</si>
  <si>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po výměně výplní otvorů - dotčené stěny do " ztracena " : </t>
  </si>
  <si>
    <t>205,2736*0,5</t>
  </si>
  <si>
    <t>62231S_PUR 120</t>
  </si>
  <si>
    <t>D + M opláštění střechy PUR panely 120mm vč. oplechování a pomocných nosných ocelových kcí</t>
  </si>
  <si>
    <t>Položka neobsahuje kontaktní nátěr a povrchovou úpravu omítkou.</t>
  </si>
  <si>
    <t xml:space="preserve">skladba střechy musí splňovat Broof(t3). : </t>
  </si>
  <si>
    <t>m21192_11</t>
  </si>
  <si>
    <t>D+M přemístění a úprava  hromosvodu, viz TZ</t>
  </si>
  <si>
    <t xml:space="preserve">Jde o demontáž stávajícího hromosvodu a po zateplení osazení  : </t>
  </si>
  <si>
    <t xml:space="preserve">Umístění viz PD : </t>
  </si>
  <si>
    <t xml:space="preserve">30 % hromosvodu nutné repasovat : </t>
  </si>
  <si>
    <t xml:space="preserve">Hlavní objekt SO01 : </t>
  </si>
  <si>
    <t>132,5</t>
  </si>
  <si>
    <t xml:space="preserve">Propojovací chodba : </t>
  </si>
  <si>
    <t>79,8</t>
  </si>
  <si>
    <t>M33_11</t>
  </si>
  <si>
    <t>D+M výtahu, viz TZ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</si>
  <si>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</si>
  <si>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</si>
  <si>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</si>
  <si>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</si>
  <si>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</si>
  <si>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24,25,26,28,29,30,31,37, : </t>
  </si>
  <si>
    <t>Součet: : 260,22252</t>
  </si>
  <si>
    <t>979011121R00</t>
  </si>
  <si>
    <t>Svislá doprava suti a vybouraných hmot příplatek za každé další podlaží</t>
  </si>
  <si>
    <t>Součet: : 780,66758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</si>
  <si>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</si>
  <si>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</si>
  <si>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</si>
  <si>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</si>
  <si>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</si>
  <si>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4944,22797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</si>
  <si>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</si>
  <si>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</si>
  <si>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</si>
  <si>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</si>
  <si>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</si>
  <si>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520,44505</t>
  </si>
  <si>
    <t>979990001RSO</t>
  </si>
  <si>
    <t>Poplatek za skládku stavební suti, směsný odpad</t>
  </si>
  <si>
    <t>ON_33</t>
  </si>
  <si>
    <t>VRN, bezpečnostní opatření + provoz investora</t>
  </si>
  <si>
    <t>VRN</t>
  </si>
  <si>
    <t>POL99_2</t>
  </si>
  <si>
    <t>SUM</t>
  </si>
  <si>
    <t>END</t>
  </si>
  <si>
    <t>Pol__0001</t>
  </si>
  <si>
    <t>Trubicové svítidlo, LED 20W 3000K, délka 1200 mm, možnost spojení až 10ks svítidel</t>
  </si>
  <si>
    <t>Pol__0002</t>
  </si>
  <si>
    <t>Demontáž stávajících, montáž a zapojení</t>
  </si>
  <si>
    <t>Pol__0003</t>
  </si>
  <si>
    <t>Vestavný downlight, LED 14W 3000K, bílé provedení, IP44, průměr 160mm</t>
  </si>
  <si>
    <t>Pol__0004</t>
  </si>
  <si>
    <t>Pol__0005</t>
  </si>
  <si>
    <t>Nástěnná lampička s vypínačem, 1xGU10, bílé provedení, LED žárovka GU10, 7W 3000K</t>
  </si>
  <si>
    <t>Pol__0006</t>
  </si>
  <si>
    <t>Pol__0007</t>
  </si>
  <si>
    <t>Přisazené svítidlo, LED 18W 3000K, průměr 300mm, bílé provedení s opálovým krytem</t>
  </si>
  <si>
    <t>Pol__0008</t>
  </si>
  <si>
    <t>Pol__0009</t>
  </si>
  <si>
    <t>Přisazené svítidlo, LED 18W 3000K, průměr 225mm, bílé provedení vč. rámečku pro přisazené svítidla</t>
  </si>
  <si>
    <t>Pol__0010</t>
  </si>
  <si>
    <t>Pol__0011</t>
  </si>
  <si>
    <t>Přisazené svítidlo s třemi reflektory, 3XG10, černé provedení, LED žárovka GU10, 7W 3000K</t>
  </si>
  <si>
    <t>Pol__0012</t>
  </si>
  <si>
    <t>Pol__0013</t>
  </si>
  <si>
    <t>Závěsné svítidlo, LED 11W 3000K, černé provedení se zlatým vnitřkem, průměr 570mm</t>
  </si>
  <si>
    <t>Pol__0014</t>
  </si>
  <si>
    <t>Pol__0015</t>
  </si>
  <si>
    <t>Exteriérový sloupek, LED 8W 3000K, výška 600mm, tmavě šedé provedení, IP65</t>
  </si>
  <si>
    <t>Pol__0016</t>
  </si>
  <si>
    <t>Pol__0017</t>
  </si>
  <si>
    <t>CZ recyklační poplatek - zdroje</t>
  </si>
  <si>
    <t>Pol__0018</t>
  </si>
  <si>
    <t>CZ recyklační poplatek - malé svítidlo</t>
  </si>
  <si>
    <t>Pol__0019</t>
  </si>
  <si>
    <t>CZ recyklační poplatek - velké svítidlo</t>
  </si>
  <si>
    <t>Pol__0020</t>
  </si>
  <si>
    <t>EU recyklační poplatek - velké svítidlo</t>
  </si>
  <si>
    <t>310238411RT1</t>
  </si>
  <si>
    <t>Zazdívka otvorů o ploše přes 0,25 m2 do 1 m2 ve zdivu nadzákladovém cihlami pálenými pro jakoukoliv maltu cementovou</t>
  </si>
  <si>
    <t>m3</t>
  </si>
  <si>
    <t>včetně pomocného pracovního lešení</t>
  </si>
  <si>
    <t xml:space="preserve">vč. provázání se stávajícím zdivem : </t>
  </si>
  <si>
    <t xml:space="preserve">VZT 1 : </t>
  </si>
  <si>
    <t>0,3*0,9*0,95*1,15</t>
  </si>
  <si>
    <t xml:space="preserve">VZT 5+6 : </t>
  </si>
  <si>
    <t>0,3*(1,54*1,54-1,46*0,73)*1,15</t>
  </si>
  <si>
    <t>310239411RT1</t>
  </si>
  <si>
    <t>Zazdívka otvorů o ploše přes 1 m2 do 4 m2 ve zdivu nadzákladovém cihlami pálenými pro jakoukoliv maltu cementovou</t>
  </si>
  <si>
    <t xml:space="preserve">VZT 2 : </t>
  </si>
  <si>
    <t>0,3*1,1*0,95*1,15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</si>
  <si>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</si>
  <si>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</si>
  <si>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</si>
  <si>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 xml:space="preserve">vč. zapravení střešní krytiny : </t>
  </si>
  <si>
    <t xml:space="preserve">VZT 3 : </t>
  </si>
  <si>
    <t>(0,45*0,9)*0,25*1,15</t>
  </si>
  <si>
    <t xml:space="preserve">zabetonování po vybourání výdechů VZT : </t>
  </si>
  <si>
    <t>0,4*0,6*0,6*2</t>
  </si>
  <si>
    <t>43,4976*1,5</t>
  </si>
  <si>
    <t>(1,54*1,54-1,46*0,73)*1,15</t>
  </si>
  <si>
    <t>601022188RT2</t>
  </si>
  <si>
    <t>Omítka stropů a podhledů z hotových směsí vrchní tenkovrstvá, silikonová, zatíraná, tloušťka vrstvy 2 mm, odstín II</t>
  </si>
  <si>
    <t>po jednotlivých vrstvách</t>
  </si>
  <si>
    <t>Včetně pomocného lešení.</t>
  </si>
  <si>
    <t xml:space="preserve">výměra - viz položka 713111125R00 : </t>
  </si>
  <si>
    <t>53,61379</t>
  </si>
  <si>
    <t>601016195R00</t>
  </si>
  <si>
    <t>Omítka stropů a podhledů z hotových směsí Doplňkové práce pro omítky stropů z hotových směsí hloubková penetrace stropů silikátová</t>
  </si>
  <si>
    <t xml:space="preserve">č.v. 302, 303, TZ : </t>
  </si>
  <si>
    <t>(0,6*0,3*4+0,6*0,6*24+0,6*0,6*12+1,0*0,6*3+1,2*0,6*1+1,5*1,5*11)*1,15</t>
  </si>
  <si>
    <t>(3,0*3,6*6)*1,15</t>
  </si>
  <si>
    <t>621481211RT2</t>
  </si>
  <si>
    <t>Vyztužení vnějších omítek podhledů sklotextilní síťovinou s dodávkou výztužné sítě a stěrkového tmelu</t>
  </si>
  <si>
    <t>622311135RT3</t>
  </si>
  <si>
    <t>Zateplení fasády  , expandovaným polystyrénem, tloušťky 160 mm, kontaktní nátěr a silikonová omítka, škrábaná, zrnitost 2 mm</t>
  </si>
  <si>
    <t>Součinitel tepelné vodivosti izolantu je 0,039 W/mK.</t>
  </si>
  <si>
    <t xml:space="preserve">č.v. 304,311 : </t>
  </si>
  <si>
    <t xml:space="preserve">S2 - TI 150mm!!!! : </t>
  </si>
  <si>
    <t xml:space="preserve">restaurace : </t>
  </si>
  <si>
    <t>5,3*(8,5+22,21*2+3,335+21,425)</t>
  </si>
  <si>
    <t>-(1,54*1,54*11+0,64*0,64*4+3,0*3,6*6+1,0*2,02)</t>
  </si>
  <si>
    <t>941941051R00</t>
  </si>
  <si>
    <t>Montáž lešení lehkého pracovního řadového s podlahami šířky od 1,20 do 1,50 m, výšky do 10 m</t>
  </si>
  <si>
    <t>5,3*(8,5+22,21*2+3,335+21,425)*1,15</t>
  </si>
  <si>
    <t>941941391R00</t>
  </si>
  <si>
    <t>Montáž lešení lehkého pracovního řadového s podlahami příplatek za každý další i započatý měsíc použití lešení_x000D_
 šířky od 1,20 do 1,50 m a výšky do 10 m</t>
  </si>
  <si>
    <t>5,3*(8,5+22,21*2+3,335+21,425)*1,15*2</t>
  </si>
  <si>
    <t>941941851R00</t>
  </si>
  <si>
    <t>Demontáž lešení lehkého řadového s podlahami šířky přes 1,2 do 1,5 m, výšky do 10 m</t>
  </si>
  <si>
    <t>941955001R00</t>
  </si>
  <si>
    <t>Lešení lehké pracovní pomocné pomocné, o výšce lešeňové podlahy do 1,2 m</t>
  </si>
  <si>
    <t>43,4976</t>
  </si>
  <si>
    <t>50</t>
  </si>
  <si>
    <t>2</t>
  </si>
  <si>
    <t>43,4976*2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</si>
  <si>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</si>
  <si>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</si>
  <si>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</si>
  <si>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 xml:space="preserve">demolice propustků VZT : </t>
  </si>
  <si>
    <t>0,6*0,65*0,65*2</t>
  </si>
  <si>
    <t>970251250R00</t>
  </si>
  <si>
    <t>Řezání železobetonu hloubka řezu 250 mm</t>
  </si>
  <si>
    <t>(0,45+0,9)*2*1,15</t>
  </si>
  <si>
    <t>971033541R00</t>
  </si>
  <si>
    <t>Vybourání otvorů ve zdivu cihelném z jakýchkoliv cihel pálených_x000D_
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</si>
  <si>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</si>
  <si>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</si>
  <si>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971033641R00</t>
  </si>
  <si>
    <t>Vybourání otvorů ve zdivu cihelném z jakýchkoliv cihel pálených_x000D_
 na jakoukoliv maltu vápenou nebo vápenocementovou, plochy do 4 m2, tloušťky do 300 mm</t>
  </si>
  <si>
    <t>972054491R00</t>
  </si>
  <si>
    <t>Vybourání otvorů ve stropech nebo klenbách železobetonových plochy do 1 m2, tloušťky přes 81 mm</t>
  </si>
  <si>
    <t>bez odstranění podlahy a násypu,</t>
  </si>
  <si>
    <t>1,205*2</t>
  </si>
  <si>
    <t>5,5*(8,5+22,21*2+3,335+21,425)</t>
  </si>
  <si>
    <t>962311_02</t>
  </si>
  <si>
    <t>Demontáž dřevěný obklad na stěně v 1.NP vč. podkladního roštu, odvoz a likvidace</t>
  </si>
  <si>
    <t xml:space="preserve">za strany zásobování kuchyně) : </t>
  </si>
  <si>
    <t>48,5</t>
  </si>
  <si>
    <t>0,9*2,02*3</t>
  </si>
  <si>
    <t>1,0*0,64*4</t>
  </si>
  <si>
    <t>0,64*0,64*12</t>
  </si>
  <si>
    <t>1,6*2,2</t>
  </si>
  <si>
    <t>0,64*0,64*4+1,54*1,54*12</t>
  </si>
  <si>
    <t xml:space="preserve">2,3,4,5,6,7,8,9,10,11,12,14,15,16,18,21,22,28,30,31, : </t>
  </si>
  <si>
    <t>Součet: : 25,32480</t>
  </si>
  <si>
    <t>713111125R00</t>
  </si>
  <si>
    <t xml:space="preserve">Montáž tepelné izolace stropů rovných, spodem, lepením,  </t>
  </si>
  <si>
    <t>800-713</t>
  </si>
  <si>
    <t xml:space="preserve">čistá plocha střechy : </t>
  </si>
  <si>
    <t>(24,4*21,5-10,3*2,3)*1,05*2</t>
  </si>
  <si>
    <t xml:space="preserve">vrchy atik : </t>
  </si>
  <si>
    <t>0,3*(24,4*2+21,1*2)*2</t>
  </si>
  <si>
    <t xml:space="preserve">č.v. 303 : </t>
  </si>
  <si>
    <t>-(21,425*22,21)*1,05*2</t>
  </si>
  <si>
    <t>63150943R</t>
  </si>
  <si>
    <t>deska izolační minerální vlákno; tl. 100,0 mm; součinitel tepelné vodivosti 0,0340 W/mK; R = 2,900 m2K/W; obj. hmotnost 50,00 kg/m3; hydrofobizováno</t>
  </si>
  <si>
    <t>53,61379*1,02</t>
  </si>
  <si>
    <t>63150946R</t>
  </si>
  <si>
    <t>deska izolační minerální vlákno; tl. 160,0 mm; součinitel tepelné vodivosti 0,0340 W/mK; R = 4,700 m2K/W; obj. hmotnost 50,00 kg/m3; hydrofobizováno</t>
  </si>
  <si>
    <t>998713203R00</t>
  </si>
  <si>
    <t>Přesun hmot pro izolace tepelné v objektech výšky do 24 m</t>
  </si>
  <si>
    <t>K/02</t>
  </si>
  <si>
    <t>D + M atika - závětrná lišta, demovtáž stávající, kompletně dle výkresu 316</t>
  </si>
  <si>
    <t>133,8</t>
  </si>
  <si>
    <t>K/03</t>
  </si>
  <si>
    <t>23</t>
  </si>
  <si>
    <t>D + M dveře plast 900/2000kompletně dle TZ</t>
  </si>
  <si>
    <t>DO/05</t>
  </si>
  <si>
    <t>D + M 2x dveře plast 1600/2470kompletně dle TZ</t>
  </si>
  <si>
    <t>D + M okno plast 600/300kompletně dle TZ</t>
  </si>
  <si>
    <t>O/02</t>
  </si>
  <si>
    <t>D + M okno plast 600/600kompletně dle TZ</t>
  </si>
  <si>
    <t>O/03</t>
  </si>
  <si>
    <t>O/07</t>
  </si>
  <si>
    <t>D + M okno plast 1000/600kompletně dle TZ</t>
  </si>
  <si>
    <t>O/08</t>
  </si>
  <si>
    <t>D + M okno plast 1200/600kompletně dle TZ</t>
  </si>
  <si>
    <t>43,4976*0,5</t>
  </si>
  <si>
    <t xml:space="preserve">Restaurační část SO02 : </t>
  </si>
  <si>
    <t>116,4</t>
  </si>
  <si>
    <t xml:space="preserve">28,29,30,31,32,33,34, : </t>
  </si>
  <si>
    <t>Součet: : 4,71109</t>
  </si>
  <si>
    <t>Součet: : 89,51072</t>
  </si>
  <si>
    <t>Součet: : 9,42218</t>
  </si>
  <si>
    <t>998713101R00</t>
  </si>
  <si>
    <t>Přesun hmot pro izolace tepelné , výšky do 6 m</t>
  </si>
  <si>
    <t>713411141</t>
  </si>
  <si>
    <t>Montáž izolace tepelné potrubí pásy nebo rohožemi s Al fólií staženými Al páskou 1x</t>
  </si>
  <si>
    <t>POL1_7</t>
  </si>
  <si>
    <t>713491133</t>
  </si>
  <si>
    <t>Montáž tepelné izolace potrubí oplechování licích otvorů Pz plechem</t>
  </si>
  <si>
    <t>13814185</t>
  </si>
  <si>
    <t>plech hladký Pz jakost DX51+Z275 tl 0,6mm tabule</t>
  </si>
  <si>
    <t>POL3_0</t>
  </si>
  <si>
    <t>63151671</t>
  </si>
  <si>
    <t>rohož izolační z minerální vlny lamelová s Al fólií 55kg/m3 tl 40mm</t>
  </si>
  <si>
    <t>63151674</t>
  </si>
  <si>
    <t>rohož izolační z minerální vlny lamelová s Al fólií 55kg/m3 tl 100mm</t>
  </si>
  <si>
    <t>751322012</t>
  </si>
  <si>
    <t>Mtž talířového ventilu D do 200 mm</t>
  </si>
  <si>
    <t>kus</t>
  </si>
  <si>
    <t>751344123</t>
  </si>
  <si>
    <t>Mtž tlumiče hluku pro čtyřhranné potrubí do 0,450 m2</t>
  </si>
  <si>
    <t>751344124</t>
  </si>
  <si>
    <t>Mtž tlumiče hluku pro čtyřhranné potrubí do 0,600 m2</t>
  </si>
  <si>
    <t>751344125</t>
  </si>
  <si>
    <t>Mtž tlumiče hluku pro čtyřhranné potrubí přes 0,600 m2</t>
  </si>
  <si>
    <t>751377047</t>
  </si>
  <si>
    <t>Mtž odsávacího zákrytu (digestoř) průmyslového závěsného do 7,5 m2</t>
  </si>
  <si>
    <t>751510011</t>
  </si>
  <si>
    <t>Vzduchotechnické potrubí pozink čtyřhranné průřezu do 0,03 m2</t>
  </si>
  <si>
    <t>751510012</t>
  </si>
  <si>
    <t>Vzduchotechnické potrubí pozink čtyřhranné průřezu do 0,07 m2</t>
  </si>
  <si>
    <t>751510013</t>
  </si>
  <si>
    <t>Vzduchotechnické potrubí pozink čtyřhranné průřezu do 0,13 m2</t>
  </si>
  <si>
    <t>751510014</t>
  </si>
  <si>
    <t>Vzduchotechnické potrubí pozink čtyřhranné průřezu do 0,28 m2</t>
  </si>
  <si>
    <t>751510015</t>
  </si>
  <si>
    <t>Vzduchotechnické potrubí pozink čtyřhranné průřezu do 0,50 m2</t>
  </si>
  <si>
    <t>751510016</t>
  </si>
  <si>
    <t>Vzduchotechnické potrubí pozink čtyřhranné průřezu do 0,79 m2</t>
  </si>
  <si>
    <t>751510017</t>
  </si>
  <si>
    <t>Vzduchotechnické potrubí pozink čtyřhranné průřezu do 1,13 m2</t>
  </si>
  <si>
    <t>751510042</t>
  </si>
  <si>
    <t>Vzduchotechnické potrubí pozink kruhové spirálně vinuté D do 200 mm</t>
  </si>
  <si>
    <t>751611116</t>
  </si>
  <si>
    <t>Montáž vzduchotechnické jednotky s rekuperací tepla stojaté s výměnou vzduchu do 5000 m3/h</t>
  </si>
  <si>
    <t>751611117</t>
  </si>
  <si>
    <t>Montáž vzduchotechnické jednotky s rekuperací tepla stojaté s výměnou vzduchu do 9000 m3/h</t>
  </si>
  <si>
    <t>751611131</t>
  </si>
  <si>
    <t>Příplatek za montáž vzduchotechnické jednotky s rekuperací tepla dodávané po částech</t>
  </si>
  <si>
    <t>751721111</t>
  </si>
  <si>
    <t>Montáž klimatizační jednotky venkovní s jednofázovým napájením (do 2 vnitřních jednotek)</t>
  </si>
  <si>
    <t>751721121</t>
  </si>
  <si>
    <t>Montáž klimatizační jednotky venkovní s trojfázovým napájením (do 7 vnitřních jednotek)</t>
  </si>
  <si>
    <t>751791112</t>
  </si>
  <si>
    <t>Montáž měděného potrubí předizolovaného 10 (3/8" x 0,8)</t>
  </si>
  <si>
    <t>751791113</t>
  </si>
  <si>
    <t>Montáž měděného potrubí předizolovaného 12 (1/2" x 0,8)</t>
  </si>
  <si>
    <t>751791114</t>
  </si>
  <si>
    <t>Montáž měděného potrubí předizolovaného 16 (5/8" x 1,0)</t>
  </si>
  <si>
    <t>751791115</t>
  </si>
  <si>
    <t>Montáž měděného potrubí předizolovaného 18 (3/4" x 1,0)</t>
  </si>
  <si>
    <t>998751201</t>
  </si>
  <si>
    <t>Přesun hmot procentní pro vzduchotechniku v objektech v do 12 m</t>
  </si>
  <si>
    <t>751_001</t>
  </si>
  <si>
    <t>Talířový ventil odvodní d125 mm</t>
  </si>
  <si>
    <t>751_002</t>
  </si>
  <si>
    <t>Talířový ventil odvodní d160 mm</t>
  </si>
  <si>
    <t>751_101</t>
  </si>
  <si>
    <t>VZT jednotka zařízení 1.1 5700m3/h; kompletně dle PD</t>
  </si>
  <si>
    <t>751_102</t>
  </si>
  <si>
    <t>Venkovní kondenzační jednotka zařízení 102, Inverter, Qch = 14 kW; včetně MaR; kompletně dle PD</t>
  </si>
  <si>
    <t>751_201</t>
  </si>
  <si>
    <t>VZT Jednotka zařízení 2.1 6950m3/h; kompletně dle PD</t>
  </si>
  <si>
    <t>751_202</t>
  </si>
  <si>
    <t>Venkovní kondenzační jednotka zařízení 2.2, Inverter, Qch = 20,0 kW; včetně MaR; kompletně dle PD</t>
  </si>
  <si>
    <t>751_203</t>
  </si>
  <si>
    <t>Kuchyňská digestoř zařízení 2.3; rozměry 2,1x3,3m; kompletně dle PD</t>
  </si>
  <si>
    <t>751_301</t>
  </si>
  <si>
    <t>VZT jednotka zařízení 3.1 1800m3/h; kompletně dle PD</t>
  </si>
  <si>
    <t>751_302</t>
  </si>
  <si>
    <t>Venkovní kondenzační jednotka zařízení 3.2, Inverter, Qch = 5,0 kW; včetně MaR;  kompletně dle PD</t>
  </si>
  <si>
    <t>751_T_1_01</t>
  </si>
  <si>
    <t>Tlumič hluku kulisový rohový rozměr 935x855mm x150 y150; 30 09</t>
  </si>
  <si>
    <t>751_T_1_02</t>
  </si>
  <si>
    <t>Tlumič hluku kulisový přímý tl.200mm mezera 50mm rozměr 1000x855mm délky 1000mm</t>
  </si>
  <si>
    <t>751_T_1_03</t>
  </si>
  <si>
    <t>Tlumič hluku kulisový rohový rozměr 935x855mm x1450 y150; 30 09</t>
  </si>
  <si>
    <t>751_T_1_04</t>
  </si>
  <si>
    <t>Tlumič hluku kulisový rohový rozměr 855x935mm x150 y150; 30 07</t>
  </si>
  <si>
    <t>751_T_1_05</t>
  </si>
  <si>
    <t>Tlumič hluku kulisový přímý tl.200mm mezera 133mm rozměr 1000x900mm délky 2000mm</t>
  </si>
  <si>
    <t>751_T_1_06</t>
  </si>
  <si>
    <t>Tlumič hluku kulisový rohový rozměr 1000x900mm x1200 y150; 30 09</t>
  </si>
  <si>
    <t>751_T_2_01</t>
  </si>
  <si>
    <t>Tlumič hluku kulisový rohový rozměr 855x1240mm x150 y150; 30 07</t>
  </si>
  <si>
    <t>751_T_2_02</t>
  </si>
  <si>
    <t>Tlumič hluku kulisový přímý tl.200mm mezera 110mm rozměr 1240x630mm délky 1000mm</t>
  </si>
  <si>
    <t>751_T_2_03</t>
  </si>
  <si>
    <t>Tlumič hluku kulisový přímý tl.200mm mezera 110mm rozměr 1240x630mm délky 500mm</t>
  </si>
  <si>
    <t>751_T_2_04</t>
  </si>
  <si>
    <t>Tlumič hluku kulisový přímý tl.200mm mezera 85mm rozměr 855x1240mm délky 1000mm</t>
  </si>
  <si>
    <t>751_T_2_05</t>
  </si>
  <si>
    <t>Tlumič hluku kulisový přímý tl.200mm mezera 110mm rozměr 1240x855mm délky 1850mm</t>
  </si>
  <si>
    <t>751_T_2_06</t>
  </si>
  <si>
    <t>Tlumič hluku kulisový rohový rozměr 1240x855mm x150 y1350; 30 10</t>
  </si>
  <si>
    <t>751_T_2_07</t>
  </si>
  <si>
    <t>Tlumič hluku kulisový přímý tl.200mm mezera 110mm rozměr 1240x855mm délky 1000mm</t>
  </si>
  <si>
    <t>751_T_3_01</t>
  </si>
  <si>
    <t>Tlumič hluku kulisový přímý tl.200mm mezera 115mm rozměr 630x550mm  délky 1500mmm</t>
  </si>
  <si>
    <t>751_T_3_02</t>
  </si>
  <si>
    <t>Tlumič hluku kulisový přímý tl.200mm mezera 115mm rozměr 630x450mm délky 500mm</t>
  </si>
  <si>
    <t>751_T_3_03</t>
  </si>
  <si>
    <t>Tlumič hluku kulisový rohový rozměr 630x450mm x150 y150; 30 07</t>
  </si>
  <si>
    <t>751_T_3_04</t>
  </si>
  <si>
    <t>Tlumič hluku kulisový rohový rozměr 450x630mm x150 y1000; 30 06</t>
  </si>
  <si>
    <t>751_T_3_05</t>
  </si>
  <si>
    <t>Tlumič hluku kulisový rohový rozměr 630x550mm x150 y150; 30 07</t>
  </si>
  <si>
    <t>751_T_3_06</t>
  </si>
  <si>
    <t>Tlumič hluku kulisový přímý tl.200mm mezera 50mm rozměr 750x750mm délky 1500mm</t>
  </si>
  <si>
    <t>751_T_3_07</t>
  </si>
  <si>
    <t>Tlumič hluku kulisový přímý tl.200mm mezera 50mm rozměr 1000x600mm délky 1500mm</t>
  </si>
  <si>
    <t>751_x02_01</t>
  </si>
  <si>
    <t>CU předizolované potrubí 10x1mm svitek; izolace 9mm</t>
  </si>
  <si>
    <t>751_x02_02</t>
  </si>
  <si>
    <t>CU předizolované potrubí 12x1 svitek; izolace 9mm</t>
  </si>
  <si>
    <t>751_x02_03</t>
  </si>
  <si>
    <t>CU předizolované potrubí 16x1; izolace 9mm</t>
  </si>
  <si>
    <t>751_x02_04</t>
  </si>
  <si>
    <t>CU předizolované potrubí 18x1; izolace 9mm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</si>
</sst>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">
      <c r="A5" s="2"/>
      <c r="B5" s="31" t="s">
        <v>40</v>
      </c>
      <c r="D5" s="91"/>
      <c r="E5" s="92"/>
      <c r="F5" s="92"/>
      <c r="G5" s="92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85"/>
      <c r="E6" s="93"/>
      <c r="F6" s="93"/>
      <c r="G6" s="9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6"/>
      <c r="E11" s="126"/>
      <c r="F11" s="126"/>
      <c r="G11" s="126"/>
      <c r="H11" s="18" t="s">
        <v>38</v>
      </c>
      <c r="I11" s="131"/>
      <c r="J11" s="8"/>
    </row>
    <row r="12" spans="1:15" ht="15.75" customHeight="1" x14ac:dyDescent="0.2">
      <c r="A12" s="2"/>
      <c r="B12" s="28"/>
      <c r="C12" s="55"/>
      <c r="D12" s="127"/>
      <c r="E12" s="127"/>
      <c r="F12" s="127"/>
      <c r="G12" s="127"/>
      <c r="H12" s="18" t="s">
        <v>34</v>
      </c>
      <c r="I12" s="131"/>
      <c r="J12" s="8"/>
    </row>
    <row r="13" spans="1:15" ht="15.75" customHeight="1" x14ac:dyDescent="0.2">
      <c r="A13" s="2"/>
      <c r="B13" s="29"/>
      <c r="C13" s="56"/>
      <c r="D13" s="130"/>
      <c r="E13" s="128"/>
      <c r="F13" s="129"/>
      <c r="G13" s="12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3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SUMIF(F55:F76,A16,I55:I76)+SUMIF(F55:F76,"PSU",I55:I76)</f>
        <v>0</v>
      </c>
      <c r="J16" s="84"/>
    </row>
    <row r="17" spans="1:10" ht="23.25" customHeight="1" x14ac:dyDescent="0.2">
      <c r="A17" s="193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SUMIF(F55:F76,A17,I55:I76)</f>
        <v>0</v>
      </c>
      <c r="J17" s="84"/>
    </row>
    <row r="18" spans="1:10" ht="23.25" customHeight="1" x14ac:dyDescent="0.2">
      <c r="A18" s="193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SUMIF(F55:F76,A18,I55:I76)</f>
        <v>0</v>
      </c>
      <c r="J18" s="84"/>
    </row>
    <row r="19" spans="1:10" ht="23.25" customHeight="1" x14ac:dyDescent="0.2">
      <c r="A19" s="193" t="s">
        <v>103</v>
      </c>
      <c r="B19" s="38" t="s">
        <v>27</v>
      </c>
      <c r="C19" s="62"/>
      <c r="D19" s="63"/>
      <c r="E19" s="82"/>
      <c r="F19" s="83"/>
      <c r="G19" s="82"/>
      <c r="H19" s="83"/>
      <c r="I19" s="82">
        <f>SUMIF(F55:F76,A19,I55:I76)</f>
        <v>0</v>
      </c>
      <c r="J19" s="84"/>
    </row>
    <row r="20" spans="1:10" ht="23.25" customHeight="1" x14ac:dyDescent="0.2">
      <c r="A20" s="193" t="s">
        <v>102</v>
      </c>
      <c r="B20" s="38" t="s">
        <v>28</v>
      </c>
      <c r="C20" s="62"/>
      <c r="D20" s="63"/>
      <c r="E20" s="82"/>
      <c r="F20" s="83"/>
      <c r="G20" s="82"/>
      <c r="H20" s="83"/>
      <c r="I20" s="82">
        <f>SUMIF(F55:F76,A20,I55:I76)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43</v>
      </c>
      <c r="C39" s="145"/>
      <c r="D39" s="145"/>
      <c r="E39" s="145"/>
      <c r="F39" s="146">
        <f>'SO 01 D.1.1 Pol'!AE424+'SO 01 D.1.4 Pol'!AE50+'SO 02 D.1.1 Pol'!AE359+'SO 03 SO 03 Pol'!AE136</f>
        <v>0</v>
      </c>
      <c r="G39" s="147">
        <f>'SO 01 D.1.1 Pol'!AF424+'SO 01 D.1.4 Pol'!AF50+'SO 02 D.1.1 Pol'!AF359+'SO 03 SO 03 Pol'!AF136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44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45</v>
      </c>
      <c r="C41" s="151" t="s">
        <v>46</v>
      </c>
      <c r="D41" s="151"/>
      <c r="E41" s="151"/>
      <c r="F41" s="152">
        <f>'SO 01 D.1.1 Pol'!AE424+'SO 01 D.1.4 Pol'!AE50</f>
        <v>0</v>
      </c>
      <c r="G41" s="153">
        <f>'SO 01 D.1.1 Pol'!AF424+'SO 01 D.1.4 Pol'!AF50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48</v>
      </c>
      <c r="D42" s="145"/>
      <c r="E42" s="145"/>
      <c r="F42" s="156">
        <f>'SO 01 D.1.1 Pol'!AE424</f>
        <v>0</v>
      </c>
      <c r="G42" s="148">
        <f>'SO 01 D.1.1 Pol'!AF424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49</v>
      </c>
      <c r="C43" s="145" t="s">
        <v>50</v>
      </c>
      <c r="D43" s="145"/>
      <c r="E43" s="145"/>
      <c r="F43" s="156">
        <f>'SO 01 D.1.4 Pol'!AE50</f>
        <v>0</v>
      </c>
      <c r="G43" s="148">
        <f>'SO 01 D.1.4 Pol'!AF50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51</v>
      </c>
      <c r="C44" s="151" t="s">
        <v>52</v>
      </c>
      <c r="D44" s="151"/>
      <c r="E44" s="151"/>
      <c r="F44" s="152">
        <f>'SO 02 D.1.1 Pol'!AE359</f>
        <v>0</v>
      </c>
      <c r="G44" s="153">
        <f>'SO 02 D.1.1 Pol'!AF359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47</v>
      </c>
      <c r="C45" s="145" t="s">
        <v>48</v>
      </c>
      <c r="D45" s="145"/>
      <c r="E45" s="145"/>
      <c r="F45" s="156">
        <f>'SO 02 D.1.1 Pol'!AE359</f>
        <v>0</v>
      </c>
      <c r="G45" s="148">
        <f>'SO 02 D.1.1 Pol'!AF359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53</v>
      </c>
      <c r="C46" s="151" t="s">
        <v>54</v>
      </c>
      <c r="D46" s="151"/>
      <c r="E46" s="151"/>
      <c r="F46" s="152">
        <f>'SO 03 SO 03 Pol'!AE136</f>
        <v>0</v>
      </c>
      <c r="G46" s="153">
        <f>'SO 03 SO 03 Pol'!AF136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53</v>
      </c>
      <c r="C47" s="145" t="s">
        <v>54</v>
      </c>
      <c r="D47" s="145"/>
      <c r="E47" s="145"/>
      <c r="F47" s="156">
        <f>'SO 03 SO 03 Pol'!AE136</f>
        <v>0</v>
      </c>
      <c r="G47" s="148">
        <f>'SO 03 SO 03 Pol'!AF136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55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2" spans="1:10" ht="15.75" x14ac:dyDescent="0.25">
      <c r="B52" s="173" t="s">
        <v>57</v>
      </c>
    </row>
    <row r="54" spans="1:10" ht="25.5" customHeight="1" x14ac:dyDescent="0.2">
      <c r="A54" s="175"/>
      <c r="B54" s="178" t="s">
        <v>17</v>
      </c>
      <c r="C54" s="178" t="s">
        <v>5</v>
      </c>
      <c r="D54" s="179"/>
      <c r="E54" s="179"/>
      <c r="F54" s="180" t="s">
        <v>58</v>
      </c>
      <c r="G54" s="180"/>
      <c r="H54" s="180"/>
      <c r="I54" s="180" t="s">
        <v>29</v>
      </c>
      <c r="J54" s="180" t="s">
        <v>0</v>
      </c>
    </row>
    <row r="55" spans="1:10" ht="36.75" customHeight="1" x14ac:dyDescent="0.2">
      <c r="A55" s="176"/>
      <c r="B55" s="181" t="s">
        <v>59</v>
      </c>
      <c r="C55" s="182" t="s">
        <v>60</v>
      </c>
      <c r="D55" s="183"/>
      <c r="E55" s="183"/>
      <c r="F55" s="189" t="s">
        <v>24</v>
      </c>
      <c r="G55" s="190"/>
      <c r="H55" s="190"/>
      <c r="I55" s="190">
        <f>'SO 01 D.1.4 Pol'!G8</f>
        <v>0</v>
      </c>
      <c r="J55" s="187" t="str">
        <f>IF(I77=0,"",I55/I77*100)</f>
        <v/>
      </c>
    </row>
    <row r="56" spans="1:10" ht="36.75" customHeight="1" x14ac:dyDescent="0.2">
      <c r="A56" s="176"/>
      <c r="B56" s="181" t="s">
        <v>61</v>
      </c>
      <c r="C56" s="182" t="s">
        <v>62</v>
      </c>
      <c r="D56" s="183"/>
      <c r="E56" s="183"/>
      <c r="F56" s="189" t="s">
        <v>24</v>
      </c>
      <c r="G56" s="190"/>
      <c r="H56" s="190"/>
      <c r="I56" s="190">
        <f>'SO 01 D.1.1 Pol'!G8+'SO 02 D.1.1 Pol'!G8</f>
        <v>0</v>
      </c>
      <c r="J56" s="187" t="str">
        <f>IF(I77=0,"",I56/I77*100)</f>
        <v/>
      </c>
    </row>
    <row r="57" spans="1:10" ht="36.75" customHeight="1" x14ac:dyDescent="0.2">
      <c r="A57" s="176"/>
      <c r="B57" s="181" t="s">
        <v>63</v>
      </c>
      <c r="C57" s="182" t="s">
        <v>64</v>
      </c>
      <c r="D57" s="183"/>
      <c r="E57" s="183"/>
      <c r="F57" s="189" t="s">
        <v>24</v>
      </c>
      <c r="G57" s="190"/>
      <c r="H57" s="190"/>
      <c r="I57" s="190">
        <f>'SO 02 D.1.1 Pol'!G26</f>
        <v>0</v>
      </c>
      <c r="J57" s="187" t="str">
        <f>IF(I77=0,"",I57/I77*100)</f>
        <v/>
      </c>
    </row>
    <row r="58" spans="1:10" ht="36.75" customHeight="1" x14ac:dyDescent="0.2">
      <c r="A58" s="176"/>
      <c r="B58" s="181" t="s">
        <v>65</v>
      </c>
      <c r="C58" s="182" t="s">
        <v>66</v>
      </c>
      <c r="D58" s="183"/>
      <c r="E58" s="183"/>
      <c r="F58" s="189" t="s">
        <v>24</v>
      </c>
      <c r="G58" s="190"/>
      <c r="H58" s="190"/>
      <c r="I58" s="190">
        <f>'SO 01 D.1.1 Pol'!G26</f>
        <v>0</v>
      </c>
      <c r="J58" s="187" t="str">
        <f>IF(I77=0,"",I58/I77*100)</f>
        <v/>
      </c>
    </row>
    <row r="59" spans="1:10" ht="36.75" customHeight="1" x14ac:dyDescent="0.2">
      <c r="A59" s="176"/>
      <c r="B59" s="181" t="s">
        <v>67</v>
      </c>
      <c r="C59" s="182" t="s">
        <v>68</v>
      </c>
      <c r="D59" s="183"/>
      <c r="E59" s="183"/>
      <c r="F59" s="189" t="s">
        <v>24</v>
      </c>
      <c r="G59" s="190"/>
      <c r="H59" s="190"/>
      <c r="I59" s="190">
        <f>'SO 02 D.1.1 Pol'!G43</f>
        <v>0</v>
      </c>
      <c r="J59" s="187" t="str">
        <f>IF(I77=0,"",I59/I77*100)</f>
        <v/>
      </c>
    </row>
    <row r="60" spans="1:10" ht="36.75" customHeight="1" x14ac:dyDescent="0.2">
      <c r="A60" s="176"/>
      <c r="B60" s="181" t="s">
        <v>69</v>
      </c>
      <c r="C60" s="182" t="s">
        <v>70</v>
      </c>
      <c r="D60" s="183"/>
      <c r="E60" s="183"/>
      <c r="F60" s="189" t="s">
        <v>24</v>
      </c>
      <c r="G60" s="190"/>
      <c r="H60" s="190"/>
      <c r="I60" s="190">
        <f>'SO 01 D.1.1 Pol'!G41+'SO 02 D.1.1 Pol'!G55</f>
        <v>0</v>
      </c>
      <c r="J60" s="187" t="str">
        <f>IF(I77=0,"",I60/I77*100)</f>
        <v/>
      </c>
    </row>
    <row r="61" spans="1:10" ht="36.75" customHeight="1" x14ac:dyDescent="0.2">
      <c r="A61" s="176"/>
      <c r="B61" s="181" t="s">
        <v>71</v>
      </c>
      <c r="C61" s="182" t="s">
        <v>72</v>
      </c>
      <c r="D61" s="183"/>
      <c r="E61" s="183"/>
      <c r="F61" s="189" t="s">
        <v>24</v>
      </c>
      <c r="G61" s="190"/>
      <c r="H61" s="190"/>
      <c r="I61" s="190">
        <f>'SO 01 D.1.1 Pol'!G47+'SO 02 D.1.1 Pol'!G63</f>
        <v>0</v>
      </c>
      <c r="J61" s="187" t="str">
        <f>IF(I77=0,"",I61/I77*100)</f>
        <v/>
      </c>
    </row>
    <row r="62" spans="1:10" ht="36.75" customHeight="1" x14ac:dyDescent="0.2">
      <c r="A62" s="176"/>
      <c r="B62" s="181" t="s">
        <v>73</v>
      </c>
      <c r="C62" s="182" t="s">
        <v>74</v>
      </c>
      <c r="D62" s="183"/>
      <c r="E62" s="183"/>
      <c r="F62" s="189" t="s">
        <v>24</v>
      </c>
      <c r="G62" s="190"/>
      <c r="H62" s="190"/>
      <c r="I62" s="190">
        <f>'SO 01 D.1.1 Pol'!G89+'SO 02 D.1.1 Pol'!G124</f>
        <v>0</v>
      </c>
      <c r="J62" s="187" t="str">
        <f>IF(I77=0,"",I62/I77*100)</f>
        <v/>
      </c>
    </row>
    <row r="63" spans="1:10" ht="36.75" customHeight="1" x14ac:dyDescent="0.2">
      <c r="A63" s="176"/>
      <c r="B63" s="181" t="s">
        <v>75</v>
      </c>
      <c r="C63" s="182" t="s">
        <v>76</v>
      </c>
      <c r="D63" s="183"/>
      <c r="E63" s="183"/>
      <c r="F63" s="189" t="s">
        <v>24</v>
      </c>
      <c r="G63" s="190"/>
      <c r="H63" s="190"/>
      <c r="I63" s="190">
        <f>'SO 01 D.1.1 Pol'!G120+'SO 02 D.1.1 Pol'!G160</f>
        <v>0</v>
      </c>
      <c r="J63" s="187" t="str">
        <f>IF(I77=0,"",I63/I77*100)</f>
        <v/>
      </c>
    </row>
    <row r="64" spans="1:10" ht="36.75" customHeight="1" x14ac:dyDescent="0.2">
      <c r="A64" s="176"/>
      <c r="B64" s="181" t="s">
        <v>77</v>
      </c>
      <c r="C64" s="182" t="s">
        <v>78</v>
      </c>
      <c r="D64" s="183"/>
      <c r="E64" s="183"/>
      <c r="F64" s="189" t="s">
        <v>24</v>
      </c>
      <c r="G64" s="190"/>
      <c r="H64" s="190"/>
      <c r="I64" s="190">
        <f>'SO 01 D.1.1 Pol'!G145+'SO 02 D.1.1 Pol'!G185</f>
        <v>0</v>
      </c>
      <c r="J64" s="187" t="str">
        <f>IF(I77=0,"",I64/I77*100)</f>
        <v/>
      </c>
    </row>
    <row r="65" spans="1:10" ht="36.75" customHeight="1" x14ac:dyDescent="0.2">
      <c r="A65" s="176"/>
      <c r="B65" s="181" t="s">
        <v>79</v>
      </c>
      <c r="C65" s="182" t="s">
        <v>80</v>
      </c>
      <c r="D65" s="183"/>
      <c r="E65" s="183"/>
      <c r="F65" s="189" t="s">
        <v>24</v>
      </c>
      <c r="G65" s="190"/>
      <c r="H65" s="190"/>
      <c r="I65" s="190">
        <f>'SO 01 D.1.1 Pol'!G265+'SO 02 D.1.1 Pol'!G247</f>
        <v>0</v>
      </c>
      <c r="J65" s="187" t="str">
        <f>IF(I77=0,"",I65/I77*100)</f>
        <v/>
      </c>
    </row>
    <row r="66" spans="1:10" ht="36.75" customHeight="1" x14ac:dyDescent="0.2">
      <c r="A66" s="176"/>
      <c r="B66" s="181" t="s">
        <v>81</v>
      </c>
      <c r="C66" s="182" t="s">
        <v>82</v>
      </c>
      <c r="D66" s="183"/>
      <c r="E66" s="183"/>
      <c r="F66" s="189" t="s">
        <v>25</v>
      </c>
      <c r="G66" s="190"/>
      <c r="H66" s="190"/>
      <c r="I66" s="190">
        <f>'SO 02 D.1.1 Pol'!G254+'SO 03 SO 03 Pol'!G8</f>
        <v>0</v>
      </c>
      <c r="J66" s="187" t="str">
        <f>IF(I77=0,"",I66/I77*100)</f>
        <v/>
      </c>
    </row>
    <row r="67" spans="1:10" ht="36.75" customHeight="1" x14ac:dyDescent="0.2">
      <c r="A67" s="176"/>
      <c r="B67" s="181" t="s">
        <v>83</v>
      </c>
      <c r="C67" s="182" t="s">
        <v>84</v>
      </c>
      <c r="D67" s="183"/>
      <c r="E67" s="183"/>
      <c r="F67" s="189" t="s">
        <v>25</v>
      </c>
      <c r="G67" s="190"/>
      <c r="H67" s="190"/>
      <c r="I67" s="190">
        <f>'SO 03 SO 03 Pol'!G22</f>
        <v>0</v>
      </c>
      <c r="J67" s="187" t="str">
        <f>IF(I77=0,"",I67/I77*100)</f>
        <v/>
      </c>
    </row>
    <row r="68" spans="1:10" ht="36.75" customHeight="1" x14ac:dyDescent="0.2">
      <c r="A68" s="176"/>
      <c r="B68" s="181" t="s">
        <v>85</v>
      </c>
      <c r="C68" s="182" t="s">
        <v>86</v>
      </c>
      <c r="D68" s="183"/>
      <c r="E68" s="183"/>
      <c r="F68" s="189" t="s">
        <v>25</v>
      </c>
      <c r="G68" s="190"/>
      <c r="H68" s="190"/>
      <c r="I68" s="190">
        <f>'SO 01 D.1.1 Pol'!G272</f>
        <v>0</v>
      </c>
      <c r="J68" s="187" t="str">
        <f>IF(I77=0,"",I68/I77*100)</f>
        <v/>
      </c>
    </row>
    <row r="69" spans="1:10" ht="36.75" customHeight="1" x14ac:dyDescent="0.2">
      <c r="A69" s="176"/>
      <c r="B69" s="181" t="s">
        <v>87</v>
      </c>
      <c r="C69" s="182" t="s">
        <v>88</v>
      </c>
      <c r="D69" s="183"/>
      <c r="E69" s="183"/>
      <c r="F69" s="189" t="s">
        <v>25</v>
      </c>
      <c r="G69" s="190"/>
      <c r="H69" s="190"/>
      <c r="I69" s="190">
        <f>'SO 01 D.1.1 Pol'!G287+'SO 02 D.1.1 Pol'!G275</f>
        <v>0</v>
      </c>
      <c r="J69" s="187" t="str">
        <f>IF(I77=0,"",I69/I77*100)</f>
        <v/>
      </c>
    </row>
    <row r="70" spans="1:10" ht="36.75" customHeight="1" x14ac:dyDescent="0.2">
      <c r="A70" s="176"/>
      <c r="B70" s="181" t="s">
        <v>89</v>
      </c>
      <c r="C70" s="182" t="s">
        <v>90</v>
      </c>
      <c r="D70" s="183"/>
      <c r="E70" s="183"/>
      <c r="F70" s="189" t="s">
        <v>25</v>
      </c>
      <c r="G70" s="190"/>
      <c r="H70" s="190"/>
      <c r="I70" s="190">
        <f>'SO 01 D.1.1 Pol'!G303+'SO 02 D.1.1 Pol'!G285</f>
        <v>0</v>
      </c>
      <c r="J70" s="187" t="str">
        <f>IF(I77=0,"",I70/I77*100)</f>
        <v/>
      </c>
    </row>
    <row r="71" spans="1:10" ht="36.75" customHeight="1" x14ac:dyDescent="0.2">
      <c r="A71" s="176"/>
      <c r="B71" s="181" t="s">
        <v>91</v>
      </c>
      <c r="C71" s="182" t="s">
        <v>92</v>
      </c>
      <c r="D71" s="183"/>
      <c r="E71" s="183"/>
      <c r="F71" s="189" t="s">
        <v>25</v>
      </c>
      <c r="G71" s="190"/>
      <c r="H71" s="190"/>
      <c r="I71" s="190">
        <f>'SO 01 D.1.1 Pol'!G330+'SO 02 D.1.1 Pol'!G302</f>
        <v>0</v>
      </c>
      <c r="J71" s="187" t="str">
        <f>IF(I77=0,"",I71/I77*100)</f>
        <v/>
      </c>
    </row>
    <row r="72" spans="1:10" ht="36.75" customHeight="1" x14ac:dyDescent="0.2">
      <c r="A72" s="176"/>
      <c r="B72" s="181" t="s">
        <v>93</v>
      </c>
      <c r="C72" s="182" t="s">
        <v>94</v>
      </c>
      <c r="D72" s="183"/>
      <c r="E72" s="183"/>
      <c r="F72" s="189" t="s">
        <v>25</v>
      </c>
      <c r="G72" s="190"/>
      <c r="H72" s="190"/>
      <c r="I72" s="190">
        <f>'SO 01 D.1.1 Pol'!G354</f>
        <v>0</v>
      </c>
      <c r="J72" s="187" t="str">
        <f>IF(I77=0,"",I72/I77*100)</f>
        <v/>
      </c>
    </row>
    <row r="73" spans="1:10" ht="36.75" customHeight="1" x14ac:dyDescent="0.2">
      <c r="A73" s="176"/>
      <c r="B73" s="181" t="s">
        <v>95</v>
      </c>
      <c r="C73" s="182" t="s">
        <v>96</v>
      </c>
      <c r="D73" s="183"/>
      <c r="E73" s="183"/>
      <c r="F73" s="189" t="s">
        <v>26</v>
      </c>
      <c r="G73" s="190"/>
      <c r="H73" s="190"/>
      <c r="I73" s="190">
        <f>'SO 01 D.1.1 Pol'!G368+'SO 02 D.1.1 Pol'!G314</f>
        <v>0</v>
      </c>
      <c r="J73" s="187" t="str">
        <f>IF(I77=0,"",I73/I77*100)</f>
        <v/>
      </c>
    </row>
    <row r="74" spans="1:10" ht="36.75" customHeight="1" x14ac:dyDescent="0.2">
      <c r="A74" s="176"/>
      <c r="B74" s="181" t="s">
        <v>97</v>
      </c>
      <c r="C74" s="182" t="s">
        <v>98</v>
      </c>
      <c r="D74" s="183"/>
      <c r="E74" s="183"/>
      <c r="F74" s="189" t="s">
        <v>26</v>
      </c>
      <c r="G74" s="190"/>
      <c r="H74" s="190"/>
      <c r="I74" s="190">
        <f>'SO 01 D.1.1 Pol'!G378</f>
        <v>0</v>
      </c>
      <c r="J74" s="187" t="str">
        <f>IF(I77=0,"",I74/I77*100)</f>
        <v/>
      </c>
    </row>
    <row r="75" spans="1:10" ht="36.75" customHeight="1" x14ac:dyDescent="0.2">
      <c r="A75" s="176"/>
      <c r="B75" s="181" t="s">
        <v>99</v>
      </c>
      <c r="C75" s="182" t="s">
        <v>100</v>
      </c>
      <c r="D75" s="183"/>
      <c r="E75" s="183"/>
      <c r="F75" s="189" t="s">
        <v>101</v>
      </c>
      <c r="G75" s="190"/>
      <c r="H75" s="190"/>
      <c r="I75" s="190">
        <f>'SO 01 D.1.1 Pol'!G382+'SO 02 D.1.1 Pol'!G322</f>
        <v>0</v>
      </c>
      <c r="J75" s="187" t="str">
        <f>IF(I77=0,"",I75/I77*100)</f>
        <v/>
      </c>
    </row>
    <row r="76" spans="1:10" ht="36.75" customHeight="1" x14ac:dyDescent="0.2">
      <c r="A76" s="176"/>
      <c r="B76" s="181" t="s">
        <v>102</v>
      </c>
      <c r="C76" s="182" t="s">
        <v>28</v>
      </c>
      <c r="D76" s="183"/>
      <c r="E76" s="183"/>
      <c r="F76" s="189" t="s">
        <v>102</v>
      </c>
      <c r="G76" s="190"/>
      <c r="H76" s="190"/>
      <c r="I76" s="190">
        <f>'SO 01 D.1.1 Pol'!G420+'SO 02 D.1.1 Pol'!G355</f>
        <v>0</v>
      </c>
      <c r="J76" s="187" t="str">
        <f>IF(I77=0,"",I76/I77*100)</f>
        <v/>
      </c>
    </row>
    <row r="77" spans="1:10" ht="25.5" customHeight="1" x14ac:dyDescent="0.2">
      <c r="A77" s="177"/>
      <c r="B77" s="184" t="s">
        <v>1</v>
      </c>
      <c r="C77" s="185"/>
      <c r="D77" s="186"/>
      <c r="E77" s="186"/>
      <c r="F77" s="191"/>
      <c r="G77" s="192"/>
      <c r="H77" s="192"/>
      <c r="I77" s="192">
        <f>SUM(I55:I76)</f>
        <v>0</v>
      </c>
      <c r="J77" s="188">
        <f>SUM(J55:J76)</f>
        <v>0</v>
      </c>
    </row>
    <row r="78" spans="1:10" x14ac:dyDescent="0.2">
      <c r="F78" s="132"/>
      <c r="G78" s="132"/>
      <c r="H78" s="132"/>
      <c r="I78" s="132"/>
      <c r="J78" s="133"/>
    </row>
    <row r="79" spans="1:10" x14ac:dyDescent="0.2">
      <c r="F79" s="132"/>
      <c r="G79" s="132"/>
      <c r="H79" s="132"/>
      <c r="I79" s="132"/>
      <c r="J79" s="133"/>
    </row>
    <row r="80" spans="1:10" x14ac:dyDescent="0.2">
      <c r="F80" s="132"/>
      <c r="G80" s="132"/>
      <c r="H80" s="132"/>
      <c r="I80" s="132"/>
      <c r="J80" s="133"/>
    </row>
  </sheetData>
  <sheetProtection password="842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6" t="s">
        <v>6</v>
      </c>
      <c r="B1" s="106"/>
      <c r="C1" s="107"/>
      <c r="D1" s="106"/>
      <c r="E1" s="106"/>
      <c r="F1" s="106"/>
      <c r="G1" s="106"/>
    </row>
    <row r="2" spans="1:7" ht="24.95" customHeight="1" x14ac:dyDescent="0.2">
      <c r="A2" s="50" t="s">
        <v>7</v>
      </c>
      <c r="B2" s="49"/>
      <c r="C2" s="108"/>
      <c r="D2" s="108"/>
      <c r="E2" s="108"/>
      <c r="F2" s="108"/>
      <c r="G2" s="109"/>
    </row>
    <row r="3" spans="1:7" ht="24.95" customHeight="1" x14ac:dyDescent="0.2">
      <c r="A3" s="50" t="s">
        <v>8</v>
      </c>
      <c r="B3" s="49"/>
      <c r="C3" s="108"/>
      <c r="D3" s="108"/>
      <c r="E3" s="108"/>
      <c r="F3" s="108"/>
      <c r="G3" s="109"/>
    </row>
    <row r="4" spans="1:7" ht="24.95" customHeight="1" x14ac:dyDescent="0.2">
      <c r="A4" s="50" t="s">
        <v>9</v>
      </c>
      <c r="B4" s="49"/>
      <c r="C4" s="108"/>
      <c r="D4" s="108"/>
      <c r="E4" s="108"/>
      <c r="F4" s="108"/>
      <c r="G4" s="109"/>
    </row>
    <row r="5" spans="1:7" x14ac:dyDescent="0.2">
      <c r="B5" s="4"/>
      <c r="C5" s="5"/>
      <c r="D5" s="6"/>
    </row>
  </sheetData>
  <sheetProtection password="842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104</v>
      </c>
      <c r="B1" s="194"/>
      <c r="C1" s="194"/>
      <c r="D1" s="194"/>
      <c r="E1" s="194"/>
      <c r="F1" s="194"/>
      <c r="G1" s="194"/>
      <c r="AG1" t="s">
        <v>105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106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106</v>
      </c>
      <c r="AG3" t="s">
        <v>107</v>
      </c>
    </row>
    <row r="4" spans="1:60" ht="24.95" customHeight="1" x14ac:dyDescent="0.2">
      <c r="A4" s="199" t="s">
        <v>9</v>
      </c>
      <c r="B4" s="200" t="s">
        <v>47</v>
      </c>
      <c r="C4" s="201" t="s">
        <v>48</v>
      </c>
      <c r="D4" s="202"/>
      <c r="E4" s="202"/>
      <c r="F4" s="202"/>
      <c r="G4" s="203"/>
      <c r="AG4" t="s">
        <v>108</v>
      </c>
    </row>
    <row r="5" spans="1:60" x14ac:dyDescent="0.2">
      <c r="D5" s="10"/>
    </row>
    <row r="6" spans="1:60" ht="38.25" x14ac:dyDescent="0.2">
      <c r="A6" s="205" t="s">
        <v>109</v>
      </c>
      <c r="B6" s="207" t="s">
        <v>110</v>
      </c>
      <c r="C6" s="207" t="s">
        <v>111</v>
      </c>
      <c r="D6" s="206" t="s">
        <v>112</v>
      </c>
      <c r="E6" s="205" t="s">
        <v>113</v>
      </c>
      <c r="F6" s="204" t="s">
        <v>114</v>
      </c>
      <c r="G6" s="205" t="s">
        <v>29</v>
      </c>
      <c r="H6" s="208" t="s">
        <v>30</v>
      </c>
      <c r="I6" s="208" t="s">
        <v>115</v>
      </c>
      <c r="J6" s="208" t="s">
        <v>31</v>
      </c>
      <c r="K6" s="208" t="s">
        <v>116</v>
      </c>
      <c r="L6" s="208" t="s">
        <v>117</v>
      </c>
      <c r="M6" s="208" t="s">
        <v>118</v>
      </c>
      <c r="N6" s="208" t="s">
        <v>119</v>
      </c>
      <c r="O6" s="208" t="s">
        <v>120</v>
      </c>
      <c r="P6" s="208" t="s">
        <v>121</v>
      </c>
      <c r="Q6" s="208" t="s">
        <v>122</v>
      </c>
      <c r="R6" s="208" t="s">
        <v>123</v>
      </c>
      <c r="S6" s="208" t="s">
        <v>124</v>
      </c>
      <c r="T6" s="208" t="s">
        <v>125</v>
      </c>
      <c r="U6" s="208" t="s">
        <v>126</v>
      </c>
      <c r="V6" s="208" t="s">
        <v>127</v>
      </c>
      <c r="W6" s="208" t="s">
        <v>128</v>
      </c>
      <c r="X6" s="208" t="s">
        <v>129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130</v>
      </c>
      <c r="B8" s="225" t="s">
        <v>61</v>
      </c>
      <c r="C8" s="246" t="s">
        <v>62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0</v>
      </c>
      <c r="W8" s="223"/>
      <c r="X8" s="223"/>
      <c r="AG8" t="s">
        <v>131</v>
      </c>
    </row>
    <row r="9" spans="1:60" outlineLevel="1" x14ac:dyDescent="0.2">
      <c r="A9" s="230">
        <v>1</v>
      </c>
      <c r="B9" s="231" t="s">
        <v>61</v>
      </c>
      <c r="C9" s="247" t="s">
        <v>132</v>
      </c>
      <c r="D9" s="232"/>
      <c r="E9" s="233">
        <v>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133</v>
      </c>
      <c r="T9" s="236" t="s">
        <v>134</v>
      </c>
      <c r="U9" s="219">
        <v>0</v>
      </c>
      <c r="V9" s="219">
        <f>ROUND(E9*U9,2)</f>
        <v>0</v>
      </c>
      <c r="W9" s="219"/>
      <c r="X9" s="219" t="s">
        <v>135</v>
      </c>
      <c r="Y9" s="209"/>
      <c r="Z9" s="209"/>
      <c r="AA9" s="209"/>
      <c r="AB9" s="209"/>
      <c r="AC9" s="209"/>
      <c r="AD9" s="209"/>
      <c r="AE9" s="209"/>
      <c r="AF9" s="209"/>
      <c r="AG9" s="209" t="s">
        <v>136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45" outlineLevel="1" x14ac:dyDescent="0.2">
      <c r="A10" s="216"/>
      <c r="B10" s="217"/>
      <c r="C10" s="248" t="s">
        <v>137</v>
      </c>
      <c r="D10" s="221"/>
      <c r="E10" s="222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138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8" t="s">
        <v>139</v>
      </c>
      <c r="D11" s="221"/>
      <c r="E11" s="222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138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16"/>
      <c r="B12" s="217"/>
      <c r="C12" s="248" t="s">
        <v>140</v>
      </c>
      <c r="D12" s="221"/>
      <c r="E12" s="222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138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48" t="s">
        <v>141</v>
      </c>
      <c r="D13" s="221"/>
      <c r="E13" s="222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138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48" t="s">
        <v>142</v>
      </c>
      <c r="D14" s="221"/>
      <c r="E14" s="222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138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48" t="s">
        <v>143</v>
      </c>
      <c r="D15" s="221"/>
      <c r="E15" s="222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138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 x14ac:dyDescent="0.2">
      <c r="A16" s="216"/>
      <c r="B16" s="217"/>
      <c r="C16" s="248" t="s">
        <v>144</v>
      </c>
      <c r="D16" s="221"/>
      <c r="E16" s="222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138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48" t="s">
        <v>145</v>
      </c>
      <c r="D17" s="221"/>
      <c r="E17" s="22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138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48" t="s">
        <v>146</v>
      </c>
      <c r="D18" s="221"/>
      <c r="E18" s="222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138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48" t="s">
        <v>147</v>
      </c>
      <c r="D19" s="221"/>
      <c r="E19" s="222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138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45" outlineLevel="1" x14ac:dyDescent="0.2">
      <c r="A20" s="216"/>
      <c r="B20" s="217"/>
      <c r="C20" s="248" t="s">
        <v>148</v>
      </c>
      <c r="D20" s="221"/>
      <c r="E20" s="22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138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 t="s">
        <v>149</v>
      </c>
      <c r="D21" s="221"/>
      <c r="E21" s="222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138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48" t="s">
        <v>150</v>
      </c>
      <c r="D22" s="221"/>
      <c r="E22" s="22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138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 t="s">
        <v>151</v>
      </c>
      <c r="D23" s="221"/>
      <c r="E23" s="22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138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 t="s">
        <v>152</v>
      </c>
      <c r="D24" s="221"/>
      <c r="E24" s="222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138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9"/>
      <c r="D25" s="238"/>
      <c r="E25" s="238"/>
      <c r="F25" s="238"/>
      <c r="G25" s="23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153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24" t="s">
        <v>130</v>
      </c>
      <c r="B26" s="225" t="s">
        <v>65</v>
      </c>
      <c r="C26" s="246" t="s">
        <v>66</v>
      </c>
      <c r="D26" s="226"/>
      <c r="E26" s="227"/>
      <c r="F26" s="228"/>
      <c r="G26" s="228">
        <f>SUMIF(AG27:AG40,"&lt;&gt;NOR",G27:G40)</f>
        <v>0</v>
      </c>
      <c r="H26" s="228"/>
      <c r="I26" s="228">
        <f>SUM(I27:I40)</f>
        <v>0</v>
      </c>
      <c r="J26" s="228"/>
      <c r="K26" s="228">
        <f>SUM(K27:K40)</f>
        <v>0</v>
      </c>
      <c r="L26" s="228"/>
      <c r="M26" s="228">
        <f>SUM(M27:M40)</f>
        <v>0</v>
      </c>
      <c r="N26" s="228"/>
      <c r="O26" s="228">
        <f>SUM(O27:O40)</f>
        <v>2.8200000000000003</v>
      </c>
      <c r="P26" s="228"/>
      <c r="Q26" s="228">
        <f>SUM(Q27:Q40)</f>
        <v>0</v>
      </c>
      <c r="R26" s="228"/>
      <c r="S26" s="228"/>
      <c r="T26" s="229"/>
      <c r="U26" s="223"/>
      <c r="V26" s="223">
        <f>SUM(V27:V40)</f>
        <v>181.65</v>
      </c>
      <c r="W26" s="223"/>
      <c r="X26" s="223"/>
      <c r="AG26" t="s">
        <v>131</v>
      </c>
    </row>
    <row r="27" spans="1:60" outlineLevel="1" x14ac:dyDescent="0.2">
      <c r="A27" s="230">
        <v>2</v>
      </c>
      <c r="B27" s="231" t="s">
        <v>154</v>
      </c>
      <c r="C27" s="247" t="s">
        <v>155</v>
      </c>
      <c r="D27" s="232" t="s">
        <v>156</v>
      </c>
      <c r="E27" s="233">
        <v>156.99563000000001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1.532E-2</v>
      </c>
      <c r="O27" s="235">
        <f>ROUND(E27*N27,2)</f>
        <v>2.41</v>
      </c>
      <c r="P27" s="235">
        <v>0</v>
      </c>
      <c r="Q27" s="235">
        <f>ROUND(E27*P27,2)</f>
        <v>0</v>
      </c>
      <c r="R27" s="235"/>
      <c r="S27" s="235" t="s">
        <v>133</v>
      </c>
      <c r="T27" s="236" t="s">
        <v>134</v>
      </c>
      <c r="U27" s="219">
        <v>0.98</v>
      </c>
      <c r="V27" s="219">
        <f>ROUND(E27*U27,2)</f>
        <v>153.86000000000001</v>
      </c>
      <c r="W27" s="219"/>
      <c r="X27" s="219" t="s">
        <v>135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136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48" t="s">
        <v>157</v>
      </c>
      <c r="D28" s="221"/>
      <c r="E28" s="222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138</v>
      </c>
      <c r="AH28" s="209">
        <v>0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 t="s">
        <v>158</v>
      </c>
      <c r="D29" s="221"/>
      <c r="E29" s="222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138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 t="s">
        <v>159</v>
      </c>
      <c r="D30" s="221"/>
      <c r="E30" s="222">
        <v>47.44688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138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 t="s">
        <v>160</v>
      </c>
      <c r="D31" s="221"/>
      <c r="E31" s="222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138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 t="s">
        <v>161</v>
      </c>
      <c r="D32" s="221"/>
      <c r="E32" s="222">
        <v>43.548749999999998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138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 t="s">
        <v>162</v>
      </c>
      <c r="D33" s="221"/>
      <c r="E33" s="222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138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 t="s">
        <v>163</v>
      </c>
      <c r="D34" s="221"/>
      <c r="E34" s="222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138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8" t="s">
        <v>164</v>
      </c>
      <c r="D35" s="221"/>
      <c r="E35" s="222">
        <v>66</v>
      </c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138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49"/>
      <c r="D36" s="238"/>
      <c r="E36" s="238"/>
      <c r="F36" s="238"/>
      <c r="G36" s="238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153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3</v>
      </c>
      <c r="B37" s="231" t="s">
        <v>165</v>
      </c>
      <c r="C37" s="247" t="s">
        <v>166</v>
      </c>
      <c r="D37" s="232" t="s">
        <v>156</v>
      </c>
      <c r="E37" s="233">
        <v>27.168749999999999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1.5049999999999999E-2</v>
      </c>
      <c r="O37" s="235">
        <f>ROUND(E37*N37,2)</f>
        <v>0.41</v>
      </c>
      <c r="P37" s="235">
        <v>0</v>
      </c>
      <c r="Q37" s="235">
        <f>ROUND(E37*P37,2)</f>
        <v>0</v>
      </c>
      <c r="R37" s="235"/>
      <c r="S37" s="235" t="s">
        <v>133</v>
      </c>
      <c r="T37" s="236" t="s">
        <v>134</v>
      </c>
      <c r="U37" s="219">
        <v>1.0229999999999999</v>
      </c>
      <c r="V37" s="219">
        <f>ROUND(E37*U37,2)</f>
        <v>27.79</v>
      </c>
      <c r="W37" s="219"/>
      <c r="X37" s="219" t="s">
        <v>135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136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 t="s">
        <v>157</v>
      </c>
      <c r="D38" s="221"/>
      <c r="E38" s="222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138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 t="s">
        <v>167</v>
      </c>
      <c r="D39" s="221"/>
      <c r="E39" s="222">
        <v>27.168749999999999</v>
      </c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138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9"/>
      <c r="D40" s="238"/>
      <c r="E40" s="238"/>
      <c r="F40" s="238"/>
      <c r="G40" s="238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153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x14ac:dyDescent="0.2">
      <c r="A41" s="224" t="s">
        <v>130</v>
      </c>
      <c r="B41" s="225" t="s">
        <v>69</v>
      </c>
      <c r="C41" s="246" t="s">
        <v>70</v>
      </c>
      <c r="D41" s="226"/>
      <c r="E41" s="227"/>
      <c r="F41" s="228"/>
      <c r="G41" s="228">
        <f>SUMIF(AG42:AG46,"&lt;&gt;NOR",G42:G46)</f>
        <v>0</v>
      </c>
      <c r="H41" s="228"/>
      <c r="I41" s="228">
        <f>SUM(I42:I46)</f>
        <v>0</v>
      </c>
      <c r="J41" s="228"/>
      <c r="K41" s="228">
        <f>SUM(K42:K46)</f>
        <v>0</v>
      </c>
      <c r="L41" s="228"/>
      <c r="M41" s="228">
        <f>SUM(M42:M46)</f>
        <v>0</v>
      </c>
      <c r="N41" s="228"/>
      <c r="O41" s="228">
        <f>SUM(O42:O46)</f>
        <v>3.65</v>
      </c>
      <c r="P41" s="228"/>
      <c r="Q41" s="228">
        <f>SUM(Q42:Q46)</f>
        <v>0</v>
      </c>
      <c r="R41" s="228"/>
      <c r="S41" s="228"/>
      <c r="T41" s="229"/>
      <c r="U41" s="223"/>
      <c r="V41" s="223">
        <f>SUM(V42:V46)</f>
        <v>110.85</v>
      </c>
      <c r="W41" s="223"/>
      <c r="X41" s="223"/>
      <c r="AG41" t="s">
        <v>131</v>
      </c>
    </row>
    <row r="42" spans="1:60" ht="22.5" outlineLevel="1" x14ac:dyDescent="0.2">
      <c r="A42" s="230">
        <v>4</v>
      </c>
      <c r="B42" s="231" t="s">
        <v>168</v>
      </c>
      <c r="C42" s="247" t="s">
        <v>169</v>
      </c>
      <c r="D42" s="232" t="s">
        <v>170</v>
      </c>
      <c r="E42" s="233">
        <v>307.91039999999998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35">
        <v>1.187E-2</v>
      </c>
      <c r="O42" s="235">
        <f>ROUND(E42*N42,2)</f>
        <v>3.65</v>
      </c>
      <c r="P42" s="235">
        <v>0</v>
      </c>
      <c r="Q42" s="235">
        <f>ROUND(E42*P42,2)</f>
        <v>0</v>
      </c>
      <c r="R42" s="235"/>
      <c r="S42" s="235" t="s">
        <v>133</v>
      </c>
      <c r="T42" s="236" t="s">
        <v>134</v>
      </c>
      <c r="U42" s="219">
        <v>0.36</v>
      </c>
      <c r="V42" s="219">
        <f>ROUND(E42*U42,2)</f>
        <v>110.85</v>
      </c>
      <c r="W42" s="219"/>
      <c r="X42" s="219" t="s">
        <v>135</v>
      </c>
      <c r="Y42" s="209"/>
      <c r="Z42" s="209"/>
      <c r="AA42" s="209"/>
      <c r="AB42" s="209"/>
      <c r="AC42" s="209"/>
      <c r="AD42" s="209"/>
      <c r="AE42" s="209"/>
      <c r="AF42" s="209"/>
      <c r="AG42" s="209" t="s">
        <v>171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16"/>
      <c r="B43" s="217"/>
      <c r="C43" s="248" t="s">
        <v>172</v>
      </c>
      <c r="D43" s="221"/>
      <c r="E43" s="222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09"/>
      <c r="Z43" s="209"/>
      <c r="AA43" s="209"/>
      <c r="AB43" s="209"/>
      <c r="AC43" s="209"/>
      <c r="AD43" s="209"/>
      <c r="AE43" s="209"/>
      <c r="AF43" s="209"/>
      <c r="AG43" s="209" t="s">
        <v>138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48" t="s">
        <v>173</v>
      </c>
      <c r="D44" s="221"/>
      <c r="E44" s="222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138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6"/>
      <c r="B45" s="217"/>
      <c r="C45" s="248" t="s">
        <v>174</v>
      </c>
      <c r="D45" s="221"/>
      <c r="E45" s="222">
        <v>307.91039999999998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138</v>
      </c>
      <c r="AH45" s="209">
        <v>0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9"/>
      <c r="D46" s="238"/>
      <c r="E46" s="238"/>
      <c r="F46" s="238"/>
      <c r="G46" s="238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153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x14ac:dyDescent="0.2">
      <c r="A47" s="224" t="s">
        <v>130</v>
      </c>
      <c r="B47" s="225" t="s">
        <v>71</v>
      </c>
      <c r="C47" s="246" t="s">
        <v>72</v>
      </c>
      <c r="D47" s="226"/>
      <c r="E47" s="227"/>
      <c r="F47" s="228"/>
      <c r="G47" s="228">
        <f>SUMIF(AG48:AG88,"&lt;&gt;NOR",G48:G88)</f>
        <v>0</v>
      </c>
      <c r="H47" s="228"/>
      <c r="I47" s="228">
        <f>SUM(I48:I88)</f>
        <v>0</v>
      </c>
      <c r="J47" s="228"/>
      <c r="K47" s="228">
        <f>SUM(K48:K88)</f>
        <v>0</v>
      </c>
      <c r="L47" s="228"/>
      <c r="M47" s="228">
        <f>SUM(M48:M88)</f>
        <v>0</v>
      </c>
      <c r="N47" s="228"/>
      <c r="O47" s="228">
        <f>SUM(O48:O88)</f>
        <v>41.58</v>
      </c>
      <c r="P47" s="228"/>
      <c r="Q47" s="228">
        <f>SUM(Q48:Q88)</f>
        <v>0</v>
      </c>
      <c r="R47" s="228"/>
      <c r="S47" s="228"/>
      <c r="T47" s="229"/>
      <c r="U47" s="223"/>
      <c r="V47" s="223">
        <f>SUM(V48:V88)</f>
        <v>1833.45</v>
      </c>
      <c r="W47" s="223"/>
      <c r="X47" s="223"/>
      <c r="AG47" t="s">
        <v>131</v>
      </c>
    </row>
    <row r="48" spans="1:60" outlineLevel="1" x14ac:dyDescent="0.2">
      <c r="A48" s="230">
        <v>5</v>
      </c>
      <c r="B48" s="231" t="s">
        <v>175</v>
      </c>
      <c r="C48" s="247" t="s">
        <v>176</v>
      </c>
      <c r="D48" s="232" t="s">
        <v>156</v>
      </c>
      <c r="E48" s="233">
        <v>93.915000000000006</v>
      </c>
      <c r="F48" s="234"/>
      <c r="G48" s="235">
        <f>ROUND(E48*F48,2)</f>
        <v>0</v>
      </c>
      <c r="H48" s="234"/>
      <c r="I48" s="235">
        <f>ROUND(E48*H48,2)</f>
        <v>0</v>
      </c>
      <c r="J48" s="234"/>
      <c r="K48" s="235">
        <f>ROUND(E48*J48,2)</f>
        <v>0</v>
      </c>
      <c r="L48" s="235">
        <v>21</v>
      </c>
      <c r="M48" s="235">
        <f>G48*(1+L48/100)</f>
        <v>0</v>
      </c>
      <c r="N48" s="235">
        <v>4.0000000000000003E-5</v>
      </c>
      <c r="O48" s="235">
        <f>ROUND(E48*N48,2)</f>
        <v>0</v>
      </c>
      <c r="P48" s="235">
        <v>0</v>
      </c>
      <c r="Q48" s="235">
        <f>ROUND(E48*P48,2)</f>
        <v>0</v>
      </c>
      <c r="R48" s="235" t="s">
        <v>177</v>
      </c>
      <c r="S48" s="235" t="s">
        <v>178</v>
      </c>
      <c r="T48" s="236" t="s">
        <v>179</v>
      </c>
      <c r="U48" s="219">
        <v>0.08</v>
      </c>
      <c r="V48" s="219">
        <f>ROUND(E48*U48,2)</f>
        <v>7.51</v>
      </c>
      <c r="W48" s="219"/>
      <c r="X48" s="219" t="s">
        <v>135</v>
      </c>
      <c r="Y48" s="209"/>
      <c r="Z48" s="209"/>
      <c r="AA48" s="209"/>
      <c r="AB48" s="209"/>
      <c r="AC48" s="209"/>
      <c r="AD48" s="209"/>
      <c r="AE48" s="209"/>
      <c r="AF48" s="209"/>
      <c r="AG48" s="209" t="s">
        <v>136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16"/>
      <c r="B49" s="217"/>
      <c r="C49" s="250" t="s">
        <v>180</v>
      </c>
      <c r="D49" s="240"/>
      <c r="E49" s="240"/>
      <c r="F49" s="240"/>
      <c r="G49" s="240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181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39" t="str">
        <f>C49</f>
        <v>s rámy a zárubněmi, zábradlí, předmětů oplechování apod., které se zřizují ještě před úpravami povrchu, před jejich znečištěním při úpravách povrchu nástřikem plastických (lepivých) maltovin</v>
      </c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 t="s">
        <v>182</v>
      </c>
      <c r="D50" s="221"/>
      <c r="E50" s="222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138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 t="s">
        <v>183</v>
      </c>
      <c r="D51" s="221"/>
      <c r="E51" s="222">
        <v>0.72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138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 t="s">
        <v>184</v>
      </c>
      <c r="D52" s="221"/>
      <c r="E52" s="222">
        <v>11.52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138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 t="s">
        <v>185</v>
      </c>
      <c r="D53" s="221"/>
      <c r="E53" s="222">
        <v>8.64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138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8" t="s">
        <v>186</v>
      </c>
      <c r="D54" s="221"/>
      <c r="E54" s="222">
        <v>20.25</v>
      </c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138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 x14ac:dyDescent="0.2">
      <c r="A55" s="216"/>
      <c r="B55" s="217"/>
      <c r="C55" s="248" t="s">
        <v>187</v>
      </c>
      <c r="D55" s="221"/>
      <c r="E55" s="222">
        <v>1.86</v>
      </c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09"/>
      <c r="Z55" s="209"/>
      <c r="AA55" s="209"/>
      <c r="AB55" s="209"/>
      <c r="AC55" s="209"/>
      <c r="AD55" s="209"/>
      <c r="AE55" s="209"/>
      <c r="AF55" s="209"/>
      <c r="AG55" s="209" t="s">
        <v>138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48" t="s">
        <v>188</v>
      </c>
      <c r="D56" s="221"/>
      <c r="E56" s="222">
        <v>42.75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138</v>
      </c>
      <c r="AH56" s="209">
        <v>0</v>
      </c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 t="s">
        <v>189</v>
      </c>
      <c r="D57" s="221"/>
      <c r="E57" s="222">
        <v>4.8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138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 t="s">
        <v>190</v>
      </c>
      <c r="D58" s="221"/>
      <c r="E58" s="222">
        <v>3.375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138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9"/>
      <c r="D59" s="238"/>
      <c r="E59" s="238"/>
      <c r="F59" s="238"/>
      <c r="G59" s="238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153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ht="22.5" outlineLevel="1" x14ac:dyDescent="0.2">
      <c r="A60" s="230">
        <v>6</v>
      </c>
      <c r="B60" s="231" t="s">
        <v>191</v>
      </c>
      <c r="C60" s="247" t="s">
        <v>192</v>
      </c>
      <c r="D60" s="232" t="s">
        <v>156</v>
      </c>
      <c r="E60" s="233">
        <v>862.33349999999996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35">
        <v>3.61E-2</v>
      </c>
      <c r="O60" s="235">
        <f>ROUND(E60*N60,2)</f>
        <v>31.13</v>
      </c>
      <c r="P60" s="235">
        <v>0</v>
      </c>
      <c r="Q60" s="235">
        <f>ROUND(E60*P60,2)</f>
        <v>0</v>
      </c>
      <c r="R60" s="235" t="s">
        <v>177</v>
      </c>
      <c r="S60" s="235" t="s">
        <v>178</v>
      </c>
      <c r="T60" s="236" t="s">
        <v>179</v>
      </c>
      <c r="U60" s="219">
        <v>1.4157999999999999</v>
      </c>
      <c r="V60" s="219">
        <f>ROUND(E60*U60,2)</f>
        <v>1220.8900000000001</v>
      </c>
      <c r="W60" s="219"/>
      <c r="X60" s="219" t="s">
        <v>135</v>
      </c>
      <c r="Y60" s="209"/>
      <c r="Z60" s="209"/>
      <c r="AA60" s="209"/>
      <c r="AB60" s="209"/>
      <c r="AC60" s="209"/>
      <c r="AD60" s="209"/>
      <c r="AE60" s="209"/>
      <c r="AF60" s="209"/>
      <c r="AG60" s="209" t="s">
        <v>136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ht="22.5" outlineLevel="1" x14ac:dyDescent="0.2">
      <c r="A61" s="216"/>
      <c r="B61" s="217"/>
      <c r="C61" s="250" t="s">
        <v>193</v>
      </c>
      <c r="D61" s="240"/>
      <c r="E61" s="240"/>
      <c r="F61" s="240"/>
      <c r="G61" s="240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181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39" t="str">
        <f>C61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1" t="s">
        <v>194</v>
      </c>
      <c r="D62" s="241"/>
      <c r="E62" s="241"/>
      <c r="F62" s="241"/>
      <c r="G62" s="241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181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6"/>
      <c r="B63" s="217"/>
      <c r="C63" s="252" t="s">
        <v>195</v>
      </c>
      <c r="D63" s="242"/>
      <c r="E63" s="242"/>
      <c r="F63" s="242"/>
      <c r="G63" s="242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09"/>
      <c r="Z63" s="209"/>
      <c r="AA63" s="209"/>
      <c r="AB63" s="209"/>
      <c r="AC63" s="209"/>
      <c r="AD63" s="209"/>
      <c r="AE63" s="209"/>
      <c r="AF63" s="209"/>
      <c r="AG63" s="209" t="s">
        <v>196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48" t="s">
        <v>197</v>
      </c>
      <c r="D64" s="221"/>
      <c r="E64" s="222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138</v>
      </c>
      <c r="AH64" s="209">
        <v>0</v>
      </c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48" t="s">
        <v>198</v>
      </c>
      <c r="D65" s="221"/>
      <c r="E65" s="222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138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48" t="s">
        <v>199</v>
      </c>
      <c r="D66" s="221"/>
      <c r="E66" s="222">
        <v>862.33349999999996</v>
      </c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138</v>
      </c>
      <c r="AH66" s="209">
        <v>0</v>
      </c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9"/>
      <c r="D67" s="238"/>
      <c r="E67" s="238"/>
      <c r="F67" s="238"/>
      <c r="G67" s="238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153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ht="33.75" outlineLevel="1" x14ac:dyDescent="0.2">
      <c r="A68" s="230">
        <v>7</v>
      </c>
      <c r="B68" s="231" t="s">
        <v>200</v>
      </c>
      <c r="C68" s="247" t="s">
        <v>201</v>
      </c>
      <c r="D68" s="232" t="s">
        <v>156</v>
      </c>
      <c r="E68" s="233">
        <v>862.33349999999996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35">
        <v>1.205E-2</v>
      </c>
      <c r="O68" s="235">
        <f>ROUND(E68*N68,2)</f>
        <v>10.39</v>
      </c>
      <c r="P68" s="235">
        <v>0</v>
      </c>
      <c r="Q68" s="235">
        <f>ROUND(E68*P68,2)</f>
        <v>0</v>
      </c>
      <c r="R68" s="235" t="s">
        <v>202</v>
      </c>
      <c r="S68" s="235" t="s">
        <v>178</v>
      </c>
      <c r="T68" s="236" t="s">
        <v>179</v>
      </c>
      <c r="U68" s="219">
        <v>0.16</v>
      </c>
      <c r="V68" s="219">
        <f>ROUND(E68*U68,2)</f>
        <v>137.97</v>
      </c>
      <c r="W68" s="219"/>
      <c r="X68" s="219" t="s">
        <v>135</v>
      </c>
      <c r="Y68" s="209"/>
      <c r="Z68" s="209"/>
      <c r="AA68" s="209"/>
      <c r="AB68" s="209"/>
      <c r="AC68" s="209"/>
      <c r="AD68" s="209"/>
      <c r="AE68" s="209"/>
      <c r="AF68" s="209"/>
      <c r="AG68" s="209" t="s">
        <v>136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50" t="s">
        <v>203</v>
      </c>
      <c r="D69" s="240"/>
      <c r="E69" s="240"/>
      <c r="F69" s="240"/>
      <c r="G69" s="240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181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2" t="s">
        <v>204</v>
      </c>
      <c r="D70" s="242"/>
      <c r="E70" s="242"/>
      <c r="F70" s="242"/>
      <c r="G70" s="242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196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48" t="s">
        <v>197</v>
      </c>
      <c r="D71" s="221"/>
      <c r="E71" s="222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138</v>
      </c>
      <c r="AH71" s="209">
        <v>0</v>
      </c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 t="s">
        <v>198</v>
      </c>
      <c r="D72" s="221"/>
      <c r="E72" s="222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138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 t="s">
        <v>199</v>
      </c>
      <c r="D73" s="221"/>
      <c r="E73" s="222">
        <v>862.33349999999996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138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9"/>
      <c r="D74" s="238"/>
      <c r="E74" s="238"/>
      <c r="F74" s="238"/>
      <c r="G74" s="238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153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30">
        <v>8</v>
      </c>
      <c r="B75" s="231" t="s">
        <v>205</v>
      </c>
      <c r="C75" s="247" t="s">
        <v>206</v>
      </c>
      <c r="D75" s="232" t="s">
        <v>156</v>
      </c>
      <c r="E75" s="233">
        <v>862.33349999999996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2.0000000000000002E-5</v>
      </c>
      <c r="O75" s="235">
        <f>ROUND(E75*N75,2)</f>
        <v>0.02</v>
      </c>
      <c r="P75" s="235">
        <v>0</v>
      </c>
      <c r="Q75" s="235">
        <f>ROUND(E75*P75,2)</f>
        <v>0</v>
      </c>
      <c r="R75" s="235" t="s">
        <v>177</v>
      </c>
      <c r="S75" s="235" t="s">
        <v>178</v>
      </c>
      <c r="T75" s="236" t="s">
        <v>179</v>
      </c>
      <c r="U75" s="219">
        <v>0.11</v>
      </c>
      <c r="V75" s="219">
        <f>ROUND(E75*U75,2)</f>
        <v>94.86</v>
      </c>
      <c r="W75" s="219"/>
      <c r="X75" s="219" t="s">
        <v>135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136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48" t="s">
        <v>197</v>
      </c>
      <c r="D76" s="221"/>
      <c r="E76" s="222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138</v>
      </c>
      <c r="AH76" s="209">
        <v>0</v>
      </c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 t="s">
        <v>198</v>
      </c>
      <c r="D77" s="221"/>
      <c r="E77" s="222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138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 t="s">
        <v>199</v>
      </c>
      <c r="D78" s="221"/>
      <c r="E78" s="222">
        <v>862.33349999999996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138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9"/>
      <c r="D79" s="238"/>
      <c r="E79" s="238"/>
      <c r="F79" s="238"/>
      <c r="G79" s="238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153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30">
        <v>9</v>
      </c>
      <c r="B80" s="231" t="s">
        <v>207</v>
      </c>
      <c r="C80" s="247" t="s">
        <v>208</v>
      </c>
      <c r="D80" s="232" t="s">
        <v>156</v>
      </c>
      <c r="E80" s="233">
        <v>862.33349999999996</v>
      </c>
      <c r="F80" s="234"/>
      <c r="G80" s="235">
        <f>ROUND(E80*F80,2)</f>
        <v>0</v>
      </c>
      <c r="H80" s="234"/>
      <c r="I80" s="235">
        <f>ROUND(E80*H80,2)</f>
        <v>0</v>
      </c>
      <c r="J80" s="234"/>
      <c r="K80" s="235">
        <f>ROUND(E80*J80,2)</f>
        <v>0</v>
      </c>
      <c r="L80" s="235">
        <v>21</v>
      </c>
      <c r="M80" s="235">
        <f>G80*(1+L80/100)</f>
        <v>0</v>
      </c>
      <c r="N80" s="235">
        <v>0</v>
      </c>
      <c r="O80" s="235">
        <f>ROUND(E80*N80,2)</f>
        <v>0</v>
      </c>
      <c r="P80" s="235">
        <v>0</v>
      </c>
      <c r="Q80" s="235">
        <f>ROUND(E80*P80,2)</f>
        <v>0</v>
      </c>
      <c r="R80" s="235" t="s">
        <v>177</v>
      </c>
      <c r="S80" s="235" t="s">
        <v>178</v>
      </c>
      <c r="T80" s="236" t="s">
        <v>179</v>
      </c>
      <c r="U80" s="219">
        <v>0.43</v>
      </c>
      <c r="V80" s="219">
        <f>ROUND(E80*U80,2)</f>
        <v>370.8</v>
      </c>
      <c r="W80" s="219"/>
      <c r="X80" s="219" t="s">
        <v>135</v>
      </c>
      <c r="Y80" s="209"/>
      <c r="Z80" s="209"/>
      <c r="AA80" s="209"/>
      <c r="AB80" s="209"/>
      <c r="AC80" s="209"/>
      <c r="AD80" s="209"/>
      <c r="AE80" s="209"/>
      <c r="AF80" s="209"/>
      <c r="AG80" s="209" t="s">
        <v>136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6"/>
      <c r="B81" s="217"/>
      <c r="C81" s="248" t="s">
        <v>197</v>
      </c>
      <c r="D81" s="221"/>
      <c r="E81" s="222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09"/>
      <c r="Z81" s="209"/>
      <c r="AA81" s="209"/>
      <c r="AB81" s="209"/>
      <c r="AC81" s="209"/>
      <c r="AD81" s="209"/>
      <c r="AE81" s="209"/>
      <c r="AF81" s="209"/>
      <c r="AG81" s="209" t="s">
        <v>138</v>
      </c>
      <c r="AH81" s="209">
        <v>0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 t="s">
        <v>198</v>
      </c>
      <c r="D82" s="221"/>
      <c r="E82" s="222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138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 t="s">
        <v>199</v>
      </c>
      <c r="D83" s="221"/>
      <c r="E83" s="222">
        <v>862.33349999999996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138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9"/>
      <c r="D84" s="238"/>
      <c r="E84" s="238"/>
      <c r="F84" s="238"/>
      <c r="G84" s="23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153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30">
        <v>10</v>
      </c>
      <c r="B85" s="231" t="s">
        <v>209</v>
      </c>
      <c r="C85" s="247" t="s">
        <v>210</v>
      </c>
      <c r="D85" s="232" t="s">
        <v>211</v>
      </c>
      <c r="E85" s="233">
        <v>1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3.8210000000000001E-2</v>
      </c>
      <c r="O85" s="235">
        <f>ROUND(E85*N85,2)</f>
        <v>0.04</v>
      </c>
      <c r="P85" s="235">
        <v>0</v>
      </c>
      <c r="Q85" s="235">
        <f>ROUND(E85*P85,2)</f>
        <v>0</v>
      </c>
      <c r="R85" s="235"/>
      <c r="S85" s="235" t="s">
        <v>133</v>
      </c>
      <c r="T85" s="236" t="s">
        <v>134</v>
      </c>
      <c r="U85" s="219">
        <v>1.42</v>
      </c>
      <c r="V85" s="219">
        <f>ROUND(E85*U85,2)</f>
        <v>1.42</v>
      </c>
      <c r="W85" s="219"/>
      <c r="X85" s="219" t="s">
        <v>135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136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48" t="s">
        <v>212</v>
      </c>
      <c r="D86" s="221"/>
      <c r="E86" s="222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138</v>
      </c>
      <c r="AH86" s="209">
        <v>0</v>
      </c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48" t="s">
        <v>213</v>
      </c>
      <c r="D87" s="221"/>
      <c r="E87" s="222">
        <v>1</v>
      </c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138</v>
      </c>
      <c r="AH87" s="209">
        <v>0</v>
      </c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49"/>
      <c r="D88" s="238"/>
      <c r="E88" s="238"/>
      <c r="F88" s="238"/>
      <c r="G88" s="238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153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224" t="s">
        <v>130</v>
      </c>
      <c r="B89" s="225" t="s">
        <v>73</v>
      </c>
      <c r="C89" s="246" t="s">
        <v>74</v>
      </c>
      <c r="D89" s="226"/>
      <c r="E89" s="227"/>
      <c r="F89" s="228"/>
      <c r="G89" s="228">
        <f>SUMIF(AG90:AG119,"&lt;&gt;NOR",G90:G119)</f>
        <v>0</v>
      </c>
      <c r="H89" s="228"/>
      <c r="I89" s="228">
        <f>SUM(I90:I119)</f>
        <v>0</v>
      </c>
      <c r="J89" s="228"/>
      <c r="K89" s="228">
        <f>SUM(K90:K119)</f>
        <v>0</v>
      </c>
      <c r="L89" s="228"/>
      <c r="M89" s="228">
        <f>SUM(M90:M119)</f>
        <v>0</v>
      </c>
      <c r="N89" s="228"/>
      <c r="O89" s="228">
        <f>SUM(O90:O119)</f>
        <v>35.479999999999997</v>
      </c>
      <c r="P89" s="228"/>
      <c r="Q89" s="228">
        <f>SUM(Q90:Q119)</f>
        <v>0</v>
      </c>
      <c r="R89" s="228"/>
      <c r="S89" s="228"/>
      <c r="T89" s="229"/>
      <c r="U89" s="223"/>
      <c r="V89" s="223">
        <f>SUM(V90:V119)</f>
        <v>482.12</v>
      </c>
      <c r="W89" s="223"/>
      <c r="X89" s="223"/>
      <c r="AG89" t="s">
        <v>131</v>
      </c>
    </row>
    <row r="90" spans="1:60" ht="22.5" outlineLevel="1" x14ac:dyDescent="0.2">
      <c r="A90" s="230">
        <v>11</v>
      </c>
      <c r="B90" s="231" t="s">
        <v>214</v>
      </c>
      <c r="C90" s="247" t="s">
        <v>215</v>
      </c>
      <c r="D90" s="232" t="s">
        <v>156</v>
      </c>
      <c r="E90" s="233">
        <v>1250</v>
      </c>
      <c r="F90" s="234"/>
      <c r="G90" s="235">
        <f>ROUND(E90*F90,2)</f>
        <v>0</v>
      </c>
      <c r="H90" s="234"/>
      <c r="I90" s="235">
        <f>ROUND(E90*H90,2)</f>
        <v>0</v>
      </c>
      <c r="J90" s="234"/>
      <c r="K90" s="235">
        <f>ROUND(E90*J90,2)</f>
        <v>0</v>
      </c>
      <c r="L90" s="235">
        <v>21</v>
      </c>
      <c r="M90" s="235">
        <f>G90*(1+L90/100)</f>
        <v>0</v>
      </c>
      <c r="N90" s="235">
        <v>2.426E-2</v>
      </c>
      <c r="O90" s="235">
        <f>ROUND(E90*N90,2)</f>
        <v>30.33</v>
      </c>
      <c r="P90" s="235">
        <v>0</v>
      </c>
      <c r="Q90" s="235">
        <f>ROUND(E90*P90,2)</f>
        <v>0</v>
      </c>
      <c r="R90" s="235" t="s">
        <v>216</v>
      </c>
      <c r="S90" s="235" t="s">
        <v>178</v>
      </c>
      <c r="T90" s="236" t="s">
        <v>179</v>
      </c>
      <c r="U90" s="219">
        <v>0.14199999999999999</v>
      </c>
      <c r="V90" s="219">
        <f>ROUND(E90*U90,2)</f>
        <v>177.5</v>
      </c>
      <c r="W90" s="219"/>
      <c r="X90" s="219" t="s">
        <v>135</v>
      </c>
      <c r="Y90" s="209"/>
      <c r="Z90" s="209"/>
      <c r="AA90" s="209"/>
      <c r="AB90" s="209"/>
      <c r="AC90" s="209"/>
      <c r="AD90" s="209"/>
      <c r="AE90" s="209"/>
      <c r="AF90" s="209"/>
      <c r="AG90" s="209" t="s">
        <v>136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53" t="s">
        <v>217</v>
      </c>
      <c r="D91" s="243"/>
      <c r="E91" s="243"/>
      <c r="F91" s="243"/>
      <c r="G91" s="243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196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 t="s">
        <v>157</v>
      </c>
      <c r="D92" s="221"/>
      <c r="E92" s="222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138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 t="s">
        <v>218</v>
      </c>
      <c r="D93" s="221"/>
      <c r="E93" s="222">
        <v>1250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138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9"/>
      <c r="D94" s="238"/>
      <c r="E94" s="238"/>
      <c r="F94" s="238"/>
      <c r="G94" s="238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153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33.75" outlineLevel="1" x14ac:dyDescent="0.2">
      <c r="A95" s="230">
        <v>12</v>
      </c>
      <c r="B95" s="231" t="s">
        <v>219</v>
      </c>
      <c r="C95" s="247" t="s">
        <v>220</v>
      </c>
      <c r="D95" s="232" t="s">
        <v>156</v>
      </c>
      <c r="E95" s="233">
        <v>3750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1.0200000000000001E-3</v>
      </c>
      <c r="O95" s="235">
        <f>ROUND(E95*N95,2)</f>
        <v>3.83</v>
      </c>
      <c r="P95" s="235">
        <v>0</v>
      </c>
      <c r="Q95" s="235">
        <f>ROUND(E95*P95,2)</f>
        <v>0</v>
      </c>
      <c r="R95" s="235" t="s">
        <v>216</v>
      </c>
      <c r="S95" s="235" t="s">
        <v>178</v>
      </c>
      <c r="T95" s="236" t="s">
        <v>179</v>
      </c>
      <c r="U95" s="219">
        <v>7.0000000000000001E-3</v>
      </c>
      <c r="V95" s="219">
        <f>ROUND(E95*U95,2)</f>
        <v>26.25</v>
      </c>
      <c r="W95" s="219"/>
      <c r="X95" s="219" t="s">
        <v>135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136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48" t="s">
        <v>157</v>
      </c>
      <c r="D96" s="221"/>
      <c r="E96" s="222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138</v>
      </c>
      <c r="AH96" s="209">
        <v>0</v>
      </c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48" t="s">
        <v>221</v>
      </c>
      <c r="D97" s="221"/>
      <c r="E97" s="222">
        <v>3750</v>
      </c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138</v>
      </c>
      <c r="AH97" s="209">
        <v>0</v>
      </c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9"/>
      <c r="D98" s="238"/>
      <c r="E98" s="238"/>
      <c r="F98" s="238"/>
      <c r="G98" s="238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153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ht="22.5" outlineLevel="1" x14ac:dyDescent="0.2">
      <c r="A99" s="230">
        <v>13</v>
      </c>
      <c r="B99" s="231" t="s">
        <v>222</v>
      </c>
      <c r="C99" s="247" t="s">
        <v>223</v>
      </c>
      <c r="D99" s="232" t="s">
        <v>156</v>
      </c>
      <c r="E99" s="233">
        <v>1250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5">
        <v>0</v>
      </c>
      <c r="O99" s="235">
        <f>ROUND(E99*N99,2)</f>
        <v>0</v>
      </c>
      <c r="P99" s="235">
        <v>0</v>
      </c>
      <c r="Q99" s="235">
        <f>ROUND(E99*P99,2)</f>
        <v>0</v>
      </c>
      <c r="R99" s="235" t="s">
        <v>216</v>
      </c>
      <c r="S99" s="235" t="s">
        <v>178</v>
      </c>
      <c r="T99" s="236" t="s">
        <v>179</v>
      </c>
      <c r="U99" s="219">
        <v>0.12</v>
      </c>
      <c r="V99" s="219">
        <f>ROUND(E99*U99,2)</f>
        <v>150</v>
      </c>
      <c r="W99" s="219"/>
      <c r="X99" s="219" t="s">
        <v>135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136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 t="s">
        <v>157</v>
      </c>
      <c r="D100" s="221"/>
      <c r="E100" s="222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138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 t="s">
        <v>218</v>
      </c>
      <c r="D101" s="221"/>
      <c r="E101" s="222">
        <v>1250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138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9"/>
      <c r="D102" s="238"/>
      <c r="E102" s="238"/>
      <c r="F102" s="238"/>
      <c r="G102" s="238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153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14</v>
      </c>
      <c r="B103" s="231" t="s">
        <v>224</v>
      </c>
      <c r="C103" s="247" t="s">
        <v>225</v>
      </c>
      <c r="D103" s="232" t="s">
        <v>156</v>
      </c>
      <c r="E103" s="233">
        <v>205.27359999999999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5.9199999999999999E-3</v>
      </c>
      <c r="O103" s="235">
        <f>ROUND(E103*N103,2)</f>
        <v>1.22</v>
      </c>
      <c r="P103" s="235">
        <v>0</v>
      </c>
      <c r="Q103" s="235">
        <f>ROUND(E103*P103,2)</f>
        <v>0</v>
      </c>
      <c r="R103" s="235" t="s">
        <v>216</v>
      </c>
      <c r="S103" s="235" t="s">
        <v>178</v>
      </c>
      <c r="T103" s="236" t="s">
        <v>179</v>
      </c>
      <c r="U103" s="219">
        <v>0.26</v>
      </c>
      <c r="V103" s="219">
        <f>ROUND(E103*U103,2)</f>
        <v>53.37</v>
      </c>
      <c r="W103" s="219"/>
      <c r="X103" s="219" t="s">
        <v>135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136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48" t="s">
        <v>172</v>
      </c>
      <c r="D104" s="221"/>
      <c r="E104" s="222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138</v>
      </c>
      <c r="AH104" s="209">
        <v>0</v>
      </c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 t="s">
        <v>226</v>
      </c>
      <c r="D105" s="221"/>
      <c r="E105" s="222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138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 t="s">
        <v>227</v>
      </c>
      <c r="D106" s="221"/>
      <c r="E106" s="222">
        <v>205.27359999999999</v>
      </c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138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9"/>
      <c r="D107" s="238"/>
      <c r="E107" s="238"/>
      <c r="F107" s="238"/>
      <c r="G107" s="238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153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30">
        <v>15</v>
      </c>
      <c r="B108" s="231" t="s">
        <v>228</v>
      </c>
      <c r="C108" s="247" t="s">
        <v>229</v>
      </c>
      <c r="D108" s="232" t="s">
        <v>156</v>
      </c>
      <c r="E108" s="233">
        <v>1250</v>
      </c>
      <c r="F108" s="234"/>
      <c r="G108" s="235">
        <f>ROUND(E108*F108,2)</f>
        <v>0</v>
      </c>
      <c r="H108" s="234"/>
      <c r="I108" s="235">
        <f>ROUND(E108*H108,2)</f>
        <v>0</v>
      </c>
      <c r="J108" s="234"/>
      <c r="K108" s="235">
        <f>ROUND(E108*J108,2)</f>
        <v>0</v>
      </c>
      <c r="L108" s="235">
        <v>21</v>
      </c>
      <c r="M108" s="235">
        <f>G108*(1+L108/100)</f>
        <v>0</v>
      </c>
      <c r="N108" s="235">
        <v>0</v>
      </c>
      <c r="O108" s="235">
        <f>ROUND(E108*N108,2)</f>
        <v>0</v>
      </c>
      <c r="P108" s="235">
        <v>0</v>
      </c>
      <c r="Q108" s="235">
        <f>ROUND(E108*P108,2)</f>
        <v>0</v>
      </c>
      <c r="R108" s="235" t="s">
        <v>216</v>
      </c>
      <c r="S108" s="235" t="s">
        <v>178</v>
      </c>
      <c r="T108" s="236" t="s">
        <v>179</v>
      </c>
      <c r="U108" s="219">
        <v>0.04</v>
      </c>
      <c r="V108" s="219">
        <f>ROUND(E108*U108,2)</f>
        <v>50</v>
      </c>
      <c r="W108" s="219"/>
      <c r="X108" s="219" t="s">
        <v>135</v>
      </c>
      <c r="Y108" s="209"/>
      <c r="Z108" s="209"/>
      <c r="AA108" s="209"/>
      <c r="AB108" s="209"/>
      <c r="AC108" s="209"/>
      <c r="AD108" s="209"/>
      <c r="AE108" s="209"/>
      <c r="AF108" s="209"/>
      <c r="AG108" s="209" t="s">
        <v>136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 t="s">
        <v>157</v>
      </c>
      <c r="D109" s="221"/>
      <c r="E109" s="222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138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 t="s">
        <v>218</v>
      </c>
      <c r="D110" s="221"/>
      <c r="E110" s="222">
        <v>1250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138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9"/>
      <c r="D111" s="238"/>
      <c r="E111" s="238"/>
      <c r="F111" s="238"/>
      <c r="G111" s="238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153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30">
        <v>16</v>
      </c>
      <c r="B112" s="231" t="s">
        <v>230</v>
      </c>
      <c r="C112" s="247" t="s">
        <v>231</v>
      </c>
      <c r="D112" s="232" t="s">
        <v>156</v>
      </c>
      <c r="E112" s="233">
        <v>1250</v>
      </c>
      <c r="F112" s="234"/>
      <c r="G112" s="235">
        <f>ROUND(E112*F112,2)</f>
        <v>0</v>
      </c>
      <c r="H112" s="234"/>
      <c r="I112" s="235">
        <f>ROUND(E112*H112,2)</f>
        <v>0</v>
      </c>
      <c r="J112" s="234"/>
      <c r="K112" s="235">
        <f>ROUND(E112*J112,2)</f>
        <v>0</v>
      </c>
      <c r="L112" s="235">
        <v>21</v>
      </c>
      <c r="M112" s="235">
        <f>G112*(1+L112/100)</f>
        <v>0</v>
      </c>
      <c r="N112" s="235">
        <v>0</v>
      </c>
      <c r="O112" s="235">
        <f>ROUND(E112*N112,2)</f>
        <v>0</v>
      </c>
      <c r="P112" s="235">
        <v>0</v>
      </c>
      <c r="Q112" s="235">
        <f>ROUND(E112*P112,2)</f>
        <v>0</v>
      </c>
      <c r="R112" s="235" t="s">
        <v>216</v>
      </c>
      <c r="S112" s="235" t="s">
        <v>178</v>
      </c>
      <c r="T112" s="236" t="s">
        <v>179</v>
      </c>
      <c r="U112" s="219">
        <v>0.02</v>
      </c>
      <c r="V112" s="219">
        <f>ROUND(E112*U112,2)</f>
        <v>25</v>
      </c>
      <c r="W112" s="219"/>
      <c r="X112" s="219" t="s">
        <v>135</v>
      </c>
      <c r="Y112" s="209"/>
      <c r="Z112" s="209"/>
      <c r="AA112" s="209"/>
      <c r="AB112" s="209"/>
      <c r="AC112" s="209"/>
      <c r="AD112" s="209"/>
      <c r="AE112" s="209"/>
      <c r="AF112" s="209"/>
      <c r="AG112" s="209" t="s">
        <v>136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16"/>
      <c r="B113" s="217"/>
      <c r="C113" s="248" t="s">
        <v>157</v>
      </c>
      <c r="D113" s="221"/>
      <c r="E113" s="222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09"/>
      <c r="Z113" s="209"/>
      <c r="AA113" s="209"/>
      <c r="AB113" s="209"/>
      <c r="AC113" s="209"/>
      <c r="AD113" s="209"/>
      <c r="AE113" s="209"/>
      <c r="AF113" s="209"/>
      <c r="AG113" s="209" t="s">
        <v>138</v>
      </c>
      <c r="AH113" s="209">
        <v>0</v>
      </c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 t="s">
        <v>218</v>
      </c>
      <c r="D114" s="221"/>
      <c r="E114" s="222">
        <v>1250</v>
      </c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138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9"/>
      <c r="D115" s="238"/>
      <c r="E115" s="238"/>
      <c r="F115" s="238"/>
      <c r="G115" s="238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153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ht="22.5" outlineLevel="1" x14ac:dyDescent="0.2">
      <c r="A116" s="230">
        <v>17</v>
      </c>
      <c r="B116" s="231" t="s">
        <v>232</v>
      </c>
      <c r="C116" s="247" t="s">
        <v>233</v>
      </c>
      <c r="D116" s="232" t="s">
        <v>156</v>
      </c>
      <c r="E116" s="233">
        <v>1437.5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35">
        <v>6.9999999999999994E-5</v>
      </c>
      <c r="O116" s="235">
        <f>ROUND(E116*N116,2)</f>
        <v>0.1</v>
      </c>
      <c r="P116" s="235">
        <v>0</v>
      </c>
      <c r="Q116" s="235">
        <f>ROUND(E116*P116,2)</f>
        <v>0</v>
      </c>
      <c r="R116" s="235" t="s">
        <v>234</v>
      </c>
      <c r="S116" s="235" t="s">
        <v>178</v>
      </c>
      <c r="T116" s="236" t="s">
        <v>179</v>
      </c>
      <c r="U116" s="219">
        <v>0</v>
      </c>
      <c r="V116" s="219">
        <f>ROUND(E116*U116,2)</f>
        <v>0</v>
      </c>
      <c r="W116" s="219"/>
      <c r="X116" s="219" t="s">
        <v>235</v>
      </c>
      <c r="Y116" s="209"/>
      <c r="Z116" s="209"/>
      <c r="AA116" s="209"/>
      <c r="AB116" s="209"/>
      <c r="AC116" s="209"/>
      <c r="AD116" s="209"/>
      <c r="AE116" s="209"/>
      <c r="AF116" s="209"/>
      <c r="AG116" s="209" t="s">
        <v>236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8" t="s">
        <v>157</v>
      </c>
      <c r="D117" s="221"/>
      <c r="E117" s="222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138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 t="s">
        <v>237</v>
      </c>
      <c r="D118" s="221"/>
      <c r="E118" s="222">
        <v>1437.5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138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9"/>
      <c r="D119" s="238"/>
      <c r="E119" s="238"/>
      <c r="F119" s="238"/>
      <c r="G119" s="238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153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x14ac:dyDescent="0.2">
      <c r="A120" s="224" t="s">
        <v>130</v>
      </c>
      <c r="B120" s="225" t="s">
        <v>75</v>
      </c>
      <c r="C120" s="246" t="s">
        <v>76</v>
      </c>
      <c r="D120" s="226"/>
      <c r="E120" s="227"/>
      <c r="F120" s="228"/>
      <c r="G120" s="228">
        <f>SUMIF(AG121:AG144,"&lt;&gt;NOR",G121:G144)</f>
        <v>0</v>
      </c>
      <c r="H120" s="228"/>
      <c r="I120" s="228">
        <f>SUM(I121:I144)</f>
        <v>0</v>
      </c>
      <c r="J120" s="228"/>
      <c r="K120" s="228">
        <f>SUM(K121:K144)</f>
        <v>0</v>
      </c>
      <c r="L120" s="228"/>
      <c r="M120" s="228">
        <f>SUM(M121:M144)</f>
        <v>0</v>
      </c>
      <c r="N120" s="228"/>
      <c r="O120" s="228">
        <f>SUM(O121:O144)</f>
        <v>0.01</v>
      </c>
      <c r="P120" s="228"/>
      <c r="Q120" s="228">
        <f>SUM(Q121:Q144)</f>
        <v>0</v>
      </c>
      <c r="R120" s="228"/>
      <c r="S120" s="228"/>
      <c r="T120" s="229"/>
      <c r="U120" s="223"/>
      <c r="V120" s="223">
        <f>SUM(V121:V144)</f>
        <v>63.830000000000005</v>
      </c>
      <c r="W120" s="223"/>
      <c r="X120" s="223"/>
      <c r="AG120" t="s">
        <v>131</v>
      </c>
    </row>
    <row r="121" spans="1:60" ht="56.25" outlineLevel="1" x14ac:dyDescent="0.2">
      <c r="A121" s="230">
        <v>18</v>
      </c>
      <c r="B121" s="231" t="s">
        <v>238</v>
      </c>
      <c r="C121" s="247" t="s">
        <v>239</v>
      </c>
      <c r="D121" s="232" t="s">
        <v>156</v>
      </c>
      <c r="E121" s="233">
        <v>205.27359999999999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4.0000000000000003E-5</v>
      </c>
      <c r="O121" s="235">
        <f>ROUND(E121*N121,2)</f>
        <v>0.01</v>
      </c>
      <c r="P121" s="235">
        <v>0</v>
      </c>
      <c r="Q121" s="235">
        <f>ROUND(E121*P121,2)</f>
        <v>0</v>
      </c>
      <c r="R121" s="235" t="s">
        <v>177</v>
      </c>
      <c r="S121" s="235" t="s">
        <v>178</v>
      </c>
      <c r="T121" s="236" t="s">
        <v>179</v>
      </c>
      <c r="U121" s="219">
        <v>0.31</v>
      </c>
      <c r="V121" s="219">
        <f>ROUND(E121*U121,2)</f>
        <v>63.63</v>
      </c>
      <c r="W121" s="219"/>
      <c r="X121" s="219" t="s">
        <v>135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136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 t="s">
        <v>172</v>
      </c>
      <c r="D122" s="221"/>
      <c r="E122" s="222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138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8" t="s">
        <v>226</v>
      </c>
      <c r="D123" s="221"/>
      <c r="E123" s="222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138</v>
      </c>
      <c r="AH123" s="209">
        <v>0</v>
      </c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48" t="s">
        <v>227</v>
      </c>
      <c r="D124" s="221"/>
      <c r="E124" s="222">
        <v>205.27359999999999</v>
      </c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138</v>
      </c>
      <c r="AH124" s="209">
        <v>0</v>
      </c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16"/>
      <c r="B125" s="217"/>
      <c r="C125" s="249"/>
      <c r="D125" s="238"/>
      <c r="E125" s="238"/>
      <c r="F125" s="238"/>
      <c r="G125" s="238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09"/>
      <c r="Z125" s="209"/>
      <c r="AA125" s="209"/>
      <c r="AB125" s="209"/>
      <c r="AC125" s="209"/>
      <c r="AD125" s="209"/>
      <c r="AE125" s="209"/>
      <c r="AF125" s="209"/>
      <c r="AG125" s="209" t="s">
        <v>153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30">
        <v>19</v>
      </c>
      <c r="B126" s="231" t="s">
        <v>240</v>
      </c>
      <c r="C126" s="247" t="s">
        <v>241</v>
      </c>
      <c r="D126" s="232" t="s">
        <v>156</v>
      </c>
      <c r="E126" s="233">
        <v>250</v>
      </c>
      <c r="F126" s="234"/>
      <c r="G126" s="235">
        <f>ROUND(E126*F126,2)</f>
        <v>0</v>
      </c>
      <c r="H126" s="234"/>
      <c r="I126" s="235">
        <f>ROUND(E126*H126,2)</f>
        <v>0</v>
      </c>
      <c r="J126" s="234"/>
      <c r="K126" s="235">
        <f>ROUND(E126*J126,2)</f>
        <v>0</v>
      </c>
      <c r="L126" s="235">
        <v>21</v>
      </c>
      <c r="M126" s="235">
        <f>G126*(1+L126/100)</f>
        <v>0</v>
      </c>
      <c r="N126" s="235">
        <v>0</v>
      </c>
      <c r="O126" s="235">
        <f>ROUND(E126*N126,2)</f>
        <v>0</v>
      </c>
      <c r="P126" s="235">
        <v>0</v>
      </c>
      <c r="Q126" s="235">
        <f>ROUND(E126*P126,2)</f>
        <v>0</v>
      </c>
      <c r="R126" s="235"/>
      <c r="S126" s="235" t="s">
        <v>133</v>
      </c>
      <c r="T126" s="236" t="s">
        <v>134</v>
      </c>
      <c r="U126" s="219">
        <v>0</v>
      </c>
      <c r="V126" s="219">
        <f>ROUND(E126*U126,2)</f>
        <v>0</v>
      </c>
      <c r="W126" s="219"/>
      <c r="X126" s="219" t="s">
        <v>135</v>
      </c>
      <c r="Y126" s="209"/>
      <c r="Z126" s="209"/>
      <c r="AA126" s="209"/>
      <c r="AB126" s="209"/>
      <c r="AC126" s="209"/>
      <c r="AD126" s="209"/>
      <c r="AE126" s="209"/>
      <c r="AF126" s="209"/>
      <c r="AG126" s="209" t="s">
        <v>136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ht="33.75" outlineLevel="1" x14ac:dyDescent="0.2">
      <c r="A127" s="216"/>
      <c r="B127" s="217"/>
      <c r="C127" s="248" t="s">
        <v>242</v>
      </c>
      <c r="D127" s="221"/>
      <c r="E127" s="222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138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 t="s">
        <v>243</v>
      </c>
      <c r="D128" s="221"/>
      <c r="E128" s="222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138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 t="s">
        <v>244</v>
      </c>
      <c r="D129" s="221"/>
      <c r="E129" s="222">
        <v>250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138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9"/>
      <c r="D130" s="238"/>
      <c r="E130" s="238"/>
      <c r="F130" s="238"/>
      <c r="G130" s="238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153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30">
        <v>20</v>
      </c>
      <c r="B131" s="231" t="s">
        <v>245</v>
      </c>
      <c r="C131" s="247" t="s">
        <v>246</v>
      </c>
      <c r="D131" s="232" t="s">
        <v>211</v>
      </c>
      <c r="E131" s="233">
        <v>10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0</v>
      </c>
      <c r="O131" s="235">
        <f>ROUND(E131*N131,2)</f>
        <v>0</v>
      </c>
      <c r="P131" s="235">
        <v>0</v>
      </c>
      <c r="Q131" s="235">
        <f>ROUND(E131*P131,2)</f>
        <v>0</v>
      </c>
      <c r="R131" s="235"/>
      <c r="S131" s="235" t="s">
        <v>133</v>
      </c>
      <c r="T131" s="236" t="s">
        <v>134</v>
      </c>
      <c r="U131" s="219">
        <v>0.02</v>
      </c>
      <c r="V131" s="219">
        <f>ROUND(E131*U131,2)</f>
        <v>0.2</v>
      </c>
      <c r="W131" s="219"/>
      <c r="X131" s="219" t="s">
        <v>135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136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 t="s">
        <v>243</v>
      </c>
      <c r="D132" s="221"/>
      <c r="E132" s="222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138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 t="s">
        <v>247</v>
      </c>
      <c r="D133" s="221"/>
      <c r="E133" s="222">
        <v>10</v>
      </c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138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9"/>
      <c r="D134" s="238"/>
      <c r="E134" s="238"/>
      <c r="F134" s="238"/>
      <c r="G134" s="238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153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30">
        <v>21</v>
      </c>
      <c r="B135" s="231" t="s">
        <v>248</v>
      </c>
      <c r="C135" s="247" t="s">
        <v>249</v>
      </c>
      <c r="D135" s="232" t="s">
        <v>156</v>
      </c>
      <c r="E135" s="233">
        <v>410.54719999999998</v>
      </c>
      <c r="F135" s="234"/>
      <c r="G135" s="235">
        <f>ROUND(E135*F135,2)</f>
        <v>0</v>
      </c>
      <c r="H135" s="234"/>
      <c r="I135" s="235">
        <f>ROUND(E135*H135,2)</f>
        <v>0</v>
      </c>
      <c r="J135" s="234"/>
      <c r="K135" s="235">
        <f>ROUND(E135*J135,2)</f>
        <v>0</v>
      </c>
      <c r="L135" s="235">
        <v>21</v>
      </c>
      <c r="M135" s="235">
        <f>G135*(1+L135/100)</f>
        <v>0</v>
      </c>
      <c r="N135" s="235">
        <v>0</v>
      </c>
      <c r="O135" s="235">
        <f>ROUND(E135*N135,2)</f>
        <v>0</v>
      </c>
      <c r="P135" s="235">
        <v>0</v>
      </c>
      <c r="Q135" s="235">
        <f>ROUND(E135*P135,2)</f>
        <v>0</v>
      </c>
      <c r="R135" s="235"/>
      <c r="S135" s="235" t="s">
        <v>133</v>
      </c>
      <c r="T135" s="236" t="s">
        <v>134</v>
      </c>
      <c r="U135" s="219">
        <v>0</v>
      </c>
      <c r="V135" s="219">
        <f>ROUND(E135*U135,2)</f>
        <v>0</v>
      </c>
      <c r="W135" s="219"/>
      <c r="X135" s="219" t="s">
        <v>135</v>
      </c>
      <c r="Y135" s="209"/>
      <c r="Z135" s="209"/>
      <c r="AA135" s="209"/>
      <c r="AB135" s="209"/>
      <c r="AC135" s="209"/>
      <c r="AD135" s="209"/>
      <c r="AE135" s="209"/>
      <c r="AF135" s="209"/>
      <c r="AG135" s="209" t="s">
        <v>136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16"/>
      <c r="B136" s="217"/>
      <c r="C136" s="248" t="s">
        <v>172</v>
      </c>
      <c r="D136" s="221"/>
      <c r="E136" s="222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09"/>
      <c r="Z136" s="209"/>
      <c r="AA136" s="209"/>
      <c r="AB136" s="209"/>
      <c r="AC136" s="209"/>
      <c r="AD136" s="209"/>
      <c r="AE136" s="209"/>
      <c r="AF136" s="209"/>
      <c r="AG136" s="209" t="s">
        <v>138</v>
      </c>
      <c r="AH136" s="209">
        <v>0</v>
      </c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 t="s">
        <v>226</v>
      </c>
      <c r="D137" s="221"/>
      <c r="E137" s="222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138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 t="s">
        <v>250</v>
      </c>
      <c r="D138" s="221"/>
      <c r="E138" s="222">
        <v>410.54719999999998</v>
      </c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138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9"/>
      <c r="D139" s="238"/>
      <c r="E139" s="238"/>
      <c r="F139" s="238"/>
      <c r="G139" s="238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153</v>
      </c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30">
        <v>22</v>
      </c>
      <c r="B140" s="231" t="s">
        <v>251</v>
      </c>
      <c r="C140" s="247" t="s">
        <v>252</v>
      </c>
      <c r="D140" s="232" t="s">
        <v>253</v>
      </c>
      <c r="E140" s="233">
        <v>100</v>
      </c>
      <c r="F140" s="234"/>
      <c r="G140" s="235">
        <f>ROUND(E140*F140,2)</f>
        <v>0</v>
      </c>
      <c r="H140" s="234"/>
      <c r="I140" s="235">
        <f>ROUND(E140*H140,2)</f>
        <v>0</v>
      </c>
      <c r="J140" s="234"/>
      <c r="K140" s="235">
        <f>ROUND(E140*J140,2)</f>
        <v>0</v>
      </c>
      <c r="L140" s="235">
        <v>21</v>
      </c>
      <c r="M140" s="235">
        <f>G140*(1+L140/100)</f>
        <v>0</v>
      </c>
      <c r="N140" s="235">
        <v>0</v>
      </c>
      <c r="O140" s="235">
        <f>ROUND(E140*N140,2)</f>
        <v>0</v>
      </c>
      <c r="P140" s="235">
        <v>0</v>
      </c>
      <c r="Q140" s="235">
        <f>ROUND(E140*P140,2)</f>
        <v>0</v>
      </c>
      <c r="R140" s="235"/>
      <c r="S140" s="235" t="s">
        <v>133</v>
      </c>
      <c r="T140" s="236" t="s">
        <v>134</v>
      </c>
      <c r="U140" s="219">
        <v>0</v>
      </c>
      <c r="V140" s="219">
        <f>ROUND(E140*U140,2)</f>
        <v>0</v>
      </c>
      <c r="W140" s="219"/>
      <c r="X140" s="219" t="s">
        <v>254</v>
      </c>
      <c r="Y140" s="209"/>
      <c r="Z140" s="209"/>
      <c r="AA140" s="209"/>
      <c r="AB140" s="209"/>
      <c r="AC140" s="209"/>
      <c r="AD140" s="209"/>
      <c r="AE140" s="209"/>
      <c r="AF140" s="209"/>
      <c r="AG140" s="209" t="s">
        <v>255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16"/>
      <c r="B141" s="217"/>
      <c r="C141" s="248" t="s">
        <v>256</v>
      </c>
      <c r="D141" s="221"/>
      <c r="E141" s="222">
        <v>100</v>
      </c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09"/>
      <c r="Z141" s="209"/>
      <c r="AA141" s="209"/>
      <c r="AB141" s="209"/>
      <c r="AC141" s="209"/>
      <c r="AD141" s="209"/>
      <c r="AE141" s="209"/>
      <c r="AF141" s="209"/>
      <c r="AG141" s="209" t="s">
        <v>138</v>
      </c>
      <c r="AH141" s="209">
        <v>0</v>
      </c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9"/>
      <c r="D142" s="238"/>
      <c r="E142" s="238"/>
      <c r="F142" s="238"/>
      <c r="G142" s="238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153</v>
      </c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30">
        <v>23</v>
      </c>
      <c r="B143" s="231" t="s">
        <v>257</v>
      </c>
      <c r="C143" s="247" t="s">
        <v>258</v>
      </c>
      <c r="D143" s="232" t="s">
        <v>259</v>
      </c>
      <c r="E143" s="233">
        <v>1</v>
      </c>
      <c r="F143" s="234"/>
      <c r="G143" s="235">
        <f>ROUND(E143*F143,2)</f>
        <v>0</v>
      </c>
      <c r="H143" s="234"/>
      <c r="I143" s="235">
        <f>ROUND(E143*H143,2)</f>
        <v>0</v>
      </c>
      <c r="J143" s="234"/>
      <c r="K143" s="235">
        <f>ROUND(E143*J143,2)</f>
        <v>0</v>
      </c>
      <c r="L143" s="235">
        <v>21</v>
      </c>
      <c r="M143" s="235">
        <f>G143*(1+L143/100)</f>
        <v>0</v>
      </c>
      <c r="N143" s="235">
        <v>0</v>
      </c>
      <c r="O143" s="235">
        <f>ROUND(E143*N143,2)</f>
        <v>0</v>
      </c>
      <c r="P143" s="235">
        <v>0</v>
      </c>
      <c r="Q143" s="235">
        <f>ROUND(E143*P143,2)</f>
        <v>0</v>
      </c>
      <c r="R143" s="235"/>
      <c r="S143" s="235" t="s">
        <v>133</v>
      </c>
      <c r="T143" s="236" t="s">
        <v>134</v>
      </c>
      <c r="U143" s="219">
        <v>0</v>
      </c>
      <c r="V143" s="219">
        <f>ROUND(E143*U143,2)</f>
        <v>0</v>
      </c>
      <c r="W143" s="219"/>
      <c r="X143" s="219" t="s">
        <v>254</v>
      </c>
      <c r="Y143" s="209"/>
      <c r="Z143" s="209"/>
      <c r="AA143" s="209"/>
      <c r="AB143" s="209"/>
      <c r="AC143" s="209"/>
      <c r="AD143" s="209"/>
      <c r="AE143" s="209"/>
      <c r="AF143" s="209"/>
      <c r="AG143" s="209" t="s">
        <v>255</v>
      </c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54"/>
      <c r="D144" s="244"/>
      <c r="E144" s="244"/>
      <c r="F144" s="244"/>
      <c r="G144" s="244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153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x14ac:dyDescent="0.2">
      <c r="A145" s="224" t="s">
        <v>130</v>
      </c>
      <c r="B145" s="225" t="s">
        <v>77</v>
      </c>
      <c r="C145" s="246" t="s">
        <v>78</v>
      </c>
      <c r="D145" s="226"/>
      <c r="E145" s="227"/>
      <c r="F145" s="228"/>
      <c r="G145" s="228">
        <f>SUMIF(AG146:AG264,"&lt;&gt;NOR",G146:G264)</f>
        <v>0</v>
      </c>
      <c r="H145" s="228"/>
      <c r="I145" s="228">
        <f>SUM(I146:I264)</f>
        <v>0</v>
      </c>
      <c r="J145" s="228"/>
      <c r="K145" s="228">
        <f>SUM(K146:K264)</f>
        <v>0</v>
      </c>
      <c r="L145" s="228"/>
      <c r="M145" s="228">
        <f>SUM(M146:M264)</f>
        <v>0</v>
      </c>
      <c r="N145" s="228"/>
      <c r="O145" s="228">
        <f>SUM(O146:O264)</f>
        <v>7.73</v>
      </c>
      <c r="P145" s="228"/>
      <c r="Q145" s="228">
        <f>SUM(Q146:Q264)</f>
        <v>260.23</v>
      </c>
      <c r="R145" s="228"/>
      <c r="S145" s="228"/>
      <c r="T145" s="229"/>
      <c r="U145" s="223"/>
      <c r="V145" s="223">
        <f>SUM(V146:V264)</f>
        <v>790.26</v>
      </c>
      <c r="W145" s="223"/>
      <c r="X145" s="223"/>
      <c r="AG145" t="s">
        <v>131</v>
      </c>
    </row>
    <row r="146" spans="1:60" ht="22.5" outlineLevel="1" x14ac:dyDescent="0.2">
      <c r="A146" s="230">
        <v>24</v>
      </c>
      <c r="B146" s="231" t="s">
        <v>260</v>
      </c>
      <c r="C146" s="247" t="s">
        <v>261</v>
      </c>
      <c r="D146" s="232" t="s">
        <v>262</v>
      </c>
      <c r="E146" s="233">
        <v>55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35">
        <v>0</v>
      </c>
      <c r="O146" s="235">
        <f>ROUND(E146*N146,2)</f>
        <v>0</v>
      </c>
      <c r="P146" s="235">
        <v>3.6999999999999998E-2</v>
      </c>
      <c r="Q146" s="235">
        <f>ROUND(E146*P146,2)</f>
        <v>2.04</v>
      </c>
      <c r="R146" s="235" t="s">
        <v>263</v>
      </c>
      <c r="S146" s="235" t="s">
        <v>178</v>
      </c>
      <c r="T146" s="236" t="s">
        <v>179</v>
      </c>
      <c r="U146" s="219">
        <v>0.55000000000000004</v>
      </c>
      <c r="V146" s="219">
        <f>ROUND(E146*U146,2)</f>
        <v>30.25</v>
      </c>
      <c r="W146" s="219"/>
      <c r="X146" s="219" t="s">
        <v>135</v>
      </c>
      <c r="Y146" s="209"/>
      <c r="Z146" s="209"/>
      <c r="AA146" s="209"/>
      <c r="AB146" s="209"/>
      <c r="AC146" s="209"/>
      <c r="AD146" s="209"/>
      <c r="AE146" s="209"/>
      <c r="AF146" s="209"/>
      <c r="AG146" s="209" t="s">
        <v>136</v>
      </c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 t="s">
        <v>264</v>
      </c>
      <c r="D147" s="221"/>
      <c r="E147" s="222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138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 t="s">
        <v>265</v>
      </c>
      <c r="D148" s="221"/>
      <c r="E148" s="222">
        <v>55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138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9"/>
      <c r="D149" s="238"/>
      <c r="E149" s="238"/>
      <c r="F149" s="238"/>
      <c r="G149" s="238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153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ht="33.75" outlineLevel="1" x14ac:dyDescent="0.2">
      <c r="A150" s="230">
        <v>25</v>
      </c>
      <c r="B150" s="231" t="s">
        <v>266</v>
      </c>
      <c r="C150" s="247" t="s">
        <v>267</v>
      </c>
      <c r="D150" s="232" t="s">
        <v>156</v>
      </c>
      <c r="E150" s="233">
        <v>862.33349999999996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5.0000000000000001E-3</v>
      </c>
      <c r="Q150" s="235">
        <f>ROUND(E150*P150,2)</f>
        <v>4.3099999999999996</v>
      </c>
      <c r="R150" s="235" t="s">
        <v>263</v>
      </c>
      <c r="S150" s="235" t="s">
        <v>178</v>
      </c>
      <c r="T150" s="236" t="s">
        <v>179</v>
      </c>
      <c r="U150" s="219">
        <v>0.02</v>
      </c>
      <c r="V150" s="219">
        <f>ROUND(E150*U150,2)</f>
        <v>17.25</v>
      </c>
      <c r="W150" s="219"/>
      <c r="X150" s="219" t="s">
        <v>135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136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 t="s">
        <v>197</v>
      </c>
      <c r="D151" s="221"/>
      <c r="E151" s="222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138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8" t="s">
        <v>198</v>
      </c>
      <c r="D152" s="221"/>
      <c r="E152" s="222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138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 t="s">
        <v>199</v>
      </c>
      <c r="D153" s="221"/>
      <c r="E153" s="222">
        <v>862.33349999999996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138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49"/>
      <c r="D154" s="238"/>
      <c r="E154" s="238"/>
      <c r="F154" s="238"/>
      <c r="G154" s="238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153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ht="22.5" outlineLevel="1" x14ac:dyDescent="0.2">
      <c r="A155" s="230">
        <v>26</v>
      </c>
      <c r="B155" s="231" t="s">
        <v>268</v>
      </c>
      <c r="C155" s="247" t="s">
        <v>269</v>
      </c>
      <c r="D155" s="232" t="s">
        <v>156</v>
      </c>
      <c r="E155" s="233">
        <v>863.33624999999995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0</v>
      </c>
      <c r="O155" s="235">
        <f>ROUND(E155*N155,2)</f>
        <v>0</v>
      </c>
      <c r="P155" s="235">
        <v>6.0000000000000001E-3</v>
      </c>
      <c r="Q155" s="235">
        <f>ROUND(E155*P155,2)</f>
        <v>5.18</v>
      </c>
      <c r="R155" s="235" t="s">
        <v>270</v>
      </c>
      <c r="S155" s="235" t="s">
        <v>178</v>
      </c>
      <c r="T155" s="236" t="s">
        <v>179</v>
      </c>
      <c r="U155" s="219">
        <v>0.05</v>
      </c>
      <c r="V155" s="219">
        <f>ROUND(E155*U155,2)</f>
        <v>43.17</v>
      </c>
      <c r="W155" s="219"/>
      <c r="X155" s="219" t="s">
        <v>135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136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48" t="s">
        <v>157</v>
      </c>
      <c r="D156" s="221"/>
      <c r="E156" s="222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138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 t="s">
        <v>158</v>
      </c>
      <c r="D157" s="221"/>
      <c r="E157" s="222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138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8" t="s">
        <v>271</v>
      </c>
      <c r="D158" s="221"/>
      <c r="E158" s="222">
        <v>94.893749999999997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138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8" t="s">
        <v>160</v>
      </c>
      <c r="D159" s="221"/>
      <c r="E159" s="222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138</v>
      </c>
      <c r="AH159" s="209">
        <v>0</v>
      </c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outlineLevel="1" x14ac:dyDescent="0.2">
      <c r="A160" s="216"/>
      <c r="B160" s="217"/>
      <c r="C160" s="248" t="s">
        <v>272</v>
      </c>
      <c r="D160" s="221"/>
      <c r="E160" s="222">
        <v>87.097499999999997</v>
      </c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09"/>
      <c r="Z160" s="209"/>
      <c r="AA160" s="209"/>
      <c r="AB160" s="209"/>
      <c r="AC160" s="209"/>
      <c r="AD160" s="209"/>
      <c r="AE160" s="209"/>
      <c r="AF160" s="209"/>
      <c r="AG160" s="209" t="s">
        <v>138</v>
      </c>
      <c r="AH160" s="209">
        <v>0</v>
      </c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spans="1:60" outlineLevel="1" x14ac:dyDescent="0.2">
      <c r="A161" s="216"/>
      <c r="B161" s="217"/>
      <c r="C161" s="248" t="s">
        <v>273</v>
      </c>
      <c r="D161" s="221"/>
      <c r="E161" s="222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09"/>
      <c r="Z161" s="209"/>
      <c r="AA161" s="209"/>
      <c r="AB161" s="209"/>
      <c r="AC161" s="209"/>
      <c r="AD161" s="209"/>
      <c r="AE161" s="209"/>
      <c r="AF161" s="209"/>
      <c r="AG161" s="209" t="s">
        <v>138</v>
      </c>
      <c r="AH161" s="209">
        <v>0</v>
      </c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8" t="s">
        <v>274</v>
      </c>
      <c r="D162" s="221"/>
      <c r="E162" s="222">
        <v>232.3125</v>
      </c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138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 t="s">
        <v>275</v>
      </c>
      <c r="D163" s="221"/>
      <c r="E163" s="222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138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 t="s">
        <v>276</v>
      </c>
      <c r="D164" s="221"/>
      <c r="E164" s="222">
        <v>449.03250000000003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138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9"/>
      <c r="D165" s="238"/>
      <c r="E165" s="238"/>
      <c r="F165" s="238"/>
      <c r="G165" s="238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153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ht="22.5" outlineLevel="1" x14ac:dyDescent="0.2">
      <c r="A166" s="230">
        <v>27</v>
      </c>
      <c r="B166" s="231" t="s">
        <v>277</v>
      </c>
      <c r="C166" s="247" t="s">
        <v>278</v>
      </c>
      <c r="D166" s="232" t="s">
        <v>156</v>
      </c>
      <c r="E166" s="233">
        <v>863.33624999999995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 t="s">
        <v>270</v>
      </c>
      <c r="S166" s="235" t="s">
        <v>178</v>
      </c>
      <c r="T166" s="236" t="s">
        <v>179</v>
      </c>
      <c r="U166" s="219">
        <v>7.0000000000000001E-3</v>
      </c>
      <c r="V166" s="219">
        <f>ROUND(E166*U166,2)</f>
        <v>6.04</v>
      </c>
      <c r="W166" s="219"/>
      <c r="X166" s="219" t="s">
        <v>135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136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outlineLevel="1" x14ac:dyDescent="0.2">
      <c r="A167" s="216"/>
      <c r="B167" s="217"/>
      <c r="C167" s="248" t="s">
        <v>157</v>
      </c>
      <c r="D167" s="221"/>
      <c r="E167" s="222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138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 t="s">
        <v>158</v>
      </c>
      <c r="D168" s="221"/>
      <c r="E168" s="222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138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8" t="s">
        <v>271</v>
      </c>
      <c r="D169" s="221"/>
      <c r="E169" s="222">
        <v>94.893749999999997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138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8" t="s">
        <v>160</v>
      </c>
      <c r="D170" s="221"/>
      <c r="E170" s="222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138</v>
      </c>
      <c r="AH170" s="209">
        <v>0</v>
      </c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16"/>
      <c r="B171" s="217"/>
      <c r="C171" s="248" t="s">
        <v>272</v>
      </c>
      <c r="D171" s="221"/>
      <c r="E171" s="222">
        <v>87.097499999999997</v>
      </c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09"/>
      <c r="Z171" s="209"/>
      <c r="AA171" s="209"/>
      <c r="AB171" s="209"/>
      <c r="AC171" s="209"/>
      <c r="AD171" s="209"/>
      <c r="AE171" s="209"/>
      <c r="AF171" s="209"/>
      <c r="AG171" s="209" t="s">
        <v>138</v>
      </c>
      <c r="AH171" s="209">
        <v>0</v>
      </c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8" t="s">
        <v>273</v>
      </c>
      <c r="D172" s="221"/>
      <c r="E172" s="222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138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8" t="s">
        <v>274</v>
      </c>
      <c r="D173" s="221"/>
      <c r="E173" s="222">
        <v>232.3125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138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48" t="s">
        <v>275</v>
      </c>
      <c r="D174" s="221"/>
      <c r="E174" s="222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138</v>
      </c>
      <c r="AH174" s="209">
        <v>0</v>
      </c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16"/>
      <c r="B175" s="217"/>
      <c r="C175" s="248" t="s">
        <v>276</v>
      </c>
      <c r="D175" s="221"/>
      <c r="E175" s="222">
        <v>449.03250000000003</v>
      </c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09"/>
      <c r="Z175" s="209"/>
      <c r="AA175" s="209"/>
      <c r="AB175" s="209"/>
      <c r="AC175" s="209"/>
      <c r="AD175" s="209"/>
      <c r="AE175" s="209"/>
      <c r="AF175" s="209"/>
      <c r="AG175" s="209" t="s">
        <v>138</v>
      </c>
      <c r="AH175" s="209">
        <v>0</v>
      </c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9"/>
      <c r="D176" s="238"/>
      <c r="E176" s="238"/>
      <c r="F176" s="238"/>
      <c r="G176" s="238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153</v>
      </c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ht="22.5" outlineLevel="1" x14ac:dyDescent="0.2">
      <c r="A177" s="230">
        <v>28</v>
      </c>
      <c r="B177" s="231" t="s">
        <v>279</v>
      </c>
      <c r="C177" s="247" t="s">
        <v>280</v>
      </c>
      <c r="D177" s="232" t="s">
        <v>156</v>
      </c>
      <c r="E177" s="233">
        <v>863.33624999999995</v>
      </c>
      <c r="F177" s="234"/>
      <c r="G177" s="235">
        <f>ROUND(E177*F177,2)</f>
        <v>0</v>
      </c>
      <c r="H177" s="234"/>
      <c r="I177" s="235">
        <f>ROUND(E177*H177,2)</f>
        <v>0</v>
      </c>
      <c r="J177" s="234"/>
      <c r="K177" s="235">
        <f>ROUND(E177*J177,2)</f>
        <v>0</v>
      </c>
      <c r="L177" s="235">
        <v>21</v>
      </c>
      <c r="M177" s="235">
        <f>G177*(1+L177/100)</f>
        <v>0</v>
      </c>
      <c r="N177" s="235">
        <v>0</v>
      </c>
      <c r="O177" s="235">
        <f>ROUND(E177*N177,2)</f>
        <v>0</v>
      </c>
      <c r="P177" s="235">
        <v>1.4999999999999999E-2</v>
      </c>
      <c r="Q177" s="235">
        <f>ROUND(E177*P177,2)</f>
        <v>12.95</v>
      </c>
      <c r="R177" s="235" t="s">
        <v>281</v>
      </c>
      <c r="S177" s="235" t="s">
        <v>178</v>
      </c>
      <c r="T177" s="236" t="s">
        <v>179</v>
      </c>
      <c r="U177" s="219">
        <v>0.09</v>
      </c>
      <c r="V177" s="219">
        <f>ROUND(E177*U177,2)</f>
        <v>77.7</v>
      </c>
      <c r="W177" s="219"/>
      <c r="X177" s="219" t="s">
        <v>135</v>
      </c>
      <c r="Y177" s="209"/>
      <c r="Z177" s="209"/>
      <c r="AA177" s="209"/>
      <c r="AB177" s="209"/>
      <c r="AC177" s="209"/>
      <c r="AD177" s="209"/>
      <c r="AE177" s="209"/>
      <c r="AF177" s="209"/>
      <c r="AG177" s="209" t="s">
        <v>136</v>
      </c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8" t="s">
        <v>157</v>
      </c>
      <c r="D178" s="221"/>
      <c r="E178" s="222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138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8" t="s">
        <v>158</v>
      </c>
      <c r="D179" s="221"/>
      <c r="E179" s="222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138</v>
      </c>
      <c r="AH179" s="209">
        <v>0</v>
      </c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16"/>
      <c r="B180" s="217"/>
      <c r="C180" s="248" t="s">
        <v>271</v>
      </c>
      <c r="D180" s="221"/>
      <c r="E180" s="222">
        <v>94.893749999999997</v>
      </c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09"/>
      <c r="Z180" s="209"/>
      <c r="AA180" s="209"/>
      <c r="AB180" s="209"/>
      <c r="AC180" s="209"/>
      <c r="AD180" s="209"/>
      <c r="AE180" s="209"/>
      <c r="AF180" s="209"/>
      <c r="AG180" s="209" t="s">
        <v>138</v>
      </c>
      <c r="AH180" s="209">
        <v>0</v>
      </c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8" t="s">
        <v>160</v>
      </c>
      <c r="D181" s="221"/>
      <c r="E181" s="222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138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8" t="s">
        <v>272</v>
      </c>
      <c r="D182" s="221"/>
      <c r="E182" s="222">
        <v>87.097499999999997</v>
      </c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138</v>
      </c>
      <c r="AH182" s="209">
        <v>0</v>
      </c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16"/>
      <c r="B183" s="217"/>
      <c r="C183" s="248" t="s">
        <v>273</v>
      </c>
      <c r="D183" s="221"/>
      <c r="E183" s="222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09"/>
      <c r="Z183" s="209"/>
      <c r="AA183" s="209"/>
      <c r="AB183" s="209"/>
      <c r="AC183" s="209"/>
      <c r="AD183" s="209"/>
      <c r="AE183" s="209"/>
      <c r="AF183" s="209"/>
      <c r="AG183" s="209" t="s">
        <v>138</v>
      </c>
      <c r="AH183" s="209">
        <v>0</v>
      </c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48" t="s">
        <v>274</v>
      </c>
      <c r="D184" s="221"/>
      <c r="E184" s="222">
        <v>232.3125</v>
      </c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138</v>
      </c>
      <c r="AH184" s="209">
        <v>0</v>
      </c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outlineLevel="1" x14ac:dyDescent="0.2">
      <c r="A185" s="216"/>
      <c r="B185" s="217"/>
      <c r="C185" s="248" t="s">
        <v>275</v>
      </c>
      <c r="D185" s="221"/>
      <c r="E185" s="222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09"/>
      <c r="Z185" s="209"/>
      <c r="AA185" s="209"/>
      <c r="AB185" s="209"/>
      <c r="AC185" s="209"/>
      <c r="AD185" s="209"/>
      <c r="AE185" s="209"/>
      <c r="AF185" s="209"/>
      <c r="AG185" s="209" t="s">
        <v>138</v>
      </c>
      <c r="AH185" s="209">
        <v>0</v>
      </c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spans="1:60" outlineLevel="1" x14ac:dyDescent="0.2">
      <c r="A186" s="216"/>
      <c r="B186" s="217"/>
      <c r="C186" s="248" t="s">
        <v>276</v>
      </c>
      <c r="D186" s="221"/>
      <c r="E186" s="222">
        <v>449.03250000000003</v>
      </c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09"/>
      <c r="Z186" s="209"/>
      <c r="AA186" s="209"/>
      <c r="AB186" s="209"/>
      <c r="AC186" s="209"/>
      <c r="AD186" s="209"/>
      <c r="AE186" s="209"/>
      <c r="AF186" s="209"/>
      <c r="AG186" s="209" t="s">
        <v>138</v>
      </c>
      <c r="AH186" s="209">
        <v>0</v>
      </c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outlineLevel="1" x14ac:dyDescent="0.2">
      <c r="A187" s="216"/>
      <c r="B187" s="217"/>
      <c r="C187" s="249"/>
      <c r="D187" s="238"/>
      <c r="E187" s="238"/>
      <c r="F187" s="238"/>
      <c r="G187" s="238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153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spans="1:60" ht="22.5" outlineLevel="1" x14ac:dyDescent="0.2">
      <c r="A188" s="230">
        <v>29</v>
      </c>
      <c r="B188" s="231" t="s">
        <v>282</v>
      </c>
      <c r="C188" s="247" t="s">
        <v>283</v>
      </c>
      <c r="D188" s="232" t="s">
        <v>156</v>
      </c>
      <c r="E188" s="233">
        <v>863.33624999999995</v>
      </c>
      <c r="F188" s="234"/>
      <c r="G188" s="235">
        <f>ROUND(E188*F188,2)</f>
        <v>0</v>
      </c>
      <c r="H188" s="234"/>
      <c r="I188" s="235">
        <f>ROUND(E188*H188,2)</f>
        <v>0</v>
      </c>
      <c r="J188" s="234"/>
      <c r="K188" s="235">
        <f>ROUND(E188*J188,2)</f>
        <v>0</v>
      </c>
      <c r="L188" s="235">
        <v>21</v>
      </c>
      <c r="M188" s="235">
        <f>G188*(1+L188/100)</f>
        <v>0</v>
      </c>
      <c r="N188" s="235">
        <v>0</v>
      </c>
      <c r="O188" s="235">
        <f>ROUND(E188*N188,2)</f>
        <v>0</v>
      </c>
      <c r="P188" s="235">
        <v>5.0000000000000001E-3</v>
      </c>
      <c r="Q188" s="235">
        <f>ROUND(E188*P188,2)</f>
        <v>4.32</v>
      </c>
      <c r="R188" s="235" t="s">
        <v>281</v>
      </c>
      <c r="S188" s="235" t="s">
        <v>178</v>
      </c>
      <c r="T188" s="236" t="s">
        <v>179</v>
      </c>
      <c r="U188" s="219">
        <v>0.05</v>
      </c>
      <c r="V188" s="219">
        <f>ROUND(E188*U188,2)</f>
        <v>43.17</v>
      </c>
      <c r="W188" s="219"/>
      <c r="X188" s="219" t="s">
        <v>135</v>
      </c>
      <c r="Y188" s="209"/>
      <c r="Z188" s="209"/>
      <c r="AA188" s="209"/>
      <c r="AB188" s="209"/>
      <c r="AC188" s="209"/>
      <c r="AD188" s="209"/>
      <c r="AE188" s="209"/>
      <c r="AF188" s="209"/>
      <c r="AG188" s="209" t="s">
        <v>136</v>
      </c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8" t="s">
        <v>157</v>
      </c>
      <c r="D189" s="221"/>
      <c r="E189" s="222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138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 t="s">
        <v>158</v>
      </c>
      <c r="D190" s="221"/>
      <c r="E190" s="222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138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8" t="s">
        <v>271</v>
      </c>
      <c r="D191" s="221"/>
      <c r="E191" s="222">
        <v>94.893749999999997</v>
      </c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138</v>
      </c>
      <c r="AH191" s="209">
        <v>0</v>
      </c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16"/>
      <c r="B192" s="217"/>
      <c r="C192" s="248" t="s">
        <v>160</v>
      </c>
      <c r="D192" s="221"/>
      <c r="E192" s="222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09"/>
      <c r="Z192" s="209"/>
      <c r="AA192" s="209"/>
      <c r="AB192" s="209"/>
      <c r="AC192" s="209"/>
      <c r="AD192" s="209"/>
      <c r="AE192" s="209"/>
      <c r="AF192" s="209"/>
      <c r="AG192" s="209" t="s">
        <v>138</v>
      </c>
      <c r="AH192" s="209">
        <v>0</v>
      </c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48" t="s">
        <v>272</v>
      </c>
      <c r="D193" s="221"/>
      <c r="E193" s="222">
        <v>87.097499999999997</v>
      </c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138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 t="s">
        <v>273</v>
      </c>
      <c r="D194" s="221"/>
      <c r="E194" s="222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138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48" t="s">
        <v>274</v>
      </c>
      <c r="D195" s="221"/>
      <c r="E195" s="222">
        <v>232.3125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138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 t="s">
        <v>275</v>
      </c>
      <c r="D196" s="221"/>
      <c r="E196" s="222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138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48" t="s">
        <v>276</v>
      </c>
      <c r="D197" s="221"/>
      <c r="E197" s="222">
        <v>449.03250000000003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138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9"/>
      <c r="D198" s="238"/>
      <c r="E198" s="238"/>
      <c r="F198" s="238"/>
      <c r="G198" s="238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153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outlineLevel="1" x14ac:dyDescent="0.2">
      <c r="A199" s="230">
        <v>30</v>
      </c>
      <c r="B199" s="231" t="s">
        <v>284</v>
      </c>
      <c r="C199" s="247" t="s">
        <v>285</v>
      </c>
      <c r="D199" s="232" t="s">
        <v>156</v>
      </c>
      <c r="E199" s="233">
        <v>863.33624999999995</v>
      </c>
      <c r="F199" s="234"/>
      <c r="G199" s="235">
        <f>ROUND(E199*F199,2)</f>
        <v>0</v>
      </c>
      <c r="H199" s="234"/>
      <c r="I199" s="235">
        <f>ROUND(E199*H199,2)</f>
        <v>0</v>
      </c>
      <c r="J199" s="234"/>
      <c r="K199" s="235">
        <f>ROUND(E199*J199,2)</f>
        <v>0</v>
      </c>
      <c r="L199" s="235">
        <v>21</v>
      </c>
      <c r="M199" s="235">
        <f>G199*(1+L199/100)</f>
        <v>0</v>
      </c>
      <c r="N199" s="235">
        <v>0</v>
      </c>
      <c r="O199" s="235">
        <f>ROUND(E199*N199,2)</f>
        <v>0</v>
      </c>
      <c r="P199" s="235">
        <v>1.7999999999999999E-2</v>
      </c>
      <c r="Q199" s="235">
        <f>ROUND(E199*P199,2)</f>
        <v>15.54</v>
      </c>
      <c r="R199" s="235" t="s">
        <v>286</v>
      </c>
      <c r="S199" s="235" t="s">
        <v>178</v>
      </c>
      <c r="T199" s="236" t="s">
        <v>179</v>
      </c>
      <c r="U199" s="219">
        <v>0.33</v>
      </c>
      <c r="V199" s="219">
        <f>ROUND(E199*U199,2)</f>
        <v>284.89999999999998</v>
      </c>
      <c r="W199" s="219"/>
      <c r="X199" s="219" t="s">
        <v>135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136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48" t="s">
        <v>157</v>
      </c>
      <c r="D200" s="221"/>
      <c r="E200" s="222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138</v>
      </c>
      <c r="AH200" s="209">
        <v>0</v>
      </c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48" t="s">
        <v>158</v>
      </c>
      <c r="D201" s="221"/>
      <c r="E201" s="222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138</v>
      </c>
      <c r="AH201" s="209">
        <v>0</v>
      </c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 t="s">
        <v>271</v>
      </c>
      <c r="D202" s="221"/>
      <c r="E202" s="222">
        <v>94.893749999999997</v>
      </c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138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48" t="s">
        <v>160</v>
      </c>
      <c r="D203" s="221"/>
      <c r="E203" s="222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138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 t="s">
        <v>272</v>
      </c>
      <c r="D204" s="221"/>
      <c r="E204" s="222">
        <v>87.097499999999997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138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48" t="s">
        <v>273</v>
      </c>
      <c r="D205" s="221"/>
      <c r="E205" s="222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138</v>
      </c>
      <c r="AH205" s="209">
        <v>0</v>
      </c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outlineLevel="1" x14ac:dyDescent="0.2">
      <c r="A206" s="216"/>
      <c r="B206" s="217"/>
      <c r="C206" s="248" t="s">
        <v>274</v>
      </c>
      <c r="D206" s="221"/>
      <c r="E206" s="222">
        <v>232.3125</v>
      </c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09"/>
      <c r="Z206" s="209"/>
      <c r="AA206" s="209"/>
      <c r="AB206" s="209"/>
      <c r="AC206" s="209"/>
      <c r="AD206" s="209"/>
      <c r="AE206" s="209"/>
      <c r="AF206" s="209"/>
      <c r="AG206" s="209" t="s">
        <v>138</v>
      </c>
      <c r="AH206" s="209">
        <v>0</v>
      </c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48" t="s">
        <v>275</v>
      </c>
      <c r="D207" s="221"/>
      <c r="E207" s="222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138</v>
      </c>
      <c r="AH207" s="209">
        <v>0</v>
      </c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48" t="s">
        <v>276</v>
      </c>
      <c r="D208" s="221"/>
      <c r="E208" s="222">
        <v>449.03250000000003</v>
      </c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138</v>
      </c>
      <c r="AH208" s="209">
        <v>0</v>
      </c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49"/>
      <c r="D209" s="238"/>
      <c r="E209" s="238"/>
      <c r="F209" s="238"/>
      <c r="G209" s="238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153</v>
      </c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30">
        <v>31</v>
      </c>
      <c r="B210" s="231" t="s">
        <v>287</v>
      </c>
      <c r="C210" s="247" t="s">
        <v>288</v>
      </c>
      <c r="D210" s="232" t="s">
        <v>289</v>
      </c>
      <c r="E210" s="233">
        <v>1</v>
      </c>
      <c r="F210" s="234"/>
      <c r="G210" s="235">
        <f>ROUND(E210*F210,2)</f>
        <v>0</v>
      </c>
      <c r="H210" s="234"/>
      <c r="I210" s="235">
        <f>ROUND(E210*H210,2)</f>
        <v>0</v>
      </c>
      <c r="J210" s="234"/>
      <c r="K210" s="235">
        <f>ROUND(E210*J210,2)</f>
        <v>0</v>
      </c>
      <c r="L210" s="235">
        <v>21</v>
      </c>
      <c r="M210" s="235">
        <f>G210*(1+L210/100)</f>
        <v>0</v>
      </c>
      <c r="N210" s="235">
        <v>0</v>
      </c>
      <c r="O210" s="235">
        <f>ROUND(E210*N210,2)</f>
        <v>0</v>
      </c>
      <c r="P210" s="235">
        <v>5.5E-2</v>
      </c>
      <c r="Q210" s="235">
        <f>ROUND(E210*P210,2)</f>
        <v>0.06</v>
      </c>
      <c r="R210" s="235"/>
      <c r="S210" s="235" t="s">
        <v>133</v>
      </c>
      <c r="T210" s="236" t="s">
        <v>134</v>
      </c>
      <c r="U210" s="219">
        <v>0.51</v>
      </c>
      <c r="V210" s="219">
        <f>ROUND(E210*U210,2)</f>
        <v>0.51</v>
      </c>
      <c r="W210" s="219"/>
      <c r="X210" s="219" t="s">
        <v>135</v>
      </c>
      <c r="Y210" s="209"/>
      <c r="Z210" s="209"/>
      <c r="AA210" s="209"/>
      <c r="AB210" s="209"/>
      <c r="AC210" s="209"/>
      <c r="AD210" s="209"/>
      <c r="AE210" s="209"/>
      <c r="AF210" s="209"/>
      <c r="AG210" s="209" t="s">
        <v>136</v>
      </c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54"/>
      <c r="D211" s="244"/>
      <c r="E211" s="244"/>
      <c r="F211" s="244"/>
      <c r="G211" s="244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153</v>
      </c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ht="22.5" outlineLevel="1" x14ac:dyDescent="0.2">
      <c r="A212" s="230">
        <v>32</v>
      </c>
      <c r="B212" s="231" t="s">
        <v>290</v>
      </c>
      <c r="C212" s="247" t="s">
        <v>291</v>
      </c>
      <c r="D212" s="232" t="s">
        <v>292</v>
      </c>
      <c r="E212" s="233">
        <v>202.3</v>
      </c>
      <c r="F212" s="234"/>
      <c r="G212" s="235">
        <f>ROUND(E212*F212,2)</f>
        <v>0</v>
      </c>
      <c r="H212" s="234"/>
      <c r="I212" s="235">
        <f>ROUND(E212*H212,2)</f>
        <v>0</v>
      </c>
      <c r="J212" s="234"/>
      <c r="K212" s="235">
        <f>ROUND(E212*J212,2)</f>
        <v>0</v>
      </c>
      <c r="L212" s="235">
        <v>21</v>
      </c>
      <c r="M212" s="235">
        <f>G212*(1+L212/100)</f>
        <v>0</v>
      </c>
      <c r="N212" s="235">
        <v>3.8210000000000001E-2</v>
      </c>
      <c r="O212" s="235">
        <f>ROUND(E212*N212,2)</f>
        <v>7.73</v>
      </c>
      <c r="P212" s="235">
        <v>0</v>
      </c>
      <c r="Q212" s="235">
        <f>ROUND(E212*P212,2)</f>
        <v>0</v>
      </c>
      <c r="R212" s="235"/>
      <c r="S212" s="235" t="s">
        <v>133</v>
      </c>
      <c r="T212" s="236" t="s">
        <v>134</v>
      </c>
      <c r="U212" s="219">
        <v>1.42</v>
      </c>
      <c r="V212" s="219">
        <f>ROUND(E212*U212,2)</f>
        <v>287.27</v>
      </c>
      <c r="W212" s="219"/>
      <c r="X212" s="219" t="s">
        <v>135</v>
      </c>
      <c r="Y212" s="209"/>
      <c r="Z212" s="209"/>
      <c r="AA212" s="209"/>
      <c r="AB212" s="209"/>
      <c r="AC212" s="209"/>
      <c r="AD212" s="209"/>
      <c r="AE212" s="209"/>
      <c r="AF212" s="209"/>
      <c r="AG212" s="209" t="s">
        <v>136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outlineLevel="1" x14ac:dyDescent="0.2">
      <c r="A213" s="216"/>
      <c r="B213" s="217"/>
      <c r="C213" s="248" t="s">
        <v>293</v>
      </c>
      <c r="D213" s="221"/>
      <c r="E213" s="222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09"/>
      <c r="Z213" s="209"/>
      <c r="AA213" s="209"/>
      <c r="AB213" s="209"/>
      <c r="AC213" s="209"/>
      <c r="AD213" s="209"/>
      <c r="AE213" s="209"/>
      <c r="AF213" s="209"/>
      <c r="AG213" s="209" t="s">
        <v>138</v>
      </c>
      <c r="AH213" s="209">
        <v>0</v>
      </c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48" t="s">
        <v>294</v>
      </c>
      <c r="D214" s="221"/>
      <c r="E214" s="222">
        <v>146.30000000000001</v>
      </c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138</v>
      </c>
      <c r="AH214" s="209">
        <v>0</v>
      </c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48" t="s">
        <v>295</v>
      </c>
      <c r="D215" s="221"/>
      <c r="E215" s="222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138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48" t="s">
        <v>296</v>
      </c>
      <c r="D216" s="221"/>
      <c r="E216" s="222">
        <v>56</v>
      </c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138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49"/>
      <c r="D217" s="238"/>
      <c r="E217" s="238"/>
      <c r="F217" s="238"/>
      <c r="G217" s="238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153</v>
      </c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30">
        <v>33</v>
      </c>
      <c r="B218" s="231" t="s">
        <v>297</v>
      </c>
      <c r="C218" s="247" t="s">
        <v>298</v>
      </c>
      <c r="D218" s="232" t="s">
        <v>170</v>
      </c>
      <c r="E218" s="233">
        <v>205.27359999999999</v>
      </c>
      <c r="F218" s="234"/>
      <c r="G218" s="235">
        <f>ROUND(E218*F218,2)</f>
        <v>0</v>
      </c>
      <c r="H218" s="234"/>
      <c r="I218" s="235">
        <f>ROUND(E218*H218,2)</f>
        <v>0</v>
      </c>
      <c r="J218" s="234"/>
      <c r="K218" s="235">
        <f>ROUND(E218*J218,2)</f>
        <v>0</v>
      </c>
      <c r="L218" s="235">
        <v>21</v>
      </c>
      <c r="M218" s="235">
        <f>G218*(1+L218/100)</f>
        <v>0</v>
      </c>
      <c r="N218" s="235">
        <v>0</v>
      </c>
      <c r="O218" s="235">
        <f>ROUND(E218*N218,2)</f>
        <v>0</v>
      </c>
      <c r="P218" s="235">
        <v>0</v>
      </c>
      <c r="Q218" s="235">
        <f>ROUND(E218*P218,2)</f>
        <v>0</v>
      </c>
      <c r="R218" s="235"/>
      <c r="S218" s="235" t="s">
        <v>133</v>
      </c>
      <c r="T218" s="236" t="s">
        <v>134</v>
      </c>
      <c r="U218" s="219">
        <v>0</v>
      </c>
      <c r="V218" s="219">
        <f>ROUND(E218*U218,2)</f>
        <v>0</v>
      </c>
      <c r="W218" s="219"/>
      <c r="X218" s="219" t="s">
        <v>135</v>
      </c>
      <c r="Y218" s="209"/>
      <c r="Z218" s="209"/>
      <c r="AA218" s="209"/>
      <c r="AB218" s="209"/>
      <c r="AC218" s="209"/>
      <c r="AD218" s="209"/>
      <c r="AE218" s="209"/>
      <c r="AF218" s="209"/>
      <c r="AG218" s="209" t="s">
        <v>136</v>
      </c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48" t="s">
        <v>299</v>
      </c>
      <c r="D219" s="221"/>
      <c r="E219" s="222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138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48" t="s">
        <v>300</v>
      </c>
      <c r="D220" s="221"/>
      <c r="E220" s="222">
        <v>0.76800000000000002</v>
      </c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138</v>
      </c>
      <c r="AH220" s="209">
        <v>0</v>
      </c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outlineLevel="1" x14ac:dyDescent="0.2">
      <c r="A221" s="216"/>
      <c r="B221" s="217"/>
      <c r="C221" s="248" t="s">
        <v>301</v>
      </c>
      <c r="D221" s="221"/>
      <c r="E221" s="222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09"/>
      <c r="Z221" s="209"/>
      <c r="AA221" s="209"/>
      <c r="AB221" s="209"/>
      <c r="AC221" s="209"/>
      <c r="AD221" s="209"/>
      <c r="AE221" s="209"/>
      <c r="AF221" s="209"/>
      <c r="AG221" s="209" t="s">
        <v>138</v>
      </c>
      <c r="AH221" s="209">
        <v>0</v>
      </c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48" t="s">
        <v>302</v>
      </c>
      <c r="D222" s="221"/>
      <c r="E222" s="222">
        <v>12.096</v>
      </c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138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48" t="s">
        <v>303</v>
      </c>
      <c r="D223" s="221"/>
      <c r="E223" s="222">
        <v>8.3160000000000007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138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48" t="s">
        <v>304</v>
      </c>
      <c r="D224" s="221"/>
      <c r="E224" s="222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138</v>
      </c>
      <c r="AH224" s="209">
        <v>0</v>
      </c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outlineLevel="1" x14ac:dyDescent="0.2">
      <c r="A225" s="216"/>
      <c r="B225" s="217"/>
      <c r="C225" s="248" t="s">
        <v>305</v>
      </c>
      <c r="D225" s="221"/>
      <c r="E225" s="222">
        <v>32.234999999999999</v>
      </c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09"/>
      <c r="Z225" s="209"/>
      <c r="AA225" s="209"/>
      <c r="AB225" s="209"/>
      <c r="AC225" s="209"/>
      <c r="AD225" s="209"/>
      <c r="AE225" s="209"/>
      <c r="AF225" s="209"/>
      <c r="AG225" s="209" t="s">
        <v>138</v>
      </c>
      <c r="AH225" s="209">
        <v>0</v>
      </c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48" t="s">
        <v>306</v>
      </c>
      <c r="D226" s="221"/>
      <c r="E226" s="222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138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48" t="s">
        <v>307</v>
      </c>
      <c r="D227" s="221"/>
      <c r="E227" s="222">
        <v>45.57</v>
      </c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138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48" t="s">
        <v>308</v>
      </c>
      <c r="D228" s="221"/>
      <c r="E228" s="222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138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48" t="s">
        <v>309</v>
      </c>
      <c r="D229" s="221"/>
      <c r="E229" s="222">
        <v>35.909999999999997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138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48" t="s">
        <v>310</v>
      </c>
      <c r="D230" s="221"/>
      <c r="E230" s="222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138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48" t="s">
        <v>311</v>
      </c>
      <c r="D231" s="221"/>
      <c r="E231" s="222">
        <v>30.855</v>
      </c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138</v>
      </c>
      <c r="AH231" s="209">
        <v>0</v>
      </c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16"/>
      <c r="B232" s="217"/>
      <c r="C232" s="248" t="s">
        <v>312</v>
      </c>
      <c r="D232" s="221"/>
      <c r="E232" s="222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09"/>
      <c r="Z232" s="209"/>
      <c r="AA232" s="209"/>
      <c r="AB232" s="209"/>
      <c r="AC232" s="209"/>
      <c r="AD232" s="209"/>
      <c r="AE232" s="209"/>
      <c r="AF232" s="209"/>
      <c r="AG232" s="209" t="s">
        <v>138</v>
      </c>
      <c r="AH232" s="209">
        <v>0</v>
      </c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48" t="s">
        <v>313</v>
      </c>
      <c r="D233" s="221"/>
      <c r="E233" s="222">
        <v>22.078600000000002</v>
      </c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138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48" t="s">
        <v>314</v>
      </c>
      <c r="D234" s="221"/>
      <c r="E234" s="222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138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48" t="s">
        <v>315</v>
      </c>
      <c r="D235" s="221"/>
      <c r="E235" s="222">
        <v>13.5075</v>
      </c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138</v>
      </c>
      <c r="AH235" s="209">
        <v>0</v>
      </c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16"/>
      <c r="B236" s="217"/>
      <c r="C236" s="248" t="s">
        <v>316</v>
      </c>
      <c r="D236" s="221"/>
      <c r="E236" s="222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09"/>
      <c r="Z236" s="209"/>
      <c r="AA236" s="209"/>
      <c r="AB236" s="209"/>
      <c r="AC236" s="209"/>
      <c r="AD236" s="209"/>
      <c r="AE236" s="209"/>
      <c r="AF236" s="209"/>
      <c r="AG236" s="209" t="s">
        <v>138</v>
      </c>
      <c r="AH236" s="209">
        <v>0</v>
      </c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48" t="s">
        <v>317</v>
      </c>
      <c r="D237" s="221"/>
      <c r="E237" s="222">
        <v>3.9375</v>
      </c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138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49"/>
      <c r="D238" s="238"/>
      <c r="E238" s="238"/>
      <c r="F238" s="238"/>
      <c r="G238" s="238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153</v>
      </c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30">
        <v>34</v>
      </c>
      <c r="B239" s="231" t="s">
        <v>318</v>
      </c>
      <c r="C239" s="247" t="s">
        <v>319</v>
      </c>
      <c r="D239" s="232" t="s">
        <v>320</v>
      </c>
      <c r="E239" s="233">
        <v>9.85</v>
      </c>
      <c r="F239" s="234"/>
      <c r="G239" s="235">
        <f>ROUND(E239*F239,2)</f>
        <v>0</v>
      </c>
      <c r="H239" s="234"/>
      <c r="I239" s="235">
        <f>ROUND(E239*H239,2)</f>
        <v>0</v>
      </c>
      <c r="J239" s="234"/>
      <c r="K239" s="235">
        <f>ROUND(E239*J239,2)</f>
        <v>0</v>
      </c>
      <c r="L239" s="235">
        <v>21</v>
      </c>
      <c r="M239" s="235">
        <f>G239*(1+L239/100)</f>
        <v>0</v>
      </c>
      <c r="N239" s="235">
        <v>0</v>
      </c>
      <c r="O239" s="235">
        <f>ROUND(E239*N239,2)</f>
        <v>0</v>
      </c>
      <c r="P239" s="235">
        <v>0</v>
      </c>
      <c r="Q239" s="235">
        <f>ROUND(E239*P239,2)</f>
        <v>0</v>
      </c>
      <c r="R239" s="235"/>
      <c r="S239" s="235" t="s">
        <v>133</v>
      </c>
      <c r="T239" s="236" t="s">
        <v>134</v>
      </c>
      <c r="U239" s="219">
        <v>0</v>
      </c>
      <c r="V239" s="219">
        <f>ROUND(E239*U239,2)</f>
        <v>0</v>
      </c>
      <c r="W239" s="219"/>
      <c r="X239" s="219" t="s">
        <v>135</v>
      </c>
      <c r="Y239" s="209"/>
      <c r="Z239" s="209"/>
      <c r="AA239" s="209"/>
      <c r="AB239" s="209"/>
      <c r="AC239" s="209"/>
      <c r="AD239" s="209"/>
      <c r="AE239" s="209"/>
      <c r="AF239" s="209"/>
      <c r="AG239" s="209" t="s">
        <v>171</v>
      </c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48" t="s">
        <v>264</v>
      </c>
      <c r="D240" s="221"/>
      <c r="E240" s="222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138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48" t="s">
        <v>321</v>
      </c>
      <c r="D241" s="221"/>
      <c r="E241" s="222">
        <v>9.85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138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49"/>
      <c r="D242" s="238"/>
      <c r="E242" s="238"/>
      <c r="F242" s="238"/>
      <c r="G242" s="238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153</v>
      </c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30">
        <v>35</v>
      </c>
      <c r="B243" s="231" t="s">
        <v>322</v>
      </c>
      <c r="C243" s="247" t="s">
        <v>323</v>
      </c>
      <c r="D243" s="232" t="s">
        <v>170</v>
      </c>
      <c r="E243" s="233">
        <v>155</v>
      </c>
      <c r="F243" s="234"/>
      <c r="G243" s="235">
        <f>ROUND(E243*F243,2)</f>
        <v>0</v>
      </c>
      <c r="H243" s="234"/>
      <c r="I243" s="235">
        <f>ROUND(E243*H243,2)</f>
        <v>0</v>
      </c>
      <c r="J243" s="234"/>
      <c r="K243" s="235">
        <f>ROUND(E243*J243,2)</f>
        <v>0</v>
      </c>
      <c r="L243" s="235">
        <v>21</v>
      </c>
      <c r="M243" s="235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5"/>
      <c r="S243" s="235" t="s">
        <v>133</v>
      </c>
      <c r="T243" s="236" t="s">
        <v>134</v>
      </c>
      <c r="U243" s="219">
        <v>0</v>
      </c>
      <c r="V243" s="219">
        <f>ROUND(E243*U243,2)</f>
        <v>0</v>
      </c>
      <c r="W243" s="219"/>
      <c r="X243" s="219" t="s">
        <v>135</v>
      </c>
      <c r="Y243" s="209"/>
      <c r="Z243" s="209"/>
      <c r="AA243" s="209"/>
      <c r="AB243" s="209"/>
      <c r="AC243" s="209"/>
      <c r="AD243" s="209"/>
      <c r="AE243" s="209"/>
      <c r="AF243" s="209"/>
      <c r="AG243" s="209" t="s">
        <v>171</v>
      </c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48" t="s">
        <v>324</v>
      </c>
      <c r="D244" s="221"/>
      <c r="E244" s="222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138</v>
      </c>
      <c r="AH244" s="209">
        <v>0</v>
      </c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16"/>
      <c r="B245" s="217"/>
      <c r="C245" s="248" t="s">
        <v>325</v>
      </c>
      <c r="D245" s="221"/>
      <c r="E245" s="222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09"/>
      <c r="Z245" s="209"/>
      <c r="AA245" s="209"/>
      <c r="AB245" s="209"/>
      <c r="AC245" s="209"/>
      <c r="AD245" s="209"/>
      <c r="AE245" s="209"/>
      <c r="AF245" s="209"/>
      <c r="AG245" s="209" t="s">
        <v>138</v>
      </c>
      <c r="AH245" s="209">
        <v>0</v>
      </c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48" t="s">
        <v>326</v>
      </c>
      <c r="D246" s="221"/>
      <c r="E246" s="222">
        <v>155</v>
      </c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138</v>
      </c>
      <c r="AH246" s="209">
        <v>0</v>
      </c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outlineLevel="1" x14ac:dyDescent="0.2">
      <c r="A247" s="216"/>
      <c r="B247" s="217"/>
      <c r="C247" s="249"/>
      <c r="D247" s="238"/>
      <c r="E247" s="238"/>
      <c r="F247" s="238"/>
      <c r="G247" s="238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09"/>
      <c r="Z247" s="209"/>
      <c r="AA247" s="209"/>
      <c r="AB247" s="209"/>
      <c r="AC247" s="209"/>
      <c r="AD247" s="209"/>
      <c r="AE247" s="209"/>
      <c r="AF247" s="209"/>
      <c r="AG247" s="209" t="s">
        <v>153</v>
      </c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</row>
    <row r="248" spans="1:60" outlineLevel="1" x14ac:dyDescent="0.2">
      <c r="A248" s="230">
        <v>36</v>
      </c>
      <c r="B248" s="231" t="s">
        <v>327</v>
      </c>
      <c r="C248" s="247" t="s">
        <v>328</v>
      </c>
      <c r="D248" s="232" t="s">
        <v>289</v>
      </c>
      <c r="E248" s="233">
        <v>1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/>
      <c r="S248" s="235" t="s">
        <v>133</v>
      </c>
      <c r="T248" s="236" t="s">
        <v>134</v>
      </c>
      <c r="U248" s="219">
        <v>0</v>
      </c>
      <c r="V248" s="219">
        <f>ROUND(E248*U248,2)</f>
        <v>0</v>
      </c>
      <c r="W248" s="219"/>
      <c r="X248" s="219" t="s">
        <v>135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171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ht="33.75" outlineLevel="1" x14ac:dyDescent="0.2">
      <c r="A249" s="216"/>
      <c r="B249" s="217"/>
      <c r="C249" s="248" t="s">
        <v>329</v>
      </c>
      <c r="D249" s="221"/>
      <c r="E249" s="222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138</v>
      </c>
      <c r="AH249" s="209">
        <v>0</v>
      </c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48" t="s">
        <v>213</v>
      </c>
      <c r="D250" s="221"/>
      <c r="E250" s="222">
        <v>1</v>
      </c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138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49"/>
      <c r="D251" s="238"/>
      <c r="E251" s="238"/>
      <c r="F251" s="238"/>
      <c r="G251" s="238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153</v>
      </c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30">
        <v>37</v>
      </c>
      <c r="B252" s="231" t="s">
        <v>330</v>
      </c>
      <c r="C252" s="247" t="s">
        <v>331</v>
      </c>
      <c r="D252" s="232" t="s">
        <v>170</v>
      </c>
      <c r="E252" s="233">
        <v>863.33624999999995</v>
      </c>
      <c r="F252" s="234"/>
      <c r="G252" s="235">
        <f>ROUND(E252*F252,2)</f>
        <v>0</v>
      </c>
      <c r="H252" s="234"/>
      <c r="I252" s="235">
        <f>ROUND(E252*H252,2)</f>
        <v>0</v>
      </c>
      <c r="J252" s="234"/>
      <c r="K252" s="235">
        <f>ROUND(E252*J252,2)</f>
        <v>0</v>
      </c>
      <c r="L252" s="235">
        <v>21</v>
      </c>
      <c r="M252" s="235">
        <f>G252*(1+L252/100)</f>
        <v>0</v>
      </c>
      <c r="N252" s="235">
        <v>0</v>
      </c>
      <c r="O252" s="235">
        <f>ROUND(E252*N252,2)</f>
        <v>0</v>
      </c>
      <c r="P252" s="235">
        <v>0.25</v>
      </c>
      <c r="Q252" s="235">
        <f>ROUND(E252*P252,2)</f>
        <v>215.83</v>
      </c>
      <c r="R252" s="235"/>
      <c r="S252" s="235" t="s">
        <v>133</v>
      </c>
      <c r="T252" s="236" t="s">
        <v>134</v>
      </c>
      <c r="U252" s="219">
        <v>0</v>
      </c>
      <c r="V252" s="219">
        <f>ROUND(E252*U252,2)</f>
        <v>0</v>
      </c>
      <c r="W252" s="219"/>
      <c r="X252" s="219" t="s">
        <v>135</v>
      </c>
      <c r="Y252" s="209"/>
      <c r="Z252" s="209"/>
      <c r="AA252" s="209"/>
      <c r="AB252" s="209"/>
      <c r="AC252" s="209"/>
      <c r="AD252" s="209"/>
      <c r="AE252" s="209"/>
      <c r="AF252" s="209"/>
      <c r="AG252" s="209" t="s">
        <v>136</v>
      </c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48" t="s">
        <v>157</v>
      </c>
      <c r="D253" s="221"/>
      <c r="E253" s="222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138</v>
      </c>
      <c r="AH253" s="209">
        <v>0</v>
      </c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outlineLevel="1" x14ac:dyDescent="0.2">
      <c r="A254" s="216"/>
      <c r="B254" s="217"/>
      <c r="C254" s="248" t="s">
        <v>158</v>
      </c>
      <c r="D254" s="221"/>
      <c r="E254" s="222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09"/>
      <c r="Z254" s="209"/>
      <c r="AA254" s="209"/>
      <c r="AB254" s="209"/>
      <c r="AC254" s="209"/>
      <c r="AD254" s="209"/>
      <c r="AE254" s="209"/>
      <c r="AF254" s="209"/>
      <c r="AG254" s="209" t="s">
        <v>138</v>
      </c>
      <c r="AH254" s="209">
        <v>0</v>
      </c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</row>
    <row r="255" spans="1:60" outlineLevel="1" x14ac:dyDescent="0.2">
      <c r="A255" s="216"/>
      <c r="B255" s="217"/>
      <c r="C255" s="248" t="s">
        <v>271</v>
      </c>
      <c r="D255" s="221"/>
      <c r="E255" s="222">
        <v>94.893749999999997</v>
      </c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09"/>
      <c r="Z255" s="209"/>
      <c r="AA255" s="209"/>
      <c r="AB255" s="209"/>
      <c r="AC255" s="209"/>
      <c r="AD255" s="209"/>
      <c r="AE255" s="209"/>
      <c r="AF255" s="209"/>
      <c r="AG255" s="209" t="s">
        <v>138</v>
      </c>
      <c r="AH255" s="209">
        <v>0</v>
      </c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48" t="s">
        <v>160</v>
      </c>
      <c r="D256" s="221"/>
      <c r="E256" s="222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138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48" t="s">
        <v>272</v>
      </c>
      <c r="D257" s="221"/>
      <c r="E257" s="222">
        <v>87.097499999999997</v>
      </c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138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48" t="s">
        <v>273</v>
      </c>
      <c r="D258" s="221"/>
      <c r="E258" s="222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138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48" t="s">
        <v>274</v>
      </c>
      <c r="D259" s="221"/>
      <c r="E259" s="222">
        <v>232.3125</v>
      </c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138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48" t="s">
        <v>275</v>
      </c>
      <c r="D260" s="221"/>
      <c r="E260" s="222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138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48" t="s">
        <v>276</v>
      </c>
      <c r="D261" s="221"/>
      <c r="E261" s="222">
        <v>449.03250000000003</v>
      </c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138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49"/>
      <c r="D262" s="238"/>
      <c r="E262" s="238"/>
      <c r="F262" s="238"/>
      <c r="G262" s="238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153</v>
      </c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30">
        <v>38</v>
      </c>
      <c r="B263" s="231" t="s">
        <v>332</v>
      </c>
      <c r="C263" s="247" t="s">
        <v>333</v>
      </c>
      <c r="D263" s="232" t="s">
        <v>253</v>
      </c>
      <c r="E263" s="233">
        <v>50</v>
      </c>
      <c r="F263" s="234"/>
      <c r="G263" s="235">
        <f>ROUND(E263*F263,2)</f>
        <v>0</v>
      </c>
      <c r="H263" s="234"/>
      <c r="I263" s="235">
        <f>ROUND(E263*H263,2)</f>
        <v>0</v>
      </c>
      <c r="J263" s="234"/>
      <c r="K263" s="235">
        <f>ROUND(E263*J263,2)</f>
        <v>0</v>
      </c>
      <c r="L263" s="235">
        <v>21</v>
      </c>
      <c r="M263" s="235">
        <f>G263*(1+L263/100)</f>
        <v>0</v>
      </c>
      <c r="N263" s="235">
        <v>0</v>
      </c>
      <c r="O263" s="235">
        <f>ROUND(E263*N263,2)</f>
        <v>0</v>
      </c>
      <c r="P263" s="235">
        <v>0</v>
      </c>
      <c r="Q263" s="235">
        <f>ROUND(E263*P263,2)</f>
        <v>0</v>
      </c>
      <c r="R263" s="235"/>
      <c r="S263" s="235" t="s">
        <v>133</v>
      </c>
      <c r="T263" s="236" t="s">
        <v>134</v>
      </c>
      <c r="U263" s="219">
        <v>0</v>
      </c>
      <c r="V263" s="219">
        <f>ROUND(E263*U263,2)</f>
        <v>0</v>
      </c>
      <c r="W263" s="219"/>
      <c r="X263" s="219" t="s">
        <v>135</v>
      </c>
      <c r="Y263" s="209"/>
      <c r="Z263" s="209"/>
      <c r="AA263" s="209"/>
      <c r="AB263" s="209"/>
      <c r="AC263" s="209"/>
      <c r="AD263" s="209"/>
      <c r="AE263" s="209"/>
      <c r="AF263" s="209"/>
      <c r="AG263" s="209" t="s">
        <v>136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outlineLevel="1" x14ac:dyDescent="0.2">
      <c r="A264" s="216"/>
      <c r="B264" s="217"/>
      <c r="C264" s="254"/>
      <c r="D264" s="244"/>
      <c r="E264" s="244"/>
      <c r="F264" s="244"/>
      <c r="G264" s="244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09"/>
      <c r="Z264" s="209"/>
      <c r="AA264" s="209"/>
      <c r="AB264" s="209"/>
      <c r="AC264" s="209"/>
      <c r="AD264" s="209"/>
      <c r="AE264" s="209"/>
      <c r="AF264" s="209"/>
      <c r="AG264" s="209" t="s">
        <v>153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x14ac:dyDescent="0.2">
      <c r="A265" s="224" t="s">
        <v>130</v>
      </c>
      <c r="B265" s="225" t="s">
        <v>79</v>
      </c>
      <c r="C265" s="246" t="s">
        <v>80</v>
      </c>
      <c r="D265" s="226"/>
      <c r="E265" s="227"/>
      <c r="F265" s="228"/>
      <c r="G265" s="228">
        <f>SUMIF(AG266:AG271,"&lt;&gt;NOR",G266:G271)</f>
        <v>0</v>
      </c>
      <c r="H265" s="228"/>
      <c r="I265" s="228">
        <f>SUM(I266:I271)</f>
        <v>0</v>
      </c>
      <c r="J265" s="228"/>
      <c r="K265" s="228">
        <f>SUM(K266:K271)</f>
        <v>0</v>
      </c>
      <c r="L265" s="228"/>
      <c r="M265" s="228">
        <f>SUM(M266:M271)</f>
        <v>0</v>
      </c>
      <c r="N265" s="228"/>
      <c r="O265" s="228">
        <f>SUM(O266:O271)</f>
        <v>0</v>
      </c>
      <c r="P265" s="228"/>
      <c r="Q265" s="228">
        <f>SUM(Q266:Q271)</f>
        <v>0</v>
      </c>
      <c r="R265" s="228"/>
      <c r="S265" s="228"/>
      <c r="T265" s="229"/>
      <c r="U265" s="223"/>
      <c r="V265" s="223">
        <f>SUM(V266:V271)</f>
        <v>235.16</v>
      </c>
      <c r="W265" s="223"/>
      <c r="X265" s="223"/>
      <c r="AG265" t="s">
        <v>131</v>
      </c>
    </row>
    <row r="266" spans="1:60" ht="33.75" outlineLevel="1" x14ac:dyDescent="0.2">
      <c r="A266" s="230">
        <v>39</v>
      </c>
      <c r="B266" s="231" t="s">
        <v>334</v>
      </c>
      <c r="C266" s="247" t="s">
        <v>335</v>
      </c>
      <c r="D266" s="232" t="s">
        <v>336</v>
      </c>
      <c r="E266" s="233">
        <v>91.253469999999993</v>
      </c>
      <c r="F266" s="234"/>
      <c r="G266" s="235">
        <f>ROUND(E266*F266,2)</f>
        <v>0</v>
      </c>
      <c r="H266" s="234"/>
      <c r="I266" s="235">
        <f>ROUND(E266*H266,2)</f>
        <v>0</v>
      </c>
      <c r="J266" s="234"/>
      <c r="K266" s="235">
        <f>ROUND(E266*J266,2)</f>
        <v>0</v>
      </c>
      <c r="L266" s="235">
        <v>21</v>
      </c>
      <c r="M266" s="235">
        <f>G266*(1+L266/100)</f>
        <v>0</v>
      </c>
      <c r="N266" s="235">
        <v>0</v>
      </c>
      <c r="O266" s="235">
        <f>ROUND(E266*N266,2)</f>
        <v>0</v>
      </c>
      <c r="P266" s="235">
        <v>0</v>
      </c>
      <c r="Q266" s="235">
        <f>ROUND(E266*P266,2)</f>
        <v>0</v>
      </c>
      <c r="R266" s="235" t="s">
        <v>202</v>
      </c>
      <c r="S266" s="235" t="s">
        <v>178</v>
      </c>
      <c r="T266" s="236" t="s">
        <v>179</v>
      </c>
      <c r="U266" s="219">
        <v>2.577</v>
      </c>
      <c r="V266" s="219">
        <f>ROUND(E266*U266,2)</f>
        <v>235.16</v>
      </c>
      <c r="W266" s="219"/>
      <c r="X266" s="219" t="s">
        <v>337</v>
      </c>
      <c r="Y266" s="209"/>
      <c r="Z266" s="209"/>
      <c r="AA266" s="209"/>
      <c r="AB266" s="209"/>
      <c r="AC266" s="209"/>
      <c r="AD266" s="209"/>
      <c r="AE266" s="209"/>
      <c r="AF266" s="209"/>
      <c r="AG266" s="209" t="s">
        <v>338</v>
      </c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50" t="s">
        <v>339</v>
      </c>
      <c r="D267" s="240"/>
      <c r="E267" s="240"/>
      <c r="F267" s="240"/>
      <c r="G267" s="240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181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outlineLevel="1" x14ac:dyDescent="0.2">
      <c r="A268" s="216"/>
      <c r="B268" s="217"/>
      <c r="C268" s="248" t="s">
        <v>340</v>
      </c>
      <c r="D268" s="221"/>
      <c r="E268" s="222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09"/>
      <c r="Z268" s="209"/>
      <c r="AA268" s="209"/>
      <c r="AB268" s="209"/>
      <c r="AC268" s="209"/>
      <c r="AD268" s="209"/>
      <c r="AE268" s="209"/>
      <c r="AF268" s="209"/>
      <c r="AG268" s="209" t="s">
        <v>138</v>
      </c>
      <c r="AH268" s="209">
        <v>0</v>
      </c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48" t="s">
        <v>341</v>
      </c>
      <c r="D269" s="221"/>
      <c r="E269" s="222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138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48" t="s">
        <v>342</v>
      </c>
      <c r="D270" s="221"/>
      <c r="E270" s="222">
        <v>91.253469999999993</v>
      </c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138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49"/>
      <c r="D271" s="238"/>
      <c r="E271" s="238"/>
      <c r="F271" s="238"/>
      <c r="G271" s="238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153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x14ac:dyDescent="0.2">
      <c r="A272" s="224" t="s">
        <v>130</v>
      </c>
      <c r="B272" s="225" t="s">
        <v>85</v>
      </c>
      <c r="C272" s="246" t="s">
        <v>86</v>
      </c>
      <c r="D272" s="226"/>
      <c r="E272" s="227"/>
      <c r="F272" s="228"/>
      <c r="G272" s="228">
        <f>SUMIF(AG273:AG286,"&lt;&gt;NOR",G273:G286)</f>
        <v>0</v>
      </c>
      <c r="H272" s="228"/>
      <c r="I272" s="228">
        <f>SUM(I273:I286)</f>
        <v>0</v>
      </c>
      <c r="J272" s="228"/>
      <c r="K272" s="228">
        <f>SUM(K273:K286)</f>
        <v>0</v>
      </c>
      <c r="L272" s="228"/>
      <c r="M272" s="228">
        <f>SUM(M273:M286)</f>
        <v>0</v>
      </c>
      <c r="N272" s="228"/>
      <c r="O272" s="228">
        <f>SUM(O273:O286)</f>
        <v>0.53</v>
      </c>
      <c r="P272" s="228"/>
      <c r="Q272" s="228">
        <f>SUM(Q273:Q286)</f>
        <v>0</v>
      </c>
      <c r="R272" s="228"/>
      <c r="S272" s="228"/>
      <c r="T272" s="229"/>
      <c r="U272" s="223"/>
      <c r="V272" s="223">
        <f>SUM(V273:V286)</f>
        <v>0</v>
      </c>
      <c r="W272" s="223"/>
      <c r="X272" s="223"/>
      <c r="AG272" t="s">
        <v>131</v>
      </c>
    </row>
    <row r="273" spans="1:60" outlineLevel="1" x14ac:dyDescent="0.2">
      <c r="A273" s="230">
        <v>40</v>
      </c>
      <c r="B273" s="231" t="s">
        <v>343</v>
      </c>
      <c r="C273" s="247" t="s">
        <v>344</v>
      </c>
      <c r="D273" s="232" t="s">
        <v>170</v>
      </c>
      <c r="E273" s="233">
        <v>863.33624999999995</v>
      </c>
      <c r="F273" s="234"/>
      <c r="G273" s="235">
        <f>ROUND(E273*F273,2)</f>
        <v>0</v>
      </c>
      <c r="H273" s="234"/>
      <c r="I273" s="235">
        <f>ROUND(E273*H273,2)</f>
        <v>0</v>
      </c>
      <c r="J273" s="234"/>
      <c r="K273" s="235">
        <f>ROUND(E273*J273,2)</f>
        <v>0</v>
      </c>
      <c r="L273" s="235">
        <v>21</v>
      </c>
      <c r="M273" s="235">
        <f>G273*(1+L273/100)</f>
        <v>0</v>
      </c>
      <c r="N273" s="235">
        <v>6.0999999999999997E-4</v>
      </c>
      <c r="O273" s="235">
        <f>ROUND(E273*N273,2)</f>
        <v>0.53</v>
      </c>
      <c r="P273" s="235">
        <v>0</v>
      </c>
      <c r="Q273" s="235">
        <f>ROUND(E273*P273,2)</f>
        <v>0</v>
      </c>
      <c r="R273" s="235"/>
      <c r="S273" s="235" t="s">
        <v>133</v>
      </c>
      <c r="T273" s="236" t="s">
        <v>134</v>
      </c>
      <c r="U273" s="219">
        <v>0</v>
      </c>
      <c r="V273" s="219">
        <f>ROUND(E273*U273,2)</f>
        <v>0</v>
      </c>
      <c r="W273" s="219"/>
      <c r="X273" s="219" t="s">
        <v>135</v>
      </c>
      <c r="Y273" s="209"/>
      <c r="Z273" s="209"/>
      <c r="AA273" s="209"/>
      <c r="AB273" s="209"/>
      <c r="AC273" s="209"/>
      <c r="AD273" s="209"/>
      <c r="AE273" s="209"/>
      <c r="AF273" s="209"/>
      <c r="AG273" s="209" t="s">
        <v>136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48" t="s">
        <v>157</v>
      </c>
      <c r="D274" s="221"/>
      <c r="E274" s="222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138</v>
      </c>
      <c r="AH274" s="209">
        <v>0</v>
      </c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outlineLevel="1" x14ac:dyDescent="0.2">
      <c r="A275" s="216"/>
      <c r="B275" s="217"/>
      <c r="C275" s="248" t="s">
        <v>158</v>
      </c>
      <c r="D275" s="221"/>
      <c r="E275" s="222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09"/>
      <c r="Z275" s="209"/>
      <c r="AA275" s="209"/>
      <c r="AB275" s="209"/>
      <c r="AC275" s="209"/>
      <c r="AD275" s="209"/>
      <c r="AE275" s="209"/>
      <c r="AF275" s="209"/>
      <c r="AG275" s="209" t="s">
        <v>138</v>
      </c>
      <c r="AH275" s="209">
        <v>0</v>
      </c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</row>
    <row r="276" spans="1:60" outlineLevel="1" x14ac:dyDescent="0.2">
      <c r="A276" s="216"/>
      <c r="B276" s="217"/>
      <c r="C276" s="248" t="s">
        <v>271</v>
      </c>
      <c r="D276" s="221"/>
      <c r="E276" s="222">
        <v>94.893749999999997</v>
      </c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09"/>
      <c r="Z276" s="209"/>
      <c r="AA276" s="209"/>
      <c r="AB276" s="209"/>
      <c r="AC276" s="209"/>
      <c r="AD276" s="209"/>
      <c r="AE276" s="209"/>
      <c r="AF276" s="209"/>
      <c r="AG276" s="209" t="s">
        <v>138</v>
      </c>
      <c r="AH276" s="209">
        <v>0</v>
      </c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48" t="s">
        <v>160</v>
      </c>
      <c r="D277" s="221"/>
      <c r="E277" s="222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138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48" t="s">
        <v>272</v>
      </c>
      <c r="D278" s="221"/>
      <c r="E278" s="222">
        <v>87.097499999999997</v>
      </c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138</v>
      </c>
      <c r="AH278" s="209">
        <v>0</v>
      </c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16"/>
      <c r="B279" s="217"/>
      <c r="C279" s="248" t="s">
        <v>273</v>
      </c>
      <c r="D279" s="221"/>
      <c r="E279" s="222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09"/>
      <c r="Z279" s="209"/>
      <c r="AA279" s="209"/>
      <c r="AB279" s="209"/>
      <c r="AC279" s="209"/>
      <c r="AD279" s="209"/>
      <c r="AE279" s="209"/>
      <c r="AF279" s="209"/>
      <c r="AG279" s="209" t="s">
        <v>138</v>
      </c>
      <c r="AH279" s="209">
        <v>0</v>
      </c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8" t="s">
        <v>274</v>
      </c>
      <c r="D280" s="221"/>
      <c r="E280" s="222">
        <v>232.3125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138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48" t="s">
        <v>275</v>
      </c>
      <c r="D281" s="221"/>
      <c r="E281" s="222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138</v>
      </c>
      <c r="AH281" s="209">
        <v>0</v>
      </c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/>
      <c r="B282" s="217"/>
      <c r="C282" s="248" t="s">
        <v>276</v>
      </c>
      <c r="D282" s="221"/>
      <c r="E282" s="222">
        <v>449.03250000000003</v>
      </c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09"/>
      <c r="Z282" s="209"/>
      <c r="AA282" s="209"/>
      <c r="AB282" s="209"/>
      <c r="AC282" s="209"/>
      <c r="AD282" s="209"/>
      <c r="AE282" s="209"/>
      <c r="AF282" s="209"/>
      <c r="AG282" s="209" t="s">
        <v>138</v>
      </c>
      <c r="AH282" s="209">
        <v>0</v>
      </c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49"/>
      <c r="D283" s="238"/>
      <c r="E283" s="238"/>
      <c r="F283" s="238"/>
      <c r="G283" s="238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153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>
        <v>41</v>
      </c>
      <c r="B284" s="217" t="s">
        <v>345</v>
      </c>
      <c r="C284" s="255" t="s">
        <v>346</v>
      </c>
      <c r="D284" s="218" t="s">
        <v>0</v>
      </c>
      <c r="E284" s="237"/>
      <c r="F284" s="220"/>
      <c r="G284" s="219">
        <f>ROUND(E284*F284,2)</f>
        <v>0</v>
      </c>
      <c r="H284" s="220"/>
      <c r="I284" s="219">
        <f>ROUND(E284*H284,2)</f>
        <v>0</v>
      </c>
      <c r="J284" s="220"/>
      <c r="K284" s="219">
        <f>ROUND(E284*J284,2)</f>
        <v>0</v>
      </c>
      <c r="L284" s="219">
        <v>21</v>
      </c>
      <c r="M284" s="219">
        <f>G284*(1+L284/100)</f>
        <v>0</v>
      </c>
      <c r="N284" s="219">
        <v>0</v>
      </c>
      <c r="O284" s="219">
        <f>ROUND(E284*N284,2)</f>
        <v>0</v>
      </c>
      <c r="P284" s="219">
        <v>0</v>
      </c>
      <c r="Q284" s="219">
        <f>ROUND(E284*P284,2)</f>
        <v>0</v>
      </c>
      <c r="R284" s="219" t="s">
        <v>281</v>
      </c>
      <c r="S284" s="219" t="s">
        <v>178</v>
      </c>
      <c r="T284" s="219" t="s">
        <v>179</v>
      </c>
      <c r="U284" s="219">
        <v>0</v>
      </c>
      <c r="V284" s="219">
        <f>ROUND(E284*U284,2)</f>
        <v>0</v>
      </c>
      <c r="W284" s="219"/>
      <c r="X284" s="219" t="s">
        <v>337</v>
      </c>
      <c r="Y284" s="209"/>
      <c r="Z284" s="209"/>
      <c r="AA284" s="209"/>
      <c r="AB284" s="209"/>
      <c r="AC284" s="209"/>
      <c r="AD284" s="209"/>
      <c r="AE284" s="209"/>
      <c r="AF284" s="209"/>
      <c r="AG284" s="209" t="s">
        <v>338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outlineLevel="1" x14ac:dyDescent="0.2">
      <c r="A285" s="216"/>
      <c r="B285" s="217"/>
      <c r="C285" s="251" t="s">
        <v>347</v>
      </c>
      <c r="D285" s="241"/>
      <c r="E285" s="241"/>
      <c r="F285" s="241"/>
      <c r="G285" s="241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09"/>
      <c r="Z285" s="209"/>
      <c r="AA285" s="209"/>
      <c r="AB285" s="209"/>
      <c r="AC285" s="209"/>
      <c r="AD285" s="209"/>
      <c r="AE285" s="209"/>
      <c r="AF285" s="209"/>
      <c r="AG285" s="209" t="s">
        <v>181</v>
      </c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</row>
    <row r="286" spans="1:60" outlineLevel="1" x14ac:dyDescent="0.2">
      <c r="A286" s="216"/>
      <c r="B286" s="217"/>
      <c r="C286" s="249"/>
      <c r="D286" s="238"/>
      <c r="E286" s="238"/>
      <c r="F286" s="238"/>
      <c r="G286" s="238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09"/>
      <c r="Z286" s="209"/>
      <c r="AA286" s="209"/>
      <c r="AB286" s="209"/>
      <c r="AC286" s="209"/>
      <c r="AD286" s="209"/>
      <c r="AE286" s="209"/>
      <c r="AF286" s="209"/>
      <c r="AG286" s="209" t="s">
        <v>153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x14ac:dyDescent="0.2">
      <c r="A287" s="224" t="s">
        <v>130</v>
      </c>
      <c r="B287" s="225" t="s">
        <v>87</v>
      </c>
      <c r="C287" s="246" t="s">
        <v>88</v>
      </c>
      <c r="D287" s="226"/>
      <c r="E287" s="227"/>
      <c r="F287" s="228"/>
      <c r="G287" s="228">
        <f>SUMIF(AG288:AG302,"&lt;&gt;NOR",G288:G302)</f>
        <v>0</v>
      </c>
      <c r="H287" s="228"/>
      <c r="I287" s="228">
        <f>SUM(I288:I302)</f>
        <v>0</v>
      </c>
      <c r="J287" s="228"/>
      <c r="K287" s="228">
        <f>SUM(K288:K302)</f>
        <v>0</v>
      </c>
      <c r="L287" s="228"/>
      <c r="M287" s="228">
        <f>SUM(M288:M302)</f>
        <v>0</v>
      </c>
      <c r="N287" s="228"/>
      <c r="O287" s="228">
        <f>SUM(O288:O302)</f>
        <v>0</v>
      </c>
      <c r="P287" s="228"/>
      <c r="Q287" s="228">
        <f>SUM(Q288:Q302)</f>
        <v>0</v>
      </c>
      <c r="R287" s="228"/>
      <c r="S287" s="228"/>
      <c r="T287" s="229"/>
      <c r="U287" s="223"/>
      <c r="V287" s="223">
        <f>SUM(V288:V302)</f>
        <v>0</v>
      </c>
      <c r="W287" s="223"/>
      <c r="X287" s="223"/>
      <c r="AG287" t="s">
        <v>131</v>
      </c>
    </row>
    <row r="288" spans="1:60" ht="22.5" outlineLevel="1" x14ac:dyDescent="0.2">
      <c r="A288" s="230">
        <v>42</v>
      </c>
      <c r="B288" s="231" t="s">
        <v>348</v>
      </c>
      <c r="C288" s="247" t="s">
        <v>349</v>
      </c>
      <c r="D288" s="232" t="s">
        <v>292</v>
      </c>
      <c r="E288" s="233">
        <v>97.94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5"/>
      <c r="S288" s="235" t="s">
        <v>133</v>
      </c>
      <c r="T288" s="236" t="s">
        <v>134</v>
      </c>
      <c r="U288" s="219">
        <v>0</v>
      </c>
      <c r="V288" s="219">
        <f>ROUND(E288*U288,2)</f>
        <v>0</v>
      </c>
      <c r="W288" s="219"/>
      <c r="X288" s="219" t="s">
        <v>135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136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48" t="s">
        <v>350</v>
      </c>
      <c r="D289" s="221"/>
      <c r="E289" s="222">
        <v>97.94</v>
      </c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138</v>
      </c>
      <c r="AH289" s="209">
        <v>0</v>
      </c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16"/>
      <c r="B290" s="217"/>
      <c r="C290" s="249"/>
      <c r="D290" s="238"/>
      <c r="E290" s="238"/>
      <c r="F290" s="238"/>
      <c r="G290" s="238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09"/>
      <c r="Z290" s="209"/>
      <c r="AA290" s="209"/>
      <c r="AB290" s="209"/>
      <c r="AC290" s="209"/>
      <c r="AD290" s="209"/>
      <c r="AE290" s="209"/>
      <c r="AF290" s="209"/>
      <c r="AG290" s="209" t="s">
        <v>153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30">
        <v>43</v>
      </c>
      <c r="B291" s="231" t="s">
        <v>351</v>
      </c>
      <c r="C291" s="247" t="s">
        <v>352</v>
      </c>
      <c r="D291" s="232" t="s">
        <v>292</v>
      </c>
      <c r="E291" s="233">
        <v>26</v>
      </c>
      <c r="F291" s="234"/>
      <c r="G291" s="235">
        <f>ROUND(E291*F291,2)</f>
        <v>0</v>
      </c>
      <c r="H291" s="234"/>
      <c r="I291" s="235">
        <f>ROUND(E291*H291,2)</f>
        <v>0</v>
      </c>
      <c r="J291" s="234"/>
      <c r="K291" s="235">
        <f>ROUND(E291*J291,2)</f>
        <v>0</v>
      </c>
      <c r="L291" s="235">
        <v>21</v>
      </c>
      <c r="M291" s="235">
        <f>G291*(1+L291/100)</f>
        <v>0</v>
      </c>
      <c r="N291" s="235">
        <v>0</v>
      </c>
      <c r="O291" s="235">
        <f>ROUND(E291*N291,2)</f>
        <v>0</v>
      </c>
      <c r="P291" s="235">
        <v>0</v>
      </c>
      <c r="Q291" s="235">
        <f>ROUND(E291*P291,2)</f>
        <v>0</v>
      </c>
      <c r="R291" s="235"/>
      <c r="S291" s="235" t="s">
        <v>133</v>
      </c>
      <c r="T291" s="236" t="s">
        <v>134</v>
      </c>
      <c r="U291" s="219">
        <v>0</v>
      </c>
      <c r="V291" s="219">
        <f>ROUND(E291*U291,2)</f>
        <v>0</v>
      </c>
      <c r="W291" s="219"/>
      <c r="X291" s="219" t="s">
        <v>135</v>
      </c>
      <c r="Y291" s="209"/>
      <c r="Z291" s="209"/>
      <c r="AA291" s="209"/>
      <c r="AB291" s="209"/>
      <c r="AC291" s="209"/>
      <c r="AD291" s="209"/>
      <c r="AE291" s="209"/>
      <c r="AF291" s="209"/>
      <c r="AG291" s="209" t="s">
        <v>136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16"/>
      <c r="B292" s="217"/>
      <c r="C292" s="248" t="s">
        <v>353</v>
      </c>
      <c r="D292" s="221"/>
      <c r="E292" s="222">
        <v>26</v>
      </c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09"/>
      <c r="Z292" s="209"/>
      <c r="AA292" s="209"/>
      <c r="AB292" s="209"/>
      <c r="AC292" s="209"/>
      <c r="AD292" s="209"/>
      <c r="AE292" s="209"/>
      <c r="AF292" s="209"/>
      <c r="AG292" s="209" t="s">
        <v>138</v>
      </c>
      <c r="AH292" s="209">
        <v>0</v>
      </c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49"/>
      <c r="D293" s="238"/>
      <c r="E293" s="238"/>
      <c r="F293" s="238"/>
      <c r="G293" s="238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153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44</v>
      </c>
      <c r="B294" s="231" t="s">
        <v>354</v>
      </c>
      <c r="C294" s="247" t="s">
        <v>355</v>
      </c>
      <c r="D294" s="232" t="s">
        <v>292</v>
      </c>
      <c r="E294" s="233">
        <v>16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0</v>
      </c>
      <c r="O294" s="235">
        <f>ROUND(E294*N294,2)</f>
        <v>0</v>
      </c>
      <c r="P294" s="235">
        <v>0</v>
      </c>
      <c r="Q294" s="235">
        <f>ROUND(E294*P294,2)</f>
        <v>0</v>
      </c>
      <c r="R294" s="235"/>
      <c r="S294" s="235" t="s">
        <v>133</v>
      </c>
      <c r="T294" s="236" t="s">
        <v>134</v>
      </c>
      <c r="U294" s="219">
        <v>0</v>
      </c>
      <c r="V294" s="219">
        <f>ROUND(E294*U294,2)</f>
        <v>0</v>
      </c>
      <c r="W294" s="219"/>
      <c r="X294" s="219" t="s">
        <v>135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136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48" t="s">
        <v>356</v>
      </c>
      <c r="D295" s="221"/>
      <c r="E295" s="222">
        <v>16</v>
      </c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138</v>
      </c>
      <c r="AH295" s="209">
        <v>0</v>
      </c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16"/>
      <c r="B296" s="217"/>
      <c r="C296" s="249"/>
      <c r="D296" s="238"/>
      <c r="E296" s="238"/>
      <c r="F296" s="238"/>
      <c r="G296" s="238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09"/>
      <c r="Z296" s="209"/>
      <c r="AA296" s="209"/>
      <c r="AB296" s="209"/>
      <c r="AC296" s="209"/>
      <c r="AD296" s="209"/>
      <c r="AE296" s="209"/>
      <c r="AF296" s="209"/>
      <c r="AG296" s="209" t="s">
        <v>153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30">
        <v>45</v>
      </c>
      <c r="B297" s="231" t="s">
        <v>357</v>
      </c>
      <c r="C297" s="247" t="s">
        <v>358</v>
      </c>
      <c r="D297" s="232" t="s">
        <v>292</v>
      </c>
      <c r="E297" s="233">
        <v>109</v>
      </c>
      <c r="F297" s="234"/>
      <c r="G297" s="235">
        <f>ROUND(E297*F297,2)</f>
        <v>0</v>
      </c>
      <c r="H297" s="234"/>
      <c r="I297" s="235">
        <f>ROUND(E297*H297,2)</f>
        <v>0</v>
      </c>
      <c r="J297" s="234"/>
      <c r="K297" s="235">
        <f>ROUND(E297*J297,2)</f>
        <v>0</v>
      </c>
      <c r="L297" s="235">
        <v>21</v>
      </c>
      <c r="M297" s="235">
        <f>G297*(1+L297/100)</f>
        <v>0</v>
      </c>
      <c r="N297" s="235">
        <v>0</v>
      </c>
      <c r="O297" s="235">
        <f>ROUND(E297*N297,2)</f>
        <v>0</v>
      </c>
      <c r="P297" s="235">
        <v>0</v>
      </c>
      <c r="Q297" s="235">
        <f>ROUND(E297*P297,2)</f>
        <v>0</v>
      </c>
      <c r="R297" s="235"/>
      <c r="S297" s="235" t="s">
        <v>133</v>
      </c>
      <c r="T297" s="236" t="s">
        <v>134</v>
      </c>
      <c r="U297" s="219">
        <v>0</v>
      </c>
      <c r="V297" s="219">
        <f>ROUND(E297*U297,2)</f>
        <v>0</v>
      </c>
      <c r="W297" s="219"/>
      <c r="X297" s="219" t="s">
        <v>135</v>
      </c>
      <c r="Y297" s="209"/>
      <c r="Z297" s="209"/>
      <c r="AA297" s="209"/>
      <c r="AB297" s="209"/>
      <c r="AC297" s="209"/>
      <c r="AD297" s="209"/>
      <c r="AE297" s="209"/>
      <c r="AF297" s="209"/>
      <c r="AG297" s="209" t="s">
        <v>136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16"/>
      <c r="B298" s="217"/>
      <c r="C298" s="248" t="s">
        <v>359</v>
      </c>
      <c r="D298" s="221"/>
      <c r="E298" s="222">
        <v>109</v>
      </c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09"/>
      <c r="Z298" s="209"/>
      <c r="AA298" s="209"/>
      <c r="AB298" s="209"/>
      <c r="AC298" s="209"/>
      <c r="AD298" s="209"/>
      <c r="AE298" s="209"/>
      <c r="AF298" s="209"/>
      <c r="AG298" s="209" t="s">
        <v>138</v>
      </c>
      <c r="AH298" s="209">
        <v>0</v>
      </c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49"/>
      <c r="D299" s="238"/>
      <c r="E299" s="238"/>
      <c r="F299" s="238"/>
      <c r="G299" s="238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153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16">
        <v>46</v>
      </c>
      <c r="B300" s="217" t="s">
        <v>360</v>
      </c>
      <c r="C300" s="255" t="s">
        <v>361</v>
      </c>
      <c r="D300" s="218" t="s">
        <v>0</v>
      </c>
      <c r="E300" s="237"/>
      <c r="F300" s="220"/>
      <c r="G300" s="219">
        <f>ROUND(E300*F300,2)</f>
        <v>0</v>
      </c>
      <c r="H300" s="220"/>
      <c r="I300" s="219">
        <f>ROUND(E300*H300,2)</f>
        <v>0</v>
      </c>
      <c r="J300" s="220"/>
      <c r="K300" s="219">
        <f>ROUND(E300*J300,2)</f>
        <v>0</v>
      </c>
      <c r="L300" s="219">
        <v>21</v>
      </c>
      <c r="M300" s="219">
        <f>G300*(1+L300/100)</f>
        <v>0</v>
      </c>
      <c r="N300" s="219">
        <v>0</v>
      </c>
      <c r="O300" s="219">
        <f>ROUND(E300*N300,2)</f>
        <v>0</v>
      </c>
      <c r="P300" s="219">
        <v>0</v>
      </c>
      <c r="Q300" s="219">
        <f>ROUND(E300*P300,2)</f>
        <v>0</v>
      </c>
      <c r="R300" s="219" t="s">
        <v>362</v>
      </c>
      <c r="S300" s="219" t="s">
        <v>178</v>
      </c>
      <c r="T300" s="219" t="s">
        <v>363</v>
      </c>
      <c r="U300" s="219">
        <v>0</v>
      </c>
      <c r="V300" s="219">
        <f>ROUND(E300*U300,2)</f>
        <v>0</v>
      </c>
      <c r="W300" s="219"/>
      <c r="X300" s="219" t="s">
        <v>337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338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1" t="s">
        <v>347</v>
      </c>
      <c r="D301" s="241"/>
      <c r="E301" s="241"/>
      <c r="F301" s="241"/>
      <c r="G301" s="241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181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outlineLevel="1" x14ac:dyDescent="0.2">
      <c r="A302" s="216"/>
      <c r="B302" s="217"/>
      <c r="C302" s="249"/>
      <c r="D302" s="238"/>
      <c r="E302" s="238"/>
      <c r="F302" s="238"/>
      <c r="G302" s="238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09"/>
      <c r="Z302" s="209"/>
      <c r="AA302" s="209"/>
      <c r="AB302" s="209"/>
      <c r="AC302" s="209"/>
      <c r="AD302" s="209"/>
      <c r="AE302" s="209"/>
      <c r="AF302" s="209"/>
      <c r="AG302" s="209" t="s">
        <v>153</v>
      </c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</row>
    <row r="303" spans="1:60" x14ac:dyDescent="0.2">
      <c r="A303" s="224" t="s">
        <v>130</v>
      </c>
      <c r="B303" s="225" t="s">
        <v>89</v>
      </c>
      <c r="C303" s="246" t="s">
        <v>90</v>
      </c>
      <c r="D303" s="226"/>
      <c r="E303" s="227"/>
      <c r="F303" s="228"/>
      <c r="G303" s="228">
        <f>SUMIF(AG304:AG329,"&lt;&gt;NOR",G304:G329)</f>
        <v>0</v>
      </c>
      <c r="H303" s="228"/>
      <c r="I303" s="228">
        <f>SUM(I304:I329)</f>
        <v>0</v>
      </c>
      <c r="J303" s="228"/>
      <c r="K303" s="228">
        <f>SUM(K304:K329)</f>
        <v>0</v>
      </c>
      <c r="L303" s="228"/>
      <c r="M303" s="228">
        <f>SUM(M304:M329)</f>
        <v>0</v>
      </c>
      <c r="N303" s="228"/>
      <c r="O303" s="228">
        <f>SUM(O304:O329)</f>
        <v>0</v>
      </c>
      <c r="P303" s="228"/>
      <c r="Q303" s="228">
        <f>SUM(Q304:Q329)</f>
        <v>0</v>
      </c>
      <c r="R303" s="228"/>
      <c r="S303" s="228"/>
      <c r="T303" s="229"/>
      <c r="U303" s="223"/>
      <c r="V303" s="223">
        <f>SUM(V304:V329)</f>
        <v>41.480000000000004</v>
      </c>
      <c r="W303" s="223"/>
      <c r="X303" s="223"/>
      <c r="AG303" t="s">
        <v>131</v>
      </c>
    </row>
    <row r="304" spans="1:60" outlineLevel="1" x14ac:dyDescent="0.2">
      <c r="A304" s="230">
        <v>47</v>
      </c>
      <c r="B304" s="231" t="s">
        <v>364</v>
      </c>
      <c r="C304" s="247" t="s">
        <v>365</v>
      </c>
      <c r="D304" s="232" t="s">
        <v>289</v>
      </c>
      <c r="E304" s="233">
        <v>29</v>
      </c>
      <c r="F304" s="234"/>
      <c r="G304" s="235">
        <f>ROUND(E304*F304,2)</f>
        <v>0</v>
      </c>
      <c r="H304" s="234"/>
      <c r="I304" s="235">
        <f>ROUND(E304*H304,2)</f>
        <v>0</v>
      </c>
      <c r="J304" s="234"/>
      <c r="K304" s="235">
        <f>ROUND(E304*J304,2)</f>
        <v>0</v>
      </c>
      <c r="L304" s="235">
        <v>21</v>
      </c>
      <c r="M304" s="235">
        <f>G304*(1+L304/100)</f>
        <v>0</v>
      </c>
      <c r="N304" s="235">
        <v>6.9999999999999994E-5</v>
      </c>
      <c r="O304" s="235">
        <f>ROUND(E304*N304,2)</f>
        <v>0</v>
      </c>
      <c r="P304" s="235">
        <v>0</v>
      </c>
      <c r="Q304" s="235">
        <f>ROUND(E304*P304,2)</f>
        <v>0</v>
      </c>
      <c r="R304" s="235"/>
      <c r="S304" s="235" t="s">
        <v>133</v>
      </c>
      <c r="T304" s="236" t="s">
        <v>134</v>
      </c>
      <c r="U304" s="219">
        <v>0.34</v>
      </c>
      <c r="V304" s="219">
        <f>ROUND(E304*U304,2)</f>
        <v>9.86</v>
      </c>
      <c r="W304" s="219"/>
      <c r="X304" s="219" t="s">
        <v>135</v>
      </c>
      <c r="Y304" s="209"/>
      <c r="Z304" s="209"/>
      <c r="AA304" s="209"/>
      <c r="AB304" s="209"/>
      <c r="AC304" s="209"/>
      <c r="AD304" s="209"/>
      <c r="AE304" s="209"/>
      <c r="AF304" s="209"/>
      <c r="AG304" s="209" t="s">
        <v>136</v>
      </c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54"/>
      <c r="D305" s="244"/>
      <c r="E305" s="244"/>
      <c r="F305" s="244"/>
      <c r="G305" s="244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153</v>
      </c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30">
        <v>48</v>
      </c>
      <c r="B306" s="231" t="s">
        <v>366</v>
      </c>
      <c r="C306" s="247" t="s">
        <v>367</v>
      </c>
      <c r="D306" s="232" t="s">
        <v>289</v>
      </c>
      <c r="E306" s="233">
        <v>1</v>
      </c>
      <c r="F306" s="234"/>
      <c r="G306" s="235">
        <f>ROUND(E306*F306,2)</f>
        <v>0</v>
      </c>
      <c r="H306" s="234"/>
      <c r="I306" s="235">
        <f>ROUND(E306*H306,2)</f>
        <v>0</v>
      </c>
      <c r="J306" s="234"/>
      <c r="K306" s="235">
        <f>ROUND(E306*J306,2)</f>
        <v>0</v>
      </c>
      <c r="L306" s="235">
        <v>21</v>
      </c>
      <c r="M306" s="235">
        <f>G306*(1+L306/100)</f>
        <v>0</v>
      </c>
      <c r="N306" s="235">
        <v>6.9999999999999994E-5</v>
      </c>
      <c r="O306" s="235">
        <f>ROUND(E306*N306,2)</f>
        <v>0</v>
      </c>
      <c r="P306" s="235">
        <v>0</v>
      </c>
      <c r="Q306" s="235">
        <f>ROUND(E306*P306,2)</f>
        <v>0</v>
      </c>
      <c r="R306" s="235"/>
      <c r="S306" s="235" t="s">
        <v>133</v>
      </c>
      <c r="T306" s="236" t="s">
        <v>134</v>
      </c>
      <c r="U306" s="219">
        <v>0.34</v>
      </c>
      <c r="V306" s="219">
        <f>ROUND(E306*U306,2)</f>
        <v>0.34</v>
      </c>
      <c r="W306" s="219"/>
      <c r="X306" s="219" t="s">
        <v>135</v>
      </c>
      <c r="Y306" s="209"/>
      <c r="Z306" s="209"/>
      <c r="AA306" s="209"/>
      <c r="AB306" s="209"/>
      <c r="AC306" s="209"/>
      <c r="AD306" s="209"/>
      <c r="AE306" s="209"/>
      <c r="AF306" s="209"/>
      <c r="AG306" s="209" t="s">
        <v>136</v>
      </c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54"/>
      <c r="D307" s="244"/>
      <c r="E307" s="244"/>
      <c r="F307" s="244"/>
      <c r="G307" s="244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153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30">
        <v>49</v>
      </c>
      <c r="B308" s="231" t="s">
        <v>368</v>
      </c>
      <c r="C308" s="247" t="s">
        <v>369</v>
      </c>
      <c r="D308" s="232" t="s">
        <v>289</v>
      </c>
      <c r="E308" s="233">
        <v>2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6.9999999999999994E-5</v>
      </c>
      <c r="O308" s="235">
        <f>ROUND(E308*N308,2)</f>
        <v>0</v>
      </c>
      <c r="P308" s="235">
        <v>0</v>
      </c>
      <c r="Q308" s="235">
        <f>ROUND(E308*P308,2)</f>
        <v>0</v>
      </c>
      <c r="R308" s="235"/>
      <c r="S308" s="235" t="s">
        <v>133</v>
      </c>
      <c r="T308" s="236" t="s">
        <v>134</v>
      </c>
      <c r="U308" s="219">
        <v>0.34</v>
      </c>
      <c r="V308" s="219">
        <f>ROUND(E308*U308,2)</f>
        <v>0.68</v>
      </c>
      <c r="W308" s="219"/>
      <c r="X308" s="219" t="s">
        <v>135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136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outlineLevel="1" x14ac:dyDescent="0.2">
      <c r="A309" s="216"/>
      <c r="B309" s="217"/>
      <c r="C309" s="254"/>
      <c r="D309" s="244"/>
      <c r="E309" s="244"/>
      <c r="F309" s="244"/>
      <c r="G309" s="244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153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30">
        <v>50</v>
      </c>
      <c r="B310" s="231" t="s">
        <v>370</v>
      </c>
      <c r="C310" s="247" t="s">
        <v>371</v>
      </c>
      <c r="D310" s="232" t="s">
        <v>289</v>
      </c>
      <c r="E310" s="233">
        <v>1</v>
      </c>
      <c r="F310" s="234"/>
      <c r="G310" s="235">
        <f>ROUND(E310*F310,2)</f>
        <v>0</v>
      </c>
      <c r="H310" s="234"/>
      <c r="I310" s="235">
        <f>ROUND(E310*H310,2)</f>
        <v>0</v>
      </c>
      <c r="J310" s="234"/>
      <c r="K310" s="235">
        <f>ROUND(E310*J310,2)</f>
        <v>0</v>
      </c>
      <c r="L310" s="235">
        <v>21</v>
      </c>
      <c r="M310" s="235">
        <f>G310*(1+L310/100)</f>
        <v>0</v>
      </c>
      <c r="N310" s="235">
        <v>6.9999999999999994E-5</v>
      </c>
      <c r="O310" s="235">
        <f>ROUND(E310*N310,2)</f>
        <v>0</v>
      </c>
      <c r="P310" s="235">
        <v>0</v>
      </c>
      <c r="Q310" s="235">
        <f>ROUND(E310*P310,2)</f>
        <v>0</v>
      </c>
      <c r="R310" s="235"/>
      <c r="S310" s="235" t="s">
        <v>133</v>
      </c>
      <c r="T310" s="236" t="s">
        <v>134</v>
      </c>
      <c r="U310" s="219">
        <v>0.34</v>
      </c>
      <c r="V310" s="219">
        <f>ROUND(E310*U310,2)</f>
        <v>0.34</v>
      </c>
      <c r="W310" s="219"/>
      <c r="X310" s="219" t="s">
        <v>135</v>
      </c>
      <c r="Y310" s="209"/>
      <c r="Z310" s="209"/>
      <c r="AA310" s="209"/>
      <c r="AB310" s="209"/>
      <c r="AC310" s="209"/>
      <c r="AD310" s="209"/>
      <c r="AE310" s="209"/>
      <c r="AF310" s="209"/>
      <c r="AG310" s="209" t="s">
        <v>136</v>
      </c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54"/>
      <c r="D311" s="244"/>
      <c r="E311" s="244"/>
      <c r="F311" s="244"/>
      <c r="G311" s="244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153</v>
      </c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30">
        <v>51</v>
      </c>
      <c r="B312" s="231" t="s">
        <v>372</v>
      </c>
      <c r="C312" s="247" t="s">
        <v>373</v>
      </c>
      <c r="D312" s="232" t="s">
        <v>289</v>
      </c>
      <c r="E312" s="233">
        <v>4</v>
      </c>
      <c r="F312" s="234"/>
      <c r="G312" s="235">
        <f>ROUND(E312*F312,2)</f>
        <v>0</v>
      </c>
      <c r="H312" s="234"/>
      <c r="I312" s="235">
        <f>ROUND(E312*H312,2)</f>
        <v>0</v>
      </c>
      <c r="J312" s="234"/>
      <c r="K312" s="235">
        <f>ROUND(E312*J312,2)</f>
        <v>0</v>
      </c>
      <c r="L312" s="235">
        <v>21</v>
      </c>
      <c r="M312" s="235">
        <f>G312*(1+L312/100)</f>
        <v>0</v>
      </c>
      <c r="N312" s="235">
        <v>6.9999999999999994E-5</v>
      </c>
      <c r="O312" s="235">
        <f>ROUND(E312*N312,2)</f>
        <v>0</v>
      </c>
      <c r="P312" s="235">
        <v>0</v>
      </c>
      <c r="Q312" s="235">
        <f>ROUND(E312*P312,2)</f>
        <v>0</v>
      </c>
      <c r="R312" s="235"/>
      <c r="S312" s="235" t="s">
        <v>133</v>
      </c>
      <c r="T312" s="236" t="s">
        <v>134</v>
      </c>
      <c r="U312" s="219">
        <v>0.34</v>
      </c>
      <c r="V312" s="219">
        <f>ROUND(E312*U312,2)</f>
        <v>1.36</v>
      </c>
      <c r="W312" s="219"/>
      <c r="X312" s="219" t="s">
        <v>135</v>
      </c>
      <c r="Y312" s="209"/>
      <c r="Z312" s="209"/>
      <c r="AA312" s="209"/>
      <c r="AB312" s="209"/>
      <c r="AC312" s="209"/>
      <c r="AD312" s="209"/>
      <c r="AE312" s="209"/>
      <c r="AF312" s="209"/>
      <c r="AG312" s="209" t="s">
        <v>136</v>
      </c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54"/>
      <c r="D313" s="244"/>
      <c r="E313" s="244"/>
      <c r="F313" s="244"/>
      <c r="G313" s="244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153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outlineLevel="1" x14ac:dyDescent="0.2">
      <c r="A314" s="230">
        <v>52</v>
      </c>
      <c r="B314" s="231" t="s">
        <v>374</v>
      </c>
      <c r="C314" s="247" t="s">
        <v>375</v>
      </c>
      <c r="D314" s="232" t="s">
        <v>289</v>
      </c>
      <c r="E314" s="233">
        <v>24</v>
      </c>
      <c r="F314" s="234"/>
      <c r="G314" s="235">
        <f>ROUND(E314*F314,2)</f>
        <v>0</v>
      </c>
      <c r="H314" s="234"/>
      <c r="I314" s="235">
        <f>ROUND(E314*H314,2)</f>
        <v>0</v>
      </c>
      <c r="J314" s="234"/>
      <c r="K314" s="235">
        <f>ROUND(E314*J314,2)</f>
        <v>0</v>
      </c>
      <c r="L314" s="235">
        <v>21</v>
      </c>
      <c r="M314" s="235">
        <f>G314*(1+L314/100)</f>
        <v>0</v>
      </c>
      <c r="N314" s="235">
        <v>6.9999999999999994E-5</v>
      </c>
      <c r="O314" s="235">
        <f>ROUND(E314*N314,2)</f>
        <v>0</v>
      </c>
      <c r="P314" s="235">
        <v>0</v>
      </c>
      <c r="Q314" s="235">
        <f>ROUND(E314*P314,2)</f>
        <v>0</v>
      </c>
      <c r="R314" s="235"/>
      <c r="S314" s="235" t="s">
        <v>133</v>
      </c>
      <c r="T314" s="236" t="s">
        <v>134</v>
      </c>
      <c r="U314" s="219">
        <v>0.34</v>
      </c>
      <c r="V314" s="219">
        <f>ROUND(E314*U314,2)</f>
        <v>8.16</v>
      </c>
      <c r="W314" s="219"/>
      <c r="X314" s="219" t="s">
        <v>135</v>
      </c>
      <c r="Y314" s="209"/>
      <c r="Z314" s="209"/>
      <c r="AA314" s="209"/>
      <c r="AB314" s="209"/>
      <c r="AC314" s="209"/>
      <c r="AD314" s="209"/>
      <c r="AE314" s="209"/>
      <c r="AF314" s="209"/>
      <c r="AG314" s="209" t="s">
        <v>136</v>
      </c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</row>
    <row r="315" spans="1:60" outlineLevel="1" x14ac:dyDescent="0.2">
      <c r="A315" s="216"/>
      <c r="B315" s="217"/>
      <c r="C315" s="254"/>
      <c r="D315" s="244"/>
      <c r="E315" s="244"/>
      <c r="F315" s="244"/>
      <c r="G315" s="244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09"/>
      <c r="Z315" s="209"/>
      <c r="AA315" s="209"/>
      <c r="AB315" s="209"/>
      <c r="AC315" s="209"/>
      <c r="AD315" s="209"/>
      <c r="AE315" s="209"/>
      <c r="AF315" s="209"/>
      <c r="AG315" s="209" t="s">
        <v>153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30">
        <v>53</v>
      </c>
      <c r="B316" s="231" t="s">
        <v>376</v>
      </c>
      <c r="C316" s="247" t="s">
        <v>377</v>
      </c>
      <c r="D316" s="232" t="s">
        <v>289</v>
      </c>
      <c r="E316" s="233">
        <v>12</v>
      </c>
      <c r="F316" s="234"/>
      <c r="G316" s="235">
        <f>ROUND(E316*F316,2)</f>
        <v>0</v>
      </c>
      <c r="H316" s="234"/>
      <c r="I316" s="235">
        <f>ROUND(E316*H316,2)</f>
        <v>0</v>
      </c>
      <c r="J316" s="234"/>
      <c r="K316" s="235">
        <f>ROUND(E316*J316,2)</f>
        <v>0</v>
      </c>
      <c r="L316" s="235">
        <v>21</v>
      </c>
      <c r="M316" s="235">
        <f>G316*(1+L316/100)</f>
        <v>0</v>
      </c>
      <c r="N316" s="235">
        <v>6.9999999999999994E-5</v>
      </c>
      <c r="O316" s="235">
        <f>ROUND(E316*N316,2)</f>
        <v>0</v>
      </c>
      <c r="P316" s="235">
        <v>0</v>
      </c>
      <c r="Q316" s="235">
        <f>ROUND(E316*P316,2)</f>
        <v>0</v>
      </c>
      <c r="R316" s="235"/>
      <c r="S316" s="235" t="s">
        <v>133</v>
      </c>
      <c r="T316" s="236" t="s">
        <v>134</v>
      </c>
      <c r="U316" s="219">
        <v>0.34</v>
      </c>
      <c r="V316" s="219">
        <f>ROUND(E316*U316,2)</f>
        <v>4.08</v>
      </c>
      <c r="W316" s="219"/>
      <c r="X316" s="219" t="s">
        <v>135</v>
      </c>
      <c r="Y316" s="209"/>
      <c r="Z316" s="209"/>
      <c r="AA316" s="209"/>
      <c r="AB316" s="209"/>
      <c r="AC316" s="209"/>
      <c r="AD316" s="209"/>
      <c r="AE316" s="209"/>
      <c r="AF316" s="209"/>
      <c r="AG316" s="209" t="s">
        <v>136</v>
      </c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54"/>
      <c r="D317" s="244"/>
      <c r="E317" s="244"/>
      <c r="F317" s="244"/>
      <c r="G317" s="244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153</v>
      </c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30">
        <v>54</v>
      </c>
      <c r="B318" s="231" t="s">
        <v>378</v>
      </c>
      <c r="C318" s="247" t="s">
        <v>379</v>
      </c>
      <c r="D318" s="232" t="s">
        <v>289</v>
      </c>
      <c r="E318" s="233">
        <v>18</v>
      </c>
      <c r="F318" s="234"/>
      <c r="G318" s="235">
        <f>ROUND(E318*F318,2)</f>
        <v>0</v>
      </c>
      <c r="H318" s="234"/>
      <c r="I318" s="235">
        <f>ROUND(E318*H318,2)</f>
        <v>0</v>
      </c>
      <c r="J318" s="234"/>
      <c r="K318" s="235">
        <f>ROUND(E318*J318,2)</f>
        <v>0</v>
      </c>
      <c r="L318" s="235">
        <v>21</v>
      </c>
      <c r="M318" s="235">
        <f>G318*(1+L318/100)</f>
        <v>0</v>
      </c>
      <c r="N318" s="235">
        <v>6.9999999999999994E-5</v>
      </c>
      <c r="O318" s="235">
        <f>ROUND(E318*N318,2)</f>
        <v>0</v>
      </c>
      <c r="P318" s="235">
        <v>0</v>
      </c>
      <c r="Q318" s="235">
        <f>ROUND(E318*P318,2)</f>
        <v>0</v>
      </c>
      <c r="R318" s="235"/>
      <c r="S318" s="235" t="s">
        <v>133</v>
      </c>
      <c r="T318" s="236" t="s">
        <v>134</v>
      </c>
      <c r="U318" s="219">
        <v>0.34</v>
      </c>
      <c r="V318" s="219">
        <f>ROUND(E318*U318,2)</f>
        <v>6.12</v>
      </c>
      <c r="W318" s="219"/>
      <c r="X318" s="219" t="s">
        <v>135</v>
      </c>
      <c r="Y318" s="209"/>
      <c r="Z318" s="209"/>
      <c r="AA318" s="209"/>
      <c r="AB318" s="209"/>
      <c r="AC318" s="209"/>
      <c r="AD318" s="209"/>
      <c r="AE318" s="209"/>
      <c r="AF318" s="209"/>
      <c r="AG318" s="209" t="s">
        <v>136</v>
      </c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54"/>
      <c r="D319" s="244"/>
      <c r="E319" s="244"/>
      <c r="F319" s="244"/>
      <c r="G319" s="244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153</v>
      </c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30">
        <v>55</v>
      </c>
      <c r="B320" s="231" t="s">
        <v>380</v>
      </c>
      <c r="C320" s="247" t="s">
        <v>381</v>
      </c>
      <c r="D320" s="232" t="s">
        <v>289</v>
      </c>
      <c r="E320" s="233">
        <v>1</v>
      </c>
      <c r="F320" s="234"/>
      <c r="G320" s="235">
        <f>ROUND(E320*F320,2)</f>
        <v>0</v>
      </c>
      <c r="H320" s="234"/>
      <c r="I320" s="235">
        <f>ROUND(E320*H320,2)</f>
        <v>0</v>
      </c>
      <c r="J320" s="234"/>
      <c r="K320" s="235">
        <f>ROUND(E320*J320,2)</f>
        <v>0</v>
      </c>
      <c r="L320" s="235">
        <v>21</v>
      </c>
      <c r="M320" s="235">
        <f>G320*(1+L320/100)</f>
        <v>0</v>
      </c>
      <c r="N320" s="235">
        <v>6.9999999999999994E-5</v>
      </c>
      <c r="O320" s="235">
        <f>ROUND(E320*N320,2)</f>
        <v>0</v>
      </c>
      <c r="P320" s="235">
        <v>0</v>
      </c>
      <c r="Q320" s="235">
        <f>ROUND(E320*P320,2)</f>
        <v>0</v>
      </c>
      <c r="R320" s="235"/>
      <c r="S320" s="235" t="s">
        <v>133</v>
      </c>
      <c r="T320" s="236" t="s">
        <v>134</v>
      </c>
      <c r="U320" s="219">
        <v>0.34</v>
      </c>
      <c r="V320" s="219">
        <f>ROUND(E320*U320,2)</f>
        <v>0.34</v>
      </c>
      <c r="W320" s="219"/>
      <c r="X320" s="219" t="s">
        <v>135</v>
      </c>
      <c r="Y320" s="209"/>
      <c r="Z320" s="209"/>
      <c r="AA320" s="209"/>
      <c r="AB320" s="209"/>
      <c r="AC320" s="209"/>
      <c r="AD320" s="209"/>
      <c r="AE320" s="209"/>
      <c r="AF320" s="209"/>
      <c r="AG320" s="209" t="s">
        <v>136</v>
      </c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54"/>
      <c r="D321" s="244"/>
      <c r="E321" s="244"/>
      <c r="F321" s="244"/>
      <c r="G321" s="244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153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outlineLevel="1" x14ac:dyDescent="0.2">
      <c r="A322" s="230">
        <v>56</v>
      </c>
      <c r="B322" s="231" t="s">
        <v>382</v>
      </c>
      <c r="C322" s="247" t="s">
        <v>383</v>
      </c>
      <c r="D322" s="232" t="s">
        <v>289</v>
      </c>
      <c r="E322" s="233">
        <v>19</v>
      </c>
      <c r="F322" s="234"/>
      <c r="G322" s="235">
        <f>ROUND(E322*F322,2)</f>
        <v>0</v>
      </c>
      <c r="H322" s="234"/>
      <c r="I322" s="235">
        <f>ROUND(E322*H322,2)</f>
        <v>0</v>
      </c>
      <c r="J322" s="234"/>
      <c r="K322" s="235">
        <f>ROUND(E322*J322,2)</f>
        <v>0</v>
      </c>
      <c r="L322" s="235">
        <v>21</v>
      </c>
      <c r="M322" s="235">
        <f>G322*(1+L322/100)</f>
        <v>0</v>
      </c>
      <c r="N322" s="235">
        <v>6.9999999999999994E-5</v>
      </c>
      <c r="O322" s="235">
        <f>ROUND(E322*N322,2)</f>
        <v>0</v>
      </c>
      <c r="P322" s="235">
        <v>0</v>
      </c>
      <c r="Q322" s="235">
        <f>ROUND(E322*P322,2)</f>
        <v>0</v>
      </c>
      <c r="R322" s="235"/>
      <c r="S322" s="235" t="s">
        <v>133</v>
      </c>
      <c r="T322" s="236" t="s">
        <v>134</v>
      </c>
      <c r="U322" s="219">
        <v>0.34</v>
      </c>
      <c r="V322" s="219">
        <f>ROUND(E322*U322,2)</f>
        <v>6.46</v>
      </c>
      <c r="W322" s="219"/>
      <c r="X322" s="219" t="s">
        <v>135</v>
      </c>
      <c r="Y322" s="209"/>
      <c r="Z322" s="209"/>
      <c r="AA322" s="209"/>
      <c r="AB322" s="209"/>
      <c r="AC322" s="209"/>
      <c r="AD322" s="209"/>
      <c r="AE322" s="209"/>
      <c r="AF322" s="209"/>
      <c r="AG322" s="209" t="s">
        <v>136</v>
      </c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</row>
    <row r="323" spans="1:60" outlineLevel="1" x14ac:dyDescent="0.2">
      <c r="A323" s="216"/>
      <c r="B323" s="217"/>
      <c r="C323" s="254"/>
      <c r="D323" s="244"/>
      <c r="E323" s="244"/>
      <c r="F323" s="244"/>
      <c r="G323" s="244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09"/>
      <c r="Z323" s="209"/>
      <c r="AA323" s="209"/>
      <c r="AB323" s="209"/>
      <c r="AC323" s="209"/>
      <c r="AD323" s="209"/>
      <c r="AE323" s="209"/>
      <c r="AF323" s="209"/>
      <c r="AG323" s="209" t="s">
        <v>153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30">
        <v>57</v>
      </c>
      <c r="B324" s="231" t="s">
        <v>384</v>
      </c>
      <c r="C324" s="247" t="s">
        <v>385</v>
      </c>
      <c r="D324" s="232" t="s">
        <v>289</v>
      </c>
      <c r="E324" s="233">
        <v>2</v>
      </c>
      <c r="F324" s="234"/>
      <c r="G324" s="235">
        <f>ROUND(E324*F324,2)</f>
        <v>0</v>
      </c>
      <c r="H324" s="234"/>
      <c r="I324" s="235">
        <f>ROUND(E324*H324,2)</f>
        <v>0</v>
      </c>
      <c r="J324" s="234"/>
      <c r="K324" s="235">
        <f>ROUND(E324*J324,2)</f>
        <v>0</v>
      </c>
      <c r="L324" s="235">
        <v>21</v>
      </c>
      <c r="M324" s="235">
        <f>G324*(1+L324/100)</f>
        <v>0</v>
      </c>
      <c r="N324" s="235">
        <v>6.9999999999999994E-5</v>
      </c>
      <c r="O324" s="235">
        <f>ROUND(E324*N324,2)</f>
        <v>0</v>
      </c>
      <c r="P324" s="235">
        <v>0</v>
      </c>
      <c r="Q324" s="235">
        <f>ROUND(E324*P324,2)</f>
        <v>0</v>
      </c>
      <c r="R324" s="235"/>
      <c r="S324" s="235" t="s">
        <v>133</v>
      </c>
      <c r="T324" s="236" t="s">
        <v>134</v>
      </c>
      <c r="U324" s="219">
        <v>0.34</v>
      </c>
      <c r="V324" s="219">
        <f>ROUND(E324*U324,2)</f>
        <v>0.68</v>
      </c>
      <c r="W324" s="219"/>
      <c r="X324" s="219" t="s">
        <v>135</v>
      </c>
      <c r="Y324" s="209"/>
      <c r="Z324" s="209"/>
      <c r="AA324" s="209"/>
      <c r="AB324" s="209"/>
      <c r="AC324" s="209"/>
      <c r="AD324" s="209"/>
      <c r="AE324" s="209"/>
      <c r="AF324" s="209"/>
      <c r="AG324" s="209" t="s">
        <v>136</v>
      </c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54"/>
      <c r="D325" s="244"/>
      <c r="E325" s="244"/>
      <c r="F325" s="244"/>
      <c r="G325" s="244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153</v>
      </c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30">
        <v>58</v>
      </c>
      <c r="B326" s="231" t="s">
        <v>386</v>
      </c>
      <c r="C326" s="247" t="s">
        <v>387</v>
      </c>
      <c r="D326" s="232" t="s">
        <v>289</v>
      </c>
      <c r="E326" s="233">
        <v>1</v>
      </c>
      <c r="F326" s="234"/>
      <c r="G326" s="235">
        <f>ROUND(E326*F326,2)</f>
        <v>0</v>
      </c>
      <c r="H326" s="234"/>
      <c r="I326" s="235">
        <f>ROUND(E326*H326,2)</f>
        <v>0</v>
      </c>
      <c r="J326" s="234"/>
      <c r="K326" s="235">
        <f>ROUND(E326*J326,2)</f>
        <v>0</v>
      </c>
      <c r="L326" s="235">
        <v>21</v>
      </c>
      <c r="M326" s="235">
        <f>G326*(1+L326/100)</f>
        <v>0</v>
      </c>
      <c r="N326" s="235">
        <v>6.9999999999999994E-5</v>
      </c>
      <c r="O326" s="235">
        <f>ROUND(E326*N326,2)</f>
        <v>0</v>
      </c>
      <c r="P326" s="235">
        <v>0</v>
      </c>
      <c r="Q326" s="235">
        <f>ROUND(E326*P326,2)</f>
        <v>0</v>
      </c>
      <c r="R326" s="235"/>
      <c r="S326" s="235" t="s">
        <v>133</v>
      </c>
      <c r="T326" s="236" t="s">
        <v>134</v>
      </c>
      <c r="U326" s="219">
        <v>0.34</v>
      </c>
      <c r="V326" s="219">
        <f>ROUND(E326*U326,2)</f>
        <v>0.34</v>
      </c>
      <c r="W326" s="219"/>
      <c r="X326" s="219" t="s">
        <v>135</v>
      </c>
      <c r="Y326" s="209"/>
      <c r="Z326" s="209"/>
      <c r="AA326" s="209"/>
      <c r="AB326" s="209"/>
      <c r="AC326" s="209"/>
      <c r="AD326" s="209"/>
      <c r="AE326" s="209"/>
      <c r="AF326" s="209"/>
      <c r="AG326" s="209" t="s">
        <v>136</v>
      </c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54"/>
      <c r="D327" s="244"/>
      <c r="E327" s="244"/>
      <c r="F327" s="244"/>
      <c r="G327" s="244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153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30">
        <v>59</v>
      </c>
      <c r="B328" s="231" t="s">
        <v>388</v>
      </c>
      <c r="C328" s="247" t="s">
        <v>389</v>
      </c>
      <c r="D328" s="232" t="s">
        <v>289</v>
      </c>
      <c r="E328" s="233">
        <v>8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6.9999999999999994E-5</v>
      </c>
      <c r="O328" s="235">
        <f>ROUND(E328*N328,2)</f>
        <v>0</v>
      </c>
      <c r="P328" s="235">
        <v>0</v>
      </c>
      <c r="Q328" s="235">
        <f>ROUND(E328*P328,2)</f>
        <v>0</v>
      </c>
      <c r="R328" s="235"/>
      <c r="S328" s="235" t="s">
        <v>133</v>
      </c>
      <c r="T328" s="236" t="s">
        <v>134</v>
      </c>
      <c r="U328" s="219">
        <v>0.34</v>
      </c>
      <c r="V328" s="219">
        <f>ROUND(E328*U328,2)</f>
        <v>2.72</v>
      </c>
      <c r="W328" s="219"/>
      <c r="X328" s="219" t="s">
        <v>135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136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4"/>
      <c r="D329" s="244"/>
      <c r="E329" s="244"/>
      <c r="F329" s="244"/>
      <c r="G329" s="244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153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x14ac:dyDescent="0.2">
      <c r="A330" s="224" t="s">
        <v>130</v>
      </c>
      <c r="B330" s="225" t="s">
        <v>91</v>
      </c>
      <c r="C330" s="246" t="s">
        <v>92</v>
      </c>
      <c r="D330" s="226"/>
      <c r="E330" s="227"/>
      <c r="F330" s="228"/>
      <c r="G330" s="228">
        <f>SUMIF(AG331:AG353,"&lt;&gt;NOR",G331:G353)</f>
        <v>0</v>
      </c>
      <c r="H330" s="228"/>
      <c r="I330" s="228">
        <f>SUM(I331:I353)</f>
        <v>0</v>
      </c>
      <c r="J330" s="228"/>
      <c r="K330" s="228">
        <f>SUM(K331:K353)</f>
        <v>0</v>
      </c>
      <c r="L330" s="228"/>
      <c r="M330" s="228">
        <f>SUM(M331:M353)</f>
        <v>0</v>
      </c>
      <c r="N330" s="228"/>
      <c r="O330" s="228">
        <f>SUM(O331:O353)</f>
        <v>0.23</v>
      </c>
      <c r="P330" s="228"/>
      <c r="Q330" s="228">
        <f>SUM(Q331:Q353)</f>
        <v>0</v>
      </c>
      <c r="R330" s="228"/>
      <c r="S330" s="228"/>
      <c r="T330" s="229"/>
      <c r="U330" s="223"/>
      <c r="V330" s="223">
        <f>SUM(V331:V353)</f>
        <v>0</v>
      </c>
      <c r="W330" s="223"/>
      <c r="X330" s="223"/>
      <c r="AG330" t="s">
        <v>131</v>
      </c>
    </row>
    <row r="331" spans="1:60" outlineLevel="1" x14ac:dyDescent="0.2">
      <c r="A331" s="230">
        <v>60</v>
      </c>
      <c r="B331" s="231" t="s">
        <v>390</v>
      </c>
      <c r="C331" s="247" t="s">
        <v>391</v>
      </c>
      <c r="D331" s="232" t="s">
        <v>156</v>
      </c>
      <c r="E331" s="233">
        <v>307.91039999999998</v>
      </c>
      <c r="F331" s="234"/>
      <c r="G331" s="235">
        <f>ROUND(E331*F331,2)</f>
        <v>0</v>
      </c>
      <c r="H331" s="234"/>
      <c r="I331" s="235">
        <f>ROUND(E331*H331,2)</f>
        <v>0</v>
      </c>
      <c r="J331" s="234"/>
      <c r="K331" s="235">
        <f>ROUND(E331*J331,2)</f>
        <v>0</v>
      </c>
      <c r="L331" s="235">
        <v>21</v>
      </c>
      <c r="M331" s="235">
        <f>G331*(1+L331/100)</f>
        <v>0</v>
      </c>
      <c r="N331" s="235">
        <v>4.2000000000000002E-4</v>
      </c>
      <c r="O331" s="235">
        <f>ROUND(E331*N331,2)</f>
        <v>0.13</v>
      </c>
      <c r="P331" s="235">
        <v>0</v>
      </c>
      <c r="Q331" s="235">
        <f>ROUND(E331*P331,2)</f>
        <v>0</v>
      </c>
      <c r="R331" s="235" t="s">
        <v>392</v>
      </c>
      <c r="S331" s="235" t="s">
        <v>178</v>
      </c>
      <c r="T331" s="236" t="s">
        <v>179</v>
      </c>
      <c r="U331" s="219">
        <v>0</v>
      </c>
      <c r="V331" s="219">
        <f>ROUND(E331*U331,2)</f>
        <v>0</v>
      </c>
      <c r="W331" s="219"/>
      <c r="X331" s="219" t="s">
        <v>393</v>
      </c>
      <c r="Y331" s="209"/>
      <c r="Z331" s="209"/>
      <c r="AA331" s="209"/>
      <c r="AB331" s="209"/>
      <c r="AC331" s="209"/>
      <c r="AD331" s="209"/>
      <c r="AE331" s="209"/>
      <c r="AF331" s="209"/>
      <c r="AG331" s="209" t="s">
        <v>394</v>
      </c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48" t="s">
        <v>172</v>
      </c>
      <c r="D332" s="221"/>
      <c r="E332" s="222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138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48" t="s">
        <v>173</v>
      </c>
      <c r="D333" s="221"/>
      <c r="E333" s="222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138</v>
      </c>
      <c r="AH333" s="209">
        <v>0</v>
      </c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16"/>
      <c r="B334" s="217"/>
      <c r="C334" s="248" t="s">
        <v>174</v>
      </c>
      <c r="D334" s="221"/>
      <c r="E334" s="222">
        <v>307.91039999999998</v>
      </c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09"/>
      <c r="Z334" s="209"/>
      <c r="AA334" s="209"/>
      <c r="AB334" s="209"/>
      <c r="AC334" s="209"/>
      <c r="AD334" s="209"/>
      <c r="AE334" s="209"/>
      <c r="AF334" s="209"/>
      <c r="AG334" s="209" t="s">
        <v>138</v>
      </c>
      <c r="AH334" s="209">
        <v>0</v>
      </c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49"/>
      <c r="D335" s="238"/>
      <c r="E335" s="238"/>
      <c r="F335" s="238"/>
      <c r="G335" s="238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153</v>
      </c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ht="22.5" outlineLevel="1" x14ac:dyDescent="0.2">
      <c r="A336" s="230">
        <v>61</v>
      </c>
      <c r="B336" s="231" t="s">
        <v>395</v>
      </c>
      <c r="C336" s="247" t="s">
        <v>396</v>
      </c>
      <c r="D336" s="232" t="s">
        <v>156</v>
      </c>
      <c r="E336" s="233">
        <v>184.16437999999999</v>
      </c>
      <c r="F336" s="234"/>
      <c r="G336" s="235">
        <f>ROUND(E336*F336,2)</f>
        <v>0</v>
      </c>
      <c r="H336" s="234"/>
      <c r="I336" s="235">
        <f>ROUND(E336*H336,2)</f>
        <v>0</v>
      </c>
      <c r="J336" s="234"/>
      <c r="K336" s="235">
        <f>ROUND(E336*J336,2)</f>
        <v>0</v>
      </c>
      <c r="L336" s="235">
        <v>21</v>
      </c>
      <c r="M336" s="235">
        <f>G336*(1+L336/100)</f>
        <v>0</v>
      </c>
      <c r="N336" s="235">
        <v>3.6999999999999999E-4</v>
      </c>
      <c r="O336" s="235">
        <f>ROUND(E336*N336,2)</f>
        <v>7.0000000000000007E-2</v>
      </c>
      <c r="P336" s="235">
        <v>0</v>
      </c>
      <c r="Q336" s="235">
        <f>ROUND(E336*P336,2)</f>
        <v>0</v>
      </c>
      <c r="R336" s="235" t="s">
        <v>392</v>
      </c>
      <c r="S336" s="235" t="s">
        <v>178</v>
      </c>
      <c r="T336" s="236" t="s">
        <v>397</v>
      </c>
      <c r="U336" s="219">
        <v>0</v>
      </c>
      <c r="V336" s="219">
        <f>ROUND(E336*U336,2)</f>
        <v>0</v>
      </c>
      <c r="W336" s="219"/>
      <c r="X336" s="219" t="s">
        <v>393</v>
      </c>
      <c r="Y336" s="209"/>
      <c r="Z336" s="209"/>
      <c r="AA336" s="209"/>
      <c r="AB336" s="209"/>
      <c r="AC336" s="209"/>
      <c r="AD336" s="209"/>
      <c r="AE336" s="209"/>
      <c r="AF336" s="209"/>
      <c r="AG336" s="209" t="s">
        <v>394</v>
      </c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48" t="s">
        <v>157</v>
      </c>
      <c r="D337" s="221"/>
      <c r="E337" s="222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138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48" t="s">
        <v>158</v>
      </c>
      <c r="D338" s="221"/>
      <c r="E338" s="222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138</v>
      </c>
      <c r="AH338" s="209">
        <v>0</v>
      </c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16"/>
      <c r="B339" s="217"/>
      <c r="C339" s="248" t="s">
        <v>159</v>
      </c>
      <c r="D339" s="221"/>
      <c r="E339" s="222">
        <v>47.44688</v>
      </c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09"/>
      <c r="Z339" s="209"/>
      <c r="AA339" s="209"/>
      <c r="AB339" s="209"/>
      <c r="AC339" s="209"/>
      <c r="AD339" s="209"/>
      <c r="AE339" s="209"/>
      <c r="AF339" s="209"/>
      <c r="AG339" s="209" t="s">
        <v>138</v>
      </c>
      <c r="AH339" s="209">
        <v>0</v>
      </c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48" t="s">
        <v>160</v>
      </c>
      <c r="D340" s="221"/>
      <c r="E340" s="222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138</v>
      </c>
      <c r="AH340" s="209">
        <v>0</v>
      </c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48" t="s">
        <v>161</v>
      </c>
      <c r="D341" s="221"/>
      <c r="E341" s="222">
        <v>43.548749999999998</v>
      </c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138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48" t="s">
        <v>162</v>
      </c>
      <c r="D342" s="221"/>
      <c r="E342" s="222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138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48" t="s">
        <v>163</v>
      </c>
      <c r="D343" s="221"/>
      <c r="E343" s="222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138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48" t="s">
        <v>164</v>
      </c>
      <c r="D344" s="221"/>
      <c r="E344" s="222">
        <v>66</v>
      </c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138</v>
      </c>
      <c r="AH344" s="209">
        <v>0</v>
      </c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outlineLevel="1" x14ac:dyDescent="0.2">
      <c r="A345" s="216"/>
      <c r="B345" s="217"/>
      <c r="C345" s="248" t="s">
        <v>157</v>
      </c>
      <c r="D345" s="221"/>
      <c r="E345" s="222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09"/>
      <c r="Z345" s="209"/>
      <c r="AA345" s="209"/>
      <c r="AB345" s="209"/>
      <c r="AC345" s="209"/>
      <c r="AD345" s="209"/>
      <c r="AE345" s="209"/>
      <c r="AF345" s="209"/>
      <c r="AG345" s="209" t="s">
        <v>138</v>
      </c>
      <c r="AH345" s="209">
        <v>0</v>
      </c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48" t="s">
        <v>167</v>
      </c>
      <c r="D346" s="221"/>
      <c r="E346" s="222">
        <v>27.168749999999999</v>
      </c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138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49"/>
      <c r="D347" s="238"/>
      <c r="E347" s="238"/>
      <c r="F347" s="238"/>
      <c r="G347" s="238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153</v>
      </c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30">
        <v>62</v>
      </c>
      <c r="B348" s="231" t="s">
        <v>398</v>
      </c>
      <c r="C348" s="247" t="s">
        <v>399</v>
      </c>
      <c r="D348" s="232" t="s">
        <v>156</v>
      </c>
      <c r="E348" s="233">
        <v>102.63679999999999</v>
      </c>
      <c r="F348" s="234"/>
      <c r="G348" s="235">
        <f>ROUND(E348*F348,2)</f>
        <v>0</v>
      </c>
      <c r="H348" s="234"/>
      <c r="I348" s="235">
        <f>ROUND(E348*H348,2)</f>
        <v>0</v>
      </c>
      <c r="J348" s="234"/>
      <c r="K348" s="235">
        <f>ROUND(E348*J348,2)</f>
        <v>0</v>
      </c>
      <c r="L348" s="235">
        <v>21</v>
      </c>
      <c r="M348" s="235">
        <f>G348*(1+L348/100)</f>
        <v>0</v>
      </c>
      <c r="N348" s="235">
        <v>2.5999999999999998E-4</v>
      </c>
      <c r="O348" s="235">
        <f>ROUND(E348*N348,2)</f>
        <v>0.03</v>
      </c>
      <c r="P348" s="235">
        <v>0</v>
      </c>
      <c r="Q348" s="235">
        <f>ROUND(E348*P348,2)</f>
        <v>0</v>
      </c>
      <c r="R348" s="235" t="s">
        <v>392</v>
      </c>
      <c r="S348" s="235" t="s">
        <v>178</v>
      </c>
      <c r="T348" s="236" t="s">
        <v>179</v>
      </c>
      <c r="U348" s="219">
        <v>0</v>
      </c>
      <c r="V348" s="219">
        <f>ROUND(E348*U348,2)</f>
        <v>0</v>
      </c>
      <c r="W348" s="219"/>
      <c r="X348" s="219" t="s">
        <v>393</v>
      </c>
      <c r="Y348" s="209"/>
      <c r="Z348" s="209"/>
      <c r="AA348" s="209"/>
      <c r="AB348" s="209"/>
      <c r="AC348" s="209"/>
      <c r="AD348" s="209"/>
      <c r="AE348" s="209"/>
      <c r="AF348" s="209"/>
      <c r="AG348" s="209" t="s">
        <v>394</v>
      </c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ht="22.5" outlineLevel="1" x14ac:dyDescent="0.2">
      <c r="A349" s="216"/>
      <c r="B349" s="217"/>
      <c r="C349" s="250" t="s">
        <v>400</v>
      </c>
      <c r="D349" s="240"/>
      <c r="E349" s="240"/>
      <c r="F349" s="240"/>
      <c r="G349" s="240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181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39" t="str">
        <f>C349</f>
        <v>Oškrabání, jednonásobné mydlení, částečné vyhlazení malířskou masou jednonásobné, malba dvojnásobná, bez pačokování, jednobarevná s bílým stropem.</v>
      </c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16"/>
      <c r="B350" s="217"/>
      <c r="C350" s="248" t="s">
        <v>172</v>
      </c>
      <c r="D350" s="221"/>
      <c r="E350" s="222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09"/>
      <c r="Z350" s="209"/>
      <c r="AA350" s="209"/>
      <c r="AB350" s="209"/>
      <c r="AC350" s="209"/>
      <c r="AD350" s="209"/>
      <c r="AE350" s="209"/>
      <c r="AF350" s="209"/>
      <c r="AG350" s="209" t="s">
        <v>138</v>
      </c>
      <c r="AH350" s="209">
        <v>0</v>
      </c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48" t="s">
        <v>401</v>
      </c>
      <c r="D351" s="221"/>
      <c r="E351" s="222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138</v>
      </c>
      <c r="AH351" s="209">
        <v>0</v>
      </c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48" t="s">
        <v>402</v>
      </c>
      <c r="D352" s="221"/>
      <c r="E352" s="222">
        <v>102.63679999999999</v>
      </c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138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49"/>
      <c r="D353" s="238"/>
      <c r="E353" s="238"/>
      <c r="F353" s="238"/>
      <c r="G353" s="238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153</v>
      </c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x14ac:dyDescent="0.2">
      <c r="A354" s="224" t="s">
        <v>130</v>
      </c>
      <c r="B354" s="225" t="s">
        <v>93</v>
      </c>
      <c r="C354" s="246" t="s">
        <v>94</v>
      </c>
      <c r="D354" s="226"/>
      <c r="E354" s="227"/>
      <c r="F354" s="228"/>
      <c r="G354" s="228">
        <f>SUMIF(AG355:AG367,"&lt;&gt;NOR",G355:G367)</f>
        <v>0</v>
      </c>
      <c r="H354" s="228"/>
      <c r="I354" s="228">
        <f>SUM(I355:I367)</f>
        <v>0</v>
      </c>
      <c r="J354" s="228"/>
      <c r="K354" s="228">
        <f>SUM(K355:K367)</f>
        <v>0</v>
      </c>
      <c r="L354" s="228"/>
      <c r="M354" s="228">
        <f>SUM(M355:M367)</f>
        <v>0</v>
      </c>
      <c r="N354" s="228"/>
      <c r="O354" s="228">
        <f>SUM(O355:O367)</f>
        <v>8.14</v>
      </c>
      <c r="P354" s="228"/>
      <c r="Q354" s="228">
        <f>SUM(Q355:Q367)</f>
        <v>0</v>
      </c>
      <c r="R354" s="228"/>
      <c r="S354" s="228"/>
      <c r="T354" s="229"/>
      <c r="U354" s="223"/>
      <c r="V354" s="223">
        <f>SUM(V355:V367)</f>
        <v>742.47</v>
      </c>
      <c r="W354" s="223"/>
      <c r="X354" s="223"/>
      <c r="AG354" t="s">
        <v>131</v>
      </c>
    </row>
    <row r="355" spans="1:60" ht="22.5" outlineLevel="1" x14ac:dyDescent="0.2">
      <c r="A355" s="230">
        <v>63</v>
      </c>
      <c r="B355" s="231" t="s">
        <v>403</v>
      </c>
      <c r="C355" s="247" t="s">
        <v>404</v>
      </c>
      <c r="D355" s="232" t="s">
        <v>156</v>
      </c>
      <c r="E355" s="233">
        <v>863.33624999999995</v>
      </c>
      <c r="F355" s="234"/>
      <c r="G355" s="235">
        <f>ROUND(E355*F355,2)</f>
        <v>0</v>
      </c>
      <c r="H355" s="234"/>
      <c r="I355" s="235">
        <f>ROUND(E355*H355,2)</f>
        <v>0</v>
      </c>
      <c r="J355" s="234"/>
      <c r="K355" s="235">
        <f>ROUND(E355*J355,2)</f>
        <v>0</v>
      </c>
      <c r="L355" s="235">
        <v>21</v>
      </c>
      <c r="M355" s="235">
        <f>G355*(1+L355/100)</f>
        <v>0</v>
      </c>
      <c r="N355" s="235">
        <v>9.4299999999999991E-3</v>
      </c>
      <c r="O355" s="235">
        <f>ROUND(E355*N355,2)</f>
        <v>8.14</v>
      </c>
      <c r="P355" s="235">
        <v>0</v>
      </c>
      <c r="Q355" s="235">
        <f>ROUND(E355*P355,2)</f>
        <v>0</v>
      </c>
      <c r="R355" s="235"/>
      <c r="S355" s="235" t="s">
        <v>133</v>
      </c>
      <c r="T355" s="236" t="s">
        <v>134</v>
      </c>
      <c r="U355" s="219">
        <v>0.86</v>
      </c>
      <c r="V355" s="219">
        <f>ROUND(E355*U355,2)</f>
        <v>742.47</v>
      </c>
      <c r="W355" s="219"/>
      <c r="X355" s="219" t="s">
        <v>135</v>
      </c>
      <c r="Y355" s="209"/>
      <c r="Z355" s="209"/>
      <c r="AA355" s="209"/>
      <c r="AB355" s="209"/>
      <c r="AC355" s="209"/>
      <c r="AD355" s="209"/>
      <c r="AE355" s="209"/>
      <c r="AF355" s="209"/>
      <c r="AG355" s="209" t="s">
        <v>136</v>
      </c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</row>
    <row r="356" spans="1:60" outlineLevel="1" x14ac:dyDescent="0.2">
      <c r="A356" s="216"/>
      <c r="B356" s="217"/>
      <c r="C356" s="253" t="s">
        <v>405</v>
      </c>
      <c r="D356" s="243"/>
      <c r="E356" s="243"/>
      <c r="F356" s="243"/>
      <c r="G356" s="243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09"/>
      <c r="Z356" s="209"/>
      <c r="AA356" s="209"/>
      <c r="AB356" s="209"/>
      <c r="AC356" s="209"/>
      <c r="AD356" s="209"/>
      <c r="AE356" s="209"/>
      <c r="AF356" s="209"/>
      <c r="AG356" s="209" t="s">
        <v>196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48" t="s">
        <v>406</v>
      </c>
      <c r="D357" s="221"/>
      <c r="E357" s="222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138</v>
      </c>
      <c r="AH357" s="209">
        <v>0</v>
      </c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outlineLevel="1" x14ac:dyDescent="0.2">
      <c r="A358" s="216"/>
      <c r="B358" s="217"/>
      <c r="C358" s="248" t="s">
        <v>157</v>
      </c>
      <c r="D358" s="221"/>
      <c r="E358" s="222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09"/>
      <c r="Z358" s="209"/>
      <c r="AA358" s="209"/>
      <c r="AB358" s="209"/>
      <c r="AC358" s="209"/>
      <c r="AD358" s="209"/>
      <c r="AE358" s="209"/>
      <c r="AF358" s="209"/>
      <c r="AG358" s="209" t="s">
        <v>138</v>
      </c>
      <c r="AH358" s="209">
        <v>0</v>
      </c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</row>
    <row r="359" spans="1:60" outlineLevel="1" x14ac:dyDescent="0.2">
      <c r="A359" s="216"/>
      <c r="B359" s="217"/>
      <c r="C359" s="248" t="s">
        <v>158</v>
      </c>
      <c r="D359" s="221"/>
      <c r="E359" s="222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09"/>
      <c r="Z359" s="209"/>
      <c r="AA359" s="209"/>
      <c r="AB359" s="209"/>
      <c r="AC359" s="209"/>
      <c r="AD359" s="209"/>
      <c r="AE359" s="209"/>
      <c r="AF359" s="209"/>
      <c r="AG359" s="209" t="s">
        <v>138</v>
      </c>
      <c r="AH359" s="209">
        <v>0</v>
      </c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</row>
    <row r="360" spans="1:60" outlineLevel="1" x14ac:dyDescent="0.2">
      <c r="A360" s="216"/>
      <c r="B360" s="217"/>
      <c r="C360" s="248" t="s">
        <v>271</v>
      </c>
      <c r="D360" s="221"/>
      <c r="E360" s="222">
        <v>94.893749999999997</v>
      </c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09"/>
      <c r="Z360" s="209"/>
      <c r="AA360" s="209"/>
      <c r="AB360" s="209"/>
      <c r="AC360" s="209"/>
      <c r="AD360" s="209"/>
      <c r="AE360" s="209"/>
      <c r="AF360" s="209"/>
      <c r="AG360" s="209" t="s">
        <v>138</v>
      </c>
      <c r="AH360" s="209">
        <v>0</v>
      </c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</row>
    <row r="361" spans="1:60" outlineLevel="1" x14ac:dyDescent="0.2">
      <c r="A361" s="216"/>
      <c r="B361" s="217"/>
      <c r="C361" s="248" t="s">
        <v>160</v>
      </c>
      <c r="D361" s="221"/>
      <c r="E361" s="222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09"/>
      <c r="Z361" s="209"/>
      <c r="AA361" s="209"/>
      <c r="AB361" s="209"/>
      <c r="AC361" s="209"/>
      <c r="AD361" s="209"/>
      <c r="AE361" s="209"/>
      <c r="AF361" s="209"/>
      <c r="AG361" s="209" t="s">
        <v>138</v>
      </c>
      <c r="AH361" s="209">
        <v>0</v>
      </c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</row>
    <row r="362" spans="1:60" outlineLevel="1" x14ac:dyDescent="0.2">
      <c r="A362" s="216"/>
      <c r="B362" s="217"/>
      <c r="C362" s="248" t="s">
        <v>272</v>
      </c>
      <c r="D362" s="221"/>
      <c r="E362" s="222">
        <v>87.097499999999997</v>
      </c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09"/>
      <c r="Z362" s="209"/>
      <c r="AA362" s="209"/>
      <c r="AB362" s="209"/>
      <c r="AC362" s="209"/>
      <c r="AD362" s="209"/>
      <c r="AE362" s="209"/>
      <c r="AF362" s="209"/>
      <c r="AG362" s="209" t="s">
        <v>138</v>
      </c>
      <c r="AH362" s="209">
        <v>0</v>
      </c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</row>
    <row r="363" spans="1:60" outlineLevel="1" x14ac:dyDescent="0.2">
      <c r="A363" s="216"/>
      <c r="B363" s="217"/>
      <c r="C363" s="248" t="s">
        <v>273</v>
      </c>
      <c r="D363" s="221"/>
      <c r="E363" s="222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09"/>
      <c r="Z363" s="209"/>
      <c r="AA363" s="209"/>
      <c r="AB363" s="209"/>
      <c r="AC363" s="209"/>
      <c r="AD363" s="209"/>
      <c r="AE363" s="209"/>
      <c r="AF363" s="209"/>
      <c r="AG363" s="209" t="s">
        <v>138</v>
      </c>
      <c r="AH363" s="209">
        <v>0</v>
      </c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</row>
    <row r="364" spans="1:60" outlineLevel="1" x14ac:dyDescent="0.2">
      <c r="A364" s="216"/>
      <c r="B364" s="217"/>
      <c r="C364" s="248" t="s">
        <v>274</v>
      </c>
      <c r="D364" s="221"/>
      <c r="E364" s="222">
        <v>232.3125</v>
      </c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09"/>
      <c r="Z364" s="209"/>
      <c r="AA364" s="209"/>
      <c r="AB364" s="209"/>
      <c r="AC364" s="209"/>
      <c r="AD364" s="209"/>
      <c r="AE364" s="209"/>
      <c r="AF364" s="209"/>
      <c r="AG364" s="209" t="s">
        <v>138</v>
      </c>
      <c r="AH364" s="209">
        <v>0</v>
      </c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</row>
    <row r="365" spans="1:60" outlineLevel="1" x14ac:dyDescent="0.2">
      <c r="A365" s="216"/>
      <c r="B365" s="217"/>
      <c r="C365" s="248" t="s">
        <v>275</v>
      </c>
      <c r="D365" s="221"/>
      <c r="E365" s="222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09"/>
      <c r="Z365" s="209"/>
      <c r="AA365" s="209"/>
      <c r="AB365" s="209"/>
      <c r="AC365" s="209"/>
      <c r="AD365" s="209"/>
      <c r="AE365" s="209"/>
      <c r="AF365" s="209"/>
      <c r="AG365" s="209" t="s">
        <v>138</v>
      </c>
      <c r="AH365" s="209">
        <v>0</v>
      </c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</row>
    <row r="366" spans="1:60" outlineLevel="1" x14ac:dyDescent="0.2">
      <c r="A366" s="216"/>
      <c r="B366" s="217"/>
      <c r="C366" s="248" t="s">
        <v>276</v>
      </c>
      <c r="D366" s="221"/>
      <c r="E366" s="222">
        <v>449.03250000000003</v>
      </c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09"/>
      <c r="Z366" s="209"/>
      <c r="AA366" s="209"/>
      <c r="AB366" s="209"/>
      <c r="AC366" s="209"/>
      <c r="AD366" s="209"/>
      <c r="AE366" s="209"/>
      <c r="AF366" s="209"/>
      <c r="AG366" s="209" t="s">
        <v>138</v>
      </c>
      <c r="AH366" s="209">
        <v>0</v>
      </c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</row>
    <row r="367" spans="1:60" outlineLevel="1" x14ac:dyDescent="0.2">
      <c r="A367" s="216"/>
      <c r="B367" s="217"/>
      <c r="C367" s="249"/>
      <c r="D367" s="238"/>
      <c r="E367" s="238"/>
      <c r="F367" s="238"/>
      <c r="G367" s="238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09"/>
      <c r="Z367" s="209"/>
      <c r="AA367" s="209"/>
      <c r="AB367" s="209"/>
      <c r="AC367" s="209"/>
      <c r="AD367" s="209"/>
      <c r="AE367" s="209"/>
      <c r="AF367" s="209"/>
      <c r="AG367" s="209" t="s">
        <v>153</v>
      </c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</row>
    <row r="368" spans="1:60" x14ac:dyDescent="0.2">
      <c r="A368" s="224" t="s">
        <v>130</v>
      </c>
      <c r="B368" s="225" t="s">
        <v>95</v>
      </c>
      <c r="C368" s="246" t="s">
        <v>96</v>
      </c>
      <c r="D368" s="226"/>
      <c r="E368" s="227"/>
      <c r="F368" s="228"/>
      <c r="G368" s="228">
        <f>SUMIF(AG369:AG377,"&lt;&gt;NOR",G369:G377)</f>
        <v>0</v>
      </c>
      <c r="H368" s="228"/>
      <c r="I368" s="228">
        <f>SUM(I369:I377)</f>
        <v>0</v>
      </c>
      <c r="J368" s="228"/>
      <c r="K368" s="228">
        <f>SUM(K369:K377)</f>
        <v>0</v>
      </c>
      <c r="L368" s="228"/>
      <c r="M368" s="228">
        <f>SUM(M369:M377)</f>
        <v>0</v>
      </c>
      <c r="N368" s="228"/>
      <c r="O368" s="228">
        <f>SUM(O369:O377)</f>
        <v>0</v>
      </c>
      <c r="P368" s="228"/>
      <c r="Q368" s="228">
        <f>SUM(Q369:Q377)</f>
        <v>0</v>
      </c>
      <c r="R368" s="228"/>
      <c r="S368" s="228"/>
      <c r="T368" s="229"/>
      <c r="U368" s="223"/>
      <c r="V368" s="223">
        <f>SUM(V369:V377)</f>
        <v>0</v>
      </c>
      <c r="W368" s="223"/>
      <c r="X368" s="223"/>
      <c r="AG368" t="s">
        <v>131</v>
      </c>
    </row>
    <row r="369" spans="1:60" outlineLevel="1" x14ac:dyDescent="0.2">
      <c r="A369" s="230">
        <v>64</v>
      </c>
      <c r="B369" s="231" t="s">
        <v>407</v>
      </c>
      <c r="C369" s="247" t="s">
        <v>408</v>
      </c>
      <c r="D369" s="232" t="s">
        <v>292</v>
      </c>
      <c r="E369" s="233">
        <v>212.3</v>
      </c>
      <c r="F369" s="234"/>
      <c r="G369" s="235">
        <f>ROUND(E369*F369,2)</f>
        <v>0</v>
      </c>
      <c r="H369" s="234"/>
      <c r="I369" s="235">
        <f>ROUND(E369*H369,2)</f>
        <v>0</v>
      </c>
      <c r="J369" s="234"/>
      <c r="K369" s="235">
        <f>ROUND(E369*J369,2)</f>
        <v>0</v>
      </c>
      <c r="L369" s="235">
        <v>21</v>
      </c>
      <c r="M369" s="235">
        <f>G369*(1+L369/100)</f>
        <v>0</v>
      </c>
      <c r="N369" s="235">
        <v>0</v>
      </c>
      <c r="O369" s="235">
        <f>ROUND(E369*N369,2)</f>
        <v>0</v>
      </c>
      <c r="P369" s="235">
        <v>0</v>
      </c>
      <c r="Q369" s="235">
        <f>ROUND(E369*P369,2)</f>
        <v>0</v>
      </c>
      <c r="R369" s="235"/>
      <c r="S369" s="235" t="s">
        <v>133</v>
      </c>
      <c r="T369" s="236" t="s">
        <v>134</v>
      </c>
      <c r="U369" s="219">
        <v>0</v>
      </c>
      <c r="V369" s="219">
        <f>ROUND(E369*U369,2)</f>
        <v>0</v>
      </c>
      <c r="W369" s="219"/>
      <c r="X369" s="219" t="s">
        <v>135</v>
      </c>
      <c r="Y369" s="209"/>
      <c r="Z369" s="209"/>
      <c r="AA369" s="209"/>
      <c r="AB369" s="209"/>
      <c r="AC369" s="209"/>
      <c r="AD369" s="209"/>
      <c r="AE369" s="209"/>
      <c r="AF369" s="209"/>
      <c r="AG369" s="209" t="s">
        <v>136</v>
      </c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</row>
    <row r="370" spans="1:60" outlineLevel="1" x14ac:dyDescent="0.2">
      <c r="A370" s="216"/>
      <c r="B370" s="217"/>
      <c r="C370" s="248" t="s">
        <v>409</v>
      </c>
      <c r="D370" s="221"/>
      <c r="E370" s="222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09"/>
      <c r="Z370" s="209"/>
      <c r="AA370" s="209"/>
      <c r="AB370" s="209"/>
      <c r="AC370" s="209"/>
      <c r="AD370" s="209"/>
      <c r="AE370" s="209"/>
      <c r="AF370" s="209"/>
      <c r="AG370" s="209" t="s">
        <v>138</v>
      </c>
      <c r="AH370" s="209">
        <v>0</v>
      </c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</row>
    <row r="371" spans="1:60" outlineLevel="1" x14ac:dyDescent="0.2">
      <c r="A371" s="216"/>
      <c r="B371" s="217"/>
      <c r="C371" s="248" t="s">
        <v>410</v>
      </c>
      <c r="D371" s="221"/>
      <c r="E371" s="222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09"/>
      <c r="Z371" s="209"/>
      <c r="AA371" s="209"/>
      <c r="AB371" s="209"/>
      <c r="AC371" s="209"/>
      <c r="AD371" s="209"/>
      <c r="AE371" s="209"/>
      <c r="AF371" s="209"/>
      <c r="AG371" s="209" t="s">
        <v>138</v>
      </c>
      <c r="AH371" s="209">
        <v>0</v>
      </c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</row>
    <row r="372" spans="1:60" outlineLevel="1" x14ac:dyDescent="0.2">
      <c r="A372" s="216"/>
      <c r="B372" s="217"/>
      <c r="C372" s="248" t="s">
        <v>411</v>
      </c>
      <c r="D372" s="221"/>
      <c r="E372" s="222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09"/>
      <c r="Z372" s="209"/>
      <c r="AA372" s="209"/>
      <c r="AB372" s="209"/>
      <c r="AC372" s="209"/>
      <c r="AD372" s="209"/>
      <c r="AE372" s="209"/>
      <c r="AF372" s="209"/>
      <c r="AG372" s="209" t="s">
        <v>138</v>
      </c>
      <c r="AH372" s="209">
        <v>0</v>
      </c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</row>
    <row r="373" spans="1:60" outlineLevel="1" x14ac:dyDescent="0.2">
      <c r="A373" s="216"/>
      <c r="B373" s="217"/>
      <c r="C373" s="248" t="s">
        <v>412</v>
      </c>
      <c r="D373" s="221"/>
      <c r="E373" s="222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09"/>
      <c r="Z373" s="209"/>
      <c r="AA373" s="209"/>
      <c r="AB373" s="209"/>
      <c r="AC373" s="209"/>
      <c r="AD373" s="209"/>
      <c r="AE373" s="209"/>
      <c r="AF373" s="209"/>
      <c r="AG373" s="209" t="s">
        <v>138</v>
      </c>
      <c r="AH373" s="209">
        <v>0</v>
      </c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</row>
    <row r="374" spans="1:60" outlineLevel="1" x14ac:dyDescent="0.2">
      <c r="A374" s="216"/>
      <c r="B374" s="217"/>
      <c r="C374" s="248" t="s">
        <v>413</v>
      </c>
      <c r="D374" s="221"/>
      <c r="E374" s="222">
        <v>132.5</v>
      </c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09"/>
      <c r="Z374" s="209"/>
      <c r="AA374" s="209"/>
      <c r="AB374" s="209"/>
      <c r="AC374" s="209"/>
      <c r="AD374" s="209"/>
      <c r="AE374" s="209"/>
      <c r="AF374" s="209"/>
      <c r="AG374" s="209" t="s">
        <v>138</v>
      </c>
      <c r="AH374" s="209">
        <v>0</v>
      </c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</row>
    <row r="375" spans="1:60" outlineLevel="1" x14ac:dyDescent="0.2">
      <c r="A375" s="216"/>
      <c r="B375" s="217"/>
      <c r="C375" s="248" t="s">
        <v>414</v>
      </c>
      <c r="D375" s="221"/>
      <c r="E375" s="222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09"/>
      <c r="Z375" s="209"/>
      <c r="AA375" s="209"/>
      <c r="AB375" s="209"/>
      <c r="AC375" s="209"/>
      <c r="AD375" s="209"/>
      <c r="AE375" s="209"/>
      <c r="AF375" s="209"/>
      <c r="AG375" s="209" t="s">
        <v>138</v>
      </c>
      <c r="AH375" s="209">
        <v>0</v>
      </c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</row>
    <row r="376" spans="1:60" outlineLevel="1" x14ac:dyDescent="0.2">
      <c r="A376" s="216"/>
      <c r="B376" s="217"/>
      <c r="C376" s="248" t="s">
        <v>415</v>
      </c>
      <c r="D376" s="221"/>
      <c r="E376" s="222">
        <v>79.8</v>
      </c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09"/>
      <c r="Z376" s="209"/>
      <c r="AA376" s="209"/>
      <c r="AB376" s="209"/>
      <c r="AC376" s="209"/>
      <c r="AD376" s="209"/>
      <c r="AE376" s="209"/>
      <c r="AF376" s="209"/>
      <c r="AG376" s="209" t="s">
        <v>138</v>
      </c>
      <c r="AH376" s="209">
        <v>0</v>
      </c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</row>
    <row r="377" spans="1:60" outlineLevel="1" x14ac:dyDescent="0.2">
      <c r="A377" s="216"/>
      <c r="B377" s="217"/>
      <c r="C377" s="249"/>
      <c r="D377" s="238"/>
      <c r="E377" s="238"/>
      <c r="F377" s="238"/>
      <c r="G377" s="238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09"/>
      <c r="Z377" s="209"/>
      <c r="AA377" s="209"/>
      <c r="AB377" s="209"/>
      <c r="AC377" s="209"/>
      <c r="AD377" s="209"/>
      <c r="AE377" s="209"/>
      <c r="AF377" s="209"/>
      <c r="AG377" s="209" t="s">
        <v>153</v>
      </c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</row>
    <row r="378" spans="1:60" x14ac:dyDescent="0.2">
      <c r="A378" s="224" t="s">
        <v>130</v>
      </c>
      <c r="B378" s="225" t="s">
        <v>97</v>
      </c>
      <c r="C378" s="246" t="s">
        <v>98</v>
      </c>
      <c r="D378" s="226"/>
      <c r="E378" s="227"/>
      <c r="F378" s="228"/>
      <c r="G378" s="228">
        <f>SUMIF(AG379:AG381,"&lt;&gt;NOR",G379:G381)</f>
        <v>0</v>
      </c>
      <c r="H378" s="228"/>
      <c r="I378" s="228">
        <f>SUM(I379:I381)</f>
        <v>0</v>
      </c>
      <c r="J378" s="228"/>
      <c r="K378" s="228">
        <f>SUM(K379:K381)</f>
        <v>0</v>
      </c>
      <c r="L378" s="228"/>
      <c r="M378" s="228">
        <f>SUM(M379:M381)</f>
        <v>0</v>
      </c>
      <c r="N378" s="228"/>
      <c r="O378" s="228">
        <f>SUM(O379:O381)</f>
        <v>0</v>
      </c>
      <c r="P378" s="228"/>
      <c r="Q378" s="228">
        <f>SUM(Q379:Q381)</f>
        <v>0</v>
      </c>
      <c r="R378" s="228"/>
      <c r="S378" s="228"/>
      <c r="T378" s="229"/>
      <c r="U378" s="223"/>
      <c r="V378" s="223">
        <f>SUM(V379:V381)</f>
        <v>0</v>
      </c>
      <c r="W378" s="223"/>
      <c r="X378" s="223"/>
      <c r="AG378" t="s">
        <v>131</v>
      </c>
    </row>
    <row r="379" spans="1:60" outlineLevel="1" x14ac:dyDescent="0.2">
      <c r="A379" s="230">
        <v>65</v>
      </c>
      <c r="B379" s="231" t="s">
        <v>416</v>
      </c>
      <c r="C379" s="247" t="s">
        <v>417</v>
      </c>
      <c r="D379" s="232" t="s">
        <v>211</v>
      </c>
      <c r="E379" s="233">
        <v>1</v>
      </c>
      <c r="F379" s="234"/>
      <c r="G379" s="235">
        <f>ROUND(E379*F379,2)</f>
        <v>0</v>
      </c>
      <c r="H379" s="234"/>
      <c r="I379" s="235">
        <f>ROUND(E379*H379,2)</f>
        <v>0</v>
      </c>
      <c r="J379" s="234"/>
      <c r="K379" s="235">
        <f>ROUND(E379*J379,2)</f>
        <v>0</v>
      </c>
      <c r="L379" s="235">
        <v>21</v>
      </c>
      <c r="M379" s="235">
        <f>G379*(1+L379/100)</f>
        <v>0</v>
      </c>
      <c r="N379" s="235">
        <v>0</v>
      </c>
      <c r="O379" s="235">
        <f>ROUND(E379*N379,2)</f>
        <v>0</v>
      </c>
      <c r="P379" s="235">
        <v>0</v>
      </c>
      <c r="Q379" s="235">
        <f>ROUND(E379*P379,2)</f>
        <v>0</v>
      </c>
      <c r="R379" s="235"/>
      <c r="S379" s="235" t="s">
        <v>133</v>
      </c>
      <c r="T379" s="236" t="s">
        <v>134</v>
      </c>
      <c r="U379" s="219">
        <v>0</v>
      </c>
      <c r="V379" s="219">
        <f>ROUND(E379*U379,2)</f>
        <v>0</v>
      </c>
      <c r="W379" s="219"/>
      <c r="X379" s="219" t="s">
        <v>135</v>
      </c>
      <c r="Y379" s="209"/>
      <c r="Z379" s="209"/>
      <c r="AA379" s="209"/>
      <c r="AB379" s="209"/>
      <c r="AC379" s="209"/>
      <c r="AD379" s="209"/>
      <c r="AE379" s="209"/>
      <c r="AF379" s="209"/>
      <c r="AG379" s="209" t="s">
        <v>136</v>
      </c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</row>
    <row r="380" spans="1:60" outlineLevel="1" x14ac:dyDescent="0.2">
      <c r="A380" s="216"/>
      <c r="B380" s="217"/>
      <c r="C380" s="248" t="s">
        <v>213</v>
      </c>
      <c r="D380" s="221"/>
      <c r="E380" s="222">
        <v>1</v>
      </c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09"/>
      <c r="Z380" s="209"/>
      <c r="AA380" s="209"/>
      <c r="AB380" s="209"/>
      <c r="AC380" s="209"/>
      <c r="AD380" s="209"/>
      <c r="AE380" s="209"/>
      <c r="AF380" s="209"/>
      <c r="AG380" s="209" t="s">
        <v>138</v>
      </c>
      <c r="AH380" s="209">
        <v>0</v>
      </c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</row>
    <row r="381" spans="1:60" outlineLevel="1" x14ac:dyDescent="0.2">
      <c r="A381" s="216"/>
      <c r="B381" s="217"/>
      <c r="C381" s="249"/>
      <c r="D381" s="238"/>
      <c r="E381" s="238"/>
      <c r="F381" s="238"/>
      <c r="G381" s="238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09"/>
      <c r="Z381" s="209"/>
      <c r="AA381" s="209"/>
      <c r="AB381" s="209"/>
      <c r="AC381" s="209"/>
      <c r="AD381" s="209"/>
      <c r="AE381" s="209"/>
      <c r="AF381" s="209"/>
      <c r="AG381" s="209" t="s">
        <v>153</v>
      </c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</row>
    <row r="382" spans="1:60" x14ac:dyDescent="0.2">
      <c r="A382" s="224" t="s">
        <v>130</v>
      </c>
      <c r="B382" s="225" t="s">
        <v>99</v>
      </c>
      <c r="C382" s="246" t="s">
        <v>100</v>
      </c>
      <c r="D382" s="226"/>
      <c r="E382" s="227"/>
      <c r="F382" s="228"/>
      <c r="G382" s="228">
        <f>SUMIF(AG383:AG419,"&lt;&gt;NOR",G383:G419)</f>
        <v>0</v>
      </c>
      <c r="H382" s="228"/>
      <c r="I382" s="228">
        <f>SUM(I383:I419)</f>
        <v>0</v>
      </c>
      <c r="J382" s="228"/>
      <c r="K382" s="228">
        <f>SUM(K383:K419)</f>
        <v>0</v>
      </c>
      <c r="L382" s="228"/>
      <c r="M382" s="228">
        <f>SUM(M383:M419)</f>
        <v>0</v>
      </c>
      <c r="N382" s="228"/>
      <c r="O382" s="228">
        <f>SUM(O383:O419)</f>
        <v>0</v>
      </c>
      <c r="P382" s="228"/>
      <c r="Q382" s="228">
        <f>SUM(Q383:Q419)</f>
        <v>0</v>
      </c>
      <c r="R382" s="228"/>
      <c r="S382" s="228"/>
      <c r="T382" s="229"/>
      <c r="U382" s="223"/>
      <c r="V382" s="223">
        <f>SUM(V383:V419)</f>
        <v>1179.8600000000001</v>
      </c>
      <c r="W382" s="223"/>
      <c r="X382" s="223"/>
      <c r="AG382" t="s">
        <v>131</v>
      </c>
    </row>
    <row r="383" spans="1:60" ht="22.5" outlineLevel="1" x14ac:dyDescent="0.2">
      <c r="A383" s="230">
        <v>66</v>
      </c>
      <c r="B383" s="231" t="s">
        <v>418</v>
      </c>
      <c r="C383" s="247" t="s">
        <v>419</v>
      </c>
      <c r="D383" s="232" t="s">
        <v>336</v>
      </c>
      <c r="E383" s="233">
        <v>260.22251999999997</v>
      </c>
      <c r="F383" s="234"/>
      <c r="G383" s="235">
        <f>ROUND(E383*F383,2)</f>
        <v>0</v>
      </c>
      <c r="H383" s="234"/>
      <c r="I383" s="235">
        <f>ROUND(E383*H383,2)</f>
        <v>0</v>
      </c>
      <c r="J383" s="234"/>
      <c r="K383" s="235">
        <f>ROUND(E383*J383,2)</f>
        <v>0</v>
      </c>
      <c r="L383" s="235">
        <v>21</v>
      </c>
      <c r="M383" s="235">
        <f>G383*(1+L383/100)</f>
        <v>0</v>
      </c>
      <c r="N383" s="235">
        <v>0</v>
      </c>
      <c r="O383" s="235">
        <f>ROUND(E383*N383,2)</f>
        <v>0</v>
      </c>
      <c r="P383" s="235">
        <v>0</v>
      </c>
      <c r="Q383" s="235">
        <f>ROUND(E383*P383,2)</f>
        <v>0</v>
      </c>
      <c r="R383" s="235" t="s">
        <v>263</v>
      </c>
      <c r="S383" s="235" t="s">
        <v>178</v>
      </c>
      <c r="T383" s="236" t="s">
        <v>179</v>
      </c>
      <c r="U383" s="219">
        <v>0.93300000000000005</v>
      </c>
      <c r="V383" s="219">
        <f>ROUND(E383*U383,2)</f>
        <v>242.79</v>
      </c>
      <c r="W383" s="219"/>
      <c r="X383" s="219" t="s">
        <v>420</v>
      </c>
      <c r="Y383" s="209"/>
      <c r="Z383" s="209"/>
      <c r="AA383" s="209"/>
      <c r="AB383" s="209"/>
      <c r="AC383" s="209"/>
      <c r="AD383" s="209"/>
      <c r="AE383" s="209"/>
      <c r="AF383" s="209"/>
      <c r="AG383" s="209" t="s">
        <v>421</v>
      </c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</row>
    <row r="384" spans="1:60" outlineLevel="1" x14ac:dyDescent="0.2">
      <c r="A384" s="216"/>
      <c r="B384" s="217"/>
      <c r="C384" s="248" t="s">
        <v>422</v>
      </c>
      <c r="D384" s="221"/>
      <c r="E384" s="222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09"/>
      <c r="Z384" s="209"/>
      <c r="AA384" s="209"/>
      <c r="AB384" s="209"/>
      <c r="AC384" s="209"/>
      <c r="AD384" s="209"/>
      <c r="AE384" s="209"/>
      <c r="AF384" s="209"/>
      <c r="AG384" s="209" t="s">
        <v>138</v>
      </c>
      <c r="AH384" s="209">
        <v>0</v>
      </c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</row>
    <row r="385" spans="1:60" outlineLevel="1" x14ac:dyDescent="0.2">
      <c r="A385" s="216"/>
      <c r="B385" s="217"/>
      <c r="C385" s="248" t="s">
        <v>423</v>
      </c>
      <c r="D385" s="221"/>
      <c r="E385" s="222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09"/>
      <c r="Z385" s="209"/>
      <c r="AA385" s="209"/>
      <c r="AB385" s="209"/>
      <c r="AC385" s="209"/>
      <c r="AD385" s="209"/>
      <c r="AE385" s="209"/>
      <c r="AF385" s="209"/>
      <c r="AG385" s="209" t="s">
        <v>138</v>
      </c>
      <c r="AH385" s="209">
        <v>0</v>
      </c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</row>
    <row r="386" spans="1:60" outlineLevel="1" x14ac:dyDescent="0.2">
      <c r="A386" s="216"/>
      <c r="B386" s="217"/>
      <c r="C386" s="248" t="s">
        <v>424</v>
      </c>
      <c r="D386" s="221"/>
      <c r="E386" s="222">
        <v>260.22251999999997</v>
      </c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09"/>
      <c r="Z386" s="209"/>
      <c r="AA386" s="209"/>
      <c r="AB386" s="209"/>
      <c r="AC386" s="209"/>
      <c r="AD386" s="209"/>
      <c r="AE386" s="209"/>
      <c r="AF386" s="209"/>
      <c r="AG386" s="209" t="s">
        <v>138</v>
      </c>
      <c r="AH386" s="209">
        <v>0</v>
      </c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</row>
    <row r="387" spans="1:60" outlineLevel="1" x14ac:dyDescent="0.2">
      <c r="A387" s="216"/>
      <c r="B387" s="217"/>
      <c r="C387" s="249"/>
      <c r="D387" s="238"/>
      <c r="E387" s="238"/>
      <c r="F387" s="238"/>
      <c r="G387" s="238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09"/>
      <c r="Z387" s="209"/>
      <c r="AA387" s="209"/>
      <c r="AB387" s="209"/>
      <c r="AC387" s="209"/>
      <c r="AD387" s="209"/>
      <c r="AE387" s="209"/>
      <c r="AF387" s="209"/>
      <c r="AG387" s="209" t="s">
        <v>153</v>
      </c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</row>
    <row r="388" spans="1:60" outlineLevel="1" x14ac:dyDescent="0.2">
      <c r="A388" s="230">
        <v>67</v>
      </c>
      <c r="B388" s="231" t="s">
        <v>425</v>
      </c>
      <c r="C388" s="247" t="s">
        <v>426</v>
      </c>
      <c r="D388" s="232" t="s">
        <v>336</v>
      </c>
      <c r="E388" s="233">
        <v>780.66758000000004</v>
      </c>
      <c r="F388" s="234"/>
      <c r="G388" s="235">
        <f>ROUND(E388*F388,2)</f>
        <v>0</v>
      </c>
      <c r="H388" s="234"/>
      <c r="I388" s="235">
        <f>ROUND(E388*H388,2)</f>
        <v>0</v>
      </c>
      <c r="J388" s="234"/>
      <c r="K388" s="235">
        <f>ROUND(E388*J388,2)</f>
        <v>0</v>
      </c>
      <c r="L388" s="235">
        <v>21</v>
      </c>
      <c r="M388" s="235">
        <f>G388*(1+L388/100)</f>
        <v>0</v>
      </c>
      <c r="N388" s="235">
        <v>0</v>
      </c>
      <c r="O388" s="235">
        <f>ROUND(E388*N388,2)</f>
        <v>0</v>
      </c>
      <c r="P388" s="235">
        <v>0</v>
      </c>
      <c r="Q388" s="235">
        <f>ROUND(E388*P388,2)</f>
        <v>0</v>
      </c>
      <c r="R388" s="235" t="s">
        <v>263</v>
      </c>
      <c r="S388" s="235" t="s">
        <v>178</v>
      </c>
      <c r="T388" s="236" t="s">
        <v>179</v>
      </c>
      <c r="U388" s="219">
        <v>0.65300000000000002</v>
      </c>
      <c r="V388" s="219">
        <f>ROUND(E388*U388,2)</f>
        <v>509.78</v>
      </c>
      <c r="W388" s="219"/>
      <c r="X388" s="219" t="s">
        <v>420</v>
      </c>
      <c r="Y388" s="209"/>
      <c r="Z388" s="209"/>
      <c r="AA388" s="209"/>
      <c r="AB388" s="209"/>
      <c r="AC388" s="209"/>
      <c r="AD388" s="209"/>
      <c r="AE388" s="209"/>
      <c r="AF388" s="209"/>
      <c r="AG388" s="209" t="s">
        <v>421</v>
      </c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</row>
    <row r="389" spans="1:60" outlineLevel="1" x14ac:dyDescent="0.2">
      <c r="A389" s="216"/>
      <c r="B389" s="217"/>
      <c r="C389" s="248" t="s">
        <v>422</v>
      </c>
      <c r="D389" s="221"/>
      <c r="E389" s="222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09"/>
      <c r="Z389" s="209"/>
      <c r="AA389" s="209"/>
      <c r="AB389" s="209"/>
      <c r="AC389" s="209"/>
      <c r="AD389" s="209"/>
      <c r="AE389" s="209"/>
      <c r="AF389" s="209"/>
      <c r="AG389" s="209" t="s">
        <v>138</v>
      </c>
      <c r="AH389" s="209">
        <v>0</v>
      </c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</row>
    <row r="390" spans="1:60" outlineLevel="1" x14ac:dyDescent="0.2">
      <c r="A390" s="216"/>
      <c r="B390" s="217"/>
      <c r="C390" s="248" t="s">
        <v>423</v>
      </c>
      <c r="D390" s="221"/>
      <c r="E390" s="222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09"/>
      <c r="Z390" s="209"/>
      <c r="AA390" s="209"/>
      <c r="AB390" s="209"/>
      <c r="AC390" s="209"/>
      <c r="AD390" s="209"/>
      <c r="AE390" s="209"/>
      <c r="AF390" s="209"/>
      <c r="AG390" s="209" t="s">
        <v>138</v>
      </c>
      <c r="AH390" s="209">
        <v>0</v>
      </c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</row>
    <row r="391" spans="1:60" outlineLevel="1" x14ac:dyDescent="0.2">
      <c r="A391" s="216"/>
      <c r="B391" s="217"/>
      <c r="C391" s="248" t="s">
        <v>427</v>
      </c>
      <c r="D391" s="221"/>
      <c r="E391" s="222">
        <v>780.66758000000004</v>
      </c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09"/>
      <c r="Z391" s="209"/>
      <c r="AA391" s="209"/>
      <c r="AB391" s="209"/>
      <c r="AC391" s="209"/>
      <c r="AD391" s="209"/>
      <c r="AE391" s="209"/>
      <c r="AF391" s="209"/>
      <c r="AG391" s="209" t="s">
        <v>138</v>
      </c>
      <c r="AH391" s="209">
        <v>0</v>
      </c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</row>
    <row r="392" spans="1:60" outlineLevel="1" x14ac:dyDescent="0.2">
      <c r="A392" s="216"/>
      <c r="B392" s="217"/>
      <c r="C392" s="249"/>
      <c r="D392" s="238"/>
      <c r="E392" s="238"/>
      <c r="F392" s="238"/>
      <c r="G392" s="238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09"/>
      <c r="Z392" s="209"/>
      <c r="AA392" s="209"/>
      <c r="AB392" s="209"/>
      <c r="AC392" s="209"/>
      <c r="AD392" s="209"/>
      <c r="AE392" s="209"/>
      <c r="AF392" s="209"/>
      <c r="AG392" s="209" t="s">
        <v>153</v>
      </c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</row>
    <row r="393" spans="1:60" outlineLevel="1" x14ac:dyDescent="0.2">
      <c r="A393" s="230">
        <v>68</v>
      </c>
      <c r="B393" s="231" t="s">
        <v>428</v>
      </c>
      <c r="C393" s="247" t="s">
        <v>429</v>
      </c>
      <c r="D393" s="232" t="s">
        <v>336</v>
      </c>
      <c r="E393" s="233">
        <v>260.22251999999997</v>
      </c>
      <c r="F393" s="234"/>
      <c r="G393" s="235">
        <f>ROUND(E393*F393,2)</f>
        <v>0</v>
      </c>
      <c r="H393" s="234"/>
      <c r="I393" s="235">
        <f>ROUND(E393*H393,2)</f>
        <v>0</v>
      </c>
      <c r="J393" s="234"/>
      <c r="K393" s="235">
        <f>ROUND(E393*J393,2)</f>
        <v>0</v>
      </c>
      <c r="L393" s="235">
        <v>21</v>
      </c>
      <c r="M393" s="235">
        <f>G393*(1+L393/100)</f>
        <v>0</v>
      </c>
      <c r="N393" s="235">
        <v>0</v>
      </c>
      <c r="O393" s="235">
        <f>ROUND(E393*N393,2)</f>
        <v>0</v>
      </c>
      <c r="P393" s="235">
        <v>0</v>
      </c>
      <c r="Q393" s="235">
        <f>ROUND(E393*P393,2)</f>
        <v>0</v>
      </c>
      <c r="R393" s="235" t="s">
        <v>263</v>
      </c>
      <c r="S393" s="235" t="s">
        <v>178</v>
      </c>
      <c r="T393" s="236" t="s">
        <v>179</v>
      </c>
      <c r="U393" s="219">
        <v>0.49</v>
      </c>
      <c r="V393" s="219">
        <f>ROUND(E393*U393,2)</f>
        <v>127.51</v>
      </c>
      <c r="W393" s="219"/>
      <c r="X393" s="219" t="s">
        <v>420</v>
      </c>
      <c r="Y393" s="209"/>
      <c r="Z393" s="209"/>
      <c r="AA393" s="209"/>
      <c r="AB393" s="209"/>
      <c r="AC393" s="209"/>
      <c r="AD393" s="209"/>
      <c r="AE393" s="209"/>
      <c r="AF393" s="209"/>
      <c r="AG393" s="209" t="s">
        <v>421</v>
      </c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</row>
    <row r="394" spans="1:60" outlineLevel="1" x14ac:dyDescent="0.2">
      <c r="A394" s="216"/>
      <c r="B394" s="217"/>
      <c r="C394" s="253" t="s">
        <v>430</v>
      </c>
      <c r="D394" s="243"/>
      <c r="E394" s="243"/>
      <c r="F394" s="243"/>
      <c r="G394" s="243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09"/>
      <c r="Z394" s="209"/>
      <c r="AA394" s="209"/>
      <c r="AB394" s="209"/>
      <c r="AC394" s="209"/>
      <c r="AD394" s="209"/>
      <c r="AE394" s="209"/>
      <c r="AF394" s="209"/>
      <c r="AG394" s="209" t="s">
        <v>196</v>
      </c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</row>
    <row r="395" spans="1:60" outlineLevel="1" x14ac:dyDescent="0.2">
      <c r="A395" s="216"/>
      <c r="B395" s="217"/>
      <c r="C395" s="248" t="s">
        <v>422</v>
      </c>
      <c r="D395" s="221"/>
      <c r="E395" s="222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09"/>
      <c r="Z395" s="209"/>
      <c r="AA395" s="209"/>
      <c r="AB395" s="209"/>
      <c r="AC395" s="209"/>
      <c r="AD395" s="209"/>
      <c r="AE395" s="209"/>
      <c r="AF395" s="209"/>
      <c r="AG395" s="209" t="s">
        <v>138</v>
      </c>
      <c r="AH395" s="209">
        <v>0</v>
      </c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</row>
    <row r="396" spans="1:60" outlineLevel="1" x14ac:dyDescent="0.2">
      <c r="A396" s="216"/>
      <c r="B396" s="217"/>
      <c r="C396" s="248" t="s">
        <v>423</v>
      </c>
      <c r="D396" s="221"/>
      <c r="E396" s="222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09"/>
      <c r="Z396" s="209"/>
      <c r="AA396" s="209"/>
      <c r="AB396" s="209"/>
      <c r="AC396" s="209"/>
      <c r="AD396" s="209"/>
      <c r="AE396" s="209"/>
      <c r="AF396" s="209"/>
      <c r="AG396" s="209" t="s">
        <v>138</v>
      </c>
      <c r="AH396" s="209">
        <v>0</v>
      </c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</row>
    <row r="397" spans="1:60" outlineLevel="1" x14ac:dyDescent="0.2">
      <c r="A397" s="216"/>
      <c r="B397" s="217"/>
      <c r="C397" s="248" t="s">
        <v>424</v>
      </c>
      <c r="D397" s="221"/>
      <c r="E397" s="222">
        <v>260.22251999999997</v>
      </c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09"/>
      <c r="Z397" s="209"/>
      <c r="AA397" s="209"/>
      <c r="AB397" s="209"/>
      <c r="AC397" s="209"/>
      <c r="AD397" s="209"/>
      <c r="AE397" s="209"/>
      <c r="AF397" s="209"/>
      <c r="AG397" s="209" t="s">
        <v>138</v>
      </c>
      <c r="AH397" s="209">
        <v>0</v>
      </c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</row>
    <row r="398" spans="1:60" outlineLevel="1" x14ac:dyDescent="0.2">
      <c r="A398" s="216"/>
      <c r="B398" s="217"/>
      <c r="C398" s="249"/>
      <c r="D398" s="238"/>
      <c r="E398" s="238"/>
      <c r="F398" s="238"/>
      <c r="G398" s="238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09"/>
      <c r="Z398" s="209"/>
      <c r="AA398" s="209"/>
      <c r="AB398" s="209"/>
      <c r="AC398" s="209"/>
      <c r="AD398" s="209"/>
      <c r="AE398" s="209"/>
      <c r="AF398" s="209"/>
      <c r="AG398" s="209" t="s">
        <v>153</v>
      </c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</row>
    <row r="399" spans="1:60" outlineLevel="1" x14ac:dyDescent="0.2">
      <c r="A399" s="230">
        <v>69</v>
      </c>
      <c r="B399" s="231" t="s">
        <v>431</v>
      </c>
      <c r="C399" s="247" t="s">
        <v>432</v>
      </c>
      <c r="D399" s="232" t="s">
        <v>336</v>
      </c>
      <c r="E399" s="233">
        <v>4944.2279699999999</v>
      </c>
      <c r="F399" s="234"/>
      <c r="G399" s="235">
        <f>ROUND(E399*F399,2)</f>
        <v>0</v>
      </c>
      <c r="H399" s="234"/>
      <c r="I399" s="235">
        <f>ROUND(E399*H399,2)</f>
        <v>0</v>
      </c>
      <c r="J399" s="234"/>
      <c r="K399" s="235">
        <f>ROUND(E399*J399,2)</f>
        <v>0</v>
      </c>
      <c r="L399" s="235">
        <v>21</v>
      </c>
      <c r="M399" s="235">
        <f>G399*(1+L399/100)</f>
        <v>0</v>
      </c>
      <c r="N399" s="235">
        <v>0</v>
      </c>
      <c r="O399" s="235">
        <f>ROUND(E399*N399,2)</f>
        <v>0</v>
      </c>
      <c r="P399" s="235">
        <v>0</v>
      </c>
      <c r="Q399" s="235">
        <f>ROUND(E399*P399,2)</f>
        <v>0</v>
      </c>
      <c r="R399" s="235" t="s">
        <v>263</v>
      </c>
      <c r="S399" s="235" t="s">
        <v>178</v>
      </c>
      <c r="T399" s="236" t="s">
        <v>179</v>
      </c>
      <c r="U399" s="219">
        <v>0</v>
      </c>
      <c r="V399" s="219">
        <f>ROUND(E399*U399,2)</f>
        <v>0</v>
      </c>
      <c r="W399" s="219"/>
      <c r="X399" s="219" t="s">
        <v>420</v>
      </c>
      <c r="Y399" s="209"/>
      <c r="Z399" s="209"/>
      <c r="AA399" s="209"/>
      <c r="AB399" s="209"/>
      <c r="AC399" s="209"/>
      <c r="AD399" s="209"/>
      <c r="AE399" s="209"/>
      <c r="AF399" s="209"/>
      <c r="AG399" s="209" t="s">
        <v>421</v>
      </c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</row>
    <row r="400" spans="1:60" outlineLevel="1" x14ac:dyDescent="0.2">
      <c r="A400" s="216"/>
      <c r="B400" s="217"/>
      <c r="C400" s="248" t="s">
        <v>422</v>
      </c>
      <c r="D400" s="221"/>
      <c r="E400" s="222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09"/>
      <c r="Z400" s="209"/>
      <c r="AA400" s="209"/>
      <c r="AB400" s="209"/>
      <c r="AC400" s="209"/>
      <c r="AD400" s="209"/>
      <c r="AE400" s="209"/>
      <c r="AF400" s="209"/>
      <c r="AG400" s="209" t="s">
        <v>138</v>
      </c>
      <c r="AH400" s="209">
        <v>0</v>
      </c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</row>
    <row r="401" spans="1:60" outlineLevel="1" x14ac:dyDescent="0.2">
      <c r="A401" s="216"/>
      <c r="B401" s="217"/>
      <c r="C401" s="248" t="s">
        <v>423</v>
      </c>
      <c r="D401" s="221"/>
      <c r="E401" s="222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09"/>
      <c r="Z401" s="209"/>
      <c r="AA401" s="209"/>
      <c r="AB401" s="209"/>
      <c r="AC401" s="209"/>
      <c r="AD401" s="209"/>
      <c r="AE401" s="209"/>
      <c r="AF401" s="209"/>
      <c r="AG401" s="209" t="s">
        <v>138</v>
      </c>
      <c r="AH401" s="209">
        <v>0</v>
      </c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</row>
    <row r="402" spans="1:60" outlineLevel="1" x14ac:dyDescent="0.2">
      <c r="A402" s="216"/>
      <c r="B402" s="217"/>
      <c r="C402" s="248" t="s">
        <v>433</v>
      </c>
      <c r="D402" s="221"/>
      <c r="E402" s="222">
        <v>4944.2279699999999</v>
      </c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09"/>
      <c r="Z402" s="209"/>
      <c r="AA402" s="209"/>
      <c r="AB402" s="209"/>
      <c r="AC402" s="209"/>
      <c r="AD402" s="209"/>
      <c r="AE402" s="209"/>
      <c r="AF402" s="209"/>
      <c r="AG402" s="209" t="s">
        <v>138</v>
      </c>
      <c r="AH402" s="209">
        <v>0</v>
      </c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</row>
    <row r="403" spans="1:60" outlineLevel="1" x14ac:dyDescent="0.2">
      <c r="A403" s="216"/>
      <c r="B403" s="217"/>
      <c r="C403" s="249"/>
      <c r="D403" s="238"/>
      <c r="E403" s="238"/>
      <c r="F403" s="238"/>
      <c r="G403" s="238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09"/>
      <c r="Z403" s="209"/>
      <c r="AA403" s="209"/>
      <c r="AB403" s="209"/>
      <c r="AC403" s="209"/>
      <c r="AD403" s="209"/>
      <c r="AE403" s="209"/>
      <c r="AF403" s="209"/>
      <c r="AG403" s="209" t="s">
        <v>153</v>
      </c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</row>
    <row r="404" spans="1:60" outlineLevel="1" x14ac:dyDescent="0.2">
      <c r="A404" s="230">
        <v>70</v>
      </c>
      <c r="B404" s="231" t="s">
        <v>434</v>
      </c>
      <c r="C404" s="247" t="s">
        <v>435</v>
      </c>
      <c r="D404" s="232" t="s">
        <v>336</v>
      </c>
      <c r="E404" s="233">
        <v>260.22251999999997</v>
      </c>
      <c r="F404" s="234"/>
      <c r="G404" s="235">
        <f>ROUND(E404*F404,2)</f>
        <v>0</v>
      </c>
      <c r="H404" s="234"/>
      <c r="I404" s="235">
        <f>ROUND(E404*H404,2)</f>
        <v>0</v>
      </c>
      <c r="J404" s="234"/>
      <c r="K404" s="235">
        <f>ROUND(E404*J404,2)</f>
        <v>0</v>
      </c>
      <c r="L404" s="235">
        <v>21</v>
      </c>
      <c r="M404" s="235">
        <f>G404*(1+L404/100)</f>
        <v>0</v>
      </c>
      <c r="N404" s="235">
        <v>0</v>
      </c>
      <c r="O404" s="235">
        <f>ROUND(E404*N404,2)</f>
        <v>0</v>
      </c>
      <c r="P404" s="235">
        <v>0</v>
      </c>
      <c r="Q404" s="235">
        <f>ROUND(E404*P404,2)</f>
        <v>0</v>
      </c>
      <c r="R404" s="235" t="s">
        <v>263</v>
      </c>
      <c r="S404" s="235" t="s">
        <v>178</v>
      </c>
      <c r="T404" s="236" t="s">
        <v>179</v>
      </c>
      <c r="U404" s="219">
        <v>0.94199999999999995</v>
      </c>
      <c r="V404" s="219">
        <f>ROUND(E404*U404,2)</f>
        <v>245.13</v>
      </c>
      <c r="W404" s="219"/>
      <c r="X404" s="219" t="s">
        <v>420</v>
      </c>
      <c r="Y404" s="209"/>
      <c r="Z404" s="209"/>
      <c r="AA404" s="209"/>
      <c r="AB404" s="209"/>
      <c r="AC404" s="209"/>
      <c r="AD404" s="209"/>
      <c r="AE404" s="209"/>
      <c r="AF404" s="209"/>
      <c r="AG404" s="209" t="s">
        <v>421</v>
      </c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</row>
    <row r="405" spans="1:60" outlineLevel="1" x14ac:dyDescent="0.2">
      <c r="A405" s="216"/>
      <c r="B405" s="217"/>
      <c r="C405" s="253" t="s">
        <v>436</v>
      </c>
      <c r="D405" s="243"/>
      <c r="E405" s="243"/>
      <c r="F405" s="243"/>
      <c r="G405" s="243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09"/>
      <c r="Z405" s="209"/>
      <c r="AA405" s="209"/>
      <c r="AB405" s="209"/>
      <c r="AC405" s="209"/>
      <c r="AD405" s="209"/>
      <c r="AE405" s="209"/>
      <c r="AF405" s="209"/>
      <c r="AG405" s="209" t="s">
        <v>196</v>
      </c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</row>
    <row r="406" spans="1:60" outlineLevel="1" x14ac:dyDescent="0.2">
      <c r="A406" s="216"/>
      <c r="B406" s="217"/>
      <c r="C406" s="248" t="s">
        <v>422</v>
      </c>
      <c r="D406" s="221"/>
      <c r="E406" s="222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09"/>
      <c r="Z406" s="209"/>
      <c r="AA406" s="209"/>
      <c r="AB406" s="209"/>
      <c r="AC406" s="209"/>
      <c r="AD406" s="209"/>
      <c r="AE406" s="209"/>
      <c r="AF406" s="209"/>
      <c r="AG406" s="209" t="s">
        <v>138</v>
      </c>
      <c r="AH406" s="209">
        <v>0</v>
      </c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</row>
    <row r="407" spans="1:60" outlineLevel="1" x14ac:dyDescent="0.2">
      <c r="A407" s="216"/>
      <c r="B407" s="217"/>
      <c r="C407" s="248" t="s">
        <v>423</v>
      </c>
      <c r="D407" s="221"/>
      <c r="E407" s="222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09"/>
      <c r="Z407" s="209"/>
      <c r="AA407" s="209"/>
      <c r="AB407" s="209"/>
      <c r="AC407" s="209"/>
      <c r="AD407" s="209"/>
      <c r="AE407" s="209"/>
      <c r="AF407" s="209"/>
      <c r="AG407" s="209" t="s">
        <v>138</v>
      </c>
      <c r="AH407" s="209">
        <v>0</v>
      </c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</row>
    <row r="408" spans="1:60" outlineLevel="1" x14ac:dyDescent="0.2">
      <c r="A408" s="216"/>
      <c r="B408" s="217"/>
      <c r="C408" s="248" t="s">
        <v>424</v>
      </c>
      <c r="D408" s="221"/>
      <c r="E408" s="222">
        <v>260.22251999999997</v>
      </c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09"/>
      <c r="Z408" s="209"/>
      <c r="AA408" s="209"/>
      <c r="AB408" s="209"/>
      <c r="AC408" s="209"/>
      <c r="AD408" s="209"/>
      <c r="AE408" s="209"/>
      <c r="AF408" s="209"/>
      <c r="AG408" s="209" t="s">
        <v>138</v>
      </c>
      <c r="AH408" s="209">
        <v>0</v>
      </c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</row>
    <row r="409" spans="1:60" outlineLevel="1" x14ac:dyDescent="0.2">
      <c r="A409" s="216"/>
      <c r="B409" s="217"/>
      <c r="C409" s="249"/>
      <c r="D409" s="238"/>
      <c r="E409" s="238"/>
      <c r="F409" s="238"/>
      <c r="G409" s="238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09"/>
      <c r="Z409" s="209"/>
      <c r="AA409" s="209"/>
      <c r="AB409" s="209"/>
      <c r="AC409" s="209"/>
      <c r="AD409" s="209"/>
      <c r="AE409" s="209"/>
      <c r="AF409" s="209"/>
      <c r="AG409" s="209" t="s">
        <v>153</v>
      </c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</row>
    <row r="410" spans="1:60" ht="22.5" outlineLevel="1" x14ac:dyDescent="0.2">
      <c r="A410" s="230">
        <v>71</v>
      </c>
      <c r="B410" s="231" t="s">
        <v>437</v>
      </c>
      <c r="C410" s="247" t="s">
        <v>438</v>
      </c>
      <c r="D410" s="232" t="s">
        <v>336</v>
      </c>
      <c r="E410" s="233">
        <v>520.44505000000004</v>
      </c>
      <c r="F410" s="234"/>
      <c r="G410" s="235">
        <f>ROUND(E410*F410,2)</f>
        <v>0</v>
      </c>
      <c r="H410" s="234"/>
      <c r="I410" s="235">
        <f>ROUND(E410*H410,2)</f>
        <v>0</v>
      </c>
      <c r="J410" s="234"/>
      <c r="K410" s="235">
        <f>ROUND(E410*J410,2)</f>
        <v>0</v>
      </c>
      <c r="L410" s="235">
        <v>21</v>
      </c>
      <c r="M410" s="235">
        <f>G410*(1+L410/100)</f>
        <v>0</v>
      </c>
      <c r="N410" s="235">
        <v>0</v>
      </c>
      <c r="O410" s="235">
        <f>ROUND(E410*N410,2)</f>
        <v>0</v>
      </c>
      <c r="P410" s="235">
        <v>0</v>
      </c>
      <c r="Q410" s="235">
        <f>ROUND(E410*P410,2)</f>
        <v>0</v>
      </c>
      <c r="R410" s="235" t="s">
        <v>263</v>
      </c>
      <c r="S410" s="235" t="s">
        <v>178</v>
      </c>
      <c r="T410" s="236" t="s">
        <v>179</v>
      </c>
      <c r="U410" s="219">
        <v>0.105</v>
      </c>
      <c r="V410" s="219">
        <f>ROUND(E410*U410,2)</f>
        <v>54.65</v>
      </c>
      <c r="W410" s="219"/>
      <c r="X410" s="219" t="s">
        <v>420</v>
      </c>
      <c r="Y410" s="209"/>
      <c r="Z410" s="209"/>
      <c r="AA410" s="209"/>
      <c r="AB410" s="209"/>
      <c r="AC410" s="209"/>
      <c r="AD410" s="209"/>
      <c r="AE410" s="209"/>
      <c r="AF410" s="209"/>
      <c r="AG410" s="209" t="s">
        <v>421</v>
      </c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</row>
    <row r="411" spans="1:60" outlineLevel="1" x14ac:dyDescent="0.2">
      <c r="A411" s="216"/>
      <c r="B411" s="217"/>
      <c r="C411" s="248" t="s">
        <v>422</v>
      </c>
      <c r="D411" s="221"/>
      <c r="E411" s="222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09"/>
      <c r="Z411" s="209"/>
      <c r="AA411" s="209"/>
      <c r="AB411" s="209"/>
      <c r="AC411" s="209"/>
      <c r="AD411" s="209"/>
      <c r="AE411" s="209"/>
      <c r="AF411" s="209"/>
      <c r="AG411" s="209" t="s">
        <v>138</v>
      </c>
      <c r="AH411" s="209">
        <v>0</v>
      </c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</row>
    <row r="412" spans="1:60" outlineLevel="1" x14ac:dyDescent="0.2">
      <c r="A412" s="216"/>
      <c r="B412" s="217"/>
      <c r="C412" s="248" t="s">
        <v>423</v>
      </c>
      <c r="D412" s="221"/>
      <c r="E412" s="222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09"/>
      <c r="Z412" s="209"/>
      <c r="AA412" s="209"/>
      <c r="AB412" s="209"/>
      <c r="AC412" s="209"/>
      <c r="AD412" s="209"/>
      <c r="AE412" s="209"/>
      <c r="AF412" s="209"/>
      <c r="AG412" s="209" t="s">
        <v>138</v>
      </c>
      <c r="AH412" s="209">
        <v>0</v>
      </c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</row>
    <row r="413" spans="1:60" outlineLevel="1" x14ac:dyDescent="0.2">
      <c r="A413" s="216"/>
      <c r="B413" s="217"/>
      <c r="C413" s="248" t="s">
        <v>439</v>
      </c>
      <c r="D413" s="221"/>
      <c r="E413" s="222">
        <v>520.44505000000004</v>
      </c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09"/>
      <c r="Z413" s="209"/>
      <c r="AA413" s="209"/>
      <c r="AB413" s="209"/>
      <c r="AC413" s="209"/>
      <c r="AD413" s="209"/>
      <c r="AE413" s="209"/>
      <c r="AF413" s="209"/>
      <c r="AG413" s="209" t="s">
        <v>138</v>
      </c>
      <c r="AH413" s="209">
        <v>0</v>
      </c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</row>
    <row r="414" spans="1:60" outlineLevel="1" x14ac:dyDescent="0.2">
      <c r="A414" s="216"/>
      <c r="B414" s="217"/>
      <c r="C414" s="249"/>
      <c r="D414" s="238"/>
      <c r="E414" s="238"/>
      <c r="F414" s="238"/>
      <c r="G414" s="238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09"/>
      <c r="Z414" s="209"/>
      <c r="AA414" s="209"/>
      <c r="AB414" s="209"/>
      <c r="AC414" s="209"/>
      <c r="AD414" s="209"/>
      <c r="AE414" s="209"/>
      <c r="AF414" s="209"/>
      <c r="AG414" s="209" t="s">
        <v>153</v>
      </c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</row>
    <row r="415" spans="1:60" outlineLevel="1" x14ac:dyDescent="0.2">
      <c r="A415" s="230">
        <v>72</v>
      </c>
      <c r="B415" s="231" t="s">
        <v>440</v>
      </c>
      <c r="C415" s="247" t="s">
        <v>441</v>
      </c>
      <c r="D415" s="232" t="s">
        <v>336</v>
      </c>
      <c r="E415" s="233">
        <v>260.22251999999997</v>
      </c>
      <c r="F415" s="234"/>
      <c r="G415" s="235">
        <f>ROUND(E415*F415,2)</f>
        <v>0</v>
      </c>
      <c r="H415" s="234"/>
      <c r="I415" s="235">
        <f>ROUND(E415*H415,2)</f>
        <v>0</v>
      </c>
      <c r="J415" s="234"/>
      <c r="K415" s="235">
        <f>ROUND(E415*J415,2)</f>
        <v>0</v>
      </c>
      <c r="L415" s="235">
        <v>21</v>
      </c>
      <c r="M415" s="235">
        <f>G415*(1+L415/100)</f>
        <v>0</v>
      </c>
      <c r="N415" s="235">
        <v>0</v>
      </c>
      <c r="O415" s="235">
        <f>ROUND(E415*N415,2)</f>
        <v>0</v>
      </c>
      <c r="P415" s="235">
        <v>0</v>
      </c>
      <c r="Q415" s="235">
        <f>ROUND(E415*P415,2)</f>
        <v>0</v>
      </c>
      <c r="R415" s="235"/>
      <c r="S415" s="235" t="s">
        <v>133</v>
      </c>
      <c r="T415" s="236" t="s">
        <v>134</v>
      </c>
      <c r="U415" s="219">
        <v>0</v>
      </c>
      <c r="V415" s="219">
        <f>ROUND(E415*U415,2)</f>
        <v>0</v>
      </c>
      <c r="W415" s="219"/>
      <c r="X415" s="219" t="s">
        <v>420</v>
      </c>
      <c r="Y415" s="209"/>
      <c r="Z415" s="209"/>
      <c r="AA415" s="209"/>
      <c r="AB415" s="209"/>
      <c r="AC415" s="209"/>
      <c r="AD415" s="209"/>
      <c r="AE415" s="209"/>
      <c r="AF415" s="209"/>
      <c r="AG415" s="209" t="s">
        <v>421</v>
      </c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</row>
    <row r="416" spans="1:60" outlineLevel="1" x14ac:dyDescent="0.2">
      <c r="A416" s="216"/>
      <c r="B416" s="217"/>
      <c r="C416" s="248" t="s">
        <v>422</v>
      </c>
      <c r="D416" s="221"/>
      <c r="E416" s="222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09"/>
      <c r="Z416" s="209"/>
      <c r="AA416" s="209"/>
      <c r="AB416" s="209"/>
      <c r="AC416" s="209"/>
      <c r="AD416" s="209"/>
      <c r="AE416" s="209"/>
      <c r="AF416" s="209"/>
      <c r="AG416" s="209" t="s">
        <v>138</v>
      </c>
      <c r="AH416" s="209">
        <v>0</v>
      </c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</row>
    <row r="417" spans="1:60" outlineLevel="1" x14ac:dyDescent="0.2">
      <c r="A417" s="216"/>
      <c r="B417" s="217"/>
      <c r="C417" s="248" t="s">
        <v>423</v>
      </c>
      <c r="D417" s="221"/>
      <c r="E417" s="222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09"/>
      <c r="Z417" s="209"/>
      <c r="AA417" s="209"/>
      <c r="AB417" s="209"/>
      <c r="AC417" s="209"/>
      <c r="AD417" s="209"/>
      <c r="AE417" s="209"/>
      <c r="AF417" s="209"/>
      <c r="AG417" s="209" t="s">
        <v>138</v>
      </c>
      <c r="AH417" s="209">
        <v>0</v>
      </c>
      <c r="AI417" s="209"/>
      <c r="AJ417" s="209"/>
      <c r="AK417" s="209"/>
      <c r="AL417" s="209"/>
      <c r="AM417" s="209"/>
      <c r="AN417" s="209"/>
      <c r="AO417" s="209"/>
      <c r="AP417" s="209"/>
      <c r="AQ417" s="209"/>
      <c r="AR417" s="209"/>
      <c r="AS417" s="209"/>
      <c r="AT417" s="209"/>
      <c r="AU417" s="209"/>
      <c r="AV417" s="209"/>
      <c r="AW417" s="209"/>
      <c r="AX417" s="209"/>
      <c r="AY417" s="209"/>
      <c r="AZ417" s="209"/>
      <c r="BA417" s="209"/>
      <c r="BB417" s="209"/>
      <c r="BC417" s="209"/>
      <c r="BD417" s="209"/>
      <c r="BE417" s="209"/>
      <c r="BF417" s="209"/>
      <c r="BG417" s="209"/>
      <c r="BH417" s="209"/>
    </row>
    <row r="418" spans="1:60" outlineLevel="1" x14ac:dyDescent="0.2">
      <c r="A418" s="216"/>
      <c r="B418" s="217"/>
      <c r="C418" s="248" t="s">
        <v>424</v>
      </c>
      <c r="D418" s="221"/>
      <c r="E418" s="222">
        <v>260.22251999999997</v>
      </c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09"/>
      <c r="Z418" s="209"/>
      <c r="AA418" s="209"/>
      <c r="AB418" s="209"/>
      <c r="AC418" s="209"/>
      <c r="AD418" s="209"/>
      <c r="AE418" s="209"/>
      <c r="AF418" s="209"/>
      <c r="AG418" s="209" t="s">
        <v>138</v>
      </c>
      <c r="AH418" s="209">
        <v>0</v>
      </c>
      <c r="AI418" s="209"/>
      <c r="AJ418" s="209"/>
      <c r="AK418" s="209"/>
      <c r="AL418" s="209"/>
      <c r="AM418" s="209"/>
      <c r="AN418" s="209"/>
      <c r="AO418" s="209"/>
      <c r="AP418" s="209"/>
      <c r="AQ418" s="209"/>
      <c r="AR418" s="209"/>
      <c r="AS418" s="209"/>
      <c r="AT418" s="209"/>
      <c r="AU418" s="209"/>
      <c r="AV418" s="209"/>
      <c r="AW418" s="209"/>
      <c r="AX418" s="209"/>
      <c r="AY418" s="209"/>
      <c r="AZ418" s="209"/>
      <c r="BA418" s="209"/>
      <c r="BB418" s="209"/>
      <c r="BC418" s="209"/>
      <c r="BD418" s="209"/>
      <c r="BE418" s="209"/>
      <c r="BF418" s="209"/>
      <c r="BG418" s="209"/>
      <c r="BH418" s="209"/>
    </row>
    <row r="419" spans="1:60" outlineLevel="1" x14ac:dyDescent="0.2">
      <c r="A419" s="216"/>
      <c r="B419" s="217"/>
      <c r="C419" s="249"/>
      <c r="D419" s="238"/>
      <c r="E419" s="238"/>
      <c r="F419" s="238"/>
      <c r="G419" s="238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09"/>
      <c r="Z419" s="209"/>
      <c r="AA419" s="209"/>
      <c r="AB419" s="209"/>
      <c r="AC419" s="209"/>
      <c r="AD419" s="209"/>
      <c r="AE419" s="209"/>
      <c r="AF419" s="209"/>
      <c r="AG419" s="209" t="s">
        <v>153</v>
      </c>
      <c r="AH419" s="209"/>
      <c r="AI419" s="209"/>
      <c r="AJ419" s="209"/>
      <c r="AK419" s="209"/>
      <c r="AL419" s="209"/>
      <c r="AM419" s="209"/>
      <c r="AN419" s="209"/>
      <c r="AO419" s="209"/>
      <c r="AP419" s="209"/>
      <c r="AQ419" s="209"/>
      <c r="AR419" s="209"/>
      <c r="AS419" s="209"/>
      <c r="AT419" s="209"/>
      <c r="AU419" s="209"/>
      <c r="AV419" s="209"/>
      <c r="AW419" s="209"/>
      <c r="AX419" s="209"/>
      <c r="AY419" s="209"/>
      <c r="AZ419" s="209"/>
      <c r="BA419" s="209"/>
      <c r="BB419" s="209"/>
      <c r="BC419" s="209"/>
      <c r="BD419" s="209"/>
      <c r="BE419" s="209"/>
      <c r="BF419" s="209"/>
      <c r="BG419" s="209"/>
      <c r="BH419" s="209"/>
    </row>
    <row r="420" spans="1:60" x14ac:dyDescent="0.2">
      <c r="A420" s="224" t="s">
        <v>130</v>
      </c>
      <c r="B420" s="225" t="s">
        <v>102</v>
      </c>
      <c r="C420" s="246" t="s">
        <v>28</v>
      </c>
      <c r="D420" s="226"/>
      <c r="E420" s="227"/>
      <c r="F420" s="228"/>
      <c r="G420" s="228">
        <f>SUMIF(AG421:AG422,"&lt;&gt;NOR",G421:G422)</f>
        <v>0</v>
      </c>
      <c r="H420" s="228"/>
      <c r="I420" s="228">
        <f>SUM(I421:I422)</f>
        <v>0</v>
      </c>
      <c r="J420" s="228"/>
      <c r="K420" s="228">
        <f>SUM(K421:K422)</f>
        <v>0</v>
      </c>
      <c r="L420" s="228"/>
      <c r="M420" s="228">
        <f>SUM(M421:M422)</f>
        <v>0</v>
      </c>
      <c r="N420" s="228"/>
      <c r="O420" s="228">
        <f>SUM(O421:O422)</f>
        <v>0</v>
      </c>
      <c r="P420" s="228"/>
      <c r="Q420" s="228">
        <f>SUM(Q421:Q422)</f>
        <v>0</v>
      </c>
      <c r="R420" s="228"/>
      <c r="S420" s="228"/>
      <c r="T420" s="229"/>
      <c r="U420" s="223"/>
      <c r="V420" s="223">
        <f>SUM(V421:V422)</f>
        <v>0</v>
      </c>
      <c r="W420" s="223"/>
      <c r="X420" s="223"/>
      <c r="AG420" t="s">
        <v>131</v>
      </c>
    </row>
    <row r="421" spans="1:60" outlineLevel="1" x14ac:dyDescent="0.2">
      <c r="A421" s="230">
        <v>73</v>
      </c>
      <c r="B421" s="231" t="s">
        <v>442</v>
      </c>
      <c r="C421" s="247" t="s">
        <v>443</v>
      </c>
      <c r="D421" s="232" t="s">
        <v>0</v>
      </c>
      <c r="E421" s="233">
        <v>2</v>
      </c>
      <c r="F421" s="234"/>
      <c r="G421" s="235">
        <f>ROUND(E421*F421,2)</f>
        <v>0</v>
      </c>
      <c r="H421" s="234"/>
      <c r="I421" s="235">
        <f>ROUND(E421*H421,2)</f>
        <v>0</v>
      </c>
      <c r="J421" s="234"/>
      <c r="K421" s="235">
        <f>ROUND(E421*J421,2)</f>
        <v>0</v>
      </c>
      <c r="L421" s="235">
        <v>21</v>
      </c>
      <c r="M421" s="235">
        <f>G421*(1+L421/100)</f>
        <v>0</v>
      </c>
      <c r="N421" s="235">
        <v>0</v>
      </c>
      <c r="O421" s="235">
        <f>ROUND(E421*N421,2)</f>
        <v>0</v>
      </c>
      <c r="P421" s="235">
        <v>0</v>
      </c>
      <c r="Q421" s="235">
        <f>ROUND(E421*P421,2)</f>
        <v>0</v>
      </c>
      <c r="R421" s="235"/>
      <c r="S421" s="235" t="s">
        <v>133</v>
      </c>
      <c r="T421" s="236" t="s">
        <v>134</v>
      </c>
      <c r="U421" s="219">
        <v>0</v>
      </c>
      <c r="V421" s="219">
        <f>ROUND(E421*U421,2)</f>
        <v>0</v>
      </c>
      <c r="W421" s="219"/>
      <c r="X421" s="219" t="s">
        <v>444</v>
      </c>
      <c r="Y421" s="209"/>
      <c r="Z421" s="209"/>
      <c r="AA421" s="209"/>
      <c r="AB421" s="209"/>
      <c r="AC421" s="209"/>
      <c r="AD421" s="209"/>
      <c r="AE421" s="209"/>
      <c r="AF421" s="209"/>
      <c r="AG421" s="209" t="s">
        <v>445</v>
      </c>
      <c r="AH421" s="209"/>
      <c r="AI421" s="209"/>
      <c r="AJ421" s="209"/>
      <c r="AK421" s="209"/>
      <c r="AL421" s="209"/>
      <c r="AM421" s="209"/>
      <c r="AN421" s="209"/>
      <c r="AO421" s="209"/>
      <c r="AP421" s="209"/>
      <c r="AQ421" s="209"/>
      <c r="AR421" s="209"/>
      <c r="AS421" s="209"/>
      <c r="AT421" s="209"/>
      <c r="AU421" s="209"/>
      <c r="AV421" s="209"/>
      <c r="AW421" s="209"/>
      <c r="AX421" s="209"/>
      <c r="AY421" s="209"/>
      <c r="AZ421" s="209"/>
      <c r="BA421" s="209"/>
      <c r="BB421" s="209"/>
      <c r="BC421" s="209"/>
      <c r="BD421" s="209"/>
      <c r="BE421" s="209"/>
      <c r="BF421" s="209"/>
      <c r="BG421" s="209"/>
      <c r="BH421" s="209"/>
    </row>
    <row r="422" spans="1:60" outlineLevel="1" x14ac:dyDescent="0.2">
      <c r="A422" s="216"/>
      <c r="B422" s="217"/>
      <c r="C422" s="254"/>
      <c r="D422" s="244"/>
      <c r="E422" s="244"/>
      <c r="F422" s="244"/>
      <c r="G422" s="244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09"/>
      <c r="Z422" s="209"/>
      <c r="AA422" s="209"/>
      <c r="AB422" s="209"/>
      <c r="AC422" s="209"/>
      <c r="AD422" s="209"/>
      <c r="AE422" s="209"/>
      <c r="AF422" s="209"/>
      <c r="AG422" s="209" t="s">
        <v>153</v>
      </c>
      <c r="AH422" s="209"/>
      <c r="AI422" s="209"/>
      <c r="AJ422" s="209"/>
      <c r="AK422" s="209"/>
      <c r="AL422" s="209"/>
      <c r="AM422" s="209"/>
      <c r="AN422" s="209"/>
      <c r="AO422" s="209"/>
      <c r="AP422" s="209"/>
      <c r="AQ422" s="209"/>
      <c r="AR422" s="209"/>
      <c r="AS422" s="209"/>
      <c r="AT422" s="209"/>
      <c r="AU422" s="209"/>
      <c r="AV422" s="209"/>
      <c r="AW422" s="209"/>
      <c r="AX422" s="209"/>
      <c r="AY422" s="209"/>
      <c r="AZ422" s="209"/>
      <c r="BA422" s="209"/>
      <c r="BB422" s="209"/>
      <c r="BC422" s="209"/>
      <c r="BD422" s="209"/>
      <c r="BE422" s="209"/>
      <c r="BF422" s="209"/>
      <c r="BG422" s="209"/>
      <c r="BH422" s="209"/>
    </row>
    <row r="423" spans="1:60" x14ac:dyDescent="0.2">
      <c r="A423" s="3"/>
      <c r="B423" s="4"/>
      <c r="C423" s="256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v>15</v>
      </c>
      <c r="AF423">
        <v>21</v>
      </c>
      <c r="AG423" t="s">
        <v>117</v>
      </c>
    </row>
    <row r="424" spans="1:60" x14ac:dyDescent="0.2">
      <c r="A424" s="212"/>
      <c r="B424" s="213" t="s">
        <v>29</v>
      </c>
      <c r="C424" s="257"/>
      <c r="D424" s="214"/>
      <c r="E424" s="215"/>
      <c r="F424" s="215"/>
      <c r="G424" s="245">
        <f>G8+G26+G41+G47+G89+G120+G145+G265+G272+G287+G303+G330+G354+G368+G378+G382+G420</f>
        <v>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AE424">
        <f>SUMIF(L7:L422,AE423,G7:G422)</f>
        <v>0</v>
      </c>
      <c r="AF424">
        <f>SUMIF(L7:L422,AF423,G7:G422)</f>
        <v>0</v>
      </c>
      <c r="AG424" t="s">
        <v>446</v>
      </c>
    </row>
    <row r="425" spans="1:60" x14ac:dyDescent="0.2">
      <c r="C425" s="258"/>
      <c r="D425" s="10"/>
      <c r="AG425" t="s">
        <v>447</v>
      </c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91">
    <mergeCell ref="C422:G422"/>
    <mergeCell ref="C398:G398"/>
    <mergeCell ref="C403:G403"/>
    <mergeCell ref="C405:G405"/>
    <mergeCell ref="C409:G409"/>
    <mergeCell ref="C414:G414"/>
    <mergeCell ref="C419:G419"/>
    <mergeCell ref="C367:G367"/>
    <mergeCell ref="C377:G377"/>
    <mergeCell ref="C381:G381"/>
    <mergeCell ref="C387:G387"/>
    <mergeCell ref="C392:G392"/>
    <mergeCell ref="C394:G394"/>
    <mergeCell ref="C329:G329"/>
    <mergeCell ref="C335:G335"/>
    <mergeCell ref="C347:G347"/>
    <mergeCell ref="C349:G349"/>
    <mergeCell ref="C353:G353"/>
    <mergeCell ref="C356:G356"/>
    <mergeCell ref="C317:G317"/>
    <mergeCell ref="C319:G319"/>
    <mergeCell ref="C321:G321"/>
    <mergeCell ref="C323:G323"/>
    <mergeCell ref="C325:G325"/>
    <mergeCell ref="C327:G327"/>
    <mergeCell ref="C305:G305"/>
    <mergeCell ref="C307:G307"/>
    <mergeCell ref="C309:G309"/>
    <mergeCell ref="C311:G311"/>
    <mergeCell ref="C313:G313"/>
    <mergeCell ref="C315:G315"/>
    <mergeCell ref="C290:G290"/>
    <mergeCell ref="C293:G293"/>
    <mergeCell ref="C296:G296"/>
    <mergeCell ref="C299:G299"/>
    <mergeCell ref="C301:G301"/>
    <mergeCell ref="C302:G302"/>
    <mergeCell ref="C264:G264"/>
    <mergeCell ref="C267:G267"/>
    <mergeCell ref="C271:G271"/>
    <mergeCell ref="C283:G283"/>
    <mergeCell ref="C285:G285"/>
    <mergeCell ref="C286:G286"/>
    <mergeCell ref="C217:G217"/>
    <mergeCell ref="C238:G238"/>
    <mergeCell ref="C242:G242"/>
    <mergeCell ref="C247:G247"/>
    <mergeCell ref="C251:G251"/>
    <mergeCell ref="C262:G262"/>
    <mergeCell ref="C165:G165"/>
    <mergeCell ref="C176:G176"/>
    <mergeCell ref="C187:G187"/>
    <mergeCell ref="C198:G198"/>
    <mergeCell ref="C209:G209"/>
    <mergeCell ref="C211:G211"/>
    <mergeCell ref="C134:G134"/>
    <mergeCell ref="C139:G139"/>
    <mergeCell ref="C142:G142"/>
    <mergeCell ref="C144:G144"/>
    <mergeCell ref="C149:G149"/>
    <mergeCell ref="C154:G154"/>
    <mergeCell ref="C107:G107"/>
    <mergeCell ref="C111:G111"/>
    <mergeCell ref="C115:G115"/>
    <mergeCell ref="C119:G119"/>
    <mergeCell ref="C125:G125"/>
    <mergeCell ref="C130:G130"/>
    <mergeCell ref="C84:G84"/>
    <mergeCell ref="C88:G88"/>
    <mergeCell ref="C91:G91"/>
    <mergeCell ref="C94:G94"/>
    <mergeCell ref="C98:G98"/>
    <mergeCell ref="C102:G102"/>
    <mergeCell ref="C63:G63"/>
    <mergeCell ref="C67:G67"/>
    <mergeCell ref="C69:G69"/>
    <mergeCell ref="C70:G70"/>
    <mergeCell ref="C74:G74"/>
    <mergeCell ref="C79:G79"/>
    <mergeCell ref="C40:G40"/>
    <mergeCell ref="C46:G46"/>
    <mergeCell ref="C49:G49"/>
    <mergeCell ref="C59:G59"/>
    <mergeCell ref="C61:G61"/>
    <mergeCell ref="C62:G62"/>
    <mergeCell ref="A1:G1"/>
    <mergeCell ref="C2:G2"/>
    <mergeCell ref="C3:G3"/>
    <mergeCell ref="C4:G4"/>
    <mergeCell ref="C25:G25"/>
    <mergeCell ref="C36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104</v>
      </c>
      <c r="B1" s="194"/>
      <c r="C1" s="194"/>
      <c r="D1" s="194"/>
      <c r="E1" s="194"/>
      <c r="F1" s="194"/>
      <c r="G1" s="194"/>
      <c r="AG1" t="s">
        <v>105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106</v>
      </c>
    </row>
    <row r="3" spans="1:60" ht="24.95" customHeight="1" x14ac:dyDescent="0.2">
      <c r="A3" s="195" t="s">
        <v>8</v>
      </c>
      <c r="B3" s="49" t="s">
        <v>45</v>
      </c>
      <c r="C3" s="198" t="s">
        <v>46</v>
      </c>
      <c r="D3" s="196"/>
      <c r="E3" s="196"/>
      <c r="F3" s="196"/>
      <c r="G3" s="197"/>
      <c r="AC3" s="174" t="s">
        <v>106</v>
      </c>
      <c r="AG3" t="s">
        <v>107</v>
      </c>
    </row>
    <row r="4" spans="1:60" ht="24.95" customHeight="1" x14ac:dyDescent="0.2">
      <c r="A4" s="199" t="s">
        <v>9</v>
      </c>
      <c r="B4" s="200" t="s">
        <v>49</v>
      </c>
      <c r="C4" s="201" t="s">
        <v>50</v>
      </c>
      <c r="D4" s="202"/>
      <c r="E4" s="202"/>
      <c r="F4" s="202"/>
      <c r="G4" s="203"/>
      <c r="AG4" t="s">
        <v>108</v>
      </c>
    </row>
    <row r="5" spans="1:60" x14ac:dyDescent="0.2">
      <c r="D5" s="10"/>
    </row>
    <row r="6" spans="1:60" ht="38.25" x14ac:dyDescent="0.2">
      <c r="A6" s="205" t="s">
        <v>109</v>
      </c>
      <c r="B6" s="207" t="s">
        <v>110</v>
      </c>
      <c r="C6" s="207" t="s">
        <v>111</v>
      </c>
      <c r="D6" s="206" t="s">
        <v>112</v>
      </c>
      <c r="E6" s="205" t="s">
        <v>113</v>
      </c>
      <c r="F6" s="204" t="s">
        <v>114</v>
      </c>
      <c r="G6" s="205" t="s">
        <v>29</v>
      </c>
      <c r="H6" s="208" t="s">
        <v>30</v>
      </c>
      <c r="I6" s="208" t="s">
        <v>115</v>
      </c>
      <c r="J6" s="208" t="s">
        <v>31</v>
      </c>
      <c r="K6" s="208" t="s">
        <v>116</v>
      </c>
      <c r="L6" s="208" t="s">
        <v>117</v>
      </c>
      <c r="M6" s="208" t="s">
        <v>118</v>
      </c>
      <c r="N6" s="208" t="s">
        <v>119</v>
      </c>
      <c r="O6" s="208" t="s">
        <v>120</v>
      </c>
      <c r="P6" s="208" t="s">
        <v>121</v>
      </c>
      <c r="Q6" s="208" t="s">
        <v>122</v>
      </c>
      <c r="R6" s="208" t="s">
        <v>123</v>
      </c>
      <c r="S6" s="208" t="s">
        <v>124</v>
      </c>
      <c r="T6" s="208" t="s">
        <v>125</v>
      </c>
      <c r="U6" s="208" t="s">
        <v>126</v>
      </c>
      <c r="V6" s="208" t="s">
        <v>127</v>
      </c>
      <c r="W6" s="208" t="s">
        <v>128</v>
      </c>
      <c r="X6" s="208" t="s">
        <v>129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130</v>
      </c>
      <c r="B8" s="225" t="s">
        <v>59</v>
      </c>
      <c r="C8" s="246" t="s">
        <v>60</v>
      </c>
      <c r="D8" s="226"/>
      <c r="E8" s="227"/>
      <c r="F8" s="228"/>
      <c r="G8" s="228">
        <f>SUMIF(AG9:AG48,"&lt;&gt;NOR",G9:G48)</f>
        <v>0</v>
      </c>
      <c r="H8" s="228"/>
      <c r="I8" s="228">
        <f>SUM(I9:I48)</f>
        <v>0</v>
      </c>
      <c r="J8" s="228"/>
      <c r="K8" s="228">
        <f>SUM(K9:K48)</f>
        <v>0</v>
      </c>
      <c r="L8" s="228"/>
      <c r="M8" s="228">
        <f>SUM(M9:M48)</f>
        <v>0</v>
      </c>
      <c r="N8" s="228"/>
      <c r="O8" s="228">
        <f>SUM(O9:O48)</f>
        <v>0</v>
      </c>
      <c r="P8" s="228"/>
      <c r="Q8" s="228">
        <f>SUM(Q9:Q48)</f>
        <v>0</v>
      </c>
      <c r="R8" s="228"/>
      <c r="S8" s="228"/>
      <c r="T8" s="229"/>
      <c r="U8" s="223"/>
      <c r="V8" s="223">
        <f>SUM(V9:V48)</f>
        <v>0</v>
      </c>
      <c r="W8" s="223"/>
      <c r="X8" s="223"/>
      <c r="AG8" t="s">
        <v>131</v>
      </c>
    </row>
    <row r="9" spans="1:60" outlineLevel="1" x14ac:dyDescent="0.2">
      <c r="A9" s="230">
        <v>1</v>
      </c>
      <c r="B9" s="231" t="s">
        <v>448</v>
      </c>
      <c r="C9" s="247" t="s">
        <v>449</v>
      </c>
      <c r="D9" s="232" t="s">
        <v>289</v>
      </c>
      <c r="E9" s="233">
        <v>373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133</v>
      </c>
      <c r="T9" s="236" t="s">
        <v>134</v>
      </c>
      <c r="U9" s="219">
        <v>0</v>
      </c>
      <c r="V9" s="219">
        <f>ROUND(E9*U9,2)</f>
        <v>0</v>
      </c>
      <c r="W9" s="219"/>
      <c r="X9" s="219" t="s">
        <v>135</v>
      </c>
      <c r="Y9" s="209"/>
      <c r="Z9" s="209"/>
      <c r="AA9" s="209"/>
      <c r="AB9" s="209"/>
      <c r="AC9" s="209"/>
      <c r="AD9" s="209"/>
      <c r="AE9" s="209"/>
      <c r="AF9" s="209"/>
      <c r="AG9" s="209" t="s">
        <v>171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4"/>
      <c r="D10" s="244"/>
      <c r="E10" s="244"/>
      <c r="F10" s="244"/>
      <c r="G10" s="244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153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30">
        <v>2</v>
      </c>
      <c r="B11" s="231" t="s">
        <v>450</v>
      </c>
      <c r="C11" s="247" t="s">
        <v>451</v>
      </c>
      <c r="D11" s="232" t="s">
        <v>289</v>
      </c>
      <c r="E11" s="233">
        <v>373</v>
      </c>
      <c r="F11" s="234"/>
      <c r="G11" s="235">
        <f>ROUND(E11*F11,2)</f>
        <v>0</v>
      </c>
      <c r="H11" s="234"/>
      <c r="I11" s="235">
        <f>ROUND(E11*H11,2)</f>
        <v>0</v>
      </c>
      <c r="J11" s="234"/>
      <c r="K11" s="235">
        <f>ROUND(E11*J11,2)</f>
        <v>0</v>
      </c>
      <c r="L11" s="235">
        <v>21</v>
      </c>
      <c r="M11" s="235">
        <f>G11*(1+L11/100)</f>
        <v>0</v>
      </c>
      <c r="N11" s="235">
        <v>0</v>
      </c>
      <c r="O11" s="235">
        <f>ROUND(E11*N11,2)</f>
        <v>0</v>
      </c>
      <c r="P11" s="235">
        <v>0</v>
      </c>
      <c r="Q11" s="235">
        <f>ROUND(E11*P11,2)</f>
        <v>0</v>
      </c>
      <c r="R11" s="235"/>
      <c r="S11" s="235" t="s">
        <v>133</v>
      </c>
      <c r="T11" s="236" t="s">
        <v>134</v>
      </c>
      <c r="U11" s="219">
        <v>0</v>
      </c>
      <c r="V11" s="219">
        <f>ROUND(E11*U11,2)</f>
        <v>0</v>
      </c>
      <c r="W11" s="219"/>
      <c r="X11" s="219" t="s">
        <v>135</v>
      </c>
      <c r="Y11" s="209"/>
      <c r="Z11" s="209"/>
      <c r="AA11" s="209"/>
      <c r="AB11" s="209"/>
      <c r="AC11" s="209"/>
      <c r="AD11" s="209"/>
      <c r="AE11" s="209"/>
      <c r="AF11" s="209"/>
      <c r="AG11" s="209" t="s">
        <v>171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6"/>
      <c r="B12" s="217"/>
      <c r="C12" s="254"/>
      <c r="D12" s="244"/>
      <c r="E12" s="244"/>
      <c r="F12" s="244"/>
      <c r="G12" s="244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153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30">
        <v>3</v>
      </c>
      <c r="B13" s="231" t="s">
        <v>452</v>
      </c>
      <c r="C13" s="247" t="s">
        <v>453</v>
      </c>
      <c r="D13" s="232" t="s">
        <v>289</v>
      </c>
      <c r="E13" s="233">
        <v>305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35">
        <v>0</v>
      </c>
      <c r="O13" s="235">
        <f>ROUND(E13*N13,2)</f>
        <v>0</v>
      </c>
      <c r="P13" s="235">
        <v>0</v>
      </c>
      <c r="Q13" s="235">
        <f>ROUND(E13*P13,2)</f>
        <v>0</v>
      </c>
      <c r="R13" s="235"/>
      <c r="S13" s="235" t="s">
        <v>133</v>
      </c>
      <c r="T13" s="236" t="s">
        <v>134</v>
      </c>
      <c r="U13" s="219">
        <v>0</v>
      </c>
      <c r="V13" s="219">
        <f>ROUND(E13*U13,2)</f>
        <v>0</v>
      </c>
      <c r="W13" s="219"/>
      <c r="X13" s="219" t="s">
        <v>135</v>
      </c>
      <c r="Y13" s="209"/>
      <c r="Z13" s="209"/>
      <c r="AA13" s="209"/>
      <c r="AB13" s="209"/>
      <c r="AC13" s="209"/>
      <c r="AD13" s="209"/>
      <c r="AE13" s="209"/>
      <c r="AF13" s="209"/>
      <c r="AG13" s="209" t="s">
        <v>171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6"/>
      <c r="B14" s="217"/>
      <c r="C14" s="254"/>
      <c r="D14" s="244"/>
      <c r="E14" s="244"/>
      <c r="F14" s="244"/>
      <c r="G14" s="244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153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30">
        <v>4</v>
      </c>
      <c r="B15" s="231" t="s">
        <v>454</v>
      </c>
      <c r="C15" s="247" t="s">
        <v>451</v>
      </c>
      <c r="D15" s="232" t="s">
        <v>289</v>
      </c>
      <c r="E15" s="233">
        <v>305</v>
      </c>
      <c r="F15" s="234"/>
      <c r="G15" s="235">
        <f>ROUND(E15*F15,2)</f>
        <v>0</v>
      </c>
      <c r="H15" s="234"/>
      <c r="I15" s="235">
        <f>ROUND(E15*H15,2)</f>
        <v>0</v>
      </c>
      <c r="J15" s="234"/>
      <c r="K15" s="235">
        <f>ROUND(E15*J15,2)</f>
        <v>0</v>
      </c>
      <c r="L15" s="235">
        <v>21</v>
      </c>
      <c r="M15" s="235">
        <f>G15*(1+L15/100)</f>
        <v>0</v>
      </c>
      <c r="N15" s="235">
        <v>0</v>
      </c>
      <c r="O15" s="235">
        <f>ROUND(E15*N15,2)</f>
        <v>0</v>
      </c>
      <c r="P15" s="235">
        <v>0</v>
      </c>
      <c r="Q15" s="235">
        <f>ROUND(E15*P15,2)</f>
        <v>0</v>
      </c>
      <c r="R15" s="235"/>
      <c r="S15" s="235" t="s">
        <v>133</v>
      </c>
      <c r="T15" s="236" t="s">
        <v>134</v>
      </c>
      <c r="U15" s="219">
        <v>0</v>
      </c>
      <c r="V15" s="219">
        <f>ROUND(E15*U15,2)</f>
        <v>0</v>
      </c>
      <c r="W15" s="219"/>
      <c r="X15" s="219" t="s">
        <v>135</v>
      </c>
      <c r="Y15" s="209"/>
      <c r="Z15" s="209"/>
      <c r="AA15" s="209"/>
      <c r="AB15" s="209"/>
      <c r="AC15" s="209"/>
      <c r="AD15" s="209"/>
      <c r="AE15" s="209"/>
      <c r="AF15" s="209"/>
      <c r="AG15" s="209" t="s">
        <v>171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6"/>
      <c r="B16" s="217"/>
      <c r="C16" s="254"/>
      <c r="D16" s="244"/>
      <c r="E16" s="244"/>
      <c r="F16" s="244"/>
      <c r="G16" s="244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153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30">
        <v>5</v>
      </c>
      <c r="B17" s="231" t="s">
        <v>455</v>
      </c>
      <c r="C17" s="247" t="s">
        <v>456</v>
      </c>
      <c r="D17" s="232" t="s">
        <v>289</v>
      </c>
      <c r="E17" s="233">
        <v>187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35">
        <v>0</v>
      </c>
      <c r="O17" s="235">
        <f>ROUND(E17*N17,2)</f>
        <v>0</v>
      </c>
      <c r="P17" s="235">
        <v>0</v>
      </c>
      <c r="Q17" s="235">
        <f>ROUND(E17*P17,2)</f>
        <v>0</v>
      </c>
      <c r="R17" s="235"/>
      <c r="S17" s="235" t="s">
        <v>133</v>
      </c>
      <c r="T17" s="236" t="s">
        <v>134</v>
      </c>
      <c r="U17" s="219">
        <v>0</v>
      </c>
      <c r="V17" s="219">
        <f>ROUND(E17*U17,2)</f>
        <v>0</v>
      </c>
      <c r="W17" s="219"/>
      <c r="X17" s="219" t="s">
        <v>135</v>
      </c>
      <c r="Y17" s="209"/>
      <c r="Z17" s="209"/>
      <c r="AA17" s="209"/>
      <c r="AB17" s="209"/>
      <c r="AC17" s="209"/>
      <c r="AD17" s="209"/>
      <c r="AE17" s="209"/>
      <c r="AF17" s="209"/>
      <c r="AG17" s="209" t="s">
        <v>171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16"/>
      <c r="B18" s="217"/>
      <c r="C18" s="254"/>
      <c r="D18" s="244"/>
      <c r="E18" s="244"/>
      <c r="F18" s="244"/>
      <c r="G18" s="244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153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30">
        <v>6</v>
      </c>
      <c r="B19" s="231" t="s">
        <v>457</v>
      </c>
      <c r="C19" s="247" t="s">
        <v>451</v>
      </c>
      <c r="D19" s="232" t="s">
        <v>289</v>
      </c>
      <c r="E19" s="233">
        <v>187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5"/>
      <c r="S19" s="235" t="s">
        <v>133</v>
      </c>
      <c r="T19" s="236" t="s">
        <v>134</v>
      </c>
      <c r="U19" s="219">
        <v>0</v>
      </c>
      <c r="V19" s="219">
        <f>ROUND(E19*U19,2)</f>
        <v>0</v>
      </c>
      <c r="W19" s="219"/>
      <c r="X19" s="219" t="s">
        <v>135</v>
      </c>
      <c r="Y19" s="209"/>
      <c r="Z19" s="209"/>
      <c r="AA19" s="209"/>
      <c r="AB19" s="209"/>
      <c r="AC19" s="209"/>
      <c r="AD19" s="209"/>
      <c r="AE19" s="209"/>
      <c r="AF19" s="209"/>
      <c r="AG19" s="209" t="s">
        <v>171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16"/>
      <c r="B20" s="217"/>
      <c r="C20" s="254"/>
      <c r="D20" s="244"/>
      <c r="E20" s="244"/>
      <c r="F20" s="244"/>
      <c r="G20" s="244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153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30">
        <v>7</v>
      </c>
      <c r="B21" s="231" t="s">
        <v>458</v>
      </c>
      <c r="C21" s="247" t="s">
        <v>459</v>
      </c>
      <c r="D21" s="232" t="s">
        <v>289</v>
      </c>
      <c r="E21" s="233">
        <v>71</v>
      </c>
      <c r="F21" s="234"/>
      <c r="G21" s="235">
        <f>ROUND(E21*F21,2)</f>
        <v>0</v>
      </c>
      <c r="H21" s="234"/>
      <c r="I21" s="235">
        <f>ROUND(E21*H21,2)</f>
        <v>0</v>
      </c>
      <c r="J21" s="234"/>
      <c r="K21" s="235">
        <f>ROUND(E21*J21,2)</f>
        <v>0</v>
      </c>
      <c r="L21" s="235">
        <v>21</v>
      </c>
      <c r="M21" s="235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5"/>
      <c r="S21" s="235" t="s">
        <v>133</v>
      </c>
      <c r="T21" s="236" t="s">
        <v>134</v>
      </c>
      <c r="U21" s="219">
        <v>0</v>
      </c>
      <c r="V21" s="219">
        <f>ROUND(E21*U21,2)</f>
        <v>0</v>
      </c>
      <c r="W21" s="219"/>
      <c r="X21" s="219" t="s">
        <v>135</v>
      </c>
      <c r="Y21" s="209"/>
      <c r="Z21" s="209"/>
      <c r="AA21" s="209"/>
      <c r="AB21" s="209"/>
      <c r="AC21" s="209"/>
      <c r="AD21" s="209"/>
      <c r="AE21" s="209"/>
      <c r="AF21" s="209"/>
      <c r="AG21" s="209" t="s">
        <v>171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 x14ac:dyDescent="0.2">
      <c r="A22" s="216"/>
      <c r="B22" s="217"/>
      <c r="C22" s="254"/>
      <c r="D22" s="244"/>
      <c r="E22" s="244"/>
      <c r="F22" s="244"/>
      <c r="G22" s="244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153</v>
      </c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30">
        <v>8</v>
      </c>
      <c r="B23" s="231" t="s">
        <v>460</v>
      </c>
      <c r="C23" s="247" t="s">
        <v>451</v>
      </c>
      <c r="D23" s="232" t="s">
        <v>289</v>
      </c>
      <c r="E23" s="233">
        <v>71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5"/>
      <c r="S23" s="235" t="s">
        <v>133</v>
      </c>
      <c r="T23" s="236" t="s">
        <v>134</v>
      </c>
      <c r="U23" s="219">
        <v>0</v>
      </c>
      <c r="V23" s="219">
        <f>ROUND(E23*U23,2)</f>
        <v>0</v>
      </c>
      <c r="W23" s="219"/>
      <c r="X23" s="219" t="s">
        <v>135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171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4"/>
      <c r="E24" s="244"/>
      <c r="F24" s="244"/>
      <c r="G24" s="244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153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ht="22.5" outlineLevel="1" x14ac:dyDescent="0.2">
      <c r="A25" s="230">
        <v>9</v>
      </c>
      <c r="B25" s="231" t="s">
        <v>461</v>
      </c>
      <c r="C25" s="247" t="s">
        <v>462</v>
      </c>
      <c r="D25" s="232" t="s">
        <v>289</v>
      </c>
      <c r="E25" s="233">
        <v>88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/>
      <c r="S25" s="235" t="s">
        <v>133</v>
      </c>
      <c r="T25" s="236" t="s">
        <v>134</v>
      </c>
      <c r="U25" s="219">
        <v>0</v>
      </c>
      <c r="V25" s="219">
        <f>ROUND(E25*U25,2)</f>
        <v>0</v>
      </c>
      <c r="W25" s="219"/>
      <c r="X25" s="219" t="s">
        <v>135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171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4"/>
      <c r="E26" s="244"/>
      <c r="F26" s="244"/>
      <c r="G26" s="244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153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0">
        <v>10</v>
      </c>
      <c r="B27" s="231" t="s">
        <v>463</v>
      </c>
      <c r="C27" s="247" t="s">
        <v>451</v>
      </c>
      <c r="D27" s="232" t="s">
        <v>289</v>
      </c>
      <c r="E27" s="233">
        <v>88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5"/>
      <c r="S27" s="235" t="s">
        <v>133</v>
      </c>
      <c r="T27" s="236" t="s">
        <v>134</v>
      </c>
      <c r="U27" s="219">
        <v>0</v>
      </c>
      <c r="V27" s="219">
        <f>ROUND(E27*U27,2)</f>
        <v>0</v>
      </c>
      <c r="W27" s="219"/>
      <c r="X27" s="219" t="s">
        <v>135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171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4"/>
      <c r="E28" s="244"/>
      <c r="F28" s="244"/>
      <c r="G28" s="24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153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ht="22.5" outlineLevel="1" x14ac:dyDescent="0.2">
      <c r="A29" s="230">
        <v>11</v>
      </c>
      <c r="B29" s="231" t="s">
        <v>464</v>
      </c>
      <c r="C29" s="247" t="s">
        <v>465</v>
      </c>
      <c r="D29" s="232" t="s">
        <v>289</v>
      </c>
      <c r="E29" s="233">
        <v>4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133</v>
      </c>
      <c r="T29" s="236" t="s">
        <v>134</v>
      </c>
      <c r="U29" s="219">
        <v>0</v>
      </c>
      <c r="V29" s="219">
        <f>ROUND(E29*U29,2)</f>
        <v>0</v>
      </c>
      <c r="W29" s="219"/>
      <c r="X29" s="219" t="s">
        <v>135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171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/>
      <c r="D30" s="244"/>
      <c r="E30" s="244"/>
      <c r="F30" s="244"/>
      <c r="G30" s="244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153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0">
        <v>12</v>
      </c>
      <c r="B31" s="231" t="s">
        <v>466</v>
      </c>
      <c r="C31" s="247" t="s">
        <v>451</v>
      </c>
      <c r="D31" s="232" t="s">
        <v>289</v>
      </c>
      <c r="E31" s="233">
        <v>4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/>
      <c r="S31" s="235" t="s">
        <v>133</v>
      </c>
      <c r="T31" s="236" t="s">
        <v>134</v>
      </c>
      <c r="U31" s="219">
        <v>0</v>
      </c>
      <c r="V31" s="219">
        <f>ROUND(E31*U31,2)</f>
        <v>0</v>
      </c>
      <c r="W31" s="219"/>
      <c r="X31" s="219" t="s">
        <v>135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171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4"/>
      <c r="D32" s="244"/>
      <c r="E32" s="244"/>
      <c r="F32" s="244"/>
      <c r="G32" s="244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153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0">
        <v>13</v>
      </c>
      <c r="B33" s="231" t="s">
        <v>467</v>
      </c>
      <c r="C33" s="247" t="s">
        <v>468</v>
      </c>
      <c r="D33" s="232" t="s">
        <v>289</v>
      </c>
      <c r="E33" s="233">
        <v>10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0</v>
      </c>
      <c r="O33" s="235">
        <f>ROUND(E33*N33,2)</f>
        <v>0</v>
      </c>
      <c r="P33" s="235">
        <v>0</v>
      </c>
      <c r="Q33" s="235">
        <f>ROUND(E33*P33,2)</f>
        <v>0</v>
      </c>
      <c r="R33" s="235"/>
      <c r="S33" s="235" t="s">
        <v>133</v>
      </c>
      <c r="T33" s="236" t="s">
        <v>134</v>
      </c>
      <c r="U33" s="219">
        <v>0</v>
      </c>
      <c r="V33" s="219">
        <f>ROUND(E33*U33,2)</f>
        <v>0</v>
      </c>
      <c r="W33" s="219"/>
      <c r="X33" s="219" t="s">
        <v>135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171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4"/>
      <c r="D34" s="244"/>
      <c r="E34" s="244"/>
      <c r="F34" s="244"/>
      <c r="G34" s="244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153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14</v>
      </c>
      <c r="B35" s="231" t="s">
        <v>469</v>
      </c>
      <c r="C35" s="247" t="s">
        <v>451</v>
      </c>
      <c r="D35" s="232" t="s">
        <v>289</v>
      </c>
      <c r="E35" s="233">
        <v>10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5"/>
      <c r="S35" s="235" t="s">
        <v>133</v>
      </c>
      <c r="T35" s="236" t="s">
        <v>134</v>
      </c>
      <c r="U35" s="219">
        <v>0</v>
      </c>
      <c r="V35" s="219">
        <f>ROUND(E35*U35,2)</f>
        <v>0</v>
      </c>
      <c r="W35" s="219"/>
      <c r="X35" s="219" t="s">
        <v>135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171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4"/>
      <c r="D36" s="244"/>
      <c r="E36" s="244"/>
      <c r="F36" s="244"/>
      <c r="G36" s="244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153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15</v>
      </c>
      <c r="B37" s="231" t="s">
        <v>470</v>
      </c>
      <c r="C37" s="247" t="s">
        <v>471</v>
      </c>
      <c r="D37" s="232" t="s">
        <v>289</v>
      </c>
      <c r="E37" s="233">
        <v>6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5"/>
      <c r="S37" s="235" t="s">
        <v>133</v>
      </c>
      <c r="T37" s="236" t="s">
        <v>134</v>
      </c>
      <c r="U37" s="219">
        <v>0</v>
      </c>
      <c r="V37" s="219">
        <f>ROUND(E37*U37,2)</f>
        <v>0</v>
      </c>
      <c r="W37" s="219"/>
      <c r="X37" s="219" t="s">
        <v>135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171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4"/>
      <c r="E38" s="244"/>
      <c r="F38" s="244"/>
      <c r="G38" s="244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153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16</v>
      </c>
      <c r="B39" s="231" t="s">
        <v>472</v>
      </c>
      <c r="C39" s="247" t="s">
        <v>451</v>
      </c>
      <c r="D39" s="232" t="s">
        <v>289</v>
      </c>
      <c r="E39" s="233">
        <v>6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5"/>
      <c r="S39" s="235" t="s">
        <v>133</v>
      </c>
      <c r="T39" s="236" t="s">
        <v>134</v>
      </c>
      <c r="U39" s="219">
        <v>0</v>
      </c>
      <c r="V39" s="219">
        <f>ROUND(E39*U39,2)</f>
        <v>0</v>
      </c>
      <c r="W39" s="219"/>
      <c r="X39" s="219" t="s">
        <v>135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171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4"/>
      <c r="E40" s="244"/>
      <c r="F40" s="244"/>
      <c r="G40" s="244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153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17</v>
      </c>
      <c r="B41" s="231" t="s">
        <v>473</v>
      </c>
      <c r="C41" s="247" t="s">
        <v>474</v>
      </c>
      <c r="D41" s="232" t="s">
        <v>289</v>
      </c>
      <c r="E41" s="233">
        <v>199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5"/>
      <c r="S41" s="235" t="s">
        <v>133</v>
      </c>
      <c r="T41" s="236" t="s">
        <v>134</v>
      </c>
      <c r="U41" s="219">
        <v>0</v>
      </c>
      <c r="V41" s="219">
        <f>ROUND(E41*U41,2)</f>
        <v>0</v>
      </c>
      <c r="W41" s="219"/>
      <c r="X41" s="219" t="s">
        <v>135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171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4"/>
      <c r="E42" s="244"/>
      <c r="F42" s="244"/>
      <c r="G42" s="244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153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18</v>
      </c>
      <c r="B43" s="231" t="s">
        <v>475</v>
      </c>
      <c r="C43" s="247" t="s">
        <v>476</v>
      </c>
      <c r="D43" s="232" t="s">
        <v>289</v>
      </c>
      <c r="E43" s="233">
        <v>464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5"/>
      <c r="S43" s="235" t="s">
        <v>133</v>
      </c>
      <c r="T43" s="236" t="s">
        <v>134</v>
      </c>
      <c r="U43" s="219">
        <v>0</v>
      </c>
      <c r="V43" s="219">
        <f>ROUND(E43*U43,2)</f>
        <v>0</v>
      </c>
      <c r="W43" s="219"/>
      <c r="X43" s="219" t="s">
        <v>135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171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4"/>
      <c r="E44" s="244"/>
      <c r="F44" s="244"/>
      <c r="G44" s="244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153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19</v>
      </c>
      <c r="B45" s="231" t="s">
        <v>477</v>
      </c>
      <c r="C45" s="247" t="s">
        <v>478</v>
      </c>
      <c r="D45" s="232" t="s">
        <v>289</v>
      </c>
      <c r="E45" s="233">
        <v>373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5"/>
      <c r="S45" s="235" t="s">
        <v>133</v>
      </c>
      <c r="T45" s="236" t="s">
        <v>134</v>
      </c>
      <c r="U45" s="219">
        <v>0</v>
      </c>
      <c r="V45" s="219">
        <f>ROUND(E45*U45,2)</f>
        <v>0</v>
      </c>
      <c r="W45" s="219"/>
      <c r="X45" s="219" t="s">
        <v>135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171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4"/>
      <c r="E46" s="244"/>
      <c r="F46" s="244"/>
      <c r="G46" s="244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153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20</v>
      </c>
      <c r="B47" s="231" t="s">
        <v>479</v>
      </c>
      <c r="C47" s="247" t="s">
        <v>480</v>
      </c>
      <c r="D47" s="232" t="s">
        <v>289</v>
      </c>
      <c r="E47" s="233">
        <v>16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5"/>
      <c r="S47" s="235" t="s">
        <v>133</v>
      </c>
      <c r="T47" s="236" t="s">
        <v>134</v>
      </c>
      <c r="U47" s="219">
        <v>0</v>
      </c>
      <c r="V47" s="219">
        <f>ROUND(E47*U47,2)</f>
        <v>0</v>
      </c>
      <c r="W47" s="219"/>
      <c r="X47" s="219" t="s">
        <v>135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171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4"/>
      <c r="D48" s="244"/>
      <c r="E48" s="244"/>
      <c r="F48" s="244"/>
      <c r="G48" s="244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153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33" x14ac:dyDescent="0.2">
      <c r="A49" s="3"/>
      <c r="B49" s="4"/>
      <c r="C49" s="25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117</v>
      </c>
    </row>
    <row r="50" spans="1:33" x14ac:dyDescent="0.2">
      <c r="A50" s="212"/>
      <c r="B50" s="213" t="s">
        <v>29</v>
      </c>
      <c r="C50" s="257"/>
      <c r="D50" s="214"/>
      <c r="E50" s="215"/>
      <c r="F50" s="215"/>
      <c r="G50" s="245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446</v>
      </c>
    </row>
    <row r="51" spans="1:33" x14ac:dyDescent="0.2">
      <c r="C51" s="258"/>
      <c r="D51" s="10"/>
      <c r="AG51" t="s">
        <v>447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24"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4" t="s">
        <v>104</v>
      </c>
      <c r="B1" s="194"/>
      <c r="C1" s="194"/>
      <c r="D1" s="194"/>
      <c r="E1" s="194"/>
      <c r="F1" s="194"/>
      <c r="G1" s="194"/>
      <c r="AG1" t="s">
        <v>105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106</v>
      </c>
    </row>
    <row r="3" spans="1:60" ht="24.95" customHeight="1" x14ac:dyDescent="0.2">
      <c r="A3" s="195" t="s">
        <v>8</v>
      </c>
      <c r="B3" s="49" t="s">
        <v>51</v>
      </c>
      <c r="C3" s="198" t="s">
        <v>52</v>
      </c>
      <c r="D3" s="196"/>
      <c r="E3" s="196"/>
      <c r="F3" s="196"/>
      <c r="G3" s="197"/>
      <c r="AC3" s="174" t="s">
        <v>106</v>
      </c>
      <c r="AG3" t="s">
        <v>107</v>
      </c>
    </row>
    <row r="4" spans="1:60" ht="24.95" customHeight="1" x14ac:dyDescent="0.2">
      <c r="A4" s="199" t="s">
        <v>9</v>
      </c>
      <c r="B4" s="200" t="s">
        <v>47</v>
      </c>
      <c r="C4" s="201" t="s">
        <v>48</v>
      </c>
      <c r="D4" s="202"/>
      <c r="E4" s="202"/>
      <c r="F4" s="202"/>
      <c r="G4" s="203"/>
      <c r="AG4" t="s">
        <v>108</v>
      </c>
    </row>
    <row r="5" spans="1:60" x14ac:dyDescent="0.2">
      <c r="D5" s="10"/>
    </row>
    <row r="6" spans="1:60" ht="38.25" x14ac:dyDescent="0.2">
      <c r="A6" s="205" t="s">
        <v>109</v>
      </c>
      <c r="B6" s="207" t="s">
        <v>110</v>
      </c>
      <c r="C6" s="207" t="s">
        <v>111</v>
      </c>
      <c r="D6" s="206" t="s">
        <v>112</v>
      </c>
      <c r="E6" s="205" t="s">
        <v>113</v>
      </c>
      <c r="F6" s="204" t="s">
        <v>114</v>
      </c>
      <c r="G6" s="205" t="s">
        <v>29</v>
      </c>
      <c r="H6" s="208" t="s">
        <v>30</v>
      </c>
      <c r="I6" s="208" t="s">
        <v>115</v>
      </c>
      <c r="J6" s="208" t="s">
        <v>31</v>
      </c>
      <c r="K6" s="208" t="s">
        <v>116</v>
      </c>
      <c r="L6" s="208" t="s">
        <v>117</v>
      </c>
      <c r="M6" s="208" t="s">
        <v>118</v>
      </c>
      <c r="N6" s="208" t="s">
        <v>119</v>
      </c>
      <c r="O6" s="208" t="s">
        <v>120</v>
      </c>
      <c r="P6" s="208" t="s">
        <v>121</v>
      </c>
      <c r="Q6" s="208" t="s">
        <v>122</v>
      </c>
      <c r="R6" s="208" t="s">
        <v>123</v>
      </c>
      <c r="S6" s="208" t="s">
        <v>124</v>
      </c>
      <c r="T6" s="208" t="s">
        <v>125</v>
      </c>
      <c r="U6" s="208" t="s">
        <v>126</v>
      </c>
      <c r="V6" s="208" t="s">
        <v>127</v>
      </c>
      <c r="W6" s="208" t="s">
        <v>128</v>
      </c>
      <c r="X6" s="208" t="s">
        <v>129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130</v>
      </c>
      <c r="B8" s="225" t="s">
        <v>61</v>
      </c>
      <c r="C8" s="246" t="s">
        <v>62</v>
      </c>
      <c r="D8" s="226"/>
      <c r="E8" s="227"/>
      <c r="F8" s="228"/>
      <c r="G8" s="228">
        <f>SUMIF(AG9:AG25,"&lt;&gt;NOR",G9:G25)</f>
        <v>0</v>
      </c>
      <c r="H8" s="228"/>
      <c r="I8" s="228">
        <f>SUM(I9:I25)</f>
        <v>0</v>
      </c>
      <c r="J8" s="228"/>
      <c r="K8" s="228">
        <f>SUM(K9:K25)</f>
        <v>0</v>
      </c>
      <c r="L8" s="228"/>
      <c r="M8" s="228">
        <f>SUM(M9:M25)</f>
        <v>0</v>
      </c>
      <c r="N8" s="228"/>
      <c r="O8" s="228">
        <f>SUM(O9:O25)</f>
        <v>0</v>
      </c>
      <c r="P8" s="228"/>
      <c r="Q8" s="228">
        <f>SUM(Q9:Q25)</f>
        <v>0</v>
      </c>
      <c r="R8" s="228"/>
      <c r="S8" s="228"/>
      <c r="T8" s="229"/>
      <c r="U8" s="223"/>
      <c r="V8" s="223">
        <f>SUM(V9:V25)</f>
        <v>0</v>
      </c>
      <c r="W8" s="223"/>
      <c r="X8" s="223"/>
      <c r="AG8" t="s">
        <v>131</v>
      </c>
    </row>
    <row r="9" spans="1:60" outlineLevel="1" x14ac:dyDescent="0.2">
      <c r="A9" s="230">
        <v>1</v>
      </c>
      <c r="B9" s="231" t="s">
        <v>61</v>
      </c>
      <c r="C9" s="247" t="s">
        <v>132</v>
      </c>
      <c r="D9" s="232"/>
      <c r="E9" s="233">
        <v>0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/>
      <c r="S9" s="235" t="s">
        <v>133</v>
      </c>
      <c r="T9" s="236" t="s">
        <v>134</v>
      </c>
      <c r="U9" s="219">
        <v>0</v>
      </c>
      <c r="V9" s="219">
        <f>ROUND(E9*U9,2)</f>
        <v>0</v>
      </c>
      <c r="W9" s="219"/>
      <c r="X9" s="219" t="s">
        <v>135</v>
      </c>
      <c r="Y9" s="209"/>
      <c r="Z9" s="209"/>
      <c r="AA9" s="209"/>
      <c r="AB9" s="209"/>
      <c r="AC9" s="209"/>
      <c r="AD9" s="209"/>
      <c r="AE9" s="209"/>
      <c r="AF9" s="209"/>
      <c r="AG9" s="209" t="s">
        <v>136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45" outlineLevel="1" x14ac:dyDescent="0.2">
      <c r="A10" s="216"/>
      <c r="B10" s="217"/>
      <c r="C10" s="248" t="s">
        <v>137</v>
      </c>
      <c r="D10" s="221"/>
      <c r="E10" s="222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138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8" t="s">
        <v>139</v>
      </c>
      <c r="D11" s="221"/>
      <c r="E11" s="222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138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ht="22.5" outlineLevel="1" x14ac:dyDescent="0.2">
      <c r="A12" s="216"/>
      <c r="B12" s="217"/>
      <c r="C12" s="248" t="s">
        <v>140</v>
      </c>
      <c r="D12" s="221"/>
      <c r="E12" s="222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09"/>
      <c r="Z12" s="209"/>
      <c r="AA12" s="209"/>
      <c r="AB12" s="209"/>
      <c r="AC12" s="209"/>
      <c r="AD12" s="209"/>
      <c r="AE12" s="209"/>
      <c r="AF12" s="209"/>
      <c r="AG12" s="209" t="s">
        <v>138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ht="33.75" outlineLevel="1" x14ac:dyDescent="0.2">
      <c r="A13" s="216"/>
      <c r="B13" s="217"/>
      <c r="C13" s="248" t="s">
        <v>141</v>
      </c>
      <c r="D13" s="221"/>
      <c r="E13" s="222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138</v>
      </c>
      <c r="AH13" s="209">
        <v>0</v>
      </c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ht="22.5" outlineLevel="1" x14ac:dyDescent="0.2">
      <c r="A14" s="216"/>
      <c r="B14" s="217"/>
      <c r="C14" s="248" t="s">
        <v>142</v>
      </c>
      <c r="D14" s="221"/>
      <c r="E14" s="222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09"/>
      <c r="Z14" s="209"/>
      <c r="AA14" s="209"/>
      <c r="AB14" s="209"/>
      <c r="AC14" s="209"/>
      <c r="AD14" s="209"/>
      <c r="AE14" s="209"/>
      <c r="AF14" s="209"/>
      <c r="AG14" s="209" t="s">
        <v>138</v>
      </c>
      <c r="AH14" s="209">
        <v>0</v>
      </c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ht="22.5" outlineLevel="1" x14ac:dyDescent="0.2">
      <c r="A15" s="216"/>
      <c r="B15" s="217"/>
      <c r="C15" s="248" t="s">
        <v>143</v>
      </c>
      <c r="D15" s="221"/>
      <c r="E15" s="222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138</v>
      </c>
      <c r="AH15" s="209">
        <v>0</v>
      </c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ht="33.75" outlineLevel="1" x14ac:dyDescent="0.2">
      <c r="A16" s="216"/>
      <c r="B16" s="217"/>
      <c r="C16" s="248" t="s">
        <v>144</v>
      </c>
      <c r="D16" s="221"/>
      <c r="E16" s="222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09"/>
      <c r="Z16" s="209"/>
      <c r="AA16" s="209"/>
      <c r="AB16" s="209"/>
      <c r="AC16" s="209"/>
      <c r="AD16" s="209"/>
      <c r="AE16" s="209"/>
      <c r="AF16" s="209"/>
      <c r="AG16" s="209" t="s">
        <v>138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ht="22.5" outlineLevel="1" x14ac:dyDescent="0.2">
      <c r="A17" s="216"/>
      <c r="B17" s="217"/>
      <c r="C17" s="248" t="s">
        <v>145</v>
      </c>
      <c r="D17" s="221"/>
      <c r="E17" s="22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138</v>
      </c>
      <c r="AH17" s="209">
        <v>0</v>
      </c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ht="22.5" outlineLevel="1" x14ac:dyDescent="0.2">
      <c r="A18" s="216"/>
      <c r="B18" s="217"/>
      <c r="C18" s="248" t="s">
        <v>146</v>
      </c>
      <c r="D18" s="221"/>
      <c r="E18" s="222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09"/>
      <c r="Z18" s="209"/>
      <c r="AA18" s="209"/>
      <c r="AB18" s="209"/>
      <c r="AC18" s="209"/>
      <c r="AD18" s="209"/>
      <c r="AE18" s="209"/>
      <c r="AF18" s="209"/>
      <c r="AG18" s="209" t="s">
        <v>138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ht="33.75" outlineLevel="1" x14ac:dyDescent="0.2">
      <c r="A19" s="216"/>
      <c r="B19" s="217"/>
      <c r="C19" s="248" t="s">
        <v>147</v>
      </c>
      <c r="D19" s="221"/>
      <c r="E19" s="222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138</v>
      </c>
      <c r="AH19" s="209">
        <v>0</v>
      </c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45" outlineLevel="1" x14ac:dyDescent="0.2">
      <c r="A20" s="216"/>
      <c r="B20" s="217"/>
      <c r="C20" s="248" t="s">
        <v>148</v>
      </c>
      <c r="D20" s="221"/>
      <c r="E20" s="22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09"/>
      <c r="Z20" s="209"/>
      <c r="AA20" s="209"/>
      <c r="AB20" s="209"/>
      <c r="AC20" s="209"/>
      <c r="AD20" s="209"/>
      <c r="AE20" s="209"/>
      <c r="AF20" s="209"/>
      <c r="AG20" s="209" t="s">
        <v>138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48" t="s">
        <v>149</v>
      </c>
      <c r="D21" s="221"/>
      <c r="E21" s="222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138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ht="22.5" outlineLevel="1" x14ac:dyDescent="0.2">
      <c r="A22" s="216"/>
      <c r="B22" s="217"/>
      <c r="C22" s="248" t="s">
        <v>150</v>
      </c>
      <c r="D22" s="221"/>
      <c r="E22" s="222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09"/>
      <c r="Z22" s="209"/>
      <c r="AA22" s="209"/>
      <c r="AB22" s="209"/>
      <c r="AC22" s="209"/>
      <c r="AD22" s="209"/>
      <c r="AE22" s="209"/>
      <c r="AF22" s="209"/>
      <c r="AG22" s="209" t="s">
        <v>138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 x14ac:dyDescent="0.2">
      <c r="A23" s="216"/>
      <c r="B23" s="217"/>
      <c r="C23" s="248" t="s">
        <v>151</v>
      </c>
      <c r="D23" s="221"/>
      <c r="E23" s="222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09"/>
      <c r="Z23" s="209"/>
      <c r="AA23" s="209"/>
      <c r="AB23" s="209"/>
      <c r="AC23" s="209"/>
      <c r="AD23" s="209"/>
      <c r="AE23" s="209"/>
      <c r="AF23" s="209"/>
      <c r="AG23" s="209" t="s">
        <v>138</v>
      </c>
      <c r="AH23" s="209">
        <v>0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48" t="s">
        <v>152</v>
      </c>
      <c r="D24" s="221"/>
      <c r="E24" s="222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138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16"/>
      <c r="B25" s="217"/>
      <c r="C25" s="249"/>
      <c r="D25" s="238"/>
      <c r="E25" s="238"/>
      <c r="F25" s="238"/>
      <c r="G25" s="23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09"/>
      <c r="Z25" s="209"/>
      <c r="AA25" s="209"/>
      <c r="AB25" s="209"/>
      <c r="AC25" s="209"/>
      <c r="AD25" s="209"/>
      <c r="AE25" s="209"/>
      <c r="AF25" s="209"/>
      <c r="AG25" s="209" t="s">
        <v>153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24" t="s">
        <v>130</v>
      </c>
      <c r="B26" s="225" t="s">
        <v>63</v>
      </c>
      <c r="C26" s="246" t="s">
        <v>64</v>
      </c>
      <c r="D26" s="226"/>
      <c r="E26" s="227"/>
      <c r="F26" s="228"/>
      <c r="G26" s="228">
        <f>SUMIF(AG27:AG42,"&lt;&gt;NOR",G27:G42)</f>
        <v>0</v>
      </c>
      <c r="H26" s="228"/>
      <c r="I26" s="228">
        <f>SUM(I27:I42)</f>
        <v>0</v>
      </c>
      <c r="J26" s="228"/>
      <c r="K26" s="228">
        <f>SUM(K27:K42)</f>
        <v>0</v>
      </c>
      <c r="L26" s="228"/>
      <c r="M26" s="228">
        <f>SUM(M27:M42)</f>
        <v>0</v>
      </c>
      <c r="N26" s="228"/>
      <c r="O26" s="228">
        <f>SUM(O27:O42)</f>
        <v>1.83</v>
      </c>
      <c r="P26" s="228"/>
      <c r="Q26" s="228">
        <f>SUM(Q27:Q42)</f>
        <v>0</v>
      </c>
      <c r="R26" s="228"/>
      <c r="S26" s="228"/>
      <c r="T26" s="229"/>
      <c r="U26" s="223"/>
      <c r="V26" s="223">
        <f>SUM(V27:V42)</f>
        <v>5.07</v>
      </c>
      <c r="W26" s="223"/>
      <c r="X26" s="223"/>
      <c r="AG26" t="s">
        <v>131</v>
      </c>
    </row>
    <row r="27" spans="1:60" ht="22.5" outlineLevel="1" x14ac:dyDescent="0.2">
      <c r="A27" s="230">
        <v>2</v>
      </c>
      <c r="B27" s="231" t="s">
        <v>481</v>
      </c>
      <c r="C27" s="247" t="s">
        <v>482</v>
      </c>
      <c r="D27" s="232" t="s">
        <v>483</v>
      </c>
      <c r="E27" s="233">
        <v>0.74548000000000003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1.6563600000000001</v>
      </c>
      <c r="O27" s="235">
        <f>ROUND(E27*N27,2)</f>
        <v>1.23</v>
      </c>
      <c r="P27" s="235">
        <v>0</v>
      </c>
      <c r="Q27" s="235">
        <f>ROUND(E27*P27,2)</f>
        <v>0</v>
      </c>
      <c r="R27" s="235" t="s">
        <v>202</v>
      </c>
      <c r="S27" s="235" t="s">
        <v>178</v>
      </c>
      <c r="T27" s="236" t="s">
        <v>179</v>
      </c>
      <c r="U27" s="219">
        <v>4.8899999999999997</v>
      </c>
      <c r="V27" s="219">
        <f>ROUND(E27*U27,2)</f>
        <v>3.65</v>
      </c>
      <c r="W27" s="219"/>
      <c r="X27" s="219" t="s">
        <v>135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136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0" t="s">
        <v>484</v>
      </c>
      <c r="D28" s="240"/>
      <c r="E28" s="240"/>
      <c r="F28" s="240"/>
      <c r="G28" s="240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181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16"/>
      <c r="B29" s="217"/>
      <c r="C29" s="248" t="s">
        <v>485</v>
      </c>
      <c r="D29" s="221"/>
      <c r="E29" s="222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09"/>
      <c r="Z29" s="209"/>
      <c r="AA29" s="209"/>
      <c r="AB29" s="209"/>
      <c r="AC29" s="209"/>
      <c r="AD29" s="209"/>
      <c r="AE29" s="209"/>
      <c r="AF29" s="209"/>
      <c r="AG29" s="209" t="s">
        <v>138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48" t="s">
        <v>301</v>
      </c>
      <c r="D30" s="221"/>
      <c r="E30" s="222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138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6"/>
      <c r="B31" s="217"/>
      <c r="C31" s="248" t="s">
        <v>486</v>
      </c>
      <c r="D31" s="221"/>
      <c r="E31" s="222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09"/>
      <c r="Z31" s="209"/>
      <c r="AA31" s="209"/>
      <c r="AB31" s="209"/>
      <c r="AC31" s="209"/>
      <c r="AD31" s="209"/>
      <c r="AE31" s="209"/>
      <c r="AF31" s="209"/>
      <c r="AG31" s="209" t="s">
        <v>138</v>
      </c>
      <c r="AH31" s="209">
        <v>0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48" t="s">
        <v>487</v>
      </c>
      <c r="D32" s="221"/>
      <c r="E32" s="222">
        <v>0.29498000000000002</v>
      </c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138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6"/>
      <c r="B33" s="217"/>
      <c r="C33" s="248" t="s">
        <v>488</v>
      </c>
      <c r="D33" s="221"/>
      <c r="E33" s="222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09"/>
      <c r="Z33" s="209"/>
      <c r="AA33" s="209"/>
      <c r="AB33" s="209"/>
      <c r="AC33" s="209"/>
      <c r="AD33" s="209"/>
      <c r="AE33" s="209"/>
      <c r="AF33" s="209"/>
      <c r="AG33" s="209" t="s">
        <v>138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48" t="s">
        <v>489</v>
      </c>
      <c r="D34" s="221"/>
      <c r="E34" s="222">
        <v>0.45050000000000001</v>
      </c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138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6"/>
      <c r="B35" s="217"/>
      <c r="C35" s="249"/>
      <c r="D35" s="238"/>
      <c r="E35" s="238"/>
      <c r="F35" s="238"/>
      <c r="G35" s="238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09"/>
      <c r="Z35" s="209"/>
      <c r="AA35" s="209"/>
      <c r="AB35" s="209"/>
      <c r="AC35" s="209"/>
      <c r="AD35" s="209"/>
      <c r="AE35" s="209"/>
      <c r="AF35" s="209"/>
      <c r="AG35" s="209" t="s">
        <v>153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ht="22.5" outlineLevel="1" x14ac:dyDescent="0.2">
      <c r="A36" s="230">
        <v>3</v>
      </c>
      <c r="B36" s="231" t="s">
        <v>490</v>
      </c>
      <c r="C36" s="247" t="s">
        <v>491</v>
      </c>
      <c r="D36" s="232" t="s">
        <v>483</v>
      </c>
      <c r="E36" s="233">
        <v>0.36052000000000001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35">
        <v>1.6563600000000001</v>
      </c>
      <c r="O36" s="235">
        <f>ROUND(E36*N36,2)</f>
        <v>0.6</v>
      </c>
      <c r="P36" s="235">
        <v>0</v>
      </c>
      <c r="Q36" s="235">
        <f>ROUND(E36*P36,2)</f>
        <v>0</v>
      </c>
      <c r="R36" s="235" t="s">
        <v>202</v>
      </c>
      <c r="S36" s="235" t="s">
        <v>178</v>
      </c>
      <c r="T36" s="236" t="s">
        <v>179</v>
      </c>
      <c r="U36" s="219">
        <v>3.94</v>
      </c>
      <c r="V36" s="219">
        <f>ROUND(E36*U36,2)</f>
        <v>1.42</v>
      </c>
      <c r="W36" s="219"/>
      <c r="X36" s="219" t="s">
        <v>135</v>
      </c>
      <c r="Y36" s="209"/>
      <c r="Z36" s="209"/>
      <c r="AA36" s="209"/>
      <c r="AB36" s="209"/>
      <c r="AC36" s="209"/>
      <c r="AD36" s="209"/>
      <c r="AE36" s="209"/>
      <c r="AF36" s="209"/>
      <c r="AG36" s="209" t="s">
        <v>136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6"/>
      <c r="B37" s="217"/>
      <c r="C37" s="250" t="s">
        <v>484</v>
      </c>
      <c r="D37" s="240"/>
      <c r="E37" s="240"/>
      <c r="F37" s="240"/>
      <c r="G37" s="240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09"/>
      <c r="Z37" s="209"/>
      <c r="AA37" s="209"/>
      <c r="AB37" s="209"/>
      <c r="AC37" s="209"/>
      <c r="AD37" s="209"/>
      <c r="AE37" s="209"/>
      <c r="AF37" s="209"/>
      <c r="AG37" s="209" t="s">
        <v>181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48" t="s">
        <v>485</v>
      </c>
      <c r="D38" s="221"/>
      <c r="E38" s="222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138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16"/>
      <c r="B39" s="217"/>
      <c r="C39" s="248" t="s">
        <v>301</v>
      </c>
      <c r="D39" s="221"/>
      <c r="E39" s="222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09"/>
      <c r="Z39" s="209"/>
      <c r="AA39" s="209"/>
      <c r="AB39" s="209"/>
      <c r="AC39" s="209"/>
      <c r="AD39" s="209"/>
      <c r="AE39" s="209"/>
      <c r="AF39" s="209"/>
      <c r="AG39" s="209" t="s">
        <v>138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48" t="s">
        <v>492</v>
      </c>
      <c r="D40" s="221"/>
      <c r="E40" s="222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138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16"/>
      <c r="B41" s="217"/>
      <c r="C41" s="248" t="s">
        <v>493</v>
      </c>
      <c r="D41" s="221"/>
      <c r="E41" s="222">
        <v>0.36053000000000002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09"/>
      <c r="Z41" s="209"/>
      <c r="AA41" s="209"/>
      <c r="AB41" s="209"/>
      <c r="AC41" s="209"/>
      <c r="AD41" s="209"/>
      <c r="AE41" s="209"/>
      <c r="AF41" s="209"/>
      <c r="AG41" s="209" t="s">
        <v>138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49"/>
      <c r="D42" s="238"/>
      <c r="E42" s="238"/>
      <c r="F42" s="238"/>
      <c r="G42" s="238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153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x14ac:dyDescent="0.2">
      <c r="A43" s="224" t="s">
        <v>130</v>
      </c>
      <c r="B43" s="225" t="s">
        <v>67</v>
      </c>
      <c r="C43" s="246" t="s">
        <v>68</v>
      </c>
      <c r="D43" s="226"/>
      <c r="E43" s="227"/>
      <c r="F43" s="228"/>
      <c r="G43" s="228">
        <f>SUMIF(AG44:AG54,"&lt;&gt;NOR",G44:G54)</f>
        <v>0</v>
      </c>
      <c r="H43" s="228"/>
      <c r="I43" s="228">
        <f>SUM(I44:I54)</f>
        <v>0</v>
      </c>
      <c r="J43" s="228"/>
      <c r="K43" s="228">
        <f>SUM(K44:K54)</f>
        <v>0</v>
      </c>
      <c r="L43" s="228"/>
      <c r="M43" s="228">
        <f>SUM(M44:M54)</f>
        <v>0</v>
      </c>
      <c r="N43" s="228"/>
      <c r="O43" s="228">
        <f>SUM(O44:O54)</f>
        <v>1.41</v>
      </c>
      <c r="P43" s="228"/>
      <c r="Q43" s="228">
        <f>SUM(Q44:Q54)</f>
        <v>0</v>
      </c>
      <c r="R43" s="228"/>
      <c r="S43" s="228"/>
      <c r="T43" s="229"/>
      <c r="U43" s="223"/>
      <c r="V43" s="223">
        <f>SUM(V44:V54)</f>
        <v>11.25</v>
      </c>
      <c r="W43" s="223"/>
      <c r="X43" s="223"/>
      <c r="AG43" t="s">
        <v>131</v>
      </c>
    </row>
    <row r="44" spans="1:60" ht="22.5" outlineLevel="1" x14ac:dyDescent="0.2">
      <c r="A44" s="230">
        <v>4</v>
      </c>
      <c r="B44" s="231" t="s">
        <v>494</v>
      </c>
      <c r="C44" s="247" t="s">
        <v>495</v>
      </c>
      <c r="D44" s="232" t="s">
        <v>483</v>
      </c>
      <c r="E44" s="233">
        <v>0.52088000000000001</v>
      </c>
      <c r="F44" s="234"/>
      <c r="G44" s="235">
        <f>ROUND(E44*F44,2)</f>
        <v>0</v>
      </c>
      <c r="H44" s="234"/>
      <c r="I44" s="235">
        <f>ROUND(E44*H44,2)</f>
        <v>0</v>
      </c>
      <c r="J44" s="234"/>
      <c r="K44" s="235">
        <f>ROUND(E44*J44,2)</f>
        <v>0</v>
      </c>
      <c r="L44" s="235">
        <v>21</v>
      </c>
      <c r="M44" s="235">
        <f>G44*(1+L44/100)</f>
        <v>0</v>
      </c>
      <c r="N44" s="235">
        <v>2.6975199999999999</v>
      </c>
      <c r="O44" s="235">
        <f>ROUND(E44*N44,2)</f>
        <v>1.41</v>
      </c>
      <c r="P44" s="235">
        <v>0</v>
      </c>
      <c r="Q44" s="235">
        <f>ROUND(E44*P44,2)</f>
        <v>0</v>
      </c>
      <c r="R44" s="235" t="s">
        <v>202</v>
      </c>
      <c r="S44" s="235" t="s">
        <v>178</v>
      </c>
      <c r="T44" s="236" t="s">
        <v>179</v>
      </c>
      <c r="U44" s="219">
        <v>21.59</v>
      </c>
      <c r="V44" s="219">
        <f>ROUND(E44*U44,2)</f>
        <v>11.25</v>
      </c>
      <c r="W44" s="219"/>
      <c r="X44" s="219" t="s">
        <v>135</v>
      </c>
      <c r="Y44" s="209"/>
      <c r="Z44" s="209"/>
      <c r="AA44" s="209"/>
      <c r="AB44" s="209"/>
      <c r="AC44" s="209"/>
      <c r="AD44" s="209"/>
      <c r="AE44" s="209"/>
      <c r="AF44" s="209"/>
      <c r="AG44" s="209" t="s">
        <v>136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ht="22.5" outlineLevel="1" x14ac:dyDescent="0.2">
      <c r="A45" s="216"/>
      <c r="B45" s="217"/>
      <c r="C45" s="250" t="s">
        <v>496</v>
      </c>
      <c r="D45" s="240"/>
      <c r="E45" s="240"/>
      <c r="F45" s="240"/>
      <c r="G45" s="240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09"/>
      <c r="Z45" s="209"/>
      <c r="AA45" s="209"/>
      <c r="AB45" s="209"/>
      <c r="AC45" s="209"/>
      <c r="AD45" s="209"/>
      <c r="AE45" s="209"/>
      <c r="AF45" s="209"/>
      <c r="AG45" s="209" t="s">
        <v>181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39" t="str">
        <f>C45</f>
        <v>včetně bednění, odbednění a výztuže (s dodáním hmot), z pomocného pracovního lešení o výšce podlahy do 1900 mm a pro zatížení do 1,5 kPa,</v>
      </c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48" t="s">
        <v>497</v>
      </c>
      <c r="D46" s="221"/>
      <c r="E46" s="222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138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16"/>
      <c r="B47" s="217"/>
      <c r="C47" s="248" t="s">
        <v>301</v>
      </c>
      <c r="D47" s="221"/>
      <c r="E47" s="222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09"/>
      <c r="Z47" s="209"/>
      <c r="AA47" s="209"/>
      <c r="AB47" s="209"/>
      <c r="AC47" s="209"/>
      <c r="AD47" s="209"/>
      <c r="AE47" s="209"/>
      <c r="AF47" s="209"/>
      <c r="AG47" s="209" t="s">
        <v>138</v>
      </c>
      <c r="AH47" s="209">
        <v>0</v>
      </c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48" t="s">
        <v>498</v>
      </c>
      <c r="D48" s="221"/>
      <c r="E48" s="222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138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6"/>
      <c r="B49" s="217"/>
      <c r="C49" s="248" t="s">
        <v>499</v>
      </c>
      <c r="D49" s="221"/>
      <c r="E49" s="222">
        <v>0.11644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09"/>
      <c r="Z49" s="209"/>
      <c r="AA49" s="209"/>
      <c r="AB49" s="209"/>
      <c r="AC49" s="209"/>
      <c r="AD49" s="209"/>
      <c r="AE49" s="209"/>
      <c r="AF49" s="209"/>
      <c r="AG49" s="209" t="s">
        <v>138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48" t="s">
        <v>498</v>
      </c>
      <c r="D50" s="221"/>
      <c r="E50" s="222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138</v>
      </c>
      <c r="AH50" s="209">
        <v>0</v>
      </c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6"/>
      <c r="B51" s="217"/>
      <c r="C51" s="248" t="s">
        <v>499</v>
      </c>
      <c r="D51" s="221"/>
      <c r="E51" s="222">
        <v>0.11644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09"/>
      <c r="Z51" s="209"/>
      <c r="AA51" s="209"/>
      <c r="AB51" s="209"/>
      <c r="AC51" s="209"/>
      <c r="AD51" s="209"/>
      <c r="AE51" s="209"/>
      <c r="AF51" s="209"/>
      <c r="AG51" s="209" t="s">
        <v>138</v>
      </c>
      <c r="AH51" s="209">
        <v>0</v>
      </c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48" t="s">
        <v>500</v>
      </c>
      <c r="D52" s="221"/>
      <c r="E52" s="222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138</v>
      </c>
      <c r="AH52" s="209">
        <v>0</v>
      </c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 x14ac:dyDescent="0.2">
      <c r="A53" s="216"/>
      <c r="B53" s="217"/>
      <c r="C53" s="248" t="s">
        <v>501</v>
      </c>
      <c r="D53" s="221"/>
      <c r="E53" s="222">
        <v>0.28799999999999998</v>
      </c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09"/>
      <c r="Z53" s="209"/>
      <c r="AA53" s="209"/>
      <c r="AB53" s="209"/>
      <c r="AC53" s="209"/>
      <c r="AD53" s="209"/>
      <c r="AE53" s="209"/>
      <c r="AF53" s="209"/>
      <c r="AG53" s="209" t="s">
        <v>138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49"/>
      <c r="D54" s="238"/>
      <c r="E54" s="238"/>
      <c r="F54" s="238"/>
      <c r="G54" s="238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153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24" t="s">
        <v>130</v>
      </c>
      <c r="B55" s="225" t="s">
        <v>69</v>
      </c>
      <c r="C55" s="246" t="s">
        <v>70</v>
      </c>
      <c r="D55" s="226"/>
      <c r="E55" s="227"/>
      <c r="F55" s="228"/>
      <c r="G55" s="228">
        <f>SUMIF(AG56:AG62,"&lt;&gt;NOR",G56:G62)</f>
        <v>0</v>
      </c>
      <c r="H55" s="228"/>
      <c r="I55" s="228">
        <f>SUM(I56:I62)</f>
        <v>0</v>
      </c>
      <c r="J55" s="228"/>
      <c r="K55" s="228">
        <f>SUM(K56:K62)</f>
        <v>0</v>
      </c>
      <c r="L55" s="228"/>
      <c r="M55" s="228">
        <f>SUM(M56:M62)</f>
        <v>0</v>
      </c>
      <c r="N55" s="228"/>
      <c r="O55" s="228">
        <f>SUM(O56:O62)</f>
        <v>0.79</v>
      </c>
      <c r="P55" s="228"/>
      <c r="Q55" s="228">
        <f>SUM(Q56:Q62)</f>
        <v>0</v>
      </c>
      <c r="R55" s="228"/>
      <c r="S55" s="228"/>
      <c r="T55" s="229"/>
      <c r="U55" s="223"/>
      <c r="V55" s="223">
        <f>SUM(V56:V62)</f>
        <v>24.03</v>
      </c>
      <c r="W55" s="223"/>
      <c r="X55" s="223"/>
      <c r="AG55" t="s">
        <v>131</v>
      </c>
    </row>
    <row r="56" spans="1:60" ht="22.5" outlineLevel="1" x14ac:dyDescent="0.2">
      <c r="A56" s="230">
        <v>5</v>
      </c>
      <c r="B56" s="231" t="s">
        <v>168</v>
      </c>
      <c r="C56" s="247" t="s">
        <v>169</v>
      </c>
      <c r="D56" s="232" t="s">
        <v>170</v>
      </c>
      <c r="E56" s="233">
        <v>66.748069999999998</v>
      </c>
      <c r="F56" s="234"/>
      <c r="G56" s="235">
        <f>ROUND(E56*F56,2)</f>
        <v>0</v>
      </c>
      <c r="H56" s="234"/>
      <c r="I56" s="235">
        <f>ROUND(E56*H56,2)</f>
        <v>0</v>
      </c>
      <c r="J56" s="234"/>
      <c r="K56" s="235">
        <f>ROUND(E56*J56,2)</f>
        <v>0</v>
      </c>
      <c r="L56" s="235">
        <v>21</v>
      </c>
      <c r="M56" s="235">
        <f>G56*(1+L56/100)</f>
        <v>0</v>
      </c>
      <c r="N56" s="235">
        <v>1.187E-2</v>
      </c>
      <c r="O56" s="235">
        <f>ROUND(E56*N56,2)</f>
        <v>0.79</v>
      </c>
      <c r="P56" s="235">
        <v>0</v>
      </c>
      <c r="Q56" s="235">
        <f>ROUND(E56*P56,2)</f>
        <v>0</v>
      </c>
      <c r="R56" s="235"/>
      <c r="S56" s="235" t="s">
        <v>133</v>
      </c>
      <c r="T56" s="236" t="s">
        <v>134</v>
      </c>
      <c r="U56" s="219">
        <v>0.36</v>
      </c>
      <c r="V56" s="219">
        <f>ROUND(E56*U56,2)</f>
        <v>24.03</v>
      </c>
      <c r="W56" s="219"/>
      <c r="X56" s="219" t="s">
        <v>135</v>
      </c>
      <c r="Y56" s="209"/>
      <c r="Z56" s="209"/>
      <c r="AA56" s="209"/>
      <c r="AB56" s="209"/>
      <c r="AC56" s="209"/>
      <c r="AD56" s="209"/>
      <c r="AE56" s="209"/>
      <c r="AF56" s="209"/>
      <c r="AG56" s="209" t="s">
        <v>171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6"/>
      <c r="B57" s="217"/>
      <c r="C57" s="248" t="s">
        <v>172</v>
      </c>
      <c r="D57" s="221"/>
      <c r="E57" s="222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09"/>
      <c r="Z57" s="209"/>
      <c r="AA57" s="209"/>
      <c r="AB57" s="209"/>
      <c r="AC57" s="209"/>
      <c r="AD57" s="209"/>
      <c r="AE57" s="209"/>
      <c r="AF57" s="209"/>
      <c r="AG57" s="209" t="s">
        <v>138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48" t="s">
        <v>173</v>
      </c>
      <c r="D58" s="221"/>
      <c r="E58" s="222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138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6"/>
      <c r="B59" s="217"/>
      <c r="C59" s="248" t="s">
        <v>502</v>
      </c>
      <c r="D59" s="221"/>
      <c r="E59" s="222">
        <v>65.246399999999994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09"/>
      <c r="Z59" s="209"/>
      <c r="AA59" s="209"/>
      <c r="AB59" s="209"/>
      <c r="AC59" s="209"/>
      <c r="AD59" s="209"/>
      <c r="AE59" s="209"/>
      <c r="AF59" s="209"/>
      <c r="AG59" s="209" t="s">
        <v>138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48" t="s">
        <v>488</v>
      </c>
      <c r="D60" s="221"/>
      <c r="E60" s="222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138</v>
      </c>
      <c r="AH60" s="209">
        <v>0</v>
      </c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6"/>
      <c r="B61" s="217"/>
      <c r="C61" s="248" t="s">
        <v>503</v>
      </c>
      <c r="D61" s="221"/>
      <c r="E61" s="222">
        <v>1.5016700000000001</v>
      </c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09"/>
      <c r="Z61" s="209"/>
      <c r="AA61" s="209"/>
      <c r="AB61" s="209"/>
      <c r="AC61" s="209"/>
      <c r="AD61" s="209"/>
      <c r="AE61" s="209"/>
      <c r="AF61" s="209"/>
      <c r="AG61" s="209" t="s">
        <v>138</v>
      </c>
      <c r="AH61" s="209">
        <v>0</v>
      </c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49"/>
      <c r="D62" s="238"/>
      <c r="E62" s="238"/>
      <c r="F62" s="238"/>
      <c r="G62" s="238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153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x14ac:dyDescent="0.2">
      <c r="A63" s="224" t="s">
        <v>130</v>
      </c>
      <c r="B63" s="225" t="s">
        <v>71</v>
      </c>
      <c r="C63" s="246" t="s">
        <v>72</v>
      </c>
      <c r="D63" s="226"/>
      <c r="E63" s="227"/>
      <c r="F63" s="228"/>
      <c r="G63" s="228">
        <f>SUMIF(AG64:AG123,"&lt;&gt;NOR",G64:G123)</f>
        <v>0</v>
      </c>
      <c r="H63" s="228"/>
      <c r="I63" s="228">
        <f>SUM(I64:I123)</f>
        <v>0</v>
      </c>
      <c r="J63" s="228"/>
      <c r="K63" s="228">
        <f>SUM(K64:K123)</f>
        <v>0</v>
      </c>
      <c r="L63" s="228"/>
      <c r="M63" s="228">
        <f>SUM(M64:M123)</f>
        <v>0</v>
      </c>
      <c r="N63" s="228"/>
      <c r="O63" s="228">
        <f>SUM(O64:O123)</f>
        <v>8.68</v>
      </c>
      <c r="P63" s="228"/>
      <c r="Q63" s="228">
        <f>SUM(Q64:Q123)</f>
        <v>0</v>
      </c>
      <c r="R63" s="228"/>
      <c r="S63" s="228"/>
      <c r="T63" s="229"/>
      <c r="U63" s="223"/>
      <c r="V63" s="223">
        <f>SUM(V64:V123)</f>
        <v>683.59999999999991</v>
      </c>
      <c r="W63" s="223"/>
      <c r="X63" s="223"/>
      <c r="AG63" t="s">
        <v>131</v>
      </c>
    </row>
    <row r="64" spans="1:60" ht="22.5" outlineLevel="1" x14ac:dyDescent="0.2">
      <c r="A64" s="230">
        <v>6</v>
      </c>
      <c r="B64" s="231" t="s">
        <v>504</v>
      </c>
      <c r="C64" s="247" t="s">
        <v>505</v>
      </c>
      <c r="D64" s="232" t="s">
        <v>156</v>
      </c>
      <c r="E64" s="233">
        <v>53.613790000000002</v>
      </c>
      <c r="F64" s="234"/>
      <c r="G64" s="235">
        <f>ROUND(E64*F64,2)</f>
        <v>0</v>
      </c>
      <c r="H64" s="234"/>
      <c r="I64" s="235">
        <f>ROUND(E64*H64,2)</f>
        <v>0</v>
      </c>
      <c r="J64" s="234"/>
      <c r="K64" s="235">
        <f>ROUND(E64*J64,2)</f>
        <v>0</v>
      </c>
      <c r="L64" s="235">
        <v>21</v>
      </c>
      <c r="M64" s="235">
        <f>G64*(1+L64/100)</f>
        <v>0</v>
      </c>
      <c r="N64" s="235">
        <v>3.5999999999999999E-3</v>
      </c>
      <c r="O64" s="235">
        <f>ROUND(E64*N64,2)</f>
        <v>0.19</v>
      </c>
      <c r="P64" s="235">
        <v>0</v>
      </c>
      <c r="Q64" s="235">
        <f>ROUND(E64*P64,2)</f>
        <v>0</v>
      </c>
      <c r="R64" s="235" t="s">
        <v>177</v>
      </c>
      <c r="S64" s="235" t="s">
        <v>178</v>
      </c>
      <c r="T64" s="236" t="s">
        <v>179</v>
      </c>
      <c r="U64" s="219">
        <v>0.30499999999999999</v>
      </c>
      <c r="V64" s="219">
        <f>ROUND(E64*U64,2)</f>
        <v>16.350000000000001</v>
      </c>
      <c r="W64" s="219"/>
      <c r="X64" s="219" t="s">
        <v>135</v>
      </c>
      <c r="Y64" s="209"/>
      <c r="Z64" s="209"/>
      <c r="AA64" s="209"/>
      <c r="AB64" s="209"/>
      <c r="AC64" s="209"/>
      <c r="AD64" s="209"/>
      <c r="AE64" s="209"/>
      <c r="AF64" s="209"/>
      <c r="AG64" s="209" t="s">
        <v>136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16"/>
      <c r="B65" s="217"/>
      <c r="C65" s="250" t="s">
        <v>506</v>
      </c>
      <c r="D65" s="240"/>
      <c r="E65" s="240"/>
      <c r="F65" s="240"/>
      <c r="G65" s="240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09"/>
      <c r="Z65" s="209"/>
      <c r="AA65" s="209"/>
      <c r="AB65" s="209"/>
      <c r="AC65" s="209"/>
      <c r="AD65" s="209"/>
      <c r="AE65" s="209"/>
      <c r="AF65" s="209"/>
      <c r="AG65" s="209" t="s">
        <v>181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2" t="s">
        <v>507</v>
      </c>
      <c r="D66" s="242"/>
      <c r="E66" s="242"/>
      <c r="F66" s="242"/>
      <c r="G66" s="242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196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16"/>
      <c r="B67" s="217"/>
      <c r="C67" s="248" t="s">
        <v>508</v>
      </c>
      <c r="D67" s="221"/>
      <c r="E67" s="222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09"/>
      <c r="Z67" s="209"/>
      <c r="AA67" s="209"/>
      <c r="AB67" s="209"/>
      <c r="AC67" s="209"/>
      <c r="AD67" s="209"/>
      <c r="AE67" s="209"/>
      <c r="AF67" s="209"/>
      <c r="AG67" s="209" t="s">
        <v>138</v>
      </c>
      <c r="AH67" s="209">
        <v>0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48" t="s">
        <v>509</v>
      </c>
      <c r="D68" s="221"/>
      <c r="E68" s="222">
        <v>53.613790000000002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138</v>
      </c>
      <c r="AH68" s="209">
        <v>0</v>
      </c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6"/>
      <c r="B69" s="217"/>
      <c r="C69" s="249"/>
      <c r="D69" s="238"/>
      <c r="E69" s="238"/>
      <c r="F69" s="238"/>
      <c r="G69" s="238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09"/>
      <c r="Z69" s="209"/>
      <c r="AA69" s="209"/>
      <c r="AB69" s="209"/>
      <c r="AC69" s="209"/>
      <c r="AD69" s="209"/>
      <c r="AE69" s="209"/>
      <c r="AF69" s="209"/>
      <c r="AG69" s="209" t="s">
        <v>153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ht="22.5" outlineLevel="1" x14ac:dyDescent="0.2">
      <c r="A70" s="230">
        <v>7</v>
      </c>
      <c r="B70" s="231" t="s">
        <v>510</v>
      </c>
      <c r="C70" s="247" t="s">
        <v>511</v>
      </c>
      <c r="D70" s="232" t="s">
        <v>156</v>
      </c>
      <c r="E70" s="233">
        <v>53.613790000000002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35">
        <v>3.3E-4</v>
      </c>
      <c r="O70" s="235">
        <f>ROUND(E70*N70,2)</f>
        <v>0.02</v>
      </c>
      <c r="P70" s="235">
        <v>0</v>
      </c>
      <c r="Q70" s="235">
        <f>ROUND(E70*P70,2)</f>
        <v>0</v>
      </c>
      <c r="R70" s="235" t="s">
        <v>177</v>
      </c>
      <c r="S70" s="235" t="s">
        <v>178</v>
      </c>
      <c r="T70" s="236" t="s">
        <v>179</v>
      </c>
      <c r="U70" s="219">
        <v>8.8999999999999996E-2</v>
      </c>
      <c r="V70" s="219">
        <f>ROUND(E70*U70,2)</f>
        <v>4.7699999999999996</v>
      </c>
      <c r="W70" s="219"/>
      <c r="X70" s="219" t="s">
        <v>135</v>
      </c>
      <c r="Y70" s="209"/>
      <c r="Z70" s="209"/>
      <c r="AA70" s="209"/>
      <c r="AB70" s="209"/>
      <c r="AC70" s="209"/>
      <c r="AD70" s="209"/>
      <c r="AE70" s="209"/>
      <c r="AF70" s="209"/>
      <c r="AG70" s="209" t="s">
        <v>136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16"/>
      <c r="B71" s="217"/>
      <c r="C71" s="250" t="s">
        <v>506</v>
      </c>
      <c r="D71" s="240"/>
      <c r="E71" s="240"/>
      <c r="F71" s="240"/>
      <c r="G71" s="240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09"/>
      <c r="Z71" s="209"/>
      <c r="AA71" s="209"/>
      <c r="AB71" s="209"/>
      <c r="AC71" s="209"/>
      <c r="AD71" s="209"/>
      <c r="AE71" s="209"/>
      <c r="AF71" s="209"/>
      <c r="AG71" s="209" t="s">
        <v>181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48" t="s">
        <v>508</v>
      </c>
      <c r="D72" s="221"/>
      <c r="E72" s="222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138</v>
      </c>
      <c r="AH72" s="209">
        <v>0</v>
      </c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6"/>
      <c r="B73" s="217"/>
      <c r="C73" s="248" t="s">
        <v>509</v>
      </c>
      <c r="D73" s="221"/>
      <c r="E73" s="222">
        <v>53.613790000000002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09"/>
      <c r="Z73" s="209"/>
      <c r="AA73" s="209"/>
      <c r="AB73" s="209"/>
      <c r="AC73" s="209"/>
      <c r="AD73" s="209"/>
      <c r="AE73" s="209"/>
      <c r="AF73" s="209"/>
      <c r="AG73" s="209" t="s">
        <v>138</v>
      </c>
      <c r="AH73" s="209">
        <v>0</v>
      </c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49"/>
      <c r="D74" s="238"/>
      <c r="E74" s="238"/>
      <c r="F74" s="238"/>
      <c r="G74" s="238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153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30">
        <v>8</v>
      </c>
      <c r="B75" s="231" t="s">
        <v>175</v>
      </c>
      <c r="C75" s="247" t="s">
        <v>176</v>
      </c>
      <c r="D75" s="232" t="s">
        <v>156</v>
      </c>
      <c r="E75" s="233">
        <v>121.6125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4.0000000000000003E-5</v>
      </c>
      <c r="O75" s="235">
        <f>ROUND(E75*N75,2)</f>
        <v>0</v>
      </c>
      <c r="P75" s="235">
        <v>0</v>
      </c>
      <c r="Q75" s="235">
        <f>ROUND(E75*P75,2)</f>
        <v>0</v>
      </c>
      <c r="R75" s="235" t="s">
        <v>177</v>
      </c>
      <c r="S75" s="235" t="s">
        <v>178</v>
      </c>
      <c r="T75" s="236" t="s">
        <v>179</v>
      </c>
      <c r="U75" s="219">
        <v>0.08</v>
      </c>
      <c r="V75" s="219">
        <f>ROUND(E75*U75,2)</f>
        <v>9.73</v>
      </c>
      <c r="W75" s="219"/>
      <c r="X75" s="219" t="s">
        <v>135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136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ht="22.5" outlineLevel="1" x14ac:dyDescent="0.2">
      <c r="A76" s="216"/>
      <c r="B76" s="217"/>
      <c r="C76" s="250" t="s">
        <v>180</v>
      </c>
      <c r="D76" s="240"/>
      <c r="E76" s="240"/>
      <c r="F76" s="240"/>
      <c r="G76" s="240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181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39" t="str">
        <f>C76</f>
        <v>s rámy a zárubněmi, zábradlí, předmětů oplechování apod., které se zřizují ještě před úpravami povrchu, před jejich znečištěním při úpravách povrchu nástřikem plastických (lepivých) maltovin</v>
      </c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16"/>
      <c r="B77" s="217"/>
      <c r="C77" s="248" t="s">
        <v>512</v>
      </c>
      <c r="D77" s="221"/>
      <c r="E77" s="222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09"/>
      <c r="Z77" s="209"/>
      <c r="AA77" s="209"/>
      <c r="AB77" s="209"/>
      <c r="AC77" s="209"/>
      <c r="AD77" s="209"/>
      <c r="AE77" s="209"/>
      <c r="AF77" s="209"/>
      <c r="AG77" s="209" t="s">
        <v>138</v>
      </c>
      <c r="AH77" s="209">
        <v>0</v>
      </c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48" t="s">
        <v>513</v>
      </c>
      <c r="D78" s="221"/>
      <c r="E78" s="222">
        <v>47.092500000000001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138</v>
      </c>
      <c r="AH78" s="209">
        <v>0</v>
      </c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outlineLevel="1" x14ac:dyDescent="0.2">
      <c r="A79" s="216"/>
      <c r="B79" s="217"/>
      <c r="C79" s="248" t="s">
        <v>514</v>
      </c>
      <c r="D79" s="221"/>
      <c r="E79" s="222">
        <v>74.52</v>
      </c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09"/>
      <c r="Z79" s="209"/>
      <c r="AA79" s="209"/>
      <c r="AB79" s="209"/>
      <c r="AC79" s="209"/>
      <c r="AD79" s="209"/>
      <c r="AE79" s="209"/>
      <c r="AF79" s="209"/>
      <c r="AG79" s="209" t="s">
        <v>138</v>
      </c>
      <c r="AH79" s="209">
        <v>0</v>
      </c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49"/>
      <c r="D80" s="238"/>
      <c r="E80" s="238"/>
      <c r="F80" s="238"/>
      <c r="G80" s="238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153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ht="22.5" outlineLevel="1" x14ac:dyDescent="0.2">
      <c r="A81" s="230">
        <v>9</v>
      </c>
      <c r="B81" s="231" t="s">
        <v>515</v>
      </c>
      <c r="C81" s="247" t="s">
        <v>516</v>
      </c>
      <c r="D81" s="232" t="s">
        <v>156</v>
      </c>
      <c r="E81" s="233">
        <v>53.613790000000002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35">
        <v>3.6700000000000001E-3</v>
      </c>
      <c r="O81" s="235">
        <f>ROUND(E81*N81,2)</f>
        <v>0.2</v>
      </c>
      <c r="P81" s="235">
        <v>0</v>
      </c>
      <c r="Q81" s="235">
        <f>ROUND(E81*P81,2)</f>
        <v>0</v>
      </c>
      <c r="R81" s="235" t="s">
        <v>177</v>
      </c>
      <c r="S81" s="235" t="s">
        <v>178</v>
      </c>
      <c r="T81" s="236" t="s">
        <v>179</v>
      </c>
      <c r="U81" s="219">
        <v>0.44400000000000001</v>
      </c>
      <c r="V81" s="219">
        <f>ROUND(E81*U81,2)</f>
        <v>23.8</v>
      </c>
      <c r="W81" s="219"/>
      <c r="X81" s="219" t="s">
        <v>135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136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48" t="s">
        <v>508</v>
      </c>
      <c r="D82" s="221"/>
      <c r="E82" s="222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138</v>
      </c>
      <c r="AH82" s="209">
        <v>0</v>
      </c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6"/>
      <c r="B83" s="217"/>
      <c r="C83" s="248" t="s">
        <v>509</v>
      </c>
      <c r="D83" s="221"/>
      <c r="E83" s="222">
        <v>53.613790000000002</v>
      </c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09"/>
      <c r="Z83" s="209"/>
      <c r="AA83" s="209"/>
      <c r="AB83" s="209"/>
      <c r="AC83" s="209"/>
      <c r="AD83" s="209"/>
      <c r="AE83" s="209"/>
      <c r="AF83" s="209"/>
      <c r="AG83" s="209" t="s">
        <v>138</v>
      </c>
      <c r="AH83" s="209">
        <v>0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49"/>
      <c r="D84" s="238"/>
      <c r="E84" s="238"/>
      <c r="F84" s="238"/>
      <c r="G84" s="238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153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2.5" outlineLevel="1" x14ac:dyDescent="0.2">
      <c r="A85" s="230">
        <v>10</v>
      </c>
      <c r="B85" s="231" t="s">
        <v>517</v>
      </c>
      <c r="C85" s="247" t="s">
        <v>518</v>
      </c>
      <c r="D85" s="232" t="s">
        <v>156</v>
      </c>
      <c r="E85" s="233">
        <v>317.15800000000002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1.3860000000000001E-2</v>
      </c>
      <c r="O85" s="235">
        <f>ROUND(E85*N85,2)</f>
        <v>4.4000000000000004</v>
      </c>
      <c r="P85" s="235">
        <v>0</v>
      </c>
      <c r="Q85" s="235">
        <f>ROUND(E85*P85,2)</f>
        <v>0</v>
      </c>
      <c r="R85" s="235" t="s">
        <v>177</v>
      </c>
      <c r="S85" s="235" t="s">
        <v>178</v>
      </c>
      <c r="T85" s="236" t="s">
        <v>179</v>
      </c>
      <c r="U85" s="219">
        <v>1.26</v>
      </c>
      <c r="V85" s="219">
        <f>ROUND(E85*U85,2)</f>
        <v>399.62</v>
      </c>
      <c r="W85" s="219"/>
      <c r="X85" s="219" t="s">
        <v>135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136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2.5" outlineLevel="1" x14ac:dyDescent="0.2">
      <c r="A86" s="216"/>
      <c r="B86" s="217"/>
      <c r="C86" s="250" t="s">
        <v>193</v>
      </c>
      <c r="D86" s="240"/>
      <c r="E86" s="240"/>
      <c r="F86" s="240"/>
      <c r="G86" s="240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181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39" t="str">
        <f>C86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16"/>
      <c r="B87" s="217"/>
      <c r="C87" s="251" t="s">
        <v>194</v>
      </c>
      <c r="D87" s="241"/>
      <c r="E87" s="241"/>
      <c r="F87" s="241"/>
      <c r="G87" s="241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09"/>
      <c r="Z87" s="209"/>
      <c r="AA87" s="209"/>
      <c r="AB87" s="209"/>
      <c r="AC87" s="209"/>
      <c r="AD87" s="209"/>
      <c r="AE87" s="209"/>
      <c r="AF87" s="209"/>
      <c r="AG87" s="209" t="s">
        <v>181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2" t="s">
        <v>519</v>
      </c>
      <c r="D88" s="242"/>
      <c r="E88" s="242"/>
      <c r="F88" s="242"/>
      <c r="G88" s="242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196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16"/>
      <c r="B89" s="217"/>
      <c r="C89" s="248" t="s">
        <v>520</v>
      </c>
      <c r="D89" s="221"/>
      <c r="E89" s="222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09"/>
      <c r="Z89" s="209"/>
      <c r="AA89" s="209"/>
      <c r="AB89" s="209"/>
      <c r="AC89" s="209"/>
      <c r="AD89" s="209"/>
      <c r="AE89" s="209"/>
      <c r="AF89" s="209"/>
      <c r="AG89" s="209" t="s">
        <v>138</v>
      </c>
      <c r="AH89" s="209">
        <v>0</v>
      </c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48" t="s">
        <v>521</v>
      </c>
      <c r="D90" s="221"/>
      <c r="E90" s="222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138</v>
      </c>
      <c r="AH90" s="209">
        <v>0</v>
      </c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16"/>
      <c r="B91" s="217"/>
      <c r="C91" s="248" t="s">
        <v>522</v>
      </c>
      <c r="D91" s="221"/>
      <c r="E91" s="222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09"/>
      <c r="Z91" s="209"/>
      <c r="AA91" s="209"/>
      <c r="AB91" s="209"/>
      <c r="AC91" s="209"/>
      <c r="AD91" s="209"/>
      <c r="AE91" s="209"/>
      <c r="AF91" s="209"/>
      <c r="AG91" s="209" t="s">
        <v>138</v>
      </c>
      <c r="AH91" s="209">
        <v>0</v>
      </c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48" t="s">
        <v>523</v>
      </c>
      <c r="D92" s="221"/>
      <c r="E92" s="222">
        <v>411.70400000000001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138</v>
      </c>
      <c r="AH92" s="209">
        <v>0</v>
      </c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16"/>
      <c r="B93" s="217"/>
      <c r="C93" s="248" t="s">
        <v>524</v>
      </c>
      <c r="D93" s="221"/>
      <c r="E93" s="222">
        <v>-94.546000000000006</v>
      </c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09"/>
      <c r="Z93" s="209"/>
      <c r="AA93" s="209"/>
      <c r="AB93" s="209"/>
      <c r="AC93" s="209"/>
      <c r="AD93" s="209"/>
      <c r="AE93" s="209"/>
      <c r="AF93" s="209"/>
      <c r="AG93" s="209" t="s">
        <v>138</v>
      </c>
      <c r="AH93" s="209">
        <v>0</v>
      </c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49"/>
      <c r="D94" s="238"/>
      <c r="E94" s="238"/>
      <c r="F94" s="238"/>
      <c r="G94" s="238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153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33.75" outlineLevel="1" x14ac:dyDescent="0.2">
      <c r="A95" s="230">
        <v>11</v>
      </c>
      <c r="B95" s="231" t="s">
        <v>200</v>
      </c>
      <c r="C95" s="247" t="s">
        <v>201</v>
      </c>
      <c r="D95" s="232" t="s">
        <v>156</v>
      </c>
      <c r="E95" s="233">
        <v>317.15800000000002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1.205E-2</v>
      </c>
      <c r="O95" s="235">
        <f>ROUND(E95*N95,2)</f>
        <v>3.82</v>
      </c>
      <c r="P95" s="235">
        <v>0</v>
      </c>
      <c r="Q95" s="235">
        <f>ROUND(E95*P95,2)</f>
        <v>0</v>
      </c>
      <c r="R95" s="235" t="s">
        <v>202</v>
      </c>
      <c r="S95" s="235" t="s">
        <v>178</v>
      </c>
      <c r="T95" s="236" t="s">
        <v>179</v>
      </c>
      <c r="U95" s="219">
        <v>0.16</v>
      </c>
      <c r="V95" s="219">
        <f>ROUND(E95*U95,2)</f>
        <v>50.75</v>
      </c>
      <c r="W95" s="219"/>
      <c r="X95" s="219" t="s">
        <v>135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136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0" t="s">
        <v>203</v>
      </c>
      <c r="D96" s="240"/>
      <c r="E96" s="240"/>
      <c r="F96" s="240"/>
      <c r="G96" s="240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181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16"/>
      <c r="B97" s="217"/>
      <c r="C97" s="252" t="s">
        <v>204</v>
      </c>
      <c r="D97" s="242"/>
      <c r="E97" s="242"/>
      <c r="F97" s="242"/>
      <c r="G97" s="242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09"/>
      <c r="Z97" s="209"/>
      <c r="AA97" s="209"/>
      <c r="AB97" s="209"/>
      <c r="AC97" s="209"/>
      <c r="AD97" s="209"/>
      <c r="AE97" s="209"/>
      <c r="AF97" s="209"/>
      <c r="AG97" s="209" t="s">
        <v>196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48" t="s">
        <v>520</v>
      </c>
      <c r="D98" s="221"/>
      <c r="E98" s="222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138</v>
      </c>
      <c r="AH98" s="209">
        <v>0</v>
      </c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16"/>
      <c r="B99" s="217"/>
      <c r="C99" s="248" t="s">
        <v>521</v>
      </c>
      <c r="D99" s="221"/>
      <c r="E99" s="222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09"/>
      <c r="Z99" s="209"/>
      <c r="AA99" s="209"/>
      <c r="AB99" s="209"/>
      <c r="AC99" s="209"/>
      <c r="AD99" s="209"/>
      <c r="AE99" s="209"/>
      <c r="AF99" s="209"/>
      <c r="AG99" s="209" t="s">
        <v>138</v>
      </c>
      <c r="AH99" s="209">
        <v>0</v>
      </c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48" t="s">
        <v>522</v>
      </c>
      <c r="D100" s="221"/>
      <c r="E100" s="222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138</v>
      </c>
      <c r="AH100" s="209">
        <v>0</v>
      </c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6"/>
      <c r="B101" s="217"/>
      <c r="C101" s="248" t="s">
        <v>523</v>
      </c>
      <c r="D101" s="221"/>
      <c r="E101" s="222">
        <v>411.70400000000001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09"/>
      <c r="Z101" s="209"/>
      <c r="AA101" s="209"/>
      <c r="AB101" s="209"/>
      <c r="AC101" s="209"/>
      <c r="AD101" s="209"/>
      <c r="AE101" s="209"/>
      <c r="AF101" s="209"/>
      <c r="AG101" s="209" t="s">
        <v>138</v>
      </c>
      <c r="AH101" s="209">
        <v>0</v>
      </c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48" t="s">
        <v>524</v>
      </c>
      <c r="D102" s="221"/>
      <c r="E102" s="222">
        <v>-94.546000000000006</v>
      </c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138</v>
      </c>
      <c r="AH102" s="209">
        <v>0</v>
      </c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16"/>
      <c r="B103" s="217"/>
      <c r="C103" s="249"/>
      <c r="D103" s="238"/>
      <c r="E103" s="238"/>
      <c r="F103" s="238"/>
      <c r="G103" s="238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09"/>
      <c r="Z103" s="209"/>
      <c r="AA103" s="209"/>
      <c r="AB103" s="209"/>
      <c r="AC103" s="209"/>
      <c r="AD103" s="209"/>
      <c r="AE103" s="209"/>
      <c r="AF103" s="209"/>
      <c r="AG103" s="209" t="s">
        <v>153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30">
        <v>12</v>
      </c>
      <c r="B104" s="231" t="s">
        <v>205</v>
      </c>
      <c r="C104" s="247" t="s">
        <v>206</v>
      </c>
      <c r="D104" s="232" t="s">
        <v>156</v>
      </c>
      <c r="E104" s="233">
        <v>370.77179000000001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35">
        <v>2.0000000000000002E-5</v>
      </c>
      <c r="O104" s="235">
        <f>ROUND(E104*N104,2)</f>
        <v>0.01</v>
      </c>
      <c r="P104" s="235">
        <v>0</v>
      </c>
      <c r="Q104" s="235">
        <f>ROUND(E104*P104,2)</f>
        <v>0</v>
      </c>
      <c r="R104" s="235" t="s">
        <v>177</v>
      </c>
      <c r="S104" s="235" t="s">
        <v>178</v>
      </c>
      <c r="T104" s="236" t="s">
        <v>179</v>
      </c>
      <c r="U104" s="219">
        <v>0.11</v>
      </c>
      <c r="V104" s="219">
        <f>ROUND(E104*U104,2)</f>
        <v>40.78</v>
      </c>
      <c r="W104" s="219"/>
      <c r="X104" s="219" t="s">
        <v>135</v>
      </c>
      <c r="Y104" s="209"/>
      <c r="Z104" s="209"/>
      <c r="AA104" s="209"/>
      <c r="AB104" s="209"/>
      <c r="AC104" s="209"/>
      <c r="AD104" s="209"/>
      <c r="AE104" s="209"/>
      <c r="AF104" s="209"/>
      <c r="AG104" s="209" t="s">
        <v>136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16"/>
      <c r="B105" s="217"/>
      <c r="C105" s="248" t="s">
        <v>520</v>
      </c>
      <c r="D105" s="221"/>
      <c r="E105" s="222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09"/>
      <c r="Z105" s="209"/>
      <c r="AA105" s="209"/>
      <c r="AB105" s="209"/>
      <c r="AC105" s="209"/>
      <c r="AD105" s="209"/>
      <c r="AE105" s="209"/>
      <c r="AF105" s="209"/>
      <c r="AG105" s="209" t="s">
        <v>138</v>
      </c>
      <c r="AH105" s="209">
        <v>0</v>
      </c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48" t="s">
        <v>521</v>
      </c>
      <c r="D106" s="221"/>
      <c r="E106" s="222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138</v>
      </c>
      <c r="AH106" s="209">
        <v>0</v>
      </c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outlineLevel="1" x14ac:dyDescent="0.2">
      <c r="A107" s="216"/>
      <c r="B107" s="217"/>
      <c r="C107" s="248" t="s">
        <v>522</v>
      </c>
      <c r="D107" s="221"/>
      <c r="E107" s="222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09"/>
      <c r="Z107" s="209"/>
      <c r="AA107" s="209"/>
      <c r="AB107" s="209"/>
      <c r="AC107" s="209"/>
      <c r="AD107" s="209"/>
      <c r="AE107" s="209"/>
      <c r="AF107" s="209"/>
      <c r="AG107" s="209" t="s">
        <v>138</v>
      </c>
      <c r="AH107" s="209">
        <v>0</v>
      </c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48" t="s">
        <v>523</v>
      </c>
      <c r="D108" s="221"/>
      <c r="E108" s="222">
        <v>411.70400000000001</v>
      </c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138</v>
      </c>
      <c r="AH108" s="209">
        <v>0</v>
      </c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16"/>
      <c r="B109" s="217"/>
      <c r="C109" s="248" t="s">
        <v>524</v>
      </c>
      <c r="D109" s="221"/>
      <c r="E109" s="222">
        <v>-94.546000000000006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09"/>
      <c r="Z109" s="209"/>
      <c r="AA109" s="209"/>
      <c r="AB109" s="209"/>
      <c r="AC109" s="209"/>
      <c r="AD109" s="209"/>
      <c r="AE109" s="209"/>
      <c r="AF109" s="209"/>
      <c r="AG109" s="209" t="s">
        <v>138</v>
      </c>
      <c r="AH109" s="209">
        <v>0</v>
      </c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48" t="s">
        <v>508</v>
      </c>
      <c r="D110" s="221"/>
      <c r="E110" s="222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138</v>
      </c>
      <c r="AH110" s="209">
        <v>0</v>
      </c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outlineLevel="1" x14ac:dyDescent="0.2">
      <c r="A111" s="216"/>
      <c r="B111" s="217"/>
      <c r="C111" s="248" t="s">
        <v>509</v>
      </c>
      <c r="D111" s="221"/>
      <c r="E111" s="222">
        <v>53.613790000000002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09"/>
      <c r="Z111" s="209"/>
      <c r="AA111" s="209"/>
      <c r="AB111" s="209"/>
      <c r="AC111" s="209"/>
      <c r="AD111" s="209"/>
      <c r="AE111" s="209"/>
      <c r="AF111" s="209"/>
      <c r="AG111" s="209" t="s">
        <v>138</v>
      </c>
      <c r="AH111" s="209">
        <v>0</v>
      </c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49"/>
      <c r="D112" s="238"/>
      <c r="E112" s="238"/>
      <c r="F112" s="238"/>
      <c r="G112" s="238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153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outlineLevel="1" x14ac:dyDescent="0.2">
      <c r="A113" s="230">
        <v>13</v>
      </c>
      <c r="B113" s="231" t="s">
        <v>207</v>
      </c>
      <c r="C113" s="247" t="s">
        <v>208</v>
      </c>
      <c r="D113" s="232" t="s">
        <v>156</v>
      </c>
      <c r="E113" s="233">
        <v>317.15800000000002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0</v>
      </c>
      <c r="O113" s="235">
        <f>ROUND(E113*N113,2)</f>
        <v>0</v>
      </c>
      <c r="P113" s="235">
        <v>0</v>
      </c>
      <c r="Q113" s="235">
        <f>ROUND(E113*P113,2)</f>
        <v>0</v>
      </c>
      <c r="R113" s="235" t="s">
        <v>177</v>
      </c>
      <c r="S113" s="235" t="s">
        <v>178</v>
      </c>
      <c r="T113" s="236" t="s">
        <v>179</v>
      </c>
      <c r="U113" s="219">
        <v>0.43</v>
      </c>
      <c r="V113" s="219">
        <f>ROUND(E113*U113,2)</f>
        <v>136.38</v>
      </c>
      <c r="W113" s="219"/>
      <c r="X113" s="219" t="s">
        <v>135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136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48" t="s">
        <v>520</v>
      </c>
      <c r="D114" s="221"/>
      <c r="E114" s="222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138</v>
      </c>
      <c r="AH114" s="209">
        <v>0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16"/>
      <c r="B115" s="217"/>
      <c r="C115" s="248" t="s">
        <v>521</v>
      </c>
      <c r="D115" s="221"/>
      <c r="E115" s="222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09"/>
      <c r="Z115" s="209"/>
      <c r="AA115" s="209"/>
      <c r="AB115" s="209"/>
      <c r="AC115" s="209"/>
      <c r="AD115" s="209"/>
      <c r="AE115" s="209"/>
      <c r="AF115" s="209"/>
      <c r="AG115" s="209" t="s">
        <v>138</v>
      </c>
      <c r="AH115" s="209">
        <v>0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48" t="s">
        <v>522</v>
      </c>
      <c r="D116" s="221"/>
      <c r="E116" s="222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138</v>
      </c>
      <c r="AH116" s="209">
        <v>0</v>
      </c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16"/>
      <c r="B117" s="217"/>
      <c r="C117" s="248" t="s">
        <v>523</v>
      </c>
      <c r="D117" s="221"/>
      <c r="E117" s="222">
        <v>411.70400000000001</v>
      </c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09"/>
      <c r="Z117" s="209"/>
      <c r="AA117" s="209"/>
      <c r="AB117" s="209"/>
      <c r="AC117" s="209"/>
      <c r="AD117" s="209"/>
      <c r="AE117" s="209"/>
      <c r="AF117" s="209"/>
      <c r="AG117" s="209" t="s">
        <v>138</v>
      </c>
      <c r="AH117" s="209">
        <v>0</v>
      </c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48" t="s">
        <v>524</v>
      </c>
      <c r="D118" s="221"/>
      <c r="E118" s="222">
        <v>-94.546000000000006</v>
      </c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138</v>
      </c>
      <c r="AH118" s="209">
        <v>0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16"/>
      <c r="B119" s="217"/>
      <c r="C119" s="249"/>
      <c r="D119" s="238"/>
      <c r="E119" s="238"/>
      <c r="F119" s="238"/>
      <c r="G119" s="238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09"/>
      <c r="Z119" s="209"/>
      <c r="AA119" s="209"/>
      <c r="AB119" s="209"/>
      <c r="AC119" s="209"/>
      <c r="AD119" s="209"/>
      <c r="AE119" s="209"/>
      <c r="AF119" s="209"/>
      <c r="AG119" s="209" t="s">
        <v>153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30">
        <v>14</v>
      </c>
      <c r="B120" s="231" t="s">
        <v>209</v>
      </c>
      <c r="C120" s="247" t="s">
        <v>210</v>
      </c>
      <c r="D120" s="232" t="s">
        <v>211</v>
      </c>
      <c r="E120" s="233">
        <v>1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35">
        <v>3.8210000000000001E-2</v>
      </c>
      <c r="O120" s="235">
        <f>ROUND(E120*N120,2)</f>
        <v>0.04</v>
      </c>
      <c r="P120" s="235">
        <v>0</v>
      </c>
      <c r="Q120" s="235">
        <f>ROUND(E120*P120,2)</f>
        <v>0</v>
      </c>
      <c r="R120" s="235"/>
      <c r="S120" s="235" t="s">
        <v>133</v>
      </c>
      <c r="T120" s="236" t="s">
        <v>134</v>
      </c>
      <c r="U120" s="219">
        <v>1.42</v>
      </c>
      <c r="V120" s="219">
        <f>ROUND(E120*U120,2)</f>
        <v>1.42</v>
      </c>
      <c r="W120" s="219"/>
      <c r="X120" s="219" t="s">
        <v>135</v>
      </c>
      <c r="Y120" s="209"/>
      <c r="Z120" s="209"/>
      <c r="AA120" s="209"/>
      <c r="AB120" s="209"/>
      <c r="AC120" s="209"/>
      <c r="AD120" s="209"/>
      <c r="AE120" s="209"/>
      <c r="AF120" s="209"/>
      <c r="AG120" s="209" t="s">
        <v>136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16"/>
      <c r="B121" s="217"/>
      <c r="C121" s="248" t="s">
        <v>212</v>
      </c>
      <c r="D121" s="221"/>
      <c r="E121" s="222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09"/>
      <c r="Z121" s="209"/>
      <c r="AA121" s="209"/>
      <c r="AB121" s="209"/>
      <c r="AC121" s="209"/>
      <c r="AD121" s="209"/>
      <c r="AE121" s="209"/>
      <c r="AF121" s="209"/>
      <c r="AG121" s="209" t="s">
        <v>138</v>
      </c>
      <c r="AH121" s="209">
        <v>0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48" t="s">
        <v>213</v>
      </c>
      <c r="D122" s="221"/>
      <c r="E122" s="222">
        <v>1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138</v>
      </c>
      <c r="AH122" s="209">
        <v>0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16"/>
      <c r="B123" s="217"/>
      <c r="C123" s="249"/>
      <c r="D123" s="238"/>
      <c r="E123" s="238"/>
      <c r="F123" s="238"/>
      <c r="G123" s="238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09"/>
      <c r="Z123" s="209"/>
      <c r="AA123" s="209"/>
      <c r="AB123" s="209"/>
      <c r="AC123" s="209"/>
      <c r="AD123" s="209"/>
      <c r="AE123" s="209"/>
      <c r="AF123" s="209"/>
      <c r="AG123" s="209" t="s">
        <v>153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x14ac:dyDescent="0.2">
      <c r="A124" s="224" t="s">
        <v>130</v>
      </c>
      <c r="B124" s="225" t="s">
        <v>73</v>
      </c>
      <c r="C124" s="246" t="s">
        <v>74</v>
      </c>
      <c r="D124" s="226"/>
      <c r="E124" s="227"/>
      <c r="F124" s="228"/>
      <c r="G124" s="228">
        <f>SUMIF(AG125:AG159,"&lt;&gt;NOR",G125:G159)</f>
        <v>0</v>
      </c>
      <c r="H124" s="228"/>
      <c r="I124" s="228">
        <f>SUM(I125:I159)</f>
        <v>0</v>
      </c>
      <c r="J124" s="228"/>
      <c r="K124" s="228">
        <f>SUM(K125:K159)</f>
        <v>0</v>
      </c>
      <c r="L124" s="228"/>
      <c r="M124" s="228">
        <f>SUM(M125:M159)</f>
        <v>0</v>
      </c>
      <c r="N124" s="228"/>
      <c r="O124" s="228">
        <f>SUM(O125:O159)</f>
        <v>12.61</v>
      </c>
      <c r="P124" s="228"/>
      <c r="Q124" s="228">
        <f>SUM(Q125:Q159)</f>
        <v>0</v>
      </c>
      <c r="R124" s="228"/>
      <c r="S124" s="228"/>
      <c r="T124" s="229"/>
      <c r="U124" s="223"/>
      <c r="V124" s="223">
        <f>SUM(V125:V159)</f>
        <v>189.4</v>
      </c>
      <c r="W124" s="223"/>
      <c r="X124" s="223"/>
      <c r="AG124" t="s">
        <v>131</v>
      </c>
    </row>
    <row r="125" spans="1:60" ht="22.5" outlineLevel="1" x14ac:dyDescent="0.2">
      <c r="A125" s="230">
        <v>15</v>
      </c>
      <c r="B125" s="231" t="s">
        <v>525</v>
      </c>
      <c r="C125" s="247" t="s">
        <v>526</v>
      </c>
      <c r="D125" s="232" t="s">
        <v>156</v>
      </c>
      <c r="E125" s="233">
        <v>473.45960000000002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2.426E-2</v>
      </c>
      <c r="O125" s="235">
        <f>ROUND(E125*N125,2)</f>
        <v>11.49</v>
      </c>
      <c r="P125" s="235">
        <v>0</v>
      </c>
      <c r="Q125" s="235">
        <f>ROUND(E125*P125,2)</f>
        <v>0</v>
      </c>
      <c r="R125" s="235" t="s">
        <v>216</v>
      </c>
      <c r="S125" s="235" t="s">
        <v>178</v>
      </c>
      <c r="T125" s="236" t="s">
        <v>179</v>
      </c>
      <c r="U125" s="219">
        <v>0.16</v>
      </c>
      <c r="V125" s="219">
        <f>ROUND(E125*U125,2)</f>
        <v>75.75</v>
      </c>
      <c r="W125" s="219"/>
      <c r="X125" s="219" t="s">
        <v>135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136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3" t="s">
        <v>217</v>
      </c>
      <c r="D126" s="243"/>
      <c r="E126" s="243"/>
      <c r="F126" s="243"/>
      <c r="G126" s="243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196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16"/>
      <c r="B127" s="217"/>
      <c r="C127" s="248" t="s">
        <v>520</v>
      </c>
      <c r="D127" s="221"/>
      <c r="E127" s="222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09"/>
      <c r="Z127" s="209"/>
      <c r="AA127" s="209"/>
      <c r="AB127" s="209"/>
      <c r="AC127" s="209"/>
      <c r="AD127" s="209"/>
      <c r="AE127" s="209"/>
      <c r="AF127" s="209"/>
      <c r="AG127" s="209" t="s">
        <v>138</v>
      </c>
      <c r="AH127" s="209">
        <v>0</v>
      </c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48" t="s">
        <v>522</v>
      </c>
      <c r="D128" s="221"/>
      <c r="E128" s="222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138</v>
      </c>
      <c r="AH128" s="209">
        <v>0</v>
      </c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16"/>
      <c r="B129" s="217"/>
      <c r="C129" s="248" t="s">
        <v>527</v>
      </c>
      <c r="D129" s="221"/>
      <c r="E129" s="222">
        <v>473.45960000000002</v>
      </c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09"/>
      <c r="Z129" s="209"/>
      <c r="AA129" s="209"/>
      <c r="AB129" s="209"/>
      <c r="AC129" s="209"/>
      <c r="AD129" s="209"/>
      <c r="AE129" s="209"/>
      <c r="AF129" s="209"/>
      <c r="AG129" s="209" t="s">
        <v>138</v>
      </c>
      <c r="AH129" s="209">
        <v>0</v>
      </c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49"/>
      <c r="D130" s="238"/>
      <c r="E130" s="238"/>
      <c r="F130" s="238"/>
      <c r="G130" s="238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153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ht="33.75" outlineLevel="1" x14ac:dyDescent="0.2">
      <c r="A131" s="230">
        <v>16</v>
      </c>
      <c r="B131" s="231" t="s">
        <v>528</v>
      </c>
      <c r="C131" s="247" t="s">
        <v>529</v>
      </c>
      <c r="D131" s="232" t="s">
        <v>156</v>
      </c>
      <c r="E131" s="233">
        <v>946.91920000000005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1.09E-3</v>
      </c>
      <c r="O131" s="235">
        <f>ROUND(E131*N131,2)</f>
        <v>1.03</v>
      </c>
      <c r="P131" s="235">
        <v>0</v>
      </c>
      <c r="Q131" s="235">
        <f>ROUND(E131*P131,2)</f>
        <v>0</v>
      </c>
      <c r="R131" s="235" t="s">
        <v>216</v>
      </c>
      <c r="S131" s="235" t="s">
        <v>178</v>
      </c>
      <c r="T131" s="236" t="s">
        <v>179</v>
      </c>
      <c r="U131" s="219">
        <v>0.01</v>
      </c>
      <c r="V131" s="219">
        <f>ROUND(E131*U131,2)</f>
        <v>9.4700000000000006</v>
      </c>
      <c r="W131" s="219"/>
      <c r="X131" s="219" t="s">
        <v>135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136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48" t="s">
        <v>520</v>
      </c>
      <c r="D132" s="221"/>
      <c r="E132" s="222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138</v>
      </c>
      <c r="AH132" s="209">
        <v>0</v>
      </c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16"/>
      <c r="B133" s="217"/>
      <c r="C133" s="248" t="s">
        <v>522</v>
      </c>
      <c r="D133" s="221"/>
      <c r="E133" s="222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09"/>
      <c r="Z133" s="209"/>
      <c r="AA133" s="209"/>
      <c r="AB133" s="209"/>
      <c r="AC133" s="209"/>
      <c r="AD133" s="209"/>
      <c r="AE133" s="209"/>
      <c r="AF133" s="209"/>
      <c r="AG133" s="209" t="s">
        <v>138</v>
      </c>
      <c r="AH133" s="209">
        <v>0</v>
      </c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48" t="s">
        <v>530</v>
      </c>
      <c r="D134" s="221"/>
      <c r="E134" s="222">
        <v>946.91920000000005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138</v>
      </c>
      <c r="AH134" s="209">
        <v>0</v>
      </c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outlineLevel="1" x14ac:dyDescent="0.2">
      <c r="A135" s="216"/>
      <c r="B135" s="217"/>
      <c r="C135" s="249"/>
      <c r="D135" s="238"/>
      <c r="E135" s="238"/>
      <c r="F135" s="238"/>
      <c r="G135" s="238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09"/>
      <c r="Z135" s="209"/>
      <c r="AA135" s="209"/>
      <c r="AB135" s="209"/>
      <c r="AC135" s="209"/>
      <c r="AD135" s="209"/>
      <c r="AE135" s="209"/>
      <c r="AF135" s="209"/>
      <c r="AG135" s="209" t="s">
        <v>153</v>
      </c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spans="1:60" outlineLevel="1" x14ac:dyDescent="0.2">
      <c r="A136" s="230">
        <v>17</v>
      </c>
      <c r="B136" s="231" t="s">
        <v>531</v>
      </c>
      <c r="C136" s="247" t="s">
        <v>532</v>
      </c>
      <c r="D136" s="232" t="s">
        <v>156</v>
      </c>
      <c r="E136" s="233">
        <v>473.45960000000002</v>
      </c>
      <c r="F136" s="234"/>
      <c r="G136" s="235">
        <f>ROUND(E136*F136,2)</f>
        <v>0</v>
      </c>
      <c r="H136" s="234"/>
      <c r="I136" s="235">
        <f>ROUND(E136*H136,2)</f>
        <v>0</v>
      </c>
      <c r="J136" s="234"/>
      <c r="K136" s="235">
        <f>ROUND(E136*J136,2)</f>
        <v>0</v>
      </c>
      <c r="L136" s="235">
        <v>21</v>
      </c>
      <c r="M136" s="235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5" t="s">
        <v>216</v>
      </c>
      <c r="S136" s="235" t="s">
        <v>178</v>
      </c>
      <c r="T136" s="236" t="s">
        <v>179</v>
      </c>
      <c r="U136" s="219">
        <v>0.14000000000000001</v>
      </c>
      <c r="V136" s="219">
        <f>ROUND(E136*U136,2)</f>
        <v>66.28</v>
      </c>
      <c r="W136" s="219"/>
      <c r="X136" s="219" t="s">
        <v>135</v>
      </c>
      <c r="Y136" s="209"/>
      <c r="Z136" s="209"/>
      <c r="AA136" s="209"/>
      <c r="AB136" s="209"/>
      <c r="AC136" s="209"/>
      <c r="AD136" s="209"/>
      <c r="AE136" s="209"/>
      <c r="AF136" s="209"/>
      <c r="AG136" s="209" t="s">
        <v>136</v>
      </c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spans="1:60" outlineLevel="1" x14ac:dyDescent="0.2">
      <c r="A137" s="216"/>
      <c r="B137" s="217"/>
      <c r="C137" s="248" t="s">
        <v>520</v>
      </c>
      <c r="D137" s="221"/>
      <c r="E137" s="222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09"/>
      <c r="Z137" s="209"/>
      <c r="AA137" s="209"/>
      <c r="AB137" s="209"/>
      <c r="AC137" s="209"/>
      <c r="AD137" s="209"/>
      <c r="AE137" s="209"/>
      <c r="AF137" s="209"/>
      <c r="AG137" s="209" t="s">
        <v>138</v>
      </c>
      <c r="AH137" s="209">
        <v>0</v>
      </c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spans="1:60" outlineLevel="1" x14ac:dyDescent="0.2">
      <c r="A138" s="216"/>
      <c r="B138" s="217"/>
      <c r="C138" s="248" t="s">
        <v>522</v>
      </c>
      <c r="D138" s="221"/>
      <c r="E138" s="222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09"/>
      <c r="Z138" s="209"/>
      <c r="AA138" s="209"/>
      <c r="AB138" s="209"/>
      <c r="AC138" s="209"/>
      <c r="AD138" s="209"/>
      <c r="AE138" s="209"/>
      <c r="AF138" s="209"/>
      <c r="AG138" s="209" t="s">
        <v>138</v>
      </c>
      <c r="AH138" s="209">
        <v>0</v>
      </c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spans="1:60" outlineLevel="1" x14ac:dyDescent="0.2">
      <c r="A139" s="216"/>
      <c r="B139" s="217"/>
      <c r="C139" s="248" t="s">
        <v>527</v>
      </c>
      <c r="D139" s="221"/>
      <c r="E139" s="222">
        <v>473.45960000000002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09"/>
      <c r="Z139" s="209"/>
      <c r="AA139" s="209"/>
      <c r="AB139" s="209"/>
      <c r="AC139" s="209"/>
      <c r="AD139" s="209"/>
      <c r="AE139" s="209"/>
      <c r="AF139" s="209"/>
      <c r="AG139" s="209" t="s">
        <v>138</v>
      </c>
      <c r="AH139" s="209">
        <v>0</v>
      </c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spans="1:60" outlineLevel="1" x14ac:dyDescent="0.2">
      <c r="A140" s="216"/>
      <c r="B140" s="217"/>
      <c r="C140" s="249"/>
      <c r="D140" s="238"/>
      <c r="E140" s="238"/>
      <c r="F140" s="238"/>
      <c r="G140" s="238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09"/>
      <c r="Z140" s="209"/>
      <c r="AA140" s="209"/>
      <c r="AB140" s="209"/>
      <c r="AC140" s="209"/>
      <c r="AD140" s="209"/>
      <c r="AE140" s="209"/>
      <c r="AF140" s="209"/>
      <c r="AG140" s="209" t="s">
        <v>153</v>
      </c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spans="1:60" outlineLevel="1" x14ac:dyDescent="0.2">
      <c r="A141" s="230">
        <v>18</v>
      </c>
      <c r="B141" s="231" t="s">
        <v>533</v>
      </c>
      <c r="C141" s="247" t="s">
        <v>534</v>
      </c>
      <c r="D141" s="232" t="s">
        <v>156</v>
      </c>
      <c r="E141" s="233">
        <v>53.613790000000002</v>
      </c>
      <c r="F141" s="234"/>
      <c r="G141" s="235">
        <f>ROUND(E141*F141,2)</f>
        <v>0</v>
      </c>
      <c r="H141" s="234"/>
      <c r="I141" s="235">
        <f>ROUND(E141*H141,2)</f>
        <v>0</v>
      </c>
      <c r="J141" s="234"/>
      <c r="K141" s="235">
        <f>ROUND(E141*J141,2)</f>
        <v>0</v>
      </c>
      <c r="L141" s="235">
        <v>21</v>
      </c>
      <c r="M141" s="235">
        <f>G141*(1+L141/100)</f>
        <v>0</v>
      </c>
      <c r="N141" s="235">
        <v>1.2099999999999999E-3</v>
      </c>
      <c r="O141" s="235">
        <f>ROUND(E141*N141,2)</f>
        <v>0.06</v>
      </c>
      <c r="P141" s="235">
        <v>0</v>
      </c>
      <c r="Q141" s="235">
        <f>ROUND(E141*P141,2)</f>
        <v>0</v>
      </c>
      <c r="R141" s="235" t="s">
        <v>216</v>
      </c>
      <c r="S141" s="235" t="s">
        <v>178</v>
      </c>
      <c r="T141" s="236" t="s">
        <v>179</v>
      </c>
      <c r="U141" s="219">
        <v>0.17699999999999999</v>
      </c>
      <c r="V141" s="219">
        <f>ROUND(E141*U141,2)</f>
        <v>9.49</v>
      </c>
      <c r="W141" s="219"/>
      <c r="X141" s="219" t="s">
        <v>135</v>
      </c>
      <c r="Y141" s="209"/>
      <c r="Z141" s="209"/>
      <c r="AA141" s="209"/>
      <c r="AB141" s="209"/>
      <c r="AC141" s="209"/>
      <c r="AD141" s="209"/>
      <c r="AE141" s="209"/>
      <c r="AF141" s="209"/>
      <c r="AG141" s="209" t="s">
        <v>136</v>
      </c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spans="1:60" outlineLevel="1" x14ac:dyDescent="0.2">
      <c r="A142" s="216"/>
      <c r="B142" s="217"/>
      <c r="C142" s="248" t="s">
        <v>508</v>
      </c>
      <c r="D142" s="221"/>
      <c r="E142" s="222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09"/>
      <c r="Z142" s="209"/>
      <c r="AA142" s="209"/>
      <c r="AB142" s="209"/>
      <c r="AC142" s="209"/>
      <c r="AD142" s="209"/>
      <c r="AE142" s="209"/>
      <c r="AF142" s="209"/>
      <c r="AG142" s="209" t="s">
        <v>138</v>
      </c>
      <c r="AH142" s="209">
        <v>0</v>
      </c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spans="1:60" outlineLevel="1" x14ac:dyDescent="0.2">
      <c r="A143" s="216"/>
      <c r="B143" s="217"/>
      <c r="C143" s="248" t="s">
        <v>509</v>
      </c>
      <c r="D143" s="221"/>
      <c r="E143" s="222">
        <v>53.613790000000002</v>
      </c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09"/>
      <c r="Z143" s="209"/>
      <c r="AA143" s="209"/>
      <c r="AB143" s="209"/>
      <c r="AC143" s="209"/>
      <c r="AD143" s="209"/>
      <c r="AE143" s="209"/>
      <c r="AF143" s="209"/>
      <c r="AG143" s="209" t="s">
        <v>138</v>
      </c>
      <c r="AH143" s="209">
        <v>0</v>
      </c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spans="1:60" outlineLevel="1" x14ac:dyDescent="0.2">
      <c r="A144" s="216"/>
      <c r="B144" s="217"/>
      <c r="C144" s="249"/>
      <c r="D144" s="238"/>
      <c r="E144" s="238"/>
      <c r="F144" s="238"/>
      <c r="G144" s="238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09"/>
      <c r="Z144" s="209"/>
      <c r="AA144" s="209"/>
      <c r="AB144" s="209"/>
      <c r="AC144" s="209"/>
      <c r="AD144" s="209"/>
      <c r="AE144" s="209"/>
      <c r="AF144" s="209"/>
      <c r="AG144" s="209" t="s">
        <v>153</v>
      </c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spans="1:60" outlineLevel="1" x14ac:dyDescent="0.2">
      <c r="A145" s="230">
        <v>19</v>
      </c>
      <c r="B145" s="231" t="s">
        <v>228</v>
      </c>
      <c r="C145" s="247" t="s">
        <v>229</v>
      </c>
      <c r="D145" s="232" t="s">
        <v>156</v>
      </c>
      <c r="E145" s="233">
        <v>473.45960000000002</v>
      </c>
      <c r="F145" s="234"/>
      <c r="G145" s="235">
        <f>ROUND(E145*F145,2)</f>
        <v>0</v>
      </c>
      <c r="H145" s="234"/>
      <c r="I145" s="235">
        <f>ROUND(E145*H145,2)</f>
        <v>0</v>
      </c>
      <c r="J145" s="234"/>
      <c r="K145" s="235">
        <f>ROUND(E145*J145,2)</f>
        <v>0</v>
      </c>
      <c r="L145" s="235">
        <v>21</v>
      </c>
      <c r="M145" s="235">
        <f>G145*(1+L145/100)</f>
        <v>0</v>
      </c>
      <c r="N145" s="235">
        <v>0</v>
      </c>
      <c r="O145" s="235">
        <f>ROUND(E145*N145,2)</f>
        <v>0</v>
      </c>
      <c r="P145" s="235">
        <v>0</v>
      </c>
      <c r="Q145" s="235">
        <f>ROUND(E145*P145,2)</f>
        <v>0</v>
      </c>
      <c r="R145" s="235" t="s">
        <v>216</v>
      </c>
      <c r="S145" s="235" t="s">
        <v>178</v>
      </c>
      <c r="T145" s="236" t="s">
        <v>179</v>
      </c>
      <c r="U145" s="219">
        <v>0.04</v>
      </c>
      <c r="V145" s="219">
        <f>ROUND(E145*U145,2)</f>
        <v>18.940000000000001</v>
      </c>
      <c r="W145" s="219"/>
      <c r="X145" s="219" t="s">
        <v>135</v>
      </c>
      <c r="Y145" s="209"/>
      <c r="Z145" s="209"/>
      <c r="AA145" s="209"/>
      <c r="AB145" s="209"/>
      <c r="AC145" s="209"/>
      <c r="AD145" s="209"/>
      <c r="AE145" s="209"/>
      <c r="AF145" s="209"/>
      <c r="AG145" s="209" t="s">
        <v>136</v>
      </c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spans="1:60" outlineLevel="1" x14ac:dyDescent="0.2">
      <c r="A146" s="216"/>
      <c r="B146" s="217"/>
      <c r="C146" s="248" t="s">
        <v>520</v>
      </c>
      <c r="D146" s="221"/>
      <c r="E146" s="222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09"/>
      <c r="Z146" s="209"/>
      <c r="AA146" s="209"/>
      <c r="AB146" s="209"/>
      <c r="AC146" s="209"/>
      <c r="AD146" s="209"/>
      <c r="AE146" s="209"/>
      <c r="AF146" s="209"/>
      <c r="AG146" s="209" t="s">
        <v>138</v>
      </c>
      <c r="AH146" s="209">
        <v>0</v>
      </c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spans="1:60" outlineLevel="1" x14ac:dyDescent="0.2">
      <c r="A147" s="216"/>
      <c r="B147" s="217"/>
      <c r="C147" s="248" t="s">
        <v>522</v>
      </c>
      <c r="D147" s="221"/>
      <c r="E147" s="222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09"/>
      <c r="Z147" s="209"/>
      <c r="AA147" s="209"/>
      <c r="AB147" s="209"/>
      <c r="AC147" s="209"/>
      <c r="AD147" s="209"/>
      <c r="AE147" s="209"/>
      <c r="AF147" s="209"/>
      <c r="AG147" s="209" t="s">
        <v>138</v>
      </c>
      <c r="AH147" s="209">
        <v>0</v>
      </c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spans="1:60" outlineLevel="1" x14ac:dyDescent="0.2">
      <c r="A148" s="216"/>
      <c r="B148" s="217"/>
      <c r="C148" s="248" t="s">
        <v>527</v>
      </c>
      <c r="D148" s="221"/>
      <c r="E148" s="222">
        <v>473.45960000000002</v>
      </c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09"/>
      <c r="Z148" s="209"/>
      <c r="AA148" s="209"/>
      <c r="AB148" s="209"/>
      <c r="AC148" s="209"/>
      <c r="AD148" s="209"/>
      <c r="AE148" s="209"/>
      <c r="AF148" s="209"/>
      <c r="AG148" s="209" t="s">
        <v>138</v>
      </c>
      <c r="AH148" s="209">
        <v>0</v>
      </c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spans="1:60" outlineLevel="1" x14ac:dyDescent="0.2">
      <c r="A149" s="216"/>
      <c r="B149" s="217"/>
      <c r="C149" s="249"/>
      <c r="D149" s="238"/>
      <c r="E149" s="238"/>
      <c r="F149" s="238"/>
      <c r="G149" s="238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09"/>
      <c r="Z149" s="209"/>
      <c r="AA149" s="209"/>
      <c r="AB149" s="209"/>
      <c r="AC149" s="209"/>
      <c r="AD149" s="209"/>
      <c r="AE149" s="209"/>
      <c r="AF149" s="209"/>
      <c r="AG149" s="209" t="s">
        <v>153</v>
      </c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spans="1:60" outlineLevel="1" x14ac:dyDescent="0.2">
      <c r="A150" s="230">
        <v>20</v>
      </c>
      <c r="B150" s="231" t="s">
        <v>230</v>
      </c>
      <c r="C150" s="247" t="s">
        <v>231</v>
      </c>
      <c r="D150" s="232" t="s">
        <v>156</v>
      </c>
      <c r="E150" s="233">
        <v>473.45960000000002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35">
        <v>0</v>
      </c>
      <c r="O150" s="235">
        <f>ROUND(E150*N150,2)</f>
        <v>0</v>
      </c>
      <c r="P150" s="235">
        <v>0</v>
      </c>
      <c r="Q150" s="235">
        <f>ROUND(E150*P150,2)</f>
        <v>0</v>
      </c>
      <c r="R150" s="235" t="s">
        <v>216</v>
      </c>
      <c r="S150" s="235" t="s">
        <v>178</v>
      </c>
      <c r="T150" s="236" t="s">
        <v>179</v>
      </c>
      <c r="U150" s="219">
        <v>0.02</v>
      </c>
      <c r="V150" s="219">
        <f>ROUND(E150*U150,2)</f>
        <v>9.4700000000000006</v>
      </c>
      <c r="W150" s="219"/>
      <c r="X150" s="219" t="s">
        <v>135</v>
      </c>
      <c r="Y150" s="209"/>
      <c r="Z150" s="209"/>
      <c r="AA150" s="209"/>
      <c r="AB150" s="209"/>
      <c r="AC150" s="209"/>
      <c r="AD150" s="209"/>
      <c r="AE150" s="209"/>
      <c r="AF150" s="209"/>
      <c r="AG150" s="209" t="s">
        <v>136</v>
      </c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spans="1:60" outlineLevel="1" x14ac:dyDescent="0.2">
      <c r="A151" s="216"/>
      <c r="B151" s="217"/>
      <c r="C151" s="248" t="s">
        <v>520</v>
      </c>
      <c r="D151" s="221"/>
      <c r="E151" s="222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09"/>
      <c r="Z151" s="209"/>
      <c r="AA151" s="209"/>
      <c r="AB151" s="209"/>
      <c r="AC151" s="209"/>
      <c r="AD151" s="209"/>
      <c r="AE151" s="209"/>
      <c r="AF151" s="209"/>
      <c r="AG151" s="209" t="s">
        <v>138</v>
      </c>
      <c r="AH151" s="209">
        <v>0</v>
      </c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spans="1:60" outlineLevel="1" x14ac:dyDescent="0.2">
      <c r="A152" s="216"/>
      <c r="B152" s="217"/>
      <c r="C152" s="248" t="s">
        <v>522</v>
      </c>
      <c r="D152" s="221"/>
      <c r="E152" s="222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09"/>
      <c r="Z152" s="209"/>
      <c r="AA152" s="209"/>
      <c r="AB152" s="209"/>
      <c r="AC152" s="209"/>
      <c r="AD152" s="209"/>
      <c r="AE152" s="209"/>
      <c r="AF152" s="209"/>
      <c r="AG152" s="209" t="s">
        <v>138</v>
      </c>
      <c r="AH152" s="209">
        <v>0</v>
      </c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spans="1:60" outlineLevel="1" x14ac:dyDescent="0.2">
      <c r="A153" s="216"/>
      <c r="B153" s="217"/>
      <c r="C153" s="248" t="s">
        <v>527</v>
      </c>
      <c r="D153" s="221"/>
      <c r="E153" s="222">
        <v>473.45960000000002</v>
      </c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09"/>
      <c r="Z153" s="209"/>
      <c r="AA153" s="209"/>
      <c r="AB153" s="209"/>
      <c r="AC153" s="209"/>
      <c r="AD153" s="209"/>
      <c r="AE153" s="209"/>
      <c r="AF153" s="209"/>
      <c r="AG153" s="209" t="s">
        <v>138</v>
      </c>
      <c r="AH153" s="209">
        <v>0</v>
      </c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</row>
    <row r="154" spans="1:60" outlineLevel="1" x14ac:dyDescent="0.2">
      <c r="A154" s="216"/>
      <c r="B154" s="217"/>
      <c r="C154" s="249"/>
      <c r="D154" s="238"/>
      <c r="E154" s="238"/>
      <c r="F154" s="238"/>
      <c r="G154" s="238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09"/>
      <c r="Z154" s="209"/>
      <c r="AA154" s="209"/>
      <c r="AB154" s="209"/>
      <c r="AC154" s="209"/>
      <c r="AD154" s="209"/>
      <c r="AE154" s="209"/>
      <c r="AF154" s="209"/>
      <c r="AG154" s="209" t="s">
        <v>153</v>
      </c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spans="1:60" ht="22.5" outlineLevel="1" x14ac:dyDescent="0.2">
      <c r="A155" s="230">
        <v>21</v>
      </c>
      <c r="B155" s="231" t="s">
        <v>232</v>
      </c>
      <c r="C155" s="247" t="s">
        <v>233</v>
      </c>
      <c r="D155" s="232" t="s">
        <v>156</v>
      </c>
      <c r="E155" s="233">
        <v>473.45960000000002</v>
      </c>
      <c r="F155" s="234"/>
      <c r="G155" s="235">
        <f>ROUND(E155*F155,2)</f>
        <v>0</v>
      </c>
      <c r="H155" s="234"/>
      <c r="I155" s="235">
        <f>ROUND(E155*H155,2)</f>
        <v>0</v>
      </c>
      <c r="J155" s="234"/>
      <c r="K155" s="235">
        <f>ROUND(E155*J155,2)</f>
        <v>0</v>
      </c>
      <c r="L155" s="235">
        <v>21</v>
      </c>
      <c r="M155" s="235">
        <f>G155*(1+L155/100)</f>
        <v>0</v>
      </c>
      <c r="N155" s="235">
        <v>6.9999999999999994E-5</v>
      </c>
      <c r="O155" s="235">
        <f>ROUND(E155*N155,2)</f>
        <v>0.03</v>
      </c>
      <c r="P155" s="235">
        <v>0</v>
      </c>
      <c r="Q155" s="235">
        <f>ROUND(E155*P155,2)</f>
        <v>0</v>
      </c>
      <c r="R155" s="235" t="s">
        <v>234</v>
      </c>
      <c r="S155" s="235" t="s">
        <v>178</v>
      </c>
      <c r="T155" s="236" t="s">
        <v>179</v>
      </c>
      <c r="U155" s="219">
        <v>0</v>
      </c>
      <c r="V155" s="219">
        <f>ROUND(E155*U155,2)</f>
        <v>0</v>
      </c>
      <c r="W155" s="219"/>
      <c r="X155" s="219" t="s">
        <v>235</v>
      </c>
      <c r="Y155" s="209"/>
      <c r="Z155" s="209"/>
      <c r="AA155" s="209"/>
      <c r="AB155" s="209"/>
      <c r="AC155" s="209"/>
      <c r="AD155" s="209"/>
      <c r="AE155" s="209"/>
      <c r="AF155" s="209"/>
      <c r="AG155" s="209" t="s">
        <v>236</v>
      </c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spans="1:60" outlineLevel="1" x14ac:dyDescent="0.2">
      <c r="A156" s="216"/>
      <c r="B156" s="217"/>
      <c r="C156" s="248" t="s">
        <v>520</v>
      </c>
      <c r="D156" s="221"/>
      <c r="E156" s="222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09"/>
      <c r="Z156" s="209"/>
      <c r="AA156" s="209"/>
      <c r="AB156" s="209"/>
      <c r="AC156" s="209"/>
      <c r="AD156" s="209"/>
      <c r="AE156" s="209"/>
      <c r="AF156" s="209"/>
      <c r="AG156" s="209" t="s">
        <v>138</v>
      </c>
      <c r="AH156" s="209">
        <v>0</v>
      </c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spans="1:60" outlineLevel="1" x14ac:dyDescent="0.2">
      <c r="A157" s="216"/>
      <c r="B157" s="217"/>
      <c r="C157" s="248" t="s">
        <v>522</v>
      </c>
      <c r="D157" s="221"/>
      <c r="E157" s="222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09"/>
      <c r="Z157" s="209"/>
      <c r="AA157" s="209"/>
      <c r="AB157" s="209"/>
      <c r="AC157" s="209"/>
      <c r="AD157" s="209"/>
      <c r="AE157" s="209"/>
      <c r="AF157" s="209"/>
      <c r="AG157" s="209" t="s">
        <v>138</v>
      </c>
      <c r="AH157" s="209">
        <v>0</v>
      </c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spans="1:60" outlineLevel="1" x14ac:dyDescent="0.2">
      <c r="A158" s="216"/>
      <c r="B158" s="217"/>
      <c r="C158" s="248" t="s">
        <v>527</v>
      </c>
      <c r="D158" s="221"/>
      <c r="E158" s="222">
        <v>473.45960000000002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09"/>
      <c r="Z158" s="209"/>
      <c r="AA158" s="209"/>
      <c r="AB158" s="209"/>
      <c r="AC158" s="209"/>
      <c r="AD158" s="209"/>
      <c r="AE158" s="209"/>
      <c r="AF158" s="209"/>
      <c r="AG158" s="209" t="s">
        <v>138</v>
      </c>
      <c r="AH158" s="209">
        <v>0</v>
      </c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spans="1:60" outlineLevel="1" x14ac:dyDescent="0.2">
      <c r="A159" s="216"/>
      <c r="B159" s="217"/>
      <c r="C159" s="249"/>
      <c r="D159" s="238"/>
      <c r="E159" s="238"/>
      <c r="F159" s="238"/>
      <c r="G159" s="238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09"/>
      <c r="Z159" s="209"/>
      <c r="AA159" s="209"/>
      <c r="AB159" s="209"/>
      <c r="AC159" s="209"/>
      <c r="AD159" s="209"/>
      <c r="AE159" s="209"/>
      <c r="AF159" s="209"/>
      <c r="AG159" s="209" t="s">
        <v>153</v>
      </c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spans="1:60" x14ac:dyDescent="0.2">
      <c r="A160" s="224" t="s">
        <v>130</v>
      </c>
      <c r="B160" s="225" t="s">
        <v>75</v>
      </c>
      <c r="C160" s="246" t="s">
        <v>76</v>
      </c>
      <c r="D160" s="226"/>
      <c r="E160" s="227"/>
      <c r="F160" s="228"/>
      <c r="G160" s="228">
        <f>SUMIF(AG161:AG184,"&lt;&gt;NOR",G161:G184)</f>
        <v>0</v>
      </c>
      <c r="H160" s="228"/>
      <c r="I160" s="228">
        <f>SUM(I161:I184)</f>
        <v>0</v>
      </c>
      <c r="J160" s="228"/>
      <c r="K160" s="228">
        <f>SUM(K161:K184)</f>
        <v>0</v>
      </c>
      <c r="L160" s="228"/>
      <c r="M160" s="228">
        <f>SUM(M161:M184)</f>
        <v>0</v>
      </c>
      <c r="N160" s="228"/>
      <c r="O160" s="228">
        <f>SUM(O161:O184)</f>
        <v>0</v>
      </c>
      <c r="P160" s="228"/>
      <c r="Q160" s="228">
        <f>SUM(Q161:Q184)</f>
        <v>0</v>
      </c>
      <c r="R160" s="228"/>
      <c r="S160" s="228"/>
      <c r="T160" s="229"/>
      <c r="U160" s="223"/>
      <c r="V160" s="223">
        <f>SUM(V161:V184)</f>
        <v>13.52</v>
      </c>
      <c r="W160" s="223"/>
      <c r="X160" s="223"/>
      <c r="AG160" t="s">
        <v>131</v>
      </c>
    </row>
    <row r="161" spans="1:60" ht="56.25" outlineLevel="1" x14ac:dyDescent="0.2">
      <c r="A161" s="230">
        <v>22</v>
      </c>
      <c r="B161" s="231" t="s">
        <v>238</v>
      </c>
      <c r="C161" s="247" t="s">
        <v>239</v>
      </c>
      <c r="D161" s="232" t="s">
        <v>156</v>
      </c>
      <c r="E161" s="233">
        <v>43.497599999999998</v>
      </c>
      <c r="F161" s="234"/>
      <c r="G161" s="235">
        <f>ROUND(E161*F161,2)</f>
        <v>0</v>
      </c>
      <c r="H161" s="234"/>
      <c r="I161" s="235">
        <f>ROUND(E161*H161,2)</f>
        <v>0</v>
      </c>
      <c r="J161" s="234"/>
      <c r="K161" s="235">
        <f>ROUND(E161*J161,2)</f>
        <v>0</v>
      </c>
      <c r="L161" s="235">
        <v>21</v>
      </c>
      <c r="M161" s="235">
        <f>G161*(1+L161/100)</f>
        <v>0</v>
      </c>
      <c r="N161" s="235">
        <v>4.0000000000000003E-5</v>
      </c>
      <c r="O161" s="235">
        <f>ROUND(E161*N161,2)</f>
        <v>0</v>
      </c>
      <c r="P161" s="235">
        <v>0</v>
      </c>
      <c r="Q161" s="235">
        <f>ROUND(E161*P161,2)</f>
        <v>0</v>
      </c>
      <c r="R161" s="235" t="s">
        <v>177</v>
      </c>
      <c r="S161" s="235" t="s">
        <v>178</v>
      </c>
      <c r="T161" s="236" t="s">
        <v>179</v>
      </c>
      <c r="U161" s="219">
        <v>0.31</v>
      </c>
      <c r="V161" s="219">
        <f>ROUND(E161*U161,2)</f>
        <v>13.48</v>
      </c>
      <c r="W161" s="219"/>
      <c r="X161" s="219" t="s">
        <v>135</v>
      </c>
      <c r="Y161" s="209"/>
      <c r="Z161" s="209"/>
      <c r="AA161" s="209"/>
      <c r="AB161" s="209"/>
      <c r="AC161" s="209"/>
      <c r="AD161" s="209"/>
      <c r="AE161" s="209"/>
      <c r="AF161" s="209"/>
      <c r="AG161" s="209" t="s">
        <v>136</v>
      </c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spans="1:60" outlineLevel="1" x14ac:dyDescent="0.2">
      <c r="A162" s="216"/>
      <c r="B162" s="217"/>
      <c r="C162" s="248" t="s">
        <v>172</v>
      </c>
      <c r="D162" s="221"/>
      <c r="E162" s="222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09"/>
      <c r="Z162" s="209"/>
      <c r="AA162" s="209"/>
      <c r="AB162" s="209"/>
      <c r="AC162" s="209"/>
      <c r="AD162" s="209"/>
      <c r="AE162" s="209"/>
      <c r="AF162" s="209"/>
      <c r="AG162" s="209" t="s">
        <v>138</v>
      </c>
      <c r="AH162" s="209">
        <v>0</v>
      </c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spans="1:60" outlineLevel="1" x14ac:dyDescent="0.2">
      <c r="A163" s="216"/>
      <c r="B163" s="217"/>
      <c r="C163" s="248" t="s">
        <v>226</v>
      </c>
      <c r="D163" s="221"/>
      <c r="E163" s="222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09"/>
      <c r="Z163" s="209"/>
      <c r="AA163" s="209"/>
      <c r="AB163" s="209"/>
      <c r="AC163" s="209"/>
      <c r="AD163" s="209"/>
      <c r="AE163" s="209"/>
      <c r="AF163" s="209"/>
      <c r="AG163" s="209" t="s">
        <v>138</v>
      </c>
      <c r="AH163" s="209">
        <v>0</v>
      </c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spans="1:60" outlineLevel="1" x14ac:dyDescent="0.2">
      <c r="A164" s="216"/>
      <c r="B164" s="217"/>
      <c r="C164" s="248" t="s">
        <v>535</v>
      </c>
      <c r="D164" s="221"/>
      <c r="E164" s="222">
        <v>43.497599999999998</v>
      </c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09"/>
      <c r="Z164" s="209"/>
      <c r="AA164" s="209"/>
      <c r="AB164" s="209"/>
      <c r="AC164" s="209"/>
      <c r="AD164" s="209"/>
      <c r="AE164" s="209"/>
      <c r="AF164" s="209"/>
      <c r="AG164" s="209" t="s">
        <v>138</v>
      </c>
      <c r="AH164" s="209">
        <v>0</v>
      </c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spans="1:60" outlineLevel="1" x14ac:dyDescent="0.2">
      <c r="A165" s="216"/>
      <c r="B165" s="217"/>
      <c r="C165" s="249"/>
      <c r="D165" s="238"/>
      <c r="E165" s="238"/>
      <c r="F165" s="238"/>
      <c r="G165" s="238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09"/>
      <c r="Z165" s="209"/>
      <c r="AA165" s="209"/>
      <c r="AB165" s="209"/>
      <c r="AC165" s="209"/>
      <c r="AD165" s="209"/>
      <c r="AE165" s="209"/>
      <c r="AF165" s="209"/>
      <c r="AG165" s="209" t="s">
        <v>153</v>
      </c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spans="1:60" outlineLevel="1" x14ac:dyDescent="0.2">
      <c r="A166" s="230">
        <v>23</v>
      </c>
      <c r="B166" s="231" t="s">
        <v>240</v>
      </c>
      <c r="C166" s="247" t="s">
        <v>241</v>
      </c>
      <c r="D166" s="232" t="s">
        <v>156</v>
      </c>
      <c r="E166" s="233">
        <v>50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35">
        <v>0</v>
      </c>
      <c r="O166" s="235">
        <f>ROUND(E166*N166,2)</f>
        <v>0</v>
      </c>
      <c r="P166" s="235">
        <v>0</v>
      </c>
      <c r="Q166" s="235">
        <f>ROUND(E166*P166,2)</f>
        <v>0</v>
      </c>
      <c r="R166" s="235"/>
      <c r="S166" s="235" t="s">
        <v>133</v>
      </c>
      <c r="T166" s="236" t="s">
        <v>134</v>
      </c>
      <c r="U166" s="219">
        <v>0</v>
      </c>
      <c r="V166" s="219">
        <f>ROUND(E166*U166,2)</f>
        <v>0</v>
      </c>
      <c r="W166" s="219"/>
      <c r="X166" s="219" t="s">
        <v>135</v>
      </c>
      <c r="Y166" s="209"/>
      <c r="Z166" s="209"/>
      <c r="AA166" s="209"/>
      <c r="AB166" s="209"/>
      <c r="AC166" s="209"/>
      <c r="AD166" s="209"/>
      <c r="AE166" s="209"/>
      <c r="AF166" s="209"/>
      <c r="AG166" s="209" t="s">
        <v>136</v>
      </c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spans="1:60" ht="33.75" outlineLevel="1" x14ac:dyDescent="0.2">
      <c r="A167" s="216"/>
      <c r="B167" s="217"/>
      <c r="C167" s="248" t="s">
        <v>242</v>
      </c>
      <c r="D167" s="221"/>
      <c r="E167" s="222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09"/>
      <c r="Z167" s="209"/>
      <c r="AA167" s="209"/>
      <c r="AB167" s="209"/>
      <c r="AC167" s="209"/>
      <c r="AD167" s="209"/>
      <c r="AE167" s="209"/>
      <c r="AF167" s="209"/>
      <c r="AG167" s="209" t="s">
        <v>138</v>
      </c>
      <c r="AH167" s="209">
        <v>0</v>
      </c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spans="1:60" outlineLevel="1" x14ac:dyDescent="0.2">
      <c r="A168" s="216"/>
      <c r="B168" s="217"/>
      <c r="C168" s="248" t="s">
        <v>243</v>
      </c>
      <c r="D168" s="221"/>
      <c r="E168" s="222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09"/>
      <c r="Z168" s="209"/>
      <c r="AA168" s="209"/>
      <c r="AB168" s="209"/>
      <c r="AC168" s="209"/>
      <c r="AD168" s="209"/>
      <c r="AE168" s="209"/>
      <c r="AF168" s="209"/>
      <c r="AG168" s="209" t="s">
        <v>138</v>
      </c>
      <c r="AH168" s="209">
        <v>0</v>
      </c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spans="1:60" outlineLevel="1" x14ac:dyDescent="0.2">
      <c r="A169" s="216"/>
      <c r="B169" s="217"/>
      <c r="C169" s="248" t="s">
        <v>536</v>
      </c>
      <c r="D169" s="221"/>
      <c r="E169" s="222">
        <v>50</v>
      </c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09"/>
      <c r="Z169" s="209"/>
      <c r="AA169" s="209"/>
      <c r="AB169" s="209"/>
      <c r="AC169" s="209"/>
      <c r="AD169" s="209"/>
      <c r="AE169" s="209"/>
      <c r="AF169" s="209"/>
      <c r="AG169" s="209" t="s">
        <v>138</v>
      </c>
      <c r="AH169" s="209">
        <v>0</v>
      </c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spans="1:60" outlineLevel="1" x14ac:dyDescent="0.2">
      <c r="A170" s="216"/>
      <c r="B170" s="217"/>
      <c r="C170" s="249"/>
      <c r="D170" s="238"/>
      <c r="E170" s="238"/>
      <c r="F170" s="238"/>
      <c r="G170" s="238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09"/>
      <c r="Z170" s="209"/>
      <c r="AA170" s="209"/>
      <c r="AB170" s="209"/>
      <c r="AC170" s="209"/>
      <c r="AD170" s="209"/>
      <c r="AE170" s="209"/>
      <c r="AF170" s="209"/>
      <c r="AG170" s="209" t="s">
        <v>153</v>
      </c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</row>
    <row r="171" spans="1:60" outlineLevel="1" x14ac:dyDescent="0.2">
      <c r="A171" s="230">
        <v>24</v>
      </c>
      <c r="B171" s="231" t="s">
        <v>245</v>
      </c>
      <c r="C171" s="247" t="s">
        <v>246</v>
      </c>
      <c r="D171" s="232" t="s">
        <v>211</v>
      </c>
      <c r="E171" s="233">
        <v>2</v>
      </c>
      <c r="F171" s="234"/>
      <c r="G171" s="235">
        <f>ROUND(E171*F171,2)</f>
        <v>0</v>
      </c>
      <c r="H171" s="234"/>
      <c r="I171" s="235">
        <f>ROUND(E171*H171,2)</f>
        <v>0</v>
      </c>
      <c r="J171" s="234"/>
      <c r="K171" s="235">
        <f>ROUND(E171*J171,2)</f>
        <v>0</v>
      </c>
      <c r="L171" s="235">
        <v>21</v>
      </c>
      <c r="M171" s="235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5"/>
      <c r="S171" s="235" t="s">
        <v>133</v>
      </c>
      <c r="T171" s="236" t="s">
        <v>134</v>
      </c>
      <c r="U171" s="219">
        <v>0.02</v>
      </c>
      <c r="V171" s="219">
        <f>ROUND(E171*U171,2)</f>
        <v>0.04</v>
      </c>
      <c r="W171" s="219"/>
      <c r="X171" s="219" t="s">
        <v>135</v>
      </c>
      <c r="Y171" s="209"/>
      <c r="Z171" s="209"/>
      <c r="AA171" s="209"/>
      <c r="AB171" s="209"/>
      <c r="AC171" s="209"/>
      <c r="AD171" s="209"/>
      <c r="AE171" s="209"/>
      <c r="AF171" s="209"/>
      <c r="AG171" s="209" t="s">
        <v>136</v>
      </c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spans="1:60" outlineLevel="1" x14ac:dyDescent="0.2">
      <c r="A172" s="216"/>
      <c r="B172" s="217"/>
      <c r="C172" s="248" t="s">
        <v>243</v>
      </c>
      <c r="D172" s="221"/>
      <c r="E172" s="222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09"/>
      <c r="Z172" s="209"/>
      <c r="AA172" s="209"/>
      <c r="AB172" s="209"/>
      <c r="AC172" s="209"/>
      <c r="AD172" s="209"/>
      <c r="AE172" s="209"/>
      <c r="AF172" s="209"/>
      <c r="AG172" s="209" t="s">
        <v>138</v>
      </c>
      <c r="AH172" s="209">
        <v>0</v>
      </c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spans="1:60" outlineLevel="1" x14ac:dyDescent="0.2">
      <c r="A173" s="216"/>
      <c r="B173" s="217"/>
      <c r="C173" s="248" t="s">
        <v>537</v>
      </c>
      <c r="D173" s="221"/>
      <c r="E173" s="222">
        <v>2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09"/>
      <c r="Z173" s="209"/>
      <c r="AA173" s="209"/>
      <c r="AB173" s="209"/>
      <c r="AC173" s="209"/>
      <c r="AD173" s="209"/>
      <c r="AE173" s="209"/>
      <c r="AF173" s="209"/>
      <c r="AG173" s="209" t="s">
        <v>138</v>
      </c>
      <c r="AH173" s="209">
        <v>0</v>
      </c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spans="1:60" outlineLevel="1" x14ac:dyDescent="0.2">
      <c r="A174" s="216"/>
      <c r="B174" s="217"/>
      <c r="C174" s="249"/>
      <c r="D174" s="238"/>
      <c r="E174" s="238"/>
      <c r="F174" s="238"/>
      <c r="G174" s="238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09"/>
      <c r="Z174" s="209"/>
      <c r="AA174" s="209"/>
      <c r="AB174" s="209"/>
      <c r="AC174" s="209"/>
      <c r="AD174" s="209"/>
      <c r="AE174" s="209"/>
      <c r="AF174" s="209"/>
      <c r="AG174" s="209" t="s">
        <v>153</v>
      </c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spans="1:60" outlineLevel="1" x14ac:dyDescent="0.2">
      <c r="A175" s="230">
        <v>25</v>
      </c>
      <c r="B175" s="231" t="s">
        <v>248</v>
      </c>
      <c r="C175" s="247" t="s">
        <v>249</v>
      </c>
      <c r="D175" s="232" t="s">
        <v>156</v>
      </c>
      <c r="E175" s="233">
        <v>86.995199999999997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5"/>
      <c r="S175" s="235" t="s">
        <v>133</v>
      </c>
      <c r="T175" s="236" t="s">
        <v>134</v>
      </c>
      <c r="U175" s="219">
        <v>0</v>
      </c>
      <c r="V175" s="219">
        <f>ROUND(E175*U175,2)</f>
        <v>0</v>
      </c>
      <c r="W175" s="219"/>
      <c r="X175" s="219" t="s">
        <v>135</v>
      </c>
      <c r="Y175" s="209"/>
      <c r="Z175" s="209"/>
      <c r="AA175" s="209"/>
      <c r="AB175" s="209"/>
      <c r="AC175" s="209"/>
      <c r="AD175" s="209"/>
      <c r="AE175" s="209"/>
      <c r="AF175" s="209"/>
      <c r="AG175" s="209" t="s">
        <v>136</v>
      </c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spans="1:60" outlineLevel="1" x14ac:dyDescent="0.2">
      <c r="A176" s="216"/>
      <c r="B176" s="217"/>
      <c r="C176" s="248" t="s">
        <v>172</v>
      </c>
      <c r="D176" s="221"/>
      <c r="E176" s="222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09"/>
      <c r="Z176" s="209"/>
      <c r="AA176" s="209"/>
      <c r="AB176" s="209"/>
      <c r="AC176" s="209"/>
      <c r="AD176" s="209"/>
      <c r="AE176" s="209"/>
      <c r="AF176" s="209"/>
      <c r="AG176" s="209" t="s">
        <v>138</v>
      </c>
      <c r="AH176" s="209">
        <v>0</v>
      </c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spans="1:60" outlineLevel="1" x14ac:dyDescent="0.2">
      <c r="A177" s="216"/>
      <c r="B177" s="217"/>
      <c r="C177" s="248" t="s">
        <v>226</v>
      </c>
      <c r="D177" s="221"/>
      <c r="E177" s="222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09"/>
      <c r="Z177" s="209"/>
      <c r="AA177" s="209"/>
      <c r="AB177" s="209"/>
      <c r="AC177" s="209"/>
      <c r="AD177" s="209"/>
      <c r="AE177" s="209"/>
      <c r="AF177" s="209"/>
      <c r="AG177" s="209" t="s">
        <v>138</v>
      </c>
      <c r="AH177" s="209">
        <v>0</v>
      </c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spans="1:60" outlineLevel="1" x14ac:dyDescent="0.2">
      <c r="A178" s="216"/>
      <c r="B178" s="217"/>
      <c r="C178" s="248" t="s">
        <v>538</v>
      </c>
      <c r="D178" s="221"/>
      <c r="E178" s="222">
        <v>86.995199999999997</v>
      </c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09"/>
      <c r="Z178" s="209"/>
      <c r="AA178" s="209"/>
      <c r="AB178" s="209"/>
      <c r="AC178" s="209"/>
      <c r="AD178" s="209"/>
      <c r="AE178" s="209"/>
      <c r="AF178" s="209"/>
      <c r="AG178" s="209" t="s">
        <v>138</v>
      </c>
      <c r="AH178" s="209">
        <v>0</v>
      </c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</row>
    <row r="179" spans="1:60" outlineLevel="1" x14ac:dyDescent="0.2">
      <c r="A179" s="216"/>
      <c r="B179" s="217"/>
      <c r="C179" s="249"/>
      <c r="D179" s="238"/>
      <c r="E179" s="238"/>
      <c r="F179" s="238"/>
      <c r="G179" s="238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09"/>
      <c r="Z179" s="209"/>
      <c r="AA179" s="209"/>
      <c r="AB179" s="209"/>
      <c r="AC179" s="209"/>
      <c r="AD179" s="209"/>
      <c r="AE179" s="209"/>
      <c r="AF179" s="209"/>
      <c r="AG179" s="209" t="s">
        <v>153</v>
      </c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spans="1:60" outlineLevel="1" x14ac:dyDescent="0.2">
      <c r="A180" s="230">
        <v>26</v>
      </c>
      <c r="B180" s="231" t="s">
        <v>251</v>
      </c>
      <c r="C180" s="247" t="s">
        <v>252</v>
      </c>
      <c r="D180" s="232" t="s">
        <v>253</v>
      </c>
      <c r="E180" s="233">
        <v>100</v>
      </c>
      <c r="F180" s="234"/>
      <c r="G180" s="235">
        <f>ROUND(E180*F180,2)</f>
        <v>0</v>
      </c>
      <c r="H180" s="234"/>
      <c r="I180" s="235">
        <f>ROUND(E180*H180,2)</f>
        <v>0</v>
      </c>
      <c r="J180" s="234"/>
      <c r="K180" s="235">
        <f>ROUND(E180*J180,2)</f>
        <v>0</v>
      </c>
      <c r="L180" s="235">
        <v>21</v>
      </c>
      <c r="M180" s="235">
        <f>G180*(1+L180/100)</f>
        <v>0</v>
      </c>
      <c r="N180" s="235">
        <v>0</v>
      </c>
      <c r="O180" s="235">
        <f>ROUND(E180*N180,2)</f>
        <v>0</v>
      </c>
      <c r="P180" s="235">
        <v>0</v>
      </c>
      <c r="Q180" s="235">
        <f>ROUND(E180*P180,2)</f>
        <v>0</v>
      </c>
      <c r="R180" s="235"/>
      <c r="S180" s="235" t="s">
        <v>133</v>
      </c>
      <c r="T180" s="236" t="s">
        <v>134</v>
      </c>
      <c r="U180" s="219">
        <v>0</v>
      </c>
      <c r="V180" s="219">
        <f>ROUND(E180*U180,2)</f>
        <v>0</v>
      </c>
      <c r="W180" s="219"/>
      <c r="X180" s="219" t="s">
        <v>254</v>
      </c>
      <c r="Y180" s="209"/>
      <c r="Z180" s="209"/>
      <c r="AA180" s="209"/>
      <c r="AB180" s="209"/>
      <c r="AC180" s="209"/>
      <c r="AD180" s="209"/>
      <c r="AE180" s="209"/>
      <c r="AF180" s="209"/>
      <c r="AG180" s="209" t="s">
        <v>255</v>
      </c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</row>
    <row r="181" spans="1:60" outlineLevel="1" x14ac:dyDescent="0.2">
      <c r="A181" s="216"/>
      <c r="B181" s="217"/>
      <c r="C181" s="248" t="s">
        <v>256</v>
      </c>
      <c r="D181" s="221"/>
      <c r="E181" s="222">
        <v>100</v>
      </c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09"/>
      <c r="Z181" s="209"/>
      <c r="AA181" s="209"/>
      <c r="AB181" s="209"/>
      <c r="AC181" s="209"/>
      <c r="AD181" s="209"/>
      <c r="AE181" s="209"/>
      <c r="AF181" s="209"/>
      <c r="AG181" s="209" t="s">
        <v>138</v>
      </c>
      <c r="AH181" s="209">
        <v>0</v>
      </c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spans="1:60" outlineLevel="1" x14ac:dyDescent="0.2">
      <c r="A182" s="216"/>
      <c r="B182" s="217"/>
      <c r="C182" s="249"/>
      <c r="D182" s="238"/>
      <c r="E182" s="238"/>
      <c r="F182" s="238"/>
      <c r="G182" s="238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09"/>
      <c r="Z182" s="209"/>
      <c r="AA182" s="209"/>
      <c r="AB182" s="209"/>
      <c r="AC182" s="209"/>
      <c r="AD182" s="209"/>
      <c r="AE182" s="209"/>
      <c r="AF182" s="209"/>
      <c r="AG182" s="209" t="s">
        <v>153</v>
      </c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spans="1:60" outlineLevel="1" x14ac:dyDescent="0.2">
      <c r="A183" s="230">
        <v>27</v>
      </c>
      <c r="B183" s="231" t="s">
        <v>257</v>
      </c>
      <c r="C183" s="247" t="s">
        <v>258</v>
      </c>
      <c r="D183" s="232" t="s">
        <v>259</v>
      </c>
      <c r="E183" s="233">
        <v>1</v>
      </c>
      <c r="F183" s="234"/>
      <c r="G183" s="235">
        <f>ROUND(E183*F183,2)</f>
        <v>0</v>
      </c>
      <c r="H183" s="234"/>
      <c r="I183" s="235">
        <f>ROUND(E183*H183,2)</f>
        <v>0</v>
      </c>
      <c r="J183" s="234"/>
      <c r="K183" s="235">
        <f>ROUND(E183*J183,2)</f>
        <v>0</v>
      </c>
      <c r="L183" s="235">
        <v>21</v>
      </c>
      <c r="M183" s="235">
        <f>G183*(1+L183/100)</f>
        <v>0</v>
      </c>
      <c r="N183" s="235">
        <v>0</v>
      </c>
      <c r="O183" s="235">
        <f>ROUND(E183*N183,2)</f>
        <v>0</v>
      </c>
      <c r="P183" s="235">
        <v>0</v>
      </c>
      <c r="Q183" s="235">
        <f>ROUND(E183*P183,2)</f>
        <v>0</v>
      </c>
      <c r="R183" s="235"/>
      <c r="S183" s="235" t="s">
        <v>133</v>
      </c>
      <c r="T183" s="236" t="s">
        <v>134</v>
      </c>
      <c r="U183" s="219">
        <v>0</v>
      </c>
      <c r="V183" s="219">
        <f>ROUND(E183*U183,2)</f>
        <v>0</v>
      </c>
      <c r="W183" s="219"/>
      <c r="X183" s="219" t="s">
        <v>254</v>
      </c>
      <c r="Y183" s="209"/>
      <c r="Z183" s="209"/>
      <c r="AA183" s="209"/>
      <c r="AB183" s="209"/>
      <c r="AC183" s="209"/>
      <c r="AD183" s="209"/>
      <c r="AE183" s="209"/>
      <c r="AF183" s="209"/>
      <c r="AG183" s="209" t="s">
        <v>255</v>
      </c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spans="1:60" outlineLevel="1" x14ac:dyDescent="0.2">
      <c r="A184" s="216"/>
      <c r="B184" s="217"/>
      <c r="C184" s="254"/>
      <c r="D184" s="244"/>
      <c r="E184" s="244"/>
      <c r="F184" s="244"/>
      <c r="G184" s="244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09"/>
      <c r="Z184" s="209"/>
      <c r="AA184" s="209"/>
      <c r="AB184" s="209"/>
      <c r="AC184" s="209"/>
      <c r="AD184" s="209"/>
      <c r="AE184" s="209"/>
      <c r="AF184" s="209"/>
      <c r="AG184" s="209" t="s">
        <v>153</v>
      </c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spans="1:60" x14ac:dyDescent="0.2">
      <c r="A185" s="224" t="s">
        <v>130</v>
      </c>
      <c r="B185" s="225" t="s">
        <v>77</v>
      </c>
      <c r="C185" s="246" t="s">
        <v>78</v>
      </c>
      <c r="D185" s="226"/>
      <c r="E185" s="227"/>
      <c r="F185" s="228"/>
      <c r="G185" s="228">
        <f>SUMIF(AG186:AG246,"&lt;&gt;NOR",G186:G246)</f>
        <v>0</v>
      </c>
      <c r="H185" s="228"/>
      <c r="I185" s="228">
        <f>SUM(I186:I246)</f>
        <v>0</v>
      </c>
      <c r="J185" s="228"/>
      <c r="K185" s="228">
        <f>SUM(K186:K246)</f>
        <v>0</v>
      </c>
      <c r="L185" s="228"/>
      <c r="M185" s="228">
        <f>SUM(M186:M246)</f>
        <v>0</v>
      </c>
      <c r="N185" s="228"/>
      <c r="O185" s="228">
        <f>SUM(O186:O246)</f>
        <v>0</v>
      </c>
      <c r="P185" s="228"/>
      <c r="Q185" s="228">
        <f>SUM(Q186:Q246)</f>
        <v>4.71</v>
      </c>
      <c r="R185" s="228"/>
      <c r="S185" s="228"/>
      <c r="T185" s="229"/>
      <c r="U185" s="223"/>
      <c r="V185" s="223">
        <f>SUM(V186:V246)</f>
        <v>104.74000000000001</v>
      </c>
      <c r="W185" s="223"/>
      <c r="X185" s="223"/>
      <c r="AG185" t="s">
        <v>131</v>
      </c>
    </row>
    <row r="186" spans="1:60" outlineLevel="1" x14ac:dyDescent="0.2">
      <c r="A186" s="230">
        <v>28</v>
      </c>
      <c r="B186" s="231" t="s">
        <v>539</v>
      </c>
      <c r="C186" s="247" t="s">
        <v>540</v>
      </c>
      <c r="D186" s="232" t="s">
        <v>483</v>
      </c>
      <c r="E186" s="233">
        <v>0.50700000000000001</v>
      </c>
      <c r="F186" s="234"/>
      <c r="G186" s="235">
        <f>ROUND(E186*F186,2)</f>
        <v>0</v>
      </c>
      <c r="H186" s="234"/>
      <c r="I186" s="235">
        <f>ROUND(E186*H186,2)</f>
        <v>0</v>
      </c>
      <c r="J186" s="234"/>
      <c r="K186" s="235">
        <f>ROUND(E186*J186,2)</f>
        <v>0</v>
      </c>
      <c r="L186" s="235">
        <v>21</v>
      </c>
      <c r="M186" s="235">
        <f>G186*(1+L186/100)</f>
        <v>0</v>
      </c>
      <c r="N186" s="235">
        <v>1.47E-3</v>
      </c>
      <c r="O186" s="235">
        <f>ROUND(E186*N186,2)</f>
        <v>0</v>
      </c>
      <c r="P186" s="235">
        <v>2.4</v>
      </c>
      <c r="Q186" s="235">
        <f>ROUND(E186*P186,2)</f>
        <v>1.22</v>
      </c>
      <c r="R186" s="235" t="s">
        <v>263</v>
      </c>
      <c r="S186" s="235" t="s">
        <v>178</v>
      </c>
      <c r="T186" s="236" t="s">
        <v>179</v>
      </c>
      <c r="U186" s="219">
        <v>8.5</v>
      </c>
      <c r="V186" s="219">
        <f>ROUND(E186*U186,2)</f>
        <v>4.3099999999999996</v>
      </c>
      <c r="W186" s="219"/>
      <c r="X186" s="219" t="s">
        <v>135</v>
      </c>
      <c r="Y186" s="209"/>
      <c r="Z186" s="209"/>
      <c r="AA186" s="209"/>
      <c r="AB186" s="209"/>
      <c r="AC186" s="209"/>
      <c r="AD186" s="209"/>
      <c r="AE186" s="209"/>
      <c r="AF186" s="209"/>
      <c r="AG186" s="209" t="s">
        <v>136</v>
      </c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spans="1:60" ht="22.5" outlineLevel="1" x14ac:dyDescent="0.2">
      <c r="A187" s="216"/>
      <c r="B187" s="217"/>
      <c r="C187" s="250" t="s">
        <v>541</v>
      </c>
      <c r="D187" s="240"/>
      <c r="E187" s="240"/>
      <c r="F187" s="240"/>
      <c r="G187" s="240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09"/>
      <c r="Z187" s="209"/>
      <c r="AA187" s="209"/>
      <c r="AB187" s="209"/>
      <c r="AC187" s="209"/>
      <c r="AD187" s="209"/>
      <c r="AE187" s="209"/>
      <c r="AF187" s="209"/>
      <c r="AG187" s="209" t="s">
        <v>181</v>
      </c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39" t="str">
        <f>C187</f>
        <v>nebo vybourání otvorů průřezové plochy přes 4 m2 ve zdivu železobetonovém, včetně pomocného lešení o výšce podlahy do 1900 mm a pro zatížení do 1,5 kPa  (150 kg/m2),</v>
      </c>
      <c r="BB187" s="209"/>
      <c r="BC187" s="209"/>
      <c r="BD187" s="209"/>
      <c r="BE187" s="209"/>
      <c r="BF187" s="209"/>
      <c r="BG187" s="209"/>
      <c r="BH187" s="209"/>
    </row>
    <row r="188" spans="1:60" outlineLevel="1" x14ac:dyDescent="0.2">
      <c r="A188" s="216"/>
      <c r="B188" s="217"/>
      <c r="C188" s="248" t="s">
        <v>306</v>
      </c>
      <c r="D188" s="221"/>
      <c r="E188" s="222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09"/>
      <c r="Z188" s="209"/>
      <c r="AA188" s="209"/>
      <c r="AB188" s="209"/>
      <c r="AC188" s="209"/>
      <c r="AD188" s="209"/>
      <c r="AE188" s="209"/>
      <c r="AF188" s="209"/>
      <c r="AG188" s="209" t="s">
        <v>138</v>
      </c>
      <c r="AH188" s="209">
        <v>0</v>
      </c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spans="1:60" outlineLevel="1" x14ac:dyDescent="0.2">
      <c r="A189" s="216"/>
      <c r="B189" s="217"/>
      <c r="C189" s="248" t="s">
        <v>542</v>
      </c>
      <c r="D189" s="221"/>
      <c r="E189" s="222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09"/>
      <c r="Z189" s="209"/>
      <c r="AA189" s="209"/>
      <c r="AB189" s="209"/>
      <c r="AC189" s="209"/>
      <c r="AD189" s="209"/>
      <c r="AE189" s="209"/>
      <c r="AF189" s="209"/>
      <c r="AG189" s="209" t="s">
        <v>138</v>
      </c>
      <c r="AH189" s="209">
        <v>0</v>
      </c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spans="1:60" outlineLevel="1" x14ac:dyDescent="0.2">
      <c r="A190" s="216"/>
      <c r="B190" s="217"/>
      <c r="C190" s="248" t="s">
        <v>543</v>
      </c>
      <c r="D190" s="221"/>
      <c r="E190" s="222">
        <v>0.50700000000000001</v>
      </c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09"/>
      <c r="Z190" s="209"/>
      <c r="AA190" s="209"/>
      <c r="AB190" s="209"/>
      <c r="AC190" s="209"/>
      <c r="AD190" s="209"/>
      <c r="AE190" s="209"/>
      <c r="AF190" s="209"/>
      <c r="AG190" s="209" t="s">
        <v>138</v>
      </c>
      <c r="AH190" s="209">
        <v>0</v>
      </c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spans="1:60" outlineLevel="1" x14ac:dyDescent="0.2">
      <c r="A191" s="216"/>
      <c r="B191" s="217"/>
      <c r="C191" s="249"/>
      <c r="D191" s="238"/>
      <c r="E191" s="238"/>
      <c r="F191" s="238"/>
      <c r="G191" s="238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09"/>
      <c r="Z191" s="209"/>
      <c r="AA191" s="209"/>
      <c r="AB191" s="209"/>
      <c r="AC191" s="209"/>
      <c r="AD191" s="209"/>
      <c r="AE191" s="209"/>
      <c r="AF191" s="209"/>
      <c r="AG191" s="209" t="s">
        <v>153</v>
      </c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spans="1:60" outlineLevel="1" x14ac:dyDescent="0.2">
      <c r="A192" s="230">
        <v>29</v>
      </c>
      <c r="B192" s="231" t="s">
        <v>544</v>
      </c>
      <c r="C192" s="247" t="s">
        <v>545</v>
      </c>
      <c r="D192" s="232" t="s">
        <v>262</v>
      </c>
      <c r="E192" s="233">
        <v>6.21</v>
      </c>
      <c r="F192" s="234"/>
      <c r="G192" s="235">
        <f>ROUND(E192*F192,2)</f>
        <v>0</v>
      </c>
      <c r="H192" s="234"/>
      <c r="I192" s="235">
        <f>ROUND(E192*H192,2)</f>
        <v>0</v>
      </c>
      <c r="J192" s="234"/>
      <c r="K192" s="235">
        <f>ROUND(E192*J192,2)</f>
        <v>0</v>
      </c>
      <c r="L192" s="235">
        <v>21</v>
      </c>
      <c r="M192" s="235">
        <f>G192*(1+L192/100)</f>
        <v>0</v>
      </c>
      <c r="N192" s="235">
        <v>0</v>
      </c>
      <c r="O192" s="235">
        <f>ROUND(E192*N192,2)</f>
        <v>0</v>
      </c>
      <c r="P192" s="235">
        <v>4.6000000000000001E-4</v>
      </c>
      <c r="Q192" s="235">
        <f>ROUND(E192*P192,2)</f>
        <v>0</v>
      </c>
      <c r="R192" s="235" t="s">
        <v>263</v>
      </c>
      <c r="S192" s="235" t="s">
        <v>178</v>
      </c>
      <c r="T192" s="236" t="s">
        <v>179</v>
      </c>
      <c r="U192" s="219">
        <v>2.5</v>
      </c>
      <c r="V192" s="219">
        <f>ROUND(E192*U192,2)</f>
        <v>15.53</v>
      </c>
      <c r="W192" s="219"/>
      <c r="X192" s="219" t="s">
        <v>135</v>
      </c>
      <c r="Y192" s="209"/>
      <c r="Z192" s="209"/>
      <c r="AA192" s="209"/>
      <c r="AB192" s="209"/>
      <c r="AC192" s="209"/>
      <c r="AD192" s="209"/>
      <c r="AE192" s="209"/>
      <c r="AF192" s="209"/>
      <c r="AG192" s="209" t="s">
        <v>136</v>
      </c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spans="1:60" outlineLevel="1" x14ac:dyDescent="0.2">
      <c r="A193" s="216"/>
      <c r="B193" s="217"/>
      <c r="C193" s="248" t="s">
        <v>301</v>
      </c>
      <c r="D193" s="221"/>
      <c r="E193" s="222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09"/>
      <c r="Z193" s="209"/>
      <c r="AA193" s="209"/>
      <c r="AB193" s="209"/>
      <c r="AC193" s="209"/>
      <c r="AD193" s="209"/>
      <c r="AE193" s="209"/>
      <c r="AF193" s="209"/>
      <c r="AG193" s="209" t="s">
        <v>138</v>
      </c>
      <c r="AH193" s="209">
        <v>0</v>
      </c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spans="1:60" outlineLevel="1" x14ac:dyDescent="0.2">
      <c r="A194" s="216"/>
      <c r="B194" s="217"/>
      <c r="C194" s="248" t="s">
        <v>498</v>
      </c>
      <c r="D194" s="221"/>
      <c r="E194" s="222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09"/>
      <c r="Z194" s="209"/>
      <c r="AA194" s="209"/>
      <c r="AB194" s="209"/>
      <c r="AC194" s="209"/>
      <c r="AD194" s="209"/>
      <c r="AE194" s="209"/>
      <c r="AF194" s="209"/>
      <c r="AG194" s="209" t="s">
        <v>138</v>
      </c>
      <c r="AH194" s="209">
        <v>0</v>
      </c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spans="1:60" outlineLevel="1" x14ac:dyDescent="0.2">
      <c r="A195" s="216"/>
      <c r="B195" s="217"/>
      <c r="C195" s="248" t="s">
        <v>546</v>
      </c>
      <c r="D195" s="221"/>
      <c r="E195" s="222">
        <v>3.105</v>
      </c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09"/>
      <c r="Z195" s="209"/>
      <c r="AA195" s="209"/>
      <c r="AB195" s="209"/>
      <c r="AC195" s="209"/>
      <c r="AD195" s="209"/>
      <c r="AE195" s="209"/>
      <c r="AF195" s="209"/>
      <c r="AG195" s="209" t="s">
        <v>138</v>
      </c>
      <c r="AH195" s="209">
        <v>0</v>
      </c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</row>
    <row r="196" spans="1:60" outlineLevel="1" x14ac:dyDescent="0.2">
      <c r="A196" s="216"/>
      <c r="B196" s="217"/>
      <c r="C196" s="248" t="s">
        <v>498</v>
      </c>
      <c r="D196" s="221"/>
      <c r="E196" s="222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09"/>
      <c r="Z196" s="209"/>
      <c r="AA196" s="209"/>
      <c r="AB196" s="209"/>
      <c r="AC196" s="209"/>
      <c r="AD196" s="209"/>
      <c r="AE196" s="209"/>
      <c r="AF196" s="209"/>
      <c r="AG196" s="209" t="s">
        <v>138</v>
      </c>
      <c r="AH196" s="209">
        <v>0</v>
      </c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spans="1:60" outlineLevel="1" x14ac:dyDescent="0.2">
      <c r="A197" s="216"/>
      <c r="B197" s="217"/>
      <c r="C197" s="248" t="s">
        <v>546</v>
      </c>
      <c r="D197" s="221"/>
      <c r="E197" s="222">
        <v>3.105</v>
      </c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09"/>
      <c r="Z197" s="209"/>
      <c r="AA197" s="209"/>
      <c r="AB197" s="209"/>
      <c r="AC197" s="209"/>
      <c r="AD197" s="209"/>
      <c r="AE197" s="209"/>
      <c r="AF197" s="209"/>
      <c r="AG197" s="209" t="s">
        <v>138</v>
      </c>
      <c r="AH197" s="209">
        <v>0</v>
      </c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spans="1:60" outlineLevel="1" x14ac:dyDescent="0.2">
      <c r="A198" s="216"/>
      <c r="B198" s="217"/>
      <c r="C198" s="249"/>
      <c r="D198" s="238"/>
      <c r="E198" s="238"/>
      <c r="F198" s="238"/>
      <c r="G198" s="238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09"/>
      <c r="Z198" s="209"/>
      <c r="AA198" s="209"/>
      <c r="AB198" s="209"/>
      <c r="AC198" s="209"/>
      <c r="AD198" s="209"/>
      <c r="AE198" s="209"/>
      <c r="AF198" s="209"/>
      <c r="AG198" s="209" t="s">
        <v>153</v>
      </c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spans="1:60" ht="33.75" outlineLevel="1" x14ac:dyDescent="0.2">
      <c r="A199" s="230">
        <v>30</v>
      </c>
      <c r="B199" s="231" t="s">
        <v>547</v>
      </c>
      <c r="C199" s="247" t="s">
        <v>548</v>
      </c>
      <c r="D199" s="232" t="s">
        <v>483</v>
      </c>
      <c r="E199" s="233">
        <v>0.29497000000000001</v>
      </c>
      <c r="F199" s="234"/>
      <c r="G199" s="235">
        <f>ROUND(E199*F199,2)</f>
        <v>0</v>
      </c>
      <c r="H199" s="234"/>
      <c r="I199" s="235">
        <f>ROUND(E199*H199,2)</f>
        <v>0</v>
      </c>
      <c r="J199" s="234"/>
      <c r="K199" s="235">
        <f>ROUND(E199*J199,2)</f>
        <v>0</v>
      </c>
      <c r="L199" s="235">
        <v>21</v>
      </c>
      <c r="M199" s="235">
        <f>G199*(1+L199/100)</f>
        <v>0</v>
      </c>
      <c r="N199" s="235">
        <v>1.82E-3</v>
      </c>
      <c r="O199" s="235">
        <f>ROUND(E199*N199,2)</f>
        <v>0</v>
      </c>
      <c r="P199" s="235">
        <v>1.8</v>
      </c>
      <c r="Q199" s="235">
        <f>ROUND(E199*P199,2)</f>
        <v>0.53</v>
      </c>
      <c r="R199" s="235" t="s">
        <v>263</v>
      </c>
      <c r="S199" s="235" t="s">
        <v>178</v>
      </c>
      <c r="T199" s="236" t="s">
        <v>179</v>
      </c>
      <c r="U199" s="219">
        <v>5.0199999999999996</v>
      </c>
      <c r="V199" s="219">
        <f>ROUND(E199*U199,2)</f>
        <v>1.48</v>
      </c>
      <c r="W199" s="219"/>
      <c r="X199" s="219" t="s">
        <v>135</v>
      </c>
      <c r="Y199" s="209"/>
      <c r="Z199" s="209"/>
      <c r="AA199" s="209"/>
      <c r="AB199" s="209"/>
      <c r="AC199" s="209"/>
      <c r="AD199" s="209"/>
      <c r="AE199" s="209"/>
      <c r="AF199" s="209"/>
      <c r="AG199" s="209" t="s">
        <v>136</v>
      </c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spans="1:60" outlineLevel="1" x14ac:dyDescent="0.2">
      <c r="A200" s="216"/>
      <c r="B200" s="217"/>
      <c r="C200" s="250" t="s">
        <v>549</v>
      </c>
      <c r="D200" s="240"/>
      <c r="E200" s="240"/>
      <c r="F200" s="240"/>
      <c r="G200" s="240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09"/>
      <c r="Z200" s="209"/>
      <c r="AA200" s="209"/>
      <c r="AB200" s="209"/>
      <c r="AC200" s="209"/>
      <c r="AD200" s="209"/>
      <c r="AE200" s="209"/>
      <c r="AF200" s="209"/>
      <c r="AG200" s="209" t="s">
        <v>181</v>
      </c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spans="1:60" outlineLevel="1" x14ac:dyDescent="0.2">
      <c r="A201" s="216"/>
      <c r="B201" s="217"/>
      <c r="C201" s="252" t="s">
        <v>550</v>
      </c>
      <c r="D201" s="242"/>
      <c r="E201" s="242"/>
      <c r="F201" s="242"/>
      <c r="G201" s="242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09"/>
      <c r="Z201" s="209"/>
      <c r="AA201" s="209"/>
      <c r="AB201" s="209"/>
      <c r="AC201" s="209"/>
      <c r="AD201" s="209"/>
      <c r="AE201" s="209"/>
      <c r="AF201" s="209"/>
      <c r="AG201" s="209" t="s">
        <v>196</v>
      </c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spans="1:60" outlineLevel="1" x14ac:dyDescent="0.2">
      <c r="A202" s="216"/>
      <c r="B202" s="217"/>
      <c r="C202" s="248" t="s">
        <v>301</v>
      </c>
      <c r="D202" s="221"/>
      <c r="E202" s="222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09"/>
      <c r="Z202" s="209"/>
      <c r="AA202" s="209"/>
      <c r="AB202" s="209"/>
      <c r="AC202" s="209"/>
      <c r="AD202" s="209"/>
      <c r="AE202" s="209"/>
      <c r="AF202" s="209"/>
      <c r="AG202" s="209" t="s">
        <v>138</v>
      </c>
      <c r="AH202" s="209">
        <v>0</v>
      </c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spans="1:60" outlineLevel="1" x14ac:dyDescent="0.2">
      <c r="A203" s="216"/>
      <c r="B203" s="217"/>
      <c r="C203" s="248" t="s">
        <v>486</v>
      </c>
      <c r="D203" s="221"/>
      <c r="E203" s="222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09"/>
      <c r="Z203" s="209"/>
      <c r="AA203" s="209"/>
      <c r="AB203" s="209"/>
      <c r="AC203" s="209"/>
      <c r="AD203" s="209"/>
      <c r="AE203" s="209"/>
      <c r="AF203" s="209"/>
      <c r="AG203" s="209" t="s">
        <v>138</v>
      </c>
      <c r="AH203" s="209">
        <v>0</v>
      </c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spans="1:60" outlineLevel="1" x14ac:dyDescent="0.2">
      <c r="A204" s="216"/>
      <c r="B204" s="217"/>
      <c r="C204" s="248" t="s">
        <v>487</v>
      </c>
      <c r="D204" s="221"/>
      <c r="E204" s="222">
        <v>0.29498000000000002</v>
      </c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09"/>
      <c r="Z204" s="209"/>
      <c r="AA204" s="209"/>
      <c r="AB204" s="209"/>
      <c r="AC204" s="209"/>
      <c r="AD204" s="209"/>
      <c r="AE204" s="209"/>
      <c r="AF204" s="209"/>
      <c r="AG204" s="209" t="s">
        <v>138</v>
      </c>
      <c r="AH204" s="209">
        <v>0</v>
      </c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</row>
    <row r="205" spans="1:60" outlineLevel="1" x14ac:dyDescent="0.2">
      <c r="A205" s="216"/>
      <c r="B205" s="217"/>
      <c r="C205" s="249"/>
      <c r="D205" s="238"/>
      <c r="E205" s="238"/>
      <c r="F205" s="238"/>
      <c r="G205" s="238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09"/>
      <c r="Z205" s="209"/>
      <c r="AA205" s="209"/>
      <c r="AB205" s="209"/>
      <c r="AC205" s="209"/>
      <c r="AD205" s="209"/>
      <c r="AE205" s="209"/>
      <c r="AF205" s="209"/>
      <c r="AG205" s="209" t="s">
        <v>153</v>
      </c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spans="1:60" ht="33.75" outlineLevel="1" x14ac:dyDescent="0.2">
      <c r="A206" s="230">
        <v>31</v>
      </c>
      <c r="B206" s="231" t="s">
        <v>551</v>
      </c>
      <c r="C206" s="247" t="s">
        <v>552</v>
      </c>
      <c r="D206" s="232" t="s">
        <v>483</v>
      </c>
      <c r="E206" s="233">
        <v>0.36052000000000001</v>
      </c>
      <c r="F206" s="234"/>
      <c r="G206" s="235">
        <f>ROUND(E206*F206,2)</f>
        <v>0</v>
      </c>
      <c r="H206" s="234"/>
      <c r="I206" s="235">
        <f>ROUND(E206*H206,2)</f>
        <v>0</v>
      </c>
      <c r="J206" s="234"/>
      <c r="K206" s="235">
        <f>ROUND(E206*J206,2)</f>
        <v>0</v>
      </c>
      <c r="L206" s="235">
        <v>21</v>
      </c>
      <c r="M206" s="235">
        <f>G206*(1+L206/100)</f>
        <v>0</v>
      </c>
      <c r="N206" s="235">
        <v>1.82E-3</v>
      </c>
      <c r="O206" s="235">
        <f>ROUND(E206*N206,2)</f>
        <v>0</v>
      </c>
      <c r="P206" s="235">
        <v>1.8</v>
      </c>
      <c r="Q206" s="235">
        <f>ROUND(E206*P206,2)</f>
        <v>0.65</v>
      </c>
      <c r="R206" s="235" t="s">
        <v>263</v>
      </c>
      <c r="S206" s="235" t="s">
        <v>178</v>
      </c>
      <c r="T206" s="236" t="s">
        <v>179</v>
      </c>
      <c r="U206" s="219">
        <v>3.2</v>
      </c>
      <c r="V206" s="219">
        <f>ROUND(E206*U206,2)</f>
        <v>1.1499999999999999</v>
      </c>
      <c r="W206" s="219"/>
      <c r="X206" s="219" t="s">
        <v>135</v>
      </c>
      <c r="Y206" s="209"/>
      <c r="Z206" s="209"/>
      <c r="AA206" s="209"/>
      <c r="AB206" s="209"/>
      <c r="AC206" s="209"/>
      <c r="AD206" s="209"/>
      <c r="AE206" s="209"/>
      <c r="AF206" s="209"/>
      <c r="AG206" s="209" t="s">
        <v>136</v>
      </c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spans="1:60" outlineLevel="1" x14ac:dyDescent="0.2">
      <c r="A207" s="216"/>
      <c r="B207" s="217"/>
      <c r="C207" s="250" t="s">
        <v>549</v>
      </c>
      <c r="D207" s="240"/>
      <c r="E207" s="240"/>
      <c r="F207" s="240"/>
      <c r="G207" s="240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09"/>
      <c r="Z207" s="209"/>
      <c r="AA207" s="209"/>
      <c r="AB207" s="209"/>
      <c r="AC207" s="209"/>
      <c r="AD207" s="209"/>
      <c r="AE207" s="209"/>
      <c r="AF207" s="209"/>
      <c r="AG207" s="209" t="s">
        <v>181</v>
      </c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spans="1:60" outlineLevel="1" x14ac:dyDescent="0.2">
      <c r="A208" s="216"/>
      <c r="B208" s="217"/>
      <c r="C208" s="252" t="s">
        <v>550</v>
      </c>
      <c r="D208" s="242"/>
      <c r="E208" s="242"/>
      <c r="F208" s="242"/>
      <c r="G208" s="242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09"/>
      <c r="Z208" s="209"/>
      <c r="AA208" s="209"/>
      <c r="AB208" s="209"/>
      <c r="AC208" s="209"/>
      <c r="AD208" s="209"/>
      <c r="AE208" s="209"/>
      <c r="AF208" s="209"/>
      <c r="AG208" s="209" t="s">
        <v>196</v>
      </c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spans="1:60" outlineLevel="1" x14ac:dyDescent="0.2">
      <c r="A209" s="216"/>
      <c r="B209" s="217"/>
      <c r="C209" s="248" t="s">
        <v>301</v>
      </c>
      <c r="D209" s="221"/>
      <c r="E209" s="222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09"/>
      <c r="Z209" s="209"/>
      <c r="AA209" s="209"/>
      <c r="AB209" s="209"/>
      <c r="AC209" s="209"/>
      <c r="AD209" s="209"/>
      <c r="AE209" s="209"/>
      <c r="AF209" s="209"/>
      <c r="AG209" s="209" t="s">
        <v>138</v>
      </c>
      <c r="AH209" s="209">
        <v>0</v>
      </c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spans="1:60" outlineLevel="1" x14ac:dyDescent="0.2">
      <c r="A210" s="216"/>
      <c r="B210" s="217"/>
      <c r="C210" s="248" t="s">
        <v>492</v>
      </c>
      <c r="D210" s="221"/>
      <c r="E210" s="222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09"/>
      <c r="Z210" s="209"/>
      <c r="AA210" s="209"/>
      <c r="AB210" s="209"/>
      <c r="AC210" s="209"/>
      <c r="AD210" s="209"/>
      <c r="AE210" s="209"/>
      <c r="AF210" s="209"/>
      <c r="AG210" s="209" t="s">
        <v>138</v>
      </c>
      <c r="AH210" s="209">
        <v>0</v>
      </c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spans="1:60" outlineLevel="1" x14ac:dyDescent="0.2">
      <c r="A211" s="216"/>
      <c r="B211" s="217"/>
      <c r="C211" s="248" t="s">
        <v>493</v>
      </c>
      <c r="D211" s="221"/>
      <c r="E211" s="222">
        <v>0.36053000000000002</v>
      </c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09"/>
      <c r="Z211" s="209"/>
      <c r="AA211" s="209"/>
      <c r="AB211" s="209"/>
      <c r="AC211" s="209"/>
      <c r="AD211" s="209"/>
      <c r="AE211" s="209"/>
      <c r="AF211" s="209"/>
      <c r="AG211" s="209" t="s">
        <v>138</v>
      </c>
      <c r="AH211" s="209">
        <v>0</v>
      </c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spans="1:60" outlineLevel="1" x14ac:dyDescent="0.2">
      <c r="A212" s="216"/>
      <c r="B212" s="217"/>
      <c r="C212" s="249"/>
      <c r="D212" s="238"/>
      <c r="E212" s="238"/>
      <c r="F212" s="238"/>
      <c r="G212" s="238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09"/>
      <c r="Z212" s="209"/>
      <c r="AA212" s="209"/>
      <c r="AB212" s="209"/>
      <c r="AC212" s="209"/>
      <c r="AD212" s="209"/>
      <c r="AE212" s="209"/>
      <c r="AF212" s="209"/>
      <c r="AG212" s="209" t="s">
        <v>153</v>
      </c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spans="1:60" ht="22.5" outlineLevel="1" x14ac:dyDescent="0.2">
      <c r="A213" s="230">
        <v>32</v>
      </c>
      <c r="B213" s="231" t="s">
        <v>553</v>
      </c>
      <c r="C213" s="247" t="s">
        <v>554</v>
      </c>
      <c r="D213" s="232" t="s">
        <v>483</v>
      </c>
      <c r="E213" s="233">
        <v>0.23288</v>
      </c>
      <c r="F213" s="234"/>
      <c r="G213" s="235">
        <f>ROUND(E213*F213,2)</f>
        <v>0</v>
      </c>
      <c r="H213" s="234"/>
      <c r="I213" s="235">
        <f>ROUND(E213*H213,2)</f>
        <v>0</v>
      </c>
      <c r="J213" s="234"/>
      <c r="K213" s="235">
        <f>ROUND(E213*J213,2)</f>
        <v>0</v>
      </c>
      <c r="L213" s="235">
        <v>21</v>
      </c>
      <c r="M213" s="235">
        <f>G213*(1+L213/100)</f>
        <v>0</v>
      </c>
      <c r="N213" s="235">
        <v>0</v>
      </c>
      <c r="O213" s="235">
        <f>ROUND(E213*N213,2)</f>
        <v>0</v>
      </c>
      <c r="P213" s="235">
        <v>2.4</v>
      </c>
      <c r="Q213" s="235">
        <f>ROUND(E213*P213,2)</f>
        <v>0.56000000000000005</v>
      </c>
      <c r="R213" s="235" t="s">
        <v>263</v>
      </c>
      <c r="S213" s="235" t="s">
        <v>178</v>
      </c>
      <c r="T213" s="236" t="s">
        <v>179</v>
      </c>
      <c r="U213" s="219">
        <v>23.27</v>
      </c>
      <c r="V213" s="219">
        <f>ROUND(E213*U213,2)</f>
        <v>5.42</v>
      </c>
      <c r="W213" s="219"/>
      <c r="X213" s="219" t="s">
        <v>135</v>
      </c>
      <c r="Y213" s="209"/>
      <c r="Z213" s="209"/>
      <c r="AA213" s="209"/>
      <c r="AB213" s="209"/>
      <c r="AC213" s="209"/>
      <c r="AD213" s="209"/>
      <c r="AE213" s="209"/>
      <c r="AF213" s="209"/>
      <c r="AG213" s="209" t="s">
        <v>136</v>
      </c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</row>
    <row r="214" spans="1:60" outlineLevel="1" x14ac:dyDescent="0.2">
      <c r="A214" s="216"/>
      <c r="B214" s="217"/>
      <c r="C214" s="250" t="s">
        <v>555</v>
      </c>
      <c r="D214" s="240"/>
      <c r="E214" s="240"/>
      <c r="F214" s="240"/>
      <c r="G214" s="240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09"/>
      <c r="Z214" s="209"/>
      <c r="AA214" s="209"/>
      <c r="AB214" s="209"/>
      <c r="AC214" s="209"/>
      <c r="AD214" s="209"/>
      <c r="AE214" s="209"/>
      <c r="AF214" s="209"/>
      <c r="AG214" s="209" t="s">
        <v>181</v>
      </c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</row>
    <row r="215" spans="1:60" outlineLevel="1" x14ac:dyDescent="0.2">
      <c r="A215" s="216"/>
      <c r="B215" s="217"/>
      <c r="C215" s="248" t="s">
        <v>301</v>
      </c>
      <c r="D215" s="221"/>
      <c r="E215" s="222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09"/>
      <c r="Z215" s="209"/>
      <c r="AA215" s="209"/>
      <c r="AB215" s="209"/>
      <c r="AC215" s="209"/>
      <c r="AD215" s="209"/>
      <c r="AE215" s="209"/>
      <c r="AF215" s="209"/>
      <c r="AG215" s="209" t="s">
        <v>138</v>
      </c>
      <c r="AH215" s="209">
        <v>0</v>
      </c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</row>
    <row r="216" spans="1:60" outlineLevel="1" x14ac:dyDescent="0.2">
      <c r="A216" s="216"/>
      <c r="B216" s="217"/>
      <c r="C216" s="248" t="s">
        <v>498</v>
      </c>
      <c r="D216" s="221"/>
      <c r="E216" s="222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09"/>
      <c r="Z216" s="209"/>
      <c r="AA216" s="209"/>
      <c r="AB216" s="209"/>
      <c r="AC216" s="209"/>
      <c r="AD216" s="209"/>
      <c r="AE216" s="209"/>
      <c r="AF216" s="209"/>
      <c r="AG216" s="209" t="s">
        <v>138</v>
      </c>
      <c r="AH216" s="209">
        <v>0</v>
      </c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</row>
    <row r="217" spans="1:60" outlineLevel="1" x14ac:dyDescent="0.2">
      <c r="A217" s="216"/>
      <c r="B217" s="217"/>
      <c r="C217" s="248" t="s">
        <v>499</v>
      </c>
      <c r="D217" s="221"/>
      <c r="E217" s="222">
        <v>0.11644</v>
      </c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09"/>
      <c r="Z217" s="209"/>
      <c r="AA217" s="209"/>
      <c r="AB217" s="209"/>
      <c r="AC217" s="209"/>
      <c r="AD217" s="209"/>
      <c r="AE217" s="209"/>
      <c r="AF217" s="209"/>
      <c r="AG217" s="209" t="s">
        <v>138</v>
      </c>
      <c r="AH217" s="209">
        <v>0</v>
      </c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</row>
    <row r="218" spans="1:60" outlineLevel="1" x14ac:dyDescent="0.2">
      <c r="A218" s="216"/>
      <c r="B218" s="217"/>
      <c r="C218" s="248" t="s">
        <v>498</v>
      </c>
      <c r="D218" s="221"/>
      <c r="E218" s="222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09"/>
      <c r="Z218" s="209"/>
      <c r="AA218" s="209"/>
      <c r="AB218" s="209"/>
      <c r="AC218" s="209"/>
      <c r="AD218" s="209"/>
      <c r="AE218" s="209"/>
      <c r="AF218" s="209"/>
      <c r="AG218" s="209" t="s">
        <v>138</v>
      </c>
      <c r="AH218" s="209">
        <v>0</v>
      </c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</row>
    <row r="219" spans="1:60" outlineLevel="1" x14ac:dyDescent="0.2">
      <c r="A219" s="216"/>
      <c r="B219" s="217"/>
      <c r="C219" s="248" t="s">
        <v>499</v>
      </c>
      <c r="D219" s="221"/>
      <c r="E219" s="222">
        <v>0.11644</v>
      </c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09"/>
      <c r="Z219" s="209"/>
      <c r="AA219" s="209"/>
      <c r="AB219" s="209"/>
      <c r="AC219" s="209"/>
      <c r="AD219" s="209"/>
      <c r="AE219" s="209"/>
      <c r="AF219" s="209"/>
      <c r="AG219" s="209" t="s">
        <v>138</v>
      </c>
      <c r="AH219" s="209">
        <v>0</v>
      </c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</row>
    <row r="220" spans="1:60" outlineLevel="1" x14ac:dyDescent="0.2">
      <c r="A220" s="216"/>
      <c r="B220" s="217"/>
      <c r="C220" s="249"/>
      <c r="D220" s="238"/>
      <c r="E220" s="238"/>
      <c r="F220" s="238"/>
      <c r="G220" s="238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09"/>
      <c r="Z220" s="209"/>
      <c r="AA220" s="209"/>
      <c r="AB220" s="209"/>
      <c r="AC220" s="209"/>
      <c r="AD220" s="209"/>
      <c r="AE220" s="209"/>
      <c r="AF220" s="209"/>
      <c r="AG220" s="209" t="s">
        <v>153</v>
      </c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</row>
    <row r="221" spans="1:60" ht="22.5" outlineLevel="1" x14ac:dyDescent="0.2">
      <c r="A221" s="230">
        <v>33</v>
      </c>
      <c r="B221" s="231" t="s">
        <v>260</v>
      </c>
      <c r="C221" s="247" t="s">
        <v>261</v>
      </c>
      <c r="D221" s="232" t="s">
        <v>262</v>
      </c>
      <c r="E221" s="233">
        <v>2.41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35">
        <v>0</v>
      </c>
      <c r="O221" s="235">
        <f>ROUND(E221*N221,2)</f>
        <v>0</v>
      </c>
      <c r="P221" s="235">
        <v>3.6999999999999998E-2</v>
      </c>
      <c r="Q221" s="235">
        <f>ROUND(E221*P221,2)</f>
        <v>0.09</v>
      </c>
      <c r="R221" s="235" t="s">
        <v>263</v>
      </c>
      <c r="S221" s="235" t="s">
        <v>178</v>
      </c>
      <c r="T221" s="236" t="s">
        <v>179</v>
      </c>
      <c r="U221" s="219">
        <v>0.55000000000000004</v>
      </c>
      <c r="V221" s="219">
        <f>ROUND(E221*U221,2)</f>
        <v>1.33</v>
      </c>
      <c r="W221" s="219"/>
      <c r="X221" s="219" t="s">
        <v>135</v>
      </c>
      <c r="Y221" s="209"/>
      <c r="Z221" s="209"/>
      <c r="AA221" s="209"/>
      <c r="AB221" s="209"/>
      <c r="AC221" s="209"/>
      <c r="AD221" s="209"/>
      <c r="AE221" s="209"/>
      <c r="AF221" s="209"/>
      <c r="AG221" s="209" t="s">
        <v>136</v>
      </c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</row>
    <row r="222" spans="1:60" outlineLevel="1" x14ac:dyDescent="0.2">
      <c r="A222" s="216"/>
      <c r="B222" s="217"/>
      <c r="C222" s="248" t="s">
        <v>306</v>
      </c>
      <c r="D222" s="221"/>
      <c r="E222" s="222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09"/>
      <c r="Z222" s="209"/>
      <c r="AA222" s="209"/>
      <c r="AB222" s="209"/>
      <c r="AC222" s="209"/>
      <c r="AD222" s="209"/>
      <c r="AE222" s="209"/>
      <c r="AF222" s="209"/>
      <c r="AG222" s="209" t="s">
        <v>138</v>
      </c>
      <c r="AH222" s="209">
        <v>0</v>
      </c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</row>
    <row r="223" spans="1:60" outlineLevel="1" x14ac:dyDescent="0.2">
      <c r="A223" s="216"/>
      <c r="B223" s="217"/>
      <c r="C223" s="248" t="s">
        <v>556</v>
      </c>
      <c r="D223" s="221"/>
      <c r="E223" s="222">
        <v>2.41</v>
      </c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09"/>
      <c r="Z223" s="209"/>
      <c r="AA223" s="209"/>
      <c r="AB223" s="209"/>
      <c r="AC223" s="209"/>
      <c r="AD223" s="209"/>
      <c r="AE223" s="209"/>
      <c r="AF223" s="209"/>
      <c r="AG223" s="209" t="s">
        <v>138</v>
      </c>
      <c r="AH223" s="209">
        <v>0</v>
      </c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</row>
    <row r="224" spans="1:60" outlineLevel="1" x14ac:dyDescent="0.2">
      <c r="A224" s="216"/>
      <c r="B224" s="217"/>
      <c r="C224" s="249"/>
      <c r="D224" s="238"/>
      <c r="E224" s="238"/>
      <c r="F224" s="238"/>
      <c r="G224" s="238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09"/>
      <c r="Z224" s="209"/>
      <c r="AA224" s="209"/>
      <c r="AB224" s="209"/>
      <c r="AC224" s="209"/>
      <c r="AD224" s="209"/>
      <c r="AE224" s="209"/>
      <c r="AF224" s="209"/>
      <c r="AG224" s="209" t="s">
        <v>153</v>
      </c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</row>
    <row r="225" spans="1:60" ht="33.75" outlineLevel="1" x14ac:dyDescent="0.2">
      <c r="A225" s="230">
        <v>34</v>
      </c>
      <c r="B225" s="231" t="s">
        <v>266</v>
      </c>
      <c r="C225" s="247" t="s">
        <v>267</v>
      </c>
      <c r="D225" s="232" t="s">
        <v>156</v>
      </c>
      <c r="E225" s="233">
        <v>332.69400000000002</v>
      </c>
      <c r="F225" s="234"/>
      <c r="G225" s="235">
        <f>ROUND(E225*F225,2)</f>
        <v>0</v>
      </c>
      <c r="H225" s="234"/>
      <c r="I225" s="235">
        <f>ROUND(E225*H225,2)</f>
        <v>0</v>
      </c>
      <c r="J225" s="234"/>
      <c r="K225" s="235">
        <f>ROUND(E225*J225,2)</f>
        <v>0</v>
      </c>
      <c r="L225" s="235">
        <v>21</v>
      </c>
      <c r="M225" s="235">
        <f>G225*(1+L225/100)</f>
        <v>0</v>
      </c>
      <c r="N225" s="235">
        <v>0</v>
      </c>
      <c r="O225" s="235">
        <f>ROUND(E225*N225,2)</f>
        <v>0</v>
      </c>
      <c r="P225" s="235">
        <v>5.0000000000000001E-3</v>
      </c>
      <c r="Q225" s="235">
        <f>ROUND(E225*P225,2)</f>
        <v>1.66</v>
      </c>
      <c r="R225" s="235" t="s">
        <v>263</v>
      </c>
      <c r="S225" s="235" t="s">
        <v>178</v>
      </c>
      <c r="T225" s="236" t="s">
        <v>179</v>
      </c>
      <c r="U225" s="219">
        <v>0.02</v>
      </c>
      <c r="V225" s="219">
        <f>ROUND(E225*U225,2)</f>
        <v>6.65</v>
      </c>
      <c r="W225" s="219"/>
      <c r="X225" s="219" t="s">
        <v>135</v>
      </c>
      <c r="Y225" s="209"/>
      <c r="Z225" s="209"/>
      <c r="AA225" s="209"/>
      <c r="AB225" s="209"/>
      <c r="AC225" s="209"/>
      <c r="AD225" s="209"/>
      <c r="AE225" s="209"/>
      <c r="AF225" s="209"/>
      <c r="AG225" s="209" t="s">
        <v>136</v>
      </c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</row>
    <row r="226" spans="1:60" outlineLevel="1" x14ac:dyDescent="0.2">
      <c r="A226" s="216"/>
      <c r="B226" s="217"/>
      <c r="C226" s="248" t="s">
        <v>520</v>
      </c>
      <c r="D226" s="221"/>
      <c r="E226" s="222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09"/>
      <c r="Z226" s="209"/>
      <c r="AA226" s="209"/>
      <c r="AB226" s="209"/>
      <c r="AC226" s="209"/>
      <c r="AD226" s="209"/>
      <c r="AE226" s="209"/>
      <c r="AF226" s="209"/>
      <c r="AG226" s="209" t="s">
        <v>138</v>
      </c>
      <c r="AH226" s="209">
        <v>0</v>
      </c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</row>
    <row r="227" spans="1:60" outlineLevel="1" x14ac:dyDescent="0.2">
      <c r="A227" s="216"/>
      <c r="B227" s="217"/>
      <c r="C227" s="248" t="s">
        <v>521</v>
      </c>
      <c r="D227" s="221"/>
      <c r="E227" s="222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09"/>
      <c r="Z227" s="209"/>
      <c r="AA227" s="209"/>
      <c r="AB227" s="209"/>
      <c r="AC227" s="209"/>
      <c r="AD227" s="209"/>
      <c r="AE227" s="209"/>
      <c r="AF227" s="209"/>
      <c r="AG227" s="209" t="s">
        <v>138</v>
      </c>
      <c r="AH227" s="209">
        <v>0</v>
      </c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</row>
    <row r="228" spans="1:60" outlineLevel="1" x14ac:dyDescent="0.2">
      <c r="A228" s="216"/>
      <c r="B228" s="217"/>
      <c r="C228" s="248" t="s">
        <v>522</v>
      </c>
      <c r="D228" s="221"/>
      <c r="E228" s="222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09"/>
      <c r="Z228" s="209"/>
      <c r="AA228" s="209"/>
      <c r="AB228" s="209"/>
      <c r="AC228" s="209"/>
      <c r="AD228" s="209"/>
      <c r="AE228" s="209"/>
      <c r="AF228" s="209"/>
      <c r="AG228" s="209" t="s">
        <v>138</v>
      </c>
      <c r="AH228" s="209">
        <v>0</v>
      </c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</row>
    <row r="229" spans="1:60" outlineLevel="1" x14ac:dyDescent="0.2">
      <c r="A229" s="216"/>
      <c r="B229" s="217"/>
      <c r="C229" s="248" t="s">
        <v>557</v>
      </c>
      <c r="D229" s="221"/>
      <c r="E229" s="222">
        <v>427.24</v>
      </c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09"/>
      <c r="Z229" s="209"/>
      <c r="AA229" s="209"/>
      <c r="AB229" s="209"/>
      <c r="AC229" s="209"/>
      <c r="AD229" s="209"/>
      <c r="AE229" s="209"/>
      <c r="AF229" s="209"/>
      <c r="AG229" s="209" t="s">
        <v>138</v>
      </c>
      <c r="AH229" s="209">
        <v>0</v>
      </c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</row>
    <row r="230" spans="1:60" outlineLevel="1" x14ac:dyDescent="0.2">
      <c r="A230" s="216"/>
      <c r="B230" s="217"/>
      <c r="C230" s="248" t="s">
        <v>524</v>
      </c>
      <c r="D230" s="221"/>
      <c r="E230" s="222">
        <v>-94.546000000000006</v>
      </c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09"/>
      <c r="Z230" s="209"/>
      <c r="AA230" s="209"/>
      <c r="AB230" s="209"/>
      <c r="AC230" s="209"/>
      <c r="AD230" s="209"/>
      <c r="AE230" s="209"/>
      <c r="AF230" s="209"/>
      <c r="AG230" s="209" t="s">
        <v>138</v>
      </c>
      <c r="AH230" s="209">
        <v>0</v>
      </c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</row>
    <row r="231" spans="1:60" outlineLevel="1" x14ac:dyDescent="0.2">
      <c r="A231" s="216"/>
      <c r="B231" s="217"/>
      <c r="C231" s="249"/>
      <c r="D231" s="238"/>
      <c r="E231" s="238"/>
      <c r="F231" s="238"/>
      <c r="G231" s="238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09"/>
      <c r="Z231" s="209"/>
      <c r="AA231" s="209"/>
      <c r="AB231" s="209"/>
      <c r="AC231" s="209"/>
      <c r="AD231" s="209"/>
      <c r="AE231" s="209"/>
      <c r="AF231" s="209"/>
      <c r="AG231" s="209" t="s">
        <v>153</v>
      </c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</row>
    <row r="232" spans="1:60" outlineLevel="1" x14ac:dyDescent="0.2">
      <c r="A232" s="230">
        <v>35</v>
      </c>
      <c r="B232" s="231" t="s">
        <v>558</v>
      </c>
      <c r="C232" s="247" t="s">
        <v>559</v>
      </c>
      <c r="D232" s="232" t="s">
        <v>170</v>
      </c>
      <c r="E232" s="233">
        <v>48.5</v>
      </c>
      <c r="F232" s="234"/>
      <c r="G232" s="235">
        <f>ROUND(E232*F232,2)</f>
        <v>0</v>
      </c>
      <c r="H232" s="234"/>
      <c r="I232" s="235">
        <f>ROUND(E232*H232,2)</f>
        <v>0</v>
      </c>
      <c r="J232" s="234"/>
      <c r="K232" s="235">
        <f>ROUND(E232*J232,2)</f>
        <v>0</v>
      </c>
      <c r="L232" s="235">
        <v>21</v>
      </c>
      <c r="M232" s="235">
        <f>G232*(1+L232/100)</f>
        <v>0</v>
      </c>
      <c r="N232" s="235">
        <v>0</v>
      </c>
      <c r="O232" s="235">
        <f>ROUND(E232*N232,2)</f>
        <v>0</v>
      </c>
      <c r="P232" s="235">
        <v>0</v>
      </c>
      <c r="Q232" s="235">
        <f>ROUND(E232*P232,2)</f>
        <v>0</v>
      </c>
      <c r="R232" s="235"/>
      <c r="S232" s="235" t="s">
        <v>133</v>
      </c>
      <c r="T232" s="236" t="s">
        <v>134</v>
      </c>
      <c r="U232" s="219">
        <v>1.42</v>
      </c>
      <c r="V232" s="219">
        <f>ROUND(E232*U232,2)</f>
        <v>68.87</v>
      </c>
      <c r="W232" s="219"/>
      <c r="X232" s="219" t="s">
        <v>135</v>
      </c>
      <c r="Y232" s="209"/>
      <c r="Z232" s="209"/>
      <c r="AA232" s="209"/>
      <c r="AB232" s="209"/>
      <c r="AC232" s="209"/>
      <c r="AD232" s="209"/>
      <c r="AE232" s="209"/>
      <c r="AF232" s="209"/>
      <c r="AG232" s="209" t="s">
        <v>136</v>
      </c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</row>
    <row r="233" spans="1:60" outlineLevel="1" x14ac:dyDescent="0.2">
      <c r="A233" s="216"/>
      <c r="B233" s="217"/>
      <c r="C233" s="248" t="s">
        <v>560</v>
      </c>
      <c r="D233" s="221"/>
      <c r="E233" s="222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09"/>
      <c r="Z233" s="209"/>
      <c r="AA233" s="209"/>
      <c r="AB233" s="209"/>
      <c r="AC233" s="209"/>
      <c r="AD233" s="209"/>
      <c r="AE233" s="209"/>
      <c r="AF233" s="209"/>
      <c r="AG233" s="209" t="s">
        <v>138</v>
      </c>
      <c r="AH233" s="209">
        <v>0</v>
      </c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</row>
    <row r="234" spans="1:60" outlineLevel="1" x14ac:dyDescent="0.2">
      <c r="A234" s="216"/>
      <c r="B234" s="217"/>
      <c r="C234" s="248" t="s">
        <v>561</v>
      </c>
      <c r="D234" s="221"/>
      <c r="E234" s="222">
        <v>48.5</v>
      </c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09"/>
      <c r="Z234" s="209"/>
      <c r="AA234" s="209"/>
      <c r="AB234" s="209"/>
      <c r="AC234" s="209"/>
      <c r="AD234" s="209"/>
      <c r="AE234" s="209"/>
      <c r="AF234" s="209"/>
      <c r="AG234" s="209" t="s">
        <v>138</v>
      </c>
      <c r="AH234" s="209">
        <v>0</v>
      </c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</row>
    <row r="235" spans="1:60" outlineLevel="1" x14ac:dyDescent="0.2">
      <c r="A235" s="216"/>
      <c r="B235" s="217"/>
      <c r="C235" s="249"/>
      <c r="D235" s="238"/>
      <c r="E235" s="238"/>
      <c r="F235" s="238"/>
      <c r="G235" s="238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09"/>
      <c r="Z235" s="209"/>
      <c r="AA235" s="209"/>
      <c r="AB235" s="209"/>
      <c r="AC235" s="209"/>
      <c r="AD235" s="209"/>
      <c r="AE235" s="209"/>
      <c r="AF235" s="209"/>
      <c r="AG235" s="209" t="s">
        <v>153</v>
      </c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</row>
    <row r="236" spans="1:60" outlineLevel="1" x14ac:dyDescent="0.2">
      <c r="A236" s="230">
        <v>36</v>
      </c>
      <c r="B236" s="231" t="s">
        <v>297</v>
      </c>
      <c r="C236" s="247" t="s">
        <v>298</v>
      </c>
      <c r="D236" s="232" t="s">
        <v>170</v>
      </c>
      <c r="E236" s="233">
        <v>46.546799999999998</v>
      </c>
      <c r="F236" s="234"/>
      <c r="G236" s="235">
        <f>ROUND(E236*F236,2)</f>
        <v>0</v>
      </c>
      <c r="H236" s="234"/>
      <c r="I236" s="235">
        <f>ROUND(E236*H236,2)</f>
        <v>0</v>
      </c>
      <c r="J236" s="234"/>
      <c r="K236" s="235">
        <f>ROUND(E236*J236,2)</f>
        <v>0</v>
      </c>
      <c r="L236" s="235">
        <v>21</v>
      </c>
      <c r="M236" s="235">
        <f>G236*(1+L236/100)</f>
        <v>0</v>
      </c>
      <c r="N236" s="235">
        <v>0</v>
      </c>
      <c r="O236" s="235">
        <f>ROUND(E236*N236,2)</f>
        <v>0</v>
      </c>
      <c r="P236" s="235">
        <v>0</v>
      </c>
      <c r="Q236" s="235">
        <f>ROUND(E236*P236,2)</f>
        <v>0</v>
      </c>
      <c r="R236" s="235"/>
      <c r="S236" s="235" t="s">
        <v>133</v>
      </c>
      <c r="T236" s="236" t="s">
        <v>134</v>
      </c>
      <c r="U236" s="219">
        <v>0</v>
      </c>
      <c r="V236" s="219">
        <f>ROUND(E236*U236,2)</f>
        <v>0</v>
      </c>
      <c r="W236" s="219"/>
      <c r="X236" s="219" t="s">
        <v>135</v>
      </c>
      <c r="Y236" s="209"/>
      <c r="Z236" s="209"/>
      <c r="AA236" s="209"/>
      <c r="AB236" s="209"/>
      <c r="AC236" s="209"/>
      <c r="AD236" s="209"/>
      <c r="AE236" s="209"/>
      <c r="AF236" s="209"/>
      <c r="AG236" s="209" t="s">
        <v>136</v>
      </c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</row>
    <row r="237" spans="1:60" outlineLevel="1" x14ac:dyDescent="0.2">
      <c r="A237" s="216"/>
      <c r="B237" s="217"/>
      <c r="C237" s="248" t="s">
        <v>301</v>
      </c>
      <c r="D237" s="221"/>
      <c r="E237" s="222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09"/>
      <c r="Z237" s="209"/>
      <c r="AA237" s="209"/>
      <c r="AB237" s="209"/>
      <c r="AC237" s="209"/>
      <c r="AD237" s="209"/>
      <c r="AE237" s="209"/>
      <c r="AF237" s="209"/>
      <c r="AG237" s="209" t="s">
        <v>138</v>
      </c>
      <c r="AH237" s="209">
        <v>0</v>
      </c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</row>
    <row r="238" spans="1:60" outlineLevel="1" x14ac:dyDescent="0.2">
      <c r="A238" s="216"/>
      <c r="B238" s="217"/>
      <c r="C238" s="248" t="s">
        <v>562</v>
      </c>
      <c r="D238" s="221"/>
      <c r="E238" s="222">
        <v>5.4539999999999997</v>
      </c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09"/>
      <c r="Z238" s="209"/>
      <c r="AA238" s="209"/>
      <c r="AB238" s="209"/>
      <c r="AC238" s="209"/>
      <c r="AD238" s="209"/>
      <c r="AE238" s="209"/>
      <c r="AF238" s="209"/>
      <c r="AG238" s="209" t="s">
        <v>138</v>
      </c>
      <c r="AH238" s="209">
        <v>0</v>
      </c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</row>
    <row r="239" spans="1:60" outlineLevel="1" x14ac:dyDescent="0.2">
      <c r="A239" s="216"/>
      <c r="B239" s="217"/>
      <c r="C239" s="248" t="s">
        <v>563</v>
      </c>
      <c r="D239" s="221"/>
      <c r="E239" s="222">
        <v>2.56</v>
      </c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09"/>
      <c r="Z239" s="209"/>
      <c r="AA239" s="209"/>
      <c r="AB239" s="209"/>
      <c r="AC239" s="209"/>
      <c r="AD239" s="209"/>
      <c r="AE239" s="209"/>
      <c r="AF239" s="209"/>
      <c r="AG239" s="209" t="s">
        <v>138</v>
      </c>
      <c r="AH239" s="209">
        <v>0</v>
      </c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</row>
    <row r="240" spans="1:60" outlineLevel="1" x14ac:dyDescent="0.2">
      <c r="A240" s="216"/>
      <c r="B240" s="217"/>
      <c r="C240" s="248" t="s">
        <v>564</v>
      </c>
      <c r="D240" s="221"/>
      <c r="E240" s="222">
        <v>4.9151999999999996</v>
      </c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09"/>
      <c r="Z240" s="209"/>
      <c r="AA240" s="209"/>
      <c r="AB240" s="209"/>
      <c r="AC240" s="209"/>
      <c r="AD240" s="209"/>
      <c r="AE240" s="209"/>
      <c r="AF240" s="209"/>
      <c r="AG240" s="209" t="s">
        <v>138</v>
      </c>
      <c r="AH240" s="209">
        <v>0</v>
      </c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</row>
    <row r="241" spans="1:60" outlineLevel="1" x14ac:dyDescent="0.2">
      <c r="A241" s="216"/>
      <c r="B241" s="217"/>
      <c r="C241" s="248" t="s">
        <v>565</v>
      </c>
      <c r="D241" s="221"/>
      <c r="E241" s="222">
        <v>3.52</v>
      </c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09"/>
      <c r="Z241" s="209"/>
      <c r="AA241" s="209"/>
      <c r="AB241" s="209"/>
      <c r="AC241" s="209"/>
      <c r="AD241" s="209"/>
      <c r="AE241" s="209"/>
      <c r="AF241" s="209"/>
      <c r="AG241" s="209" t="s">
        <v>138</v>
      </c>
      <c r="AH241" s="209">
        <v>0</v>
      </c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</row>
    <row r="242" spans="1:60" outlineLevel="1" x14ac:dyDescent="0.2">
      <c r="A242" s="216"/>
      <c r="B242" s="217"/>
      <c r="C242" s="248" t="s">
        <v>304</v>
      </c>
      <c r="D242" s="221"/>
      <c r="E242" s="222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09"/>
      <c r="Z242" s="209"/>
      <c r="AA242" s="209"/>
      <c r="AB242" s="209"/>
      <c r="AC242" s="209"/>
      <c r="AD242" s="209"/>
      <c r="AE242" s="209"/>
      <c r="AF242" s="209"/>
      <c r="AG242" s="209" t="s">
        <v>138</v>
      </c>
      <c r="AH242" s="209">
        <v>0</v>
      </c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</row>
    <row r="243" spans="1:60" outlineLevel="1" x14ac:dyDescent="0.2">
      <c r="A243" s="216"/>
      <c r="B243" s="217"/>
      <c r="C243" s="248" t="s">
        <v>566</v>
      </c>
      <c r="D243" s="221"/>
      <c r="E243" s="222">
        <v>30.0976</v>
      </c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09"/>
      <c r="Z243" s="209"/>
      <c r="AA243" s="209"/>
      <c r="AB243" s="209"/>
      <c r="AC243" s="209"/>
      <c r="AD243" s="209"/>
      <c r="AE243" s="209"/>
      <c r="AF243" s="209"/>
      <c r="AG243" s="209" t="s">
        <v>138</v>
      </c>
      <c r="AH243" s="209">
        <v>0</v>
      </c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</row>
    <row r="244" spans="1:60" outlineLevel="1" x14ac:dyDescent="0.2">
      <c r="A244" s="216"/>
      <c r="B244" s="217"/>
      <c r="C244" s="249"/>
      <c r="D244" s="238"/>
      <c r="E244" s="238"/>
      <c r="F244" s="238"/>
      <c r="G244" s="238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09"/>
      <c r="Z244" s="209"/>
      <c r="AA244" s="209"/>
      <c r="AB244" s="209"/>
      <c r="AC244" s="209"/>
      <c r="AD244" s="209"/>
      <c r="AE244" s="209"/>
      <c r="AF244" s="209"/>
      <c r="AG244" s="209" t="s">
        <v>153</v>
      </c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</row>
    <row r="245" spans="1:60" outlineLevel="1" x14ac:dyDescent="0.2">
      <c r="A245" s="230">
        <v>37</v>
      </c>
      <c r="B245" s="231" t="s">
        <v>332</v>
      </c>
      <c r="C245" s="247" t="s">
        <v>333</v>
      </c>
      <c r="D245" s="232" t="s">
        <v>253</v>
      </c>
      <c r="E245" s="233">
        <v>50</v>
      </c>
      <c r="F245" s="234"/>
      <c r="G245" s="235">
        <f>ROUND(E245*F245,2)</f>
        <v>0</v>
      </c>
      <c r="H245" s="234"/>
      <c r="I245" s="235">
        <f>ROUND(E245*H245,2)</f>
        <v>0</v>
      </c>
      <c r="J245" s="234"/>
      <c r="K245" s="235">
        <f>ROUND(E245*J245,2)</f>
        <v>0</v>
      </c>
      <c r="L245" s="235">
        <v>21</v>
      </c>
      <c r="M245" s="235">
        <f>G245*(1+L245/100)</f>
        <v>0</v>
      </c>
      <c r="N245" s="235">
        <v>0</v>
      </c>
      <c r="O245" s="235">
        <f>ROUND(E245*N245,2)</f>
        <v>0</v>
      </c>
      <c r="P245" s="235">
        <v>0</v>
      </c>
      <c r="Q245" s="235">
        <f>ROUND(E245*P245,2)</f>
        <v>0</v>
      </c>
      <c r="R245" s="235"/>
      <c r="S245" s="235" t="s">
        <v>133</v>
      </c>
      <c r="T245" s="236" t="s">
        <v>134</v>
      </c>
      <c r="U245" s="219">
        <v>0</v>
      </c>
      <c r="V245" s="219">
        <f>ROUND(E245*U245,2)</f>
        <v>0</v>
      </c>
      <c r="W245" s="219"/>
      <c r="X245" s="219" t="s">
        <v>135</v>
      </c>
      <c r="Y245" s="209"/>
      <c r="Z245" s="209"/>
      <c r="AA245" s="209"/>
      <c r="AB245" s="209"/>
      <c r="AC245" s="209"/>
      <c r="AD245" s="209"/>
      <c r="AE245" s="209"/>
      <c r="AF245" s="209"/>
      <c r="AG245" s="209" t="s">
        <v>136</v>
      </c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</row>
    <row r="246" spans="1:60" outlineLevel="1" x14ac:dyDescent="0.2">
      <c r="A246" s="216"/>
      <c r="B246" s="217"/>
      <c r="C246" s="254"/>
      <c r="D246" s="244"/>
      <c r="E246" s="244"/>
      <c r="F246" s="244"/>
      <c r="G246" s="244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09"/>
      <c r="Z246" s="209"/>
      <c r="AA246" s="209"/>
      <c r="AB246" s="209"/>
      <c r="AC246" s="209"/>
      <c r="AD246" s="209"/>
      <c r="AE246" s="209"/>
      <c r="AF246" s="209"/>
      <c r="AG246" s="209" t="s">
        <v>153</v>
      </c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</row>
    <row r="247" spans="1:60" x14ac:dyDescent="0.2">
      <c r="A247" s="224" t="s">
        <v>130</v>
      </c>
      <c r="B247" s="225" t="s">
        <v>79</v>
      </c>
      <c r="C247" s="246" t="s">
        <v>80</v>
      </c>
      <c r="D247" s="226"/>
      <c r="E247" s="227"/>
      <c r="F247" s="228"/>
      <c r="G247" s="228">
        <f>SUMIF(AG248:AG253,"&lt;&gt;NOR",G248:G253)</f>
        <v>0</v>
      </c>
      <c r="H247" s="228"/>
      <c r="I247" s="228">
        <f>SUM(I248:I253)</f>
        <v>0</v>
      </c>
      <c r="J247" s="228"/>
      <c r="K247" s="228">
        <f>SUM(K248:K253)</f>
        <v>0</v>
      </c>
      <c r="L247" s="228"/>
      <c r="M247" s="228">
        <f>SUM(M248:M253)</f>
        <v>0</v>
      </c>
      <c r="N247" s="228"/>
      <c r="O247" s="228">
        <f>SUM(O248:O253)</f>
        <v>0</v>
      </c>
      <c r="P247" s="228"/>
      <c r="Q247" s="228">
        <f>SUM(Q248:Q253)</f>
        <v>0</v>
      </c>
      <c r="R247" s="228"/>
      <c r="S247" s="228"/>
      <c r="T247" s="229"/>
      <c r="U247" s="223"/>
      <c r="V247" s="223">
        <f>SUM(V248:V253)</f>
        <v>65.260000000000005</v>
      </c>
      <c r="W247" s="223"/>
      <c r="X247" s="223"/>
      <c r="AG247" t="s">
        <v>131</v>
      </c>
    </row>
    <row r="248" spans="1:60" ht="33.75" outlineLevel="1" x14ac:dyDescent="0.2">
      <c r="A248" s="230">
        <v>38</v>
      </c>
      <c r="B248" s="231" t="s">
        <v>334</v>
      </c>
      <c r="C248" s="247" t="s">
        <v>335</v>
      </c>
      <c r="D248" s="232" t="s">
        <v>336</v>
      </c>
      <c r="E248" s="233">
        <v>25.3248</v>
      </c>
      <c r="F248" s="234"/>
      <c r="G248" s="235">
        <f>ROUND(E248*F248,2)</f>
        <v>0</v>
      </c>
      <c r="H248" s="234"/>
      <c r="I248" s="235">
        <f>ROUND(E248*H248,2)</f>
        <v>0</v>
      </c>
      <c r="J248" s="234"/>
      <c r="K248" s="235">
        <f>ROUND(E248*J248,2)</f>
        <v>0</v>
      </c>
      <c r="L248" s="235">
        <v>21</v>
      </c>
      <c r="M248" s="235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5" t="s">
        <v>202</v>
      </c>
      <c r="S248" s="235" t="s">
        <v>178</v>
      </c>
      <c r="T248" s="236" t="s">
        <v>179</v>
      </c>
      <c r="U248" s="219">
        <v>2.577</v>
      </c>
      <c r="V248" s="219">
        <f>ROUND(E248*U248,2)</f>
        <v>65.260000000000005</v>
      </c>
      <c r="W248" s="219"/>
      <c r="X248" s="219" t="s">
        <v>337</v>
      </c>
      <c r="Y248" s="209"/>
      <c r="Z248" s="209"/>
      <c r="AA248" s="209"/>
      <c r="AB248" s="209"/>
      <c r="AC248" s="209"/>
      <c r="AD248" s="209"/>
      <c r="AE248" s="209"/>
      <c r="AF248" s="209"/>
      <c r="AG248" s="209" t="s">
        <v>338</v>
      </c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</row>
    <row r="249" spans="1:60" outlineLevel="1" x14ac:dyDescent="0.2">
      <c r="A249" s="216"/>
      <c r="B249" s="217"/>
      <c r="C249" s="250" t="s">
        <v>339</v>
      </c>
      <c r="D249" s="240"/>
      <c r="E249" s="240"/>
      <c r="F249" s="240"/>
      <c r="G249" s="240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09"/>
      <c r="Z249" s="209"/>
      <c r="AA249" s="209"/>
      <c r="AB249" s="209"/>
      <c r="AC249" s="209"/>
      <c r="AD249" s="209"/>
      <c r="AE249" s="209"/>
      <c r="AF249" s="209"/>
      <c r="AG249" s="209" t="s">
        <v>181</v>
      </c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</row>
    <row r="250" spans="1:60" outlineLevel="1" x14ac:dyDescent="0.2">
      <c r="A250" s="216"/>
      <c r="B250" s="217"/>
      <c r="C250" s="248" t="s">
        <v>340</v>
      </c>
      <c r="D250" s="221"/>
      <c r="E250" s="222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09"/>
      <c r="Z250" s="209"/>
      <c r="AA250" s="209"/>
      <c r="AB250" s="209"/>
      <c r="AC250" s="209"/>
      <c r="AD250" s="209"/>
      <c r="AE250" s="209"/>
      <c r="AF250" s="209"/>
      <c r="AG250" s="209" t="s">
        <v>138</v>
      </c>
      <c r="AH250" s="209">
        <v>0</v>
      </c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</row>
    <row r="251" spans="1:60" outlineLevel="1" x14ac:dyDescent="0.2">
      <c r="A251" s="216"/>
      <c r="B251" s="217"/>
      <c r="C251" s="248" t="s">
        <v>567</v>
      </c>
      <c r="D251" s="221"/>
      <c r="E251" s="222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09"/>
      <c r="Z251" s="209"/>
      <c r="AA251" s="209"/>
      <c r="AB251" s="209"/>
      <c r="AC251" s="209"/>
      <c r="AD251" s="209"/>
      <c r="AE251" s="209"/>
      <c r="AF251" s="209"/>
      <c r="AG251" s="209" t="s">
        <v>138</v>
      </c>
      <c r="AH251" s="209">
        <v>0</v>
      </c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</row>
    <row r="252" spans="1:60" outlineLevel="1" x14ac:dyDescent="0.2">
      <c r="A252" s="216"/>
      <c r="B252" s="217"/>
      <c r="C252" s="248" t="s">
        <v>568</v>
      </c>
      <c r="D252" s="221"/>
      <c r="E252" s="222">
        <v>25.3248</v>
      </c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09"/>
      <c r="Z252" s="209"/>
      <c r="AA252" s="209"/>
      <c r="AB252" s="209"/>
      <c r="AC252" s="209"/>
      <c r="AD252" s="209"/>
      <c r="AE252" s="209"/>
      <c r="AF252" s="209"/>
      <c r="AG252" s="209" t="s">
        <v>138</v>
      </c>
      <c r="AH252" s="209">
        <v>0</v>
      </c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</row>
    <row r="253" spans="1:60" outlineLevel="1" x14ac:dyDescent="0.2">
      <c r="A253" s="216"/>
      <c r="B253" s="217"/>
      <c r="C253" s="249"/>
      <c r="D253" s="238"/>
      <c r="E253" s="238"/>
      <c r="F253" s="238"/>
      <c r="G253" s="238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09"/>
      <c r="Z253" s="209"/>
      <c r="AA253" s="209"/>
      <c r="AB253" s="209"/>
      <c r="AC253" s="209"/>
      <c r="AD253" s="209"/>
      <c r="AE253" s="209"/>
      <c r="AF253" s="209"/>
      <c r="AG253" s="209" t="s">
        <v>153</v>
      </c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</row>
    <row r="254" spans="1:60" x14ac:dyDescent="0.2">
      <c r="A254" s="224" t="s">
        <v>130</v>
      </c>
      <c r="B254" s="225" t="s">
        <v>81</v>
      </c>
      <c r="C254" s="246" t="s">
        <v>82</v>
      </c>
      <c r="D254" s="226"/>
      <c r="E254" s="227"/>
      <c r="F254" s="228"/>
      <c r="G254" s="228">
        <f>SUMIF(AG255:AG274,"&lt;&gt;NOR",G255:G274)</f>
        <v>0</v>
      </c>
      <c r="H254" s="228"/>
      <c r="I254" s="228">
        <f>SUM(I255:I274)</f>
        <v>0</v>
      </c>
      <c r="J254" s="228"/>
      <c r="K254" s="228">
        <f>SUM(K255:K274)</f>
        <v>0</v>
      </c>
      <c r="L254" s="228"/>
      <c r="M254" s="228">
        <f>SUM(M255:M274)</f>
        <v>0</v>
      </c>
      <c r="N254" s="228"/>
      <c r="O254" s="228">
        <f>SUM(O255:O274)</f>
        <v>0.8</v>
      </c>
      <c r="P254" s="228"/>
      <c r="Q254" s="228">
        <f>SUM(Q255:Q274)</f>
        <v>0</v>
      </c>
      <c r="R254" s="228"/>
      <c r="S254" s="228"/>
      <c r="T254" s="229"/>
      <c r="U254" s="223"/>
      <c r="V254" s="223">
        <f>SUM(V255:V274)</f>
        <v>32.17</v>
      </c>
      <c r="W254" s="223"/>
      <c r="X254" s="223"/>
      <c r="AG254" t="s">
        <v>131</v>
      </c>
    </row>
    <row r="255" spans="1:60" outlineLevel="1" x14ac:dyDescent="0.2">
      <c r="A255" s="230">
        <v>39</v>
      </c>
      <c r="B255" s="231" t="s">
        <v>569</v>
      </c>
      <c r="C255" s="247" t="s">
        <v>570</v>
      </c>
      <c r="D255" s="232" t="s">
        <v>156</v>
      </c>
      <c r="E255" s="233">
        <v>107.22757</v>
      </c>
      <c r="F255" s="234"/>
      <c r="G255" s="235">
        <f>ROUND(E255*F255,2)</f>
        <v>0</v>
      </c>
      <c r="H255" s="234"/>
      <c r="I255" s="235">
        <f>ROUND(E255*H255,2)</f>
        <v>0</v>
      </c>
      <c r="J255" s="234"/>
      <c r="K255" s="235">
        <f>ROUND(E255*J255,2)</f>
        <v>0</v>
      </c>
      <c r="L255" s="235">
        <v>21</v>
      </c>
      <c r="M255" s="235">
        <f>G255*(1+L255/100)</f>
        <v>0</v>
      </c>
      <c r="N255" s="235">
        <v>8.3000000000000001E-4</v>
      </c>
      <c r="O255" s="235">
        <f>ROUND(E255*N255,2)</f>
        <v>0.09</v>
      </c>
      <c r="P255" s="235">
        <v>0</v>
      </c>
      <c r="Q255" s="235">
        <f>ROUND(E255*P255,2)</f>
        <v>0</v>
      </c>
      <c r="R255" s="235" t="s">
        <v>571</v>
      </c>
      <c r="S255" s="235" t="s">
        <v>178</v>
      </c>
      <c r="T255" s="236" t="s">
        <v>179</v>
      </c>
      <c r="U255" s="219">
        <v>0.3</v>
      </c>
      <c r="V255" s="219">
        <f>ROUND(E255*U255,2)</f>
        <v>32.17</v>
      </c>
      <c r="W255" s="219"/>
      <c r="X255" s="219" t="s">
        <v>135</v>
      </c>
      <c r="Y255" s="209"/>
      <c r="Z255" s="209"/>
      <c r="AA255" s="209"/>
      <c r="AB255" s="209"/>
      <c r="AC255" s="209"/>
      <c r="AD255" s="209"/>
      <c r="AE255" s="209"/>
      <c r="AF255" s="209"/>
      <c r="AG255" s="209" t="s">
        <v>136</v>
      </c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</row>
    <row r="256" spans="1:60" outlineLevel="1" x14ac:dyDescent="0.2">
      <c r="A256" s="216"/>
      <c r="B256" s="217"/>
      <c r="C256" s="248" t="s">
        <v>520</v>
      </c>
      <c r="D256" s="221"/>
      <c r="E256" s="222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09"/>
      <c r="Z256" s="209"/>
      <c r="AA256" s="209"/>
      <c r="AB256" s="209"/>
      <c r="AC256" s="209"/>
      <c r="AD256" s="209"/>
      <c r="AE256" s="209"/>
      <c r="AF256" s="209"/>
      <c r="AG256" s="209" t="s">
        <v>138</v>
      </c>
      <c r="AH256" s="209">
        <v>0</v>
      </c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</row>
    <row r="257" spans="1:60" outlineLevel="1" x14ac:dyDescent="0.2">
      <c r="A257" s="216"/>
      <c r="B257" s="217"/>
      <c r="C257" s="248" t="s">
        <v>572</v>
      </c>
      <c r="D257" s="221"/>
      <c r="E257" s="222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09"/>
      <c r="Z257" s="209"/>
      <c r="AA257" s="209"/>
      <c r="AB257" s="209"/>
      <c r="AC257" s="209"/>
      <c r="AD257" s="209"/>
      <c r="AE257" s="209"/>
      <c r="AF257" s="209"/>
      <c r="AG257" s="209" t="s">
        <v>138</v>
      </c>
      <c r="AH257" s="209">
        <v>0</v>
      </c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</row>
    <row r="258" spans="1:60" outlineLevel="1" x14ac:dyDescent="0.2">
      <c r="A258" s="216"/>
      <c r="B258" s="217"/>
      <c r="C258" s="248" t="s">
        <v>573</v>
      </c>
      <c r="D258" s="221"/>
      <c r="E258" s="222">
        <v>1051.9110000000001</v>
      </c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09"/>
      <c r="Z258" s="209"/>
      <c r="AA258" s="209"/>
      <c r="AB258" s="209"/>
      <c r="AC258" s="209"/>
      <c r="AD258" s="209"/>
      <c r="AE258" s="209"/>
      <c r="AF258" s="209"/>
      <c r="AG258" s="209" t="s">
        <v>138</v>
      </c>
      <c r="AH258" s="209">
        <v>0</v>
      </c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</row>
    <row r="259" spans="1:60" outlineLevel="1" x14ac:dyDescent="0.2">
      <c r="A259" s="216"/>
      <c r="B259" s="217"/>
      <c r="C259" s="248" t="s">
        <v>574</v>
      </c>
      <c r="D259" s="221"/>
      <c r="E259" s="222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09"/>
      <c r="Z259" s="209"/>
      <c r="AA259" s="209"/>
      <c r="AB259" s="209"/>
      <c r="AC259" s="209"/>
      <c r="AD259" s="209"/>
      <c r="AE259" s="209"/>
      <c r="AF259" s="209"/>
      <c r="AG259" s="209" t="s">
        <v>138</v>
      </c>
      <c r="AH259" s="209">
        <v>0</v>
      </c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</row>
    <row r="260" spans="1:60" outlineLevel="1" x14ac:dyDescent="0.2">
      <c r="A260" s="216"/>
      <c r="B260" s="217"/>
      <c r="C260" s="248" t="s">
        <v>575</v>
      </c>
      <c r="D260" s="221"/>
      <c r="E260" s="222">
        <v>54.6</v>
      </c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09"/>
      <c r="Z260" s="209"/>
      <c r="AA260" s="209"/>
      <c r="AB260" s="209"/>
      <c r="AC260" s="209"/>
      <c r="AD260" s="209"/>
      <c r="AE260" s="209"/>
      <c r="AF260" s="209"/>
      <c r="AG260" s="209" t="s">
        <v>138</v>
      </c>
      <c r="AH260" s="209">
        <v>0</v>
      </c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</row>
    <row r="261" spans="1:60" outlineLevel="1" x14ac:dyDescent="0.2">
      <c r="A261" s="216"/>
      <c r="B261" s="217"/>
      <c r="C261" s="248" t="s">
        <v>576</v>
      </c>
      <c r="D261" s="221"/>
      <c r="E261" s="222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09"/>
      <c r="Z261" s="209"/>
      <c r="AA261" s="209"/>
      <c r="AB261" s="209"/>
      <c r="AC261" s="209"/>
      <c r="AD261" s="209"/>
      <c r="AE261" s="209"/>
      <c r="AF261" s="209"/>
      <c r="AG261" s="209" t="s">
        <v>138</v>
      </c>
      <c r="AH261" s="209">
        <v>0</v>
      </c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</row>
    <row r="262" spans="1:60" outlineLevel="1" x14ac:dyDescent="0.2">
      <c r="A262" s="216"/>
      <c r="B262" s="217"/>
      <c r="C262" s="248" t="s">
        <v>577</v>
      </c>
      <c r="D262" s="221"/>
      <c r="E262" s="222">
        <v>-999.28342999999995</v>
      </c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09"/>
      <c r="Z262" s="209"/>
      <c r="AA262" s="209"/>
      <c r="AB262" s="209"/>
      <c r="AC262" s="209"/>
      <c r="AD262" s="209"/>
      <c r="AE262" s="209"/>
      <c r="AF262" s="209"/>
      <c r="AG262" s="209" t="s">
        <v>138</v>
      </c>
      <c r="AH262" s="209">
        <v>0</v>
      </c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</row>
    <row r="263" spans="1:60" outlineLevel="1" x14ac:dyDescent="0.2">
      <c r="A263" s="216"/>
      <c r="B263" s="217"/>
      <c r="C263" s="249"/>
      <c r="D263" s="238"/>
      <c r="E263" s="238"/>
      <c r="F263" s="238"/>
      <c r="G263" s="238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09"/>
      <c r="Z263" s="209"/>
      <c r="AA263" s="209"/>
      <c r="AB263" s="209"/>
      <c r="AC263" s="209"/>
      <c r="AD263" s="209"/>
      <c r="AE263" s="209"/>
      <c r="AF263" s="209"/>
      <c r="AG263" s="209" t="s">
        <v>153</v>
      </c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</row>
    <row r="264" spans="1:60" ht="22.5" outlineLevel="1" x14ac:dyDescent="0.2">
      <c r="A264" s="230">
        <v>40</v>
      </c>
      <c r="B264" s="231" t="s">
        <v>578</v>
      </c>
      <c r="C264" s="247" t="s">
        <v>579</v>
      </c>
      <c r="D264" s="232" t="s">
        <v>156</v>
      </c>
      <c r="E264" s="233">
        <v>54.686070000000001</v>
      </c>
      <c r="F264" s="234"/>
      <c r="G264" s="235">
        <f>ROUND(E264*F264,2)</f>
        <v>0</v>
      </c>
      <c r="H264" s="234"/>
      <c r="I264" s="235">
        <f>ROUND(E264*H264,2)</f>
        <v>0</v>
      </c>
      <c r="J264" s="234"/>
      <c r="K264" s="235">
        <f>ROUND(E264*J264,2)</f>
        <v>0</v>
      </c>
      <c r="L264" s="235">
        <v>21</v>
      </c>
      <c r="M264" s="235">
        <f>G264*(1+L264/100)</f>
        <v>0</v>
      </c>
      <c r="N264" s="235">
        <v>5.0000000000000001E-3</v>
      </c>
      <c r="O264" s="235">
        <f>ROUND(E264*N264,2)</f>
        <v>0.27</v>
      </c>
      <c r="P264" s="235">
        <v>0</v>
      </c>
      <c r="Q264" s="235">
        <f>ROUND(E264*P264,2)</f>
        <v>0</v>
      </c>
      <c r="R264" s="235" t="s">
        <v>234</v>
      </c>
      <c r="S264" s="235" t="s">
        <v>178</v>
      </c>
      <c r="T264" s="236" t="s">
        <v>179</v>
      </c>
      <c r="U264" s="219">
        <v>0</v>
      </c>
      <c r="V264" s="219">
        <f>ROUND(E264*U264,2)</f>
        <v>0</v>
      </c>
      <c r="W264" s="219"/>
      <c r="X264" s="219" t="s">
        <v>235</v>
      </c>
      <c r="Y264" s="209"/>
      <c r="Z264" s="209"/>
      <c r="AA264" s="209"/>
      <c r="AB264" s="209"/>
      <c r="AC264" s="209"/>
      <c r="AD264" s="209"/>
      <c r="AE264" s="209"/>
      <c r="AF264" s="209"/>
      <c r="AG264" s="209" t="s">
        <v>236</v>
      </c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</row>
    <row r="265" spans="1:60" outlineLevel="1" x14ac:dyDescent="0.2">
      <c r="A265" s="216"/>
      <c r="B265" s="217"/>
      <c r="C265" s="248" t="s">
        <v>508</v>
      </c>
      <c r="D265" s="221"/>
      <c r="E265" s="222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09"/>
      <c r="Z265" s="209"/>
      <c r="AA265" s="209"/>
      <c r="AB265" s="209"/>
      <c r="AC265" s="209"/>
      <c r="AD265" s="209"/>
      <c r="AE265" s="209"/>
      <c r="AF265" s="209"/>
      <c r="AG265" s="209" t="s">
        <v>138</v>
      </c>
      <c r="AH265" s="209">
        <v>0</v>
      </c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</row>
    <row r="266" spans="1:60" outlineLevel="1" x14ac:dyDescent="0.2">
      <c r="A266" s="216"/>
      <c r="B266" s="217"/>
      <c r="C266" s="248" t="s">
        <v>580</v>
      </c>
      <c r="D266" s="221"/>
      <c r="E266" s="222">
        <v>54.686070000000001</v>
      </c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09"/>
      <c r="Z266" s="209"/>
      <c r="AA266" s="209"/>
      <c r="AB266" s="209"/>
      <c r="AC266" s="209"/>
      <c r="AD266" s="209"/>
      <c r="AE266" s="209"/>
      <c r="AF266" s="209"/>
      <c r="AG266" s="209" t="s">
        <v>138</v>
      </c>
      <c r="AH266" s="209">
        <v>0</v>
      </c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</row>
    <row r="267" spans="1:60" outlineLevel="1" x14ac:dyDescent="0.2">
      <c r="A267" s="216"/>
      <c r="B267" s="217"/>
      <c r="C267" s="249"/>
      <c r="D267" s="238"/>
      <c r="E267" s="238"/>
      <c r="F267" s="238"/>
      <c r="G267" s="238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09"/>
      <c r="Z267" s="209"/>
      <c r="AA267" s="209"/>
      <c r="AB267" s="209"/>
      <c r="AC267" s="209"/>
      <c r="AD267" s="209"/>
      <c r="AE267" s="209"/>
      <c r="AF267" s="209"/>
      <c r="AG267" s="209" t="s">
        <v>153</v>
      </c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</row>
    <row r="268" spans="1:60" ht="22.5" outlineLevel="1" x14ac:dyDescent="0.2">
      <c r="A268" s="230">
        <v>41</v>
      </c>
      <c r="B268" s="231" t="s">
        <v>581</v>
      </c>
      <c r="C268" s="247" t="s">
        <v>582</v>
      </c>
      <c r="D268" s="232" t="s">
        <v>156</v>
      </c>
      <c r="E268" s="233">
        <v>54.686070000000001</v>
      </c>
      <c r="F268" s="234"/>
      <c r="G268" s="235">
        <f>ROUND(E268*F268,2)</f>
        <v>0</v>
      </c>
      <c r="H268" s="234"/>
      <c r="I268" s="235">
        <f>ROUND(E268*H268,2)</f>
        <v>0</v>
      </c>
      <c r="J268" s="234"/>
      <c r="K268" s="235">
        <f>ROUND(E268*J268,2)</f>
        <v>0</v>
      </c>
      <c r="L268" s="235">
        <v>21</v>
      </c>
      <c r="M268" s="235">
        <f>G268*(1+L268/100)</f>
        <v>0</v>
      </c>
      <c r="N268" s="235">
        <v>8.0000000000000002E-3</v>
      </c>
      <c r="O268" s="235">
        <f>ROUND(E268*N268,2)</f>
        <v>0.44</v>
      </c>
      <c r="P268" s="235">
        <v>0</v>
      </c>
      <c r="Q268" s="235">
        <f>ROUND(E268*P268,2)</f>
        <v>0</v>
      </c>
      <c r="R268" s="235" t="s">
        <v>234</v>
      </c>
      <c r="S268" s="235" t="s">
        <v>178</v>
      </c>
      <c r="T268" s="236" t="s">
        <v>179</v>
      </c>
      <c r="U268" s="219">
        <v>0</v>
      </c>
      <c r="V268" s="219">
        <f>ROUND(E268*U268,2)</f>
        <v>0</v>
      </c>
      <c r="W268" s="219"/>
      <c r="X268" s="219" t="s">
        <v>235</v>
      </c>
      <c r="Y268" s="209"/>
      <c r="Z268" s="209"/>
      <c r="AA268" s="209"/>
      <c r="AB268" s="209"/>
      <c r="AC268" s="209"/>
      <c r="AD268" s="209"/>
      <c r="AE268" s="209"/>
      <c r="AF268" s="209"/>
      <c r="AG268" s="209" t="s">
        <v>236</v>
      </c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</row>
    <row r="269" spans="1:60" outlineLevel="1" x14ac:dyDescent="0.2">
      <c r="A269" s="216"/>
      <c r="B269" s="217"/>
      <c r="C269" s="248" t="s">
        <v>508</v>
      </c>
      <c r="D269" s="221"/>
      <c r="E269" s="222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09"/>
      <c r="Z269" s="209"/>
      <c r="AA269" s="209"/>
      <c r="AB269" s="209"/>
      <c r="AC269" s="209"/>
      <c r="AD269" s="209"/>
      <c r="AE269" s="209"/>
      <c r="AF269" s="209"/>
      <c r="AG269" s="209" t="s">
        <v>138</v>
      </c>
      <c r="AH269" s="209">
        <v>0</v>
      </c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</row>
    <row r="270" spans="1:60" outlineLevel="1" x14ac:dyDescent="0.2">
      <c r="A270" s="216"/>
      <c r="B270" s="217"/>
      <c r="C270" s="248" t="s">
        <v>580</v>
      </c>
      <c r="D270" s="221"/>
      <c r="E270" s="222">
        <v>54.686070000000001</v>
      </c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09"/>
      <c r="Z270" s="209"/>
      <c r="AA270" s="209"/>
      <c r="AB270" s="209"/>
      <c r="AC270" s="209"/>
      <c r="AD270" s="209"/>
      <c r="AE270" s="209"/>
      <c r="AF270" s="209"/>
      <c r="AG270" s="209" t="s">
        <v>138</v>
      </c>
      <c r="AH270" s="209">
        <v>0</v>
      </c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</row>
    <row r="271" spans="1:60" outlineLevel="1" x14ac:dyDescent="0.2">
      <c r="A271" s="216"/>
      <c r="B271" s="217"/>
      <c r="C271" s="249"/>
      <c r="D271" s="238"/>
      <c r="E271" s="238"/>
      <c r="F271" s="238"/>
      <c r="G271" s="238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09"/>
      <c r="Z271" s="209"/>
      <c r="AA271" s="209"/>
      <c r="AB271" s="209"/>
      <c r="AC271" s="209"/>
      <c r="AD271" s="209"/>
      <c r="AE271" s="209"/>
      <c r="AF271" s="209"/>
      <c r="AG271" s="209" t="s">
        <v>153</v>
      </c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</row>
    <row r="272" spans="1:60" outlineLevel="1" x14ac:dyDescent="0.2">
      <c r="A272" s="216">
        <v>42</v>
      </c>
      <c r="B272" s="217" t="s">
        <v>583</v>
      </c>
      <c r="C272" s="255" t="s">
        <v>584</v>
      </c>
      <c r="D272" s="218" t="s">
        <v>0</v>
      </c>
      <c r="E272" s="237"/>
      <c r="F272" s="220"/>
      <c r="G272" s="219">
        <f>ROUND(E272*F272,2)</f>
        <v>0</v>
      </c>
      <c r="H272" s="220"/>
      <c r="I272" s="219">
        <f>ROUND(E272*H272,2)</f>
        <v>0</v>
      </c>
      <c r="J272" s="220"/>
      <c r="K272" s="219">
        <f>ROUND(E272*J272,2)</f>
        <v>0</v>
      </c>
      <c r="L272" s="219">
        <v>21</v>
      </c>
      <c r="M272" s="219">
        <f>G272*(1+L272/100)</f>
        <v>0</v>
      </c>
      <c r="N272" s="219">
        <v>0</v>
      </c>
      <c r="O272" s="219">
        <f>ROUND(E272*N272,2)</f>
        <v>0</v>
      </c>
      <c r="P272" s="219">
        <v>0</v>
      </c>
      <c r="Q272" s="219">
        <f>ROUND(E272*P272,2)</f>
        <v>0</v>
      </c>
      <c r="R272" s="219" t="s">
        <v>571</v>
      </c>
      <c r="S272" s="219" t="s">
        <v>178</v>
      </c>
      <c r="T272" s="219" t="s">
        <v>179</v>
      </c>
      <c r="U272" s="219">
        <v>0</v>
      </c>
      <c r="V272" s="219">
        <f>ROUND(E272*U272,2)</f>
        <v>0</v>
      </c>
      <c r="W272" s="219"/>
      <c r="X272" s="219" t="s">
        <v>337</v>
      </c>
      <c r="Y272" s="209"/>
      <c r="Z272" s="209"/>
      <c r="AA272" s="209"/>
      <c r="AB272" s="209"/>
      <c r="AC272" s="209"/>
      <c r="AD272" s="209"/>
      <c r="AE272" s="209"/>
      <c r="AF272" s="209"/>
      <c r="AG272" s="209" t="s">
        <v>338</v>
      </c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</row>
    <row r="273" spans="1:60" outlineLevel="1" x14ac:dyDescent="0.2">
      <c r="A273" s="216"/>
      <c r="B273" s="217"/>
      <c r="C273" s="251" t="s">
        <v>347</v>
      </c>
      <c r="D273" s="241"/>
      <c r="E273" s="241"/>
      <c r="F273" s="241"/>
      <c r="G273" s="241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09"/>
      <c r="Z273" s="209"/>
      <c r="AA273" s="209"/>
      <c r="AB273" s="209"/>
      <c r="AC273" s="209"/>
      <c r="AD273" s="209"/>
      <c r="AE273" s="209"/>
      <c r="AF273" s="209"/>
      <c r="AG273" s="209" t="s">
        <v>181</v>
      </c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</row>
    <row r="274" spans="1:60" outlineLevel="1" x14ac:dyDescent="0.2">
      <c r="A274" s="216"/>
      <c r="B274" s="217"/>
      <c r="C274" s="249"/>
      <c r="D274" s="238"/>
      <c r="E274" s="238"/>
      <c r="F274" s="238"/>
      <c r="G274" s="238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09"/>
      <c r="Z274" s="209"/>
      <c r="AA274" s="209"/>
      <c r="AB274" s="209"/>
      <c r="AC274" s="209"/>
      <c r="AD274" s="209"/>
      <c r="AE274" s="209"/>
      <c r="AF274" s="209"/>
      <c r="AG274" s="209" t="s">
        <v>153</v>
      </c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</row>
    <row r="275" spans="1:60" x14ac:dyDescent="0.2">
      <c r="A275" s="224" t="s">
        <v>130</v>
      </c>
      <c r="B275" s="225" t="s">
        <v>87</v>
      </c>
      <c r="C275" s="246" t="s">
        <v>88</v>
      </c>
      <c r="D275" s="226"/>
      <c r="E275" s="227"/>
      <c r="F275" s="228"/>
      <c r="G275" s="228">
        <f>SUMIF(AG276:AG284,"&lt;&gt;NOR",G276:G284)</f>
        <v>0</v>
      </c>
      <c r="H275" s="228"/>
      <c r="I275" s="228">
        <f>SUM(I276:I284)</f>
        <v>0</v>
      </c>
      <c r="J275" s="228"/>
      <c r="K275" s="228">
        <f>SUM(K276:K284)</f>
        <v>0</v>
      </c>
      <c r="L275" s="228"/>
      <c r="M275" s="228">
        <f>SUM(M276:M284)</f>
        <v>0</v>
      </c>
      <c r="N275" s="228"/>
      <c r="O275" s="228">
        <f>SUM(O276:O284)</f>
        <v>0</v>
      </c>
      <c r="P275" s="228"/>
      <c r="Q275" s="228">
        <f>SUM(Q276:Q284)</f>
        <v>0</v>
      </c>
      <c r="R275" s="228"/>
      <c r="S275" s="228"/>
      <c r="T275" s="229"/>
      <c r="U275" s="223"/>
      <c r="V275" s="223">
        <f>SUM(V276:V284)</f>
        <v>0</v>
      </c>
      <c r="W275" s="223"/>
      <c r="X275" s="223"/>
      <c r="AG275" t="s">
        <v>131</v>
      </c>
    </row>
    <row r="276" spans="1:60" outlineLevel="1" x14ac:dyDescent="0.2">
      <c r="A276" s="230">
        <v>43</v>
      </c>
      <c r="B276" s="231" t="s">
        <v>585</v>
      </c>
      <c r="C276" s="247" t="s">
        <v>586</v>
      </c>
      <c r="D276" s="232" t="s">
        <v>292</v>
      </c>
      <c r="E276" s="233">
        <v>133.80000000000001</v>
      </c>
      <c r="F276" s="234"/>
      <c r="G276" s="235">
        <f>ROUND(E276*F276,2)</f>
        <v>0</v>
      </c>
      <c r="H276" s="234"/>
      <c r="I276" s="235">
        <f>ROUND(E276*H276,2)</f>
        <v>0</v>
      </c>
      <c r="J276" s="234"/>
      <c r="K276" s="235">
        <f>ROUND(E276*J276,2)</f>
        <v>0</v>
      </c>
      <c r="L276" s="235">
        <v>21</v>
      </c>
      <c r="M276" s="235">
        <f>G276*(1+L276/100)</f>
        <v>0</v>
      </c>
      <c r="N276" s="235">
        <v>0</v>
      </c>
      <c r="O276" s="235">
        <f>ROUND(E276*N276,2)</f>
        <v>0</v>
      </c>
      <c r="P276" s="235">
        <v>0</v>
      </c>
      <c r="Q276" s="235">
        <f>ROUND(E276*P276,2)</f>
        <v>0</v>
      </c>
      <c r="R276" s="235"/>
      <c r="S276" s="235" t="s">
        <v>133</v>
      </c>
      <c r="T276" s="236" t="s">
        <v>134</v>
      </c>
      <c r="U276" s="219">
        <v>0</v>
      </c>
      <c r="V276" s="219">
        <f>ROUND(E276*U276,2)</f>
        <v>0</v>
      </c>
      <c r="W276" s="219"/>
      <c r="X276" s="219" t="s">
        <v>135</v>
      </c>
      <c r="Y276" s="209"/>
      <c r="Z276" s="209"/>
      <c r="AA276" s="209"/>
      <c r="AB276" s="209"/>
      <c r="AC276" s="209"/>
      <c r="AD276" s="209"/>
      <c r="AE276" s="209"/>
      <c r="AF276" s="209"/>
      <c r="AG276" s="209" t="s">
        <v>136</v>
      </c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</row>
    <row r="277" spans="1:60" outlineLevel="1" x14ac:dyDescent="0.2">
      <c r="A277" s="216"/>
      <c r="B277" s="217"/>
      <c r="C277" s="248" t="s">
        <v>587</v>
      </c>
      <c r="D277" s="221"/>
      <c r="E277" s="222">
        <v>133.80000000000001</v>
      </c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09"/>
      <c r="Z277" s="209"/>
      <c r="AA277" s="209"/>
      <c r="AB277" s="209"/>
      <c r="AC277" s="209"/>
      <c r="AD277" s="209"/>
      <c r="AE277" s="209"/>
      <c r="AF277" s="209"/>
      <c r="AG277" s="209" t="s">
        <v>138</v>
      </c>
      <c r="AH277" s="209">
        <v>0</v>
      </c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</row>
    <row r="278" spans="1:60" outlineLevel="1" x14ac:dyDescent="0.2">
      <c r="A278" s="216"/>
      <c r="B278" s="217"/>
      <c r="C278" s="249"/>
      <c r="D278" s="238"/>
      <c r="E278" s="238"/>
      <c r="F278" s="238"/>
      <c r="G278" s="238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09"/>
      <c r="Z278" s="209"/>
      <c r="AA278" s="209"/>
      <c r="AB278" s="209"/>
      <c r="AC278" s="209"/>
      <c r="AD278" s="209"/>
      <c r="AE278" s="209"/>
      <c r="AF278" s="209"/>
      <c r="AG278" s="209" t="s">
        <v>153</v>
      </c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</row>
    <row r="279" spans="1:60" outlineLevel="1" x14ac:dyDescent="0.2">
      <c r="A279" s="230">
        <v>44</v>
      </c>
      <c r="B279" s="231" t="s">
        <v>588</v>
      </c>
      <c r="C279" s="247" t="s">
        <v>586</v>
      </c>
      <c r="D279" s="232" t="s">
        <v>292</v>
      </c>
      <c r="E279" s="233">
        <v>23</v>
      </c>
      <c r="F279" s="234"/>
      <c r="G279" s="235">
        <f>ROUND(E279*F279,2)</f>
        <v>0</v>
      </c>
      <c r="H279" s="234"/>
      <c r="I279" s="235">
        <f>ROUND(E279*H279,2)</f>
        <v>0</v>
      </c>
      <c r="J279" s="234"/>
      <c r="K279" s="235">
        <f>ROUND(E279*J279,2)</f>
        <v>0</v>
      </c>
      <c r="L279" s="235">
        <v>21</v>
      </c>
      <c r="M279" s="235">
        <f>G279*(1+L279/100)</f>
        <v>0</v>
      </c>
      <c r="N279" s="235">
        <v>0</v>
      </c>
      <c r="O279" s="235">
        <f>ROUND(E279*N279,2)</f>
        <v>0</v>
      </c>
      <c r="P279" s="235">
        <v>0</v>
      </c>
      <c r="Q279" s="235">
        <f>ROUND(E279*P279,2)</f>
        <v>0</v>
      </c>
      <c r="R279" s="235"/>
      <c r="S279" s="235" t="s">
        <v>133</v>
      </c>
      <c r="T279" s="236" t="s">
        <v>134</v>
      </c>
      <c r="U279" s="219">
        <v>0</v>
      </c>
      <c r="V279" s="219">
        <f>ROUND(E279*U279,2)</f>
        <v>0</v>
      </c>
      <c r="W279" s="219"/>
      <c r="X279" s="219" t="s">
        <v>135</v>
      </c>
      <c r="Y279" s="209"/>
      <c r="Z279" s="209"/>
      <c r="AA279" s="209"/>
      <c r="AB279" s="209"/>
      <c r="AC279" s="209"/>
      <c r="AD279" s="209"/>
      <c r="AE279" s="209"/>
      <c r="AF279" s="209"/>
      <c r="AG279" s="209" t="s">
        <v>136</v>
      </c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</row>
    <row r="280" spans="1:60" outlineLevel="1" x14ac:dyDescent="0.2">
      <c r="A280" s="216"/>
      <c r="B280" s="217"/>
      <c r="C280" s="248" t="s">
        <v>589</v>
      </c>
      <c r="D280" s="221"/>
      <c r="E280" s="222">
        <v>23</v>
      </c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09"/>
      <c r="Z280" s="209"/>
      <c r="AA280" s="209"/>
      <c r="AB280" s="209"/>
      <c r="AC280" s="209"/>
      <c r="AD280" s="209"/>
      <c r="AE280" s="209"/>
      <c r="AF280" s="209"/>
      <c r="AG280" s="209" t="s">
        <v>138</v>
      </c>
      <c r="AH280" s="209">
        <v>0</v>
      </c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</row>
    <row r="281" spans="1:60" outlineLevel="1" x14ac:dyDescent="0.2">
      <c r="A281" s="216"/>
      <c r="B281" s="217"/>
      <c r="C281" s="249"/>
      <c r="D281" s="238"/>
      <c r="E281" s="238"/>
      <c r="F281" s="238"/>
      <c r="G281" s="238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09"/>
      <c r="Z281" s="209"/>
      <c r="AA281" s="209"/>
      <c r="AB281" s="209"/>
      <c r="AC281" s="209"/>
      <c r="AD281" s="209"/>
      <c r="AE281" s="209"/>
      <c r="AF281" s="209"/>
      <c r="AG281" s="209" t="s">
        <v>153</v>
      </c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</row>
    <row r="282" spans="1:60" outlineLevel="1" x14ac:dyDescent="0.2">
      <c r="A282" s="216">
        <v>45</v>
      </c>
      <c r="B282" s="217" t="s">
        <v>360</v>
      </c>
      <c r="C282" s="255" t="s">
        <v>361</v>
      </c>
      <c r="D282" s="218" t="s">
        <v>0</v>
      </c>
      <c r="E282" s="237"/>
      <c r="F282" s="220"/>
      <c r="G282" s="219">
        <f>ROUND(E282*F282,2)</f>
        <v>0</v>
      </c>
      <c r="H282" s="220"/>
      <c r="I282" s="219">
        <f>ROUND(E282*H282,2)</f>
        <v>0</v>
      </c>
      <c r="J282" s="220"/>
      <c r="K282" s="219">
        <f>ROUND(E282*J282,2)</f>
        <v>0</v>
      </c>
      <c r="L282" s="219">
        <v>21</v>
      </c>
      <c r="M282" s="219">
        <f>G282*(1+L282/100)</f>
        <v>0</v>
      </c>
      <c r="N282" s="219">
        <v>0</v>
      </c>
      <c r="O282" s="219">
        <f>ROUND(E282*N282,2)</f>
        <v>0</v>
      </c>
      <c r="P282" s="219">
        <v>0</v>
      </c>
      <c r="Q282" s="219">
        <f>ROUND(E282*P282,2)</f>
        <v>0</v>
      </c>
      <c r="R282" s="219" t="s">
        <v>362</v>
      </c>
      <c r="S282" s="219" t="s">
        <v>178</v>
      </c>
      <c r="T282" s="219" t="s">
        <v>134</v>
      </c>
      <c r="U282" s="219">
        <v>0</v>
      </c>
      <c r="V282" s="219">
        <f>ROUND(E282*U282,2)</f>
        <v>0</v>
      </c>
      <c r="W282" s="219"/>
      <c r="X282" s="219" t="s">
        <v>337</v>
      </c>
      <c r="Y282" s="209"/>
      <c r="Z282" s="209"/>
      <c r="AA282" s="209"/>
      <c r="AB282" s="209"/>
      <c r="AC282" s="209"/>
      <c r="AD282" s="209"/>
      <c r="AE282" s="209"/>
      <c r="AF282" s="209"/>
      <c r="AG282" s="209" t="s">
        <v>338</v>
      </c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</row>
    <row r="283" spans="1:60" outlineLevel="1" x14ac:dyDescent="0.2">
      <c r="A283" s="216"/>
      <c r="B283" s="217"/>
      <c r="C283" s="251" t="s">
        <v>347</v>
      </c>
      <c r="D283" s="241"/>
      <c r="E283" s="241"/>
      <c r="F283" s="241"/>
      <c r="G283" s="241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09"/>
      <c r="Z283" s="209"/>
      <c r="AA283" s="209"/>
      <c r="AB283" s="209"/>
      <c r="AC283" s="209"/>
      <c r="AD283" s="209"/>
      <c r="AE283" s="209"/>
      <c r="AF283" s="209"/>
      <c r="AG283" s="209" t="s">
        <v>181</v>
      </c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</row>
    <row r="284" spans="1:60" outlineLevel="1" x14ac:dyDescent="0.2">
      <c r="A284" s="216"/>
      <c r="B284" s="217"/>
      <c r="C284" s="249"/>
      <c r="D284" s="238"/>
      <c r="E284" s="238"/>
      <c r="F284" s="238"/>
      <c r="G284" s="238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09"/>
      <c r="Z284" s="209"/>
      <c r="AA284" s="209"/>
      <c r="AB284" s="209"/>
      <c r="AC284" s="209"/>
      <c r="AD284" s="209"/>
      <c r="AE284" s="209"/>
      <c r="AF284" s="209"/>
      <c r="AG284" s="209" t="s">
        <v>153</v>
      </c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</row>
    <row r="285" spans="1:60" x14ac:dyDescent="0.2">
      <c r="A285" s="224" t="s">
        <v>130</v>
      </c>
      <c r="B285" s="225" t="s">
        <v>89</v>
      </c>
      <c r="C285" s="246" t="s">
        <v>90</v>
      </c>
      <c r="D285" s="226"/>
      <c r="E285" s="227"/>
      <c r="F285" s="228"/>
      <c r="G285" s="228">
        <f>SUMIF(AG286:AG301,"&lt;&gt;NOR",G286:G301)</f>
        <v>0</v>
      </c>
      <c r="H285" s="228"/>
      <c r="I285" s="228">
        <f>SUM(I286:I301)</f>
        <v>0</v>
      </c>
      <c r="J285" s="228"/>
      <c r="K285" s="228">
        <f>SUM(K286:K301)</f>
        <v>0</v>
      </c>
      <c r="L285" s="228"/>
      <c r="M285" s="228">
        <f>SUM(M286:M301)</f>
        <v>0</v>
      </c>
      <c r="N285" s="228"/>
      <c r="O285" s="228">
        <f>SUM(O286:O301)</f>
        <v>0</v>
      </c>
      <c r="P285" s="228"/>
      <c r="Q285" s="228">
        <f>SUM(Q286:Q301)</f>
        <v>0</v>
      </c>
      <c r="R285" s="228"/>
      <c r="S285" s="228"/>
      <c r="T285" s="229"/>
      <c r="U285" s="223"/>
      <c r="V285" s="223">
        <f>SUM(V286:V301)</f>
        <v>17.34</v>
      </c>
      <c r="W285" s="223"/>
      <c r="X285" s="223"/>
      <c r="AG285" t="s">
        <v>131</v>
      </c>
    </row>
    <row r="286" spans="1:60" outlineLevel="1" x14ac:dyDescent="0.2">
      <c r="A286" s="230">
        <v>46</v>
      </c>
      <c r="B286" s="231" t="s">
        <v>370</v>
      </c>
      <c r="C286" s="247" t="s">
        <v>590</v>
      </c>
      <c r="D286" s="232" t="s">
        <v>289</v>
      </c>
      <c r="E286" s="233">
        <v>3</v>
      </c>
      <c r="F286" s="234"/>
      <c r="G286" s="235">
        <f>ROUND(E286*F286,2)</f>
        <v>0</v>
      </c>
      <c r="H286" s="234"/>
      <c r="I286" s="235">
        <f>ROUND(E286*H286,2)</f>
        <v>0</v>
      </c>
      <c r="J286" s="234"/>
      <c r="K286" s="235">
        <f>ROUND(E286*J286,2)</f>
        <v>0</v>
      </c>
      <c r="L286" s="235">
        <v>21</v>
      </c>
      <c r="M286" s="235">
        <f>G286*(1+L286/100)</f>
        <v>0</v>
      </c>
      <c r="N286" s="235">
        <v>6.9999999999999994E-5</v>
      </c>
      <c r="O286" s="235">
        <f>ROUND(E286*N286,2)</f>
        <v>0</v>
      </c>
      <c r="P286" s="235">
        <v>0</v>
      </c>
      <c r="Q286" s="235">
        <f>ROUND(E286*P286,2)</f>
        <v>0</v>
      </c>
      <c r="R286" s="235"/>
      <c r="S286" s="235" t="s">
        <v>133</v>
      </c>
      <c r="T286" s="236" t="s">
        <v>134</v>
      </c>
      <c r="U286" s="219">
        <v>0.34</v>
      </c>
      <c r="V286" s="219">
        <f>ROUND(E286*U286,2)</f>
        <v>1.02</v>
      </c>
      <c r="W286" s="219"/>
      <c r="X286" s="219" t="s">
        <v>135</v>
      </c>
      <c r="Y286" s="209"/>
      <c r="Z286" s="209"/>
      <c r="AA286" s="209"/>
      <c r="AB286" s="209"/>
      <c r="AC286" s="209"/>
      <c r="AD286" s="209"/>
      <c r="AE286" s="209"/>
      <c r="AF286" s="209"/>
      <c r="AG286" s="209" t="s">
        <v>136</v>
      </c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</row>
    <row r="287" spans="1:60" outlineLevel="1" x14ac:dyDescent="0.2">
      <c r="A287" s="216"/>
      <c r="B287" s="217"/>
      <c r="C287" s="254"/>
      <c r="D287" s="244"/>
      <c r="E287" s="244"/>
      <c r="F287" s="244"/>
      <c r="G287" s="244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09"/>
      <c r="Z287" s="209"/>
      <c r="AA287" s="209"/>
      <c r="AB287" s="209"/>
      <c r="AC287" s="209"/>
      <c r="AD287" s="209"/>
      <c r="AE287" s="209"/>
      <c r="AF287" s="209"/>
      <c r="AG287" s="209" t="s">
        <v>153</v>
      </c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</row>
    <row r="288" spans="1:60" outlineLevel="1" x14ac:dyDescent="0.2">
      <c r="A288" s="230">
        <v>47</v>
      </c>
      <c r="B288" s="231" t="s">
        <v>591</v>
      </c>
      <c r="C288" s="247" t="s">
        <v>592</v>
      </c>
      <c r="D288" s="232" t="s">
        <v>289</v>
      </c>
      <c r="E288" s="233">
        <v>1</v>
      </c>
      <c r="F288" s="234"/>
      <c r="G288" s="235">
        <f>ROUND(E288*F288,2)</f>
        <v>0</v>
      </c>
      <c r="H288" s="234"/>
      <c r="I288" s="235">
        <f>ROUND(E288*H288,2)</f>
        <v>0</v>
      </c>
      <c r="J288" s="234"/>
      <c r="K288" s="235">
        <f>ROUND(E288*J288,2)</f>
        <v>0</v>
      </c>
      <c r="L288" s="235">
        <v>21</v>
      </c>
      <c r="M288" s="235">
        <f>G288*(1+L288/100)</f>
        <v>0</v>
      </c>
      <c r="N288" s="235">
        <v>6.9999999999999994E-5</v>
      </c>
      <c r="O288" s="235">
        <f>ROUND(E288*N288,2)</f>
        <v>0</v>
      </c>
      <c r="P288" s="235">
        <v>0</v>
      </c>
      <c r="Q288" s="235">
        <f>ROUND(E288*P288,2)</f>
        <v>0</v>
      </c>
      <c r="R288" s="235"/>
      <c r="S288" s="235" t="s">
        <v>133</v>
      </c>
      <c r="T288" s="236" t="s">
        <v>134</v>
      </c>
      <c r="U288" s="219">
        <v>0.34</v>
      </c>
      <c r="V288" s="219">
        <f>ROUND(E288*U288,2)</f>
        <v>0.34</v>
      </c>
      <c r="W288" s="219"/>
      <c r="X288" s="219" t="s">
        <v>135</v>
      </c>
      <c r="Y288" s="209"/>
      <c r="Z288" s="209"/>
      <c r="AA288" s="209"/>
      <c r="AB288" s="209"/>
      <c r="AC288" s="209"/>
      <c r="AD288" s="209"/>
      <c r="AE288" s="209"/>
      <c r="AF288" s="209"/>
      <c r="AG288" s="209" t="s">
        <v>136</v>
      </c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</row>
    <row r="289" spans="1:60" outlineLevel="1" x14ac:dyDescent="0.2">
      <c r="A289" s="216"/>
      <c r="B289" s="217"/>
      <c r="C289" s="254"/>
      <c r="D289" s="244"/>
      <c r="E289" s="244"/>
      <c r="F289" s="244"/>
      <c r="G289" s="244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09"/>
      <c r="Z289" s="209"/>
      <c r="AA289" s="209"/>
      <c r="AB289" s="209"/>
      <c r="AC289" s="209"/>
      <c r="AD289" s="209"/>
      <c r="AE289" s="209"/>
      <c r="AF289" s="209"/>
      <c r="AG289" s="209" t="s">
        <v>153</v>
      </c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</row>
    <row r="290" spans="1:60" outlineLevel="1" x14ac:dyDescent="0.2">
      <c r="A290" s="230">
        <v>48</v>
      </c>
      <c r="B290" s="231" t="s">
        <v>372</v>
      </c>
      <c r="C290" s="247" t="s">
        <v>593</v>
      </c>
      <c r="D290" s="232" t="s">
        <v>289</v>
      </c>
      <c r="E290" s="233">
        <v>4</v>
      </c>
      <c r="F290" s="234"/>
      <c r="G290" s="235">
        <f>ROUND(E290*F290,2)</f>
        <v>0</v>
      </c>
      <c r="H290" s="234"/>
      <c r="I290" s="235">
        <f>ROUND(E290*H290,2)</f>
        <v>0</v>
      </c>
      <c r="J290" s="234"/>
      <c r="K290" s="235">
        <f>ROUND(E290*J290,2)</f>
        <v>0</v>
      </c>
      <c r="L290" s="235">
        <v>21</v>
      </c>
      <c r="M290" s="235">
        <f>G290*(1+L290/100)</f>
        <v>0</v>
      </c>
      <c r="N290" s="235">
        <v>6.9999999999999994E-5</v>
      </c>
      <c r="O290" s="235">
        <f>ROUND(E290*N290,2)</f>
        <v>0</v>
      </c>
      <c r="P290" s="235">
        <v>0</v>
      </c>
      <c r="Q290" s="235">
        <f>ROUND(E290*P290,2)</f>
        <v>0</v>
      </c>
      <c r="R290" s="235"/>
      <c r="S290" s="235" t="s">
        <v>133</v>
      </c>
      <c r="T290" s="236" t="s">
        <v>134</v>
      </c>
      <c r="U290" s="219">
        <v>0.34</v>
      </c>
      <c r="V290" s="219">
        <f>ROUND(E290*U290,2)</f>
        <v>1.36</v>
      </c>
      <c r="W290" s="219"/>
      <c r="X290" s="219" t="s">
        <v>135</v>
      </c>
      <c r="Y290" s="209"/>
      <c r="Z290" s="209"/>
      <c r="AA290" s="209"/>
      <c r="AB290" s="209"/>
      <c r="AC290" s="209"/>
      <c r="AD290" s="209"/>
      <c r="AE290" s="209"/>
      <c r="AF290" s="209"/>
      <c r="AG290" s="209" t="s">
        <v>136</v>
      </c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</row>
    <row r="291" spans="1:60" outlineLevel="1" x14ac:dyDescent="0.2">
      <c r="A291" s="216"/>
      <c r="B291" s="217"/>
      <c r="C291" s="254"/>
      <c r="D291" s="244"/>
      <c r="E291" s="244"/>
      <c r="F291" s="244"/>
      <c r="G291" s="244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09"/>
      <c r="Z291" s="209"/>
      <c r="AA291" s="209"/>
      <c r="AB291" s="209"/>
      <c r="AC291" s="209"/>
      <c r="AD291" s="209"/>
      <c r="AE291" s="209"/>
      <c r="AF291" s="209"/>
      <c r="AG291" s="209" t="s">
        <v>153</v>
      </c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</row>
    <row r="292" spans="1:60" outlineLevel="1" x14ac:dyDescent="0.2">
      <c r="A292" s="230">
        <v>49</v>
      </c>
      <c r="B292" s="231" t="s">
        <v>594</v>
      </c>
      <c r="C292" s="247" t="s">
        <v>595</v>
      </c>
      <c r="D292" s="232" t="s">
        <v>289</v>
      </c>
      <c r="E292" s="233">
        <v>24</v>
      </c>
      <c r="F292" s="234"/>
      <c r="G292" s="235">
        <f>ROUND(E292*F292,2)</f>
        <v>0</v>
      </c>
      <c r="H292" s="234"/>
      <c r="I292" s="235">
        <f>ROUND(E292*H292,2)</f>
        <v>0</v>
      </c>
      <c r="J292" s="234"/>
      <c r="K292" s="235">
        <f>ROUND(E292*J292,2)</f>
        <v>0</v>
      </c>
      <c r="L292" s="235">
        <v>21</v>
      </c>
      <c r="M292" s="235">
        <f>G292*(1+L292/100)</f>
        <v>0</v>
      </c>
      <c r="N292" s="235">
        <v>6.9999999999999994E-5</v>
      </c>
      <c r="O292" s="235">
        <f>ROUND(E292*N292,2)</f>
        <v>0</v>
      </c>
      <c r="P292" s="235">
        <v>0</v>
      </c>
      <c r="Q292" s="235">
        <f>ROUND(E292*P292,2)</f>
        <v>0</v>
      </c>
      <c r="R292" s="235"/>
      <c r="S292" s="235" t="s">
        <v>133</v>
      </c>
      <c r="T292" s="236" t="s">
        <v>134</v>
      </c>
      <c r="U292" s="219">
        <v>0.34</v>
      </c>
      <c r="V292" s="219">
        <f>ROUND(E292*U292,2)</f>
        <v>8.16</v>
      </c>
      <c r="W292" s="219"/>
      <c r="X292" s="219" t="s">
        <v>135</v>
      </c>
      <c r="Y292" s="209"/>
      <c r="Z292" s="209"/>
      <c r="AA292" s="209"/>
      <c r="AB292" s="209"/>
      <c r="AC292" s="209"/>
      <c r="AD292" s="209"/>
      <c r="AE292" s="209"/>
      <c r="AF292" s="209"/>
      <c r="AG292" s="209" t="s">
        <v>136</v>
      </c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</row>
    <row r="293" spans="1:60" outlineLevel="1" x14ac:dyDescent="0.2">
      <c r="A293" s="216"/>
      <c r="B293" s="217"/>
      <c r="C293" s="254"/>
      <c r="D293" s="244"/>
      <c r="E293" s="244"/>
      <c r="F293" s="244"/>
      <c r="G293" s="244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09"/>
      <c r="Z293" s="209"/>
      <c r="AA293" s="209"/>
      <c r="AB293" s="209"/>
      <c r="AC293" s="209"/>
      <c r="AD293" s="209"/>
      <c r="AE293" s="209"/>
      <c r="AF293" s="209"/>
      <c r="AG293" s="209" t="s">
        <v>153</v>
      </c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</row>
    <row r="294" spans="1:60" outlineLevel="1" x14ac:dyDescent="0.2">
      <c r="A294" s="230">
        <v>50</v>
      </c>
      <c r="B294" s="231" t="s">
        <v>596</v>
      </c>
      <c r="C294" s="247" t="s">
        <v>595</v>
      </c>
      <c r="D294" s="232" t="s">
        <v>289</v>
      </c>
      <c r="E294" s="233">
        <v>3</v>
      </c>
      <c r="F294" s="234"/>
      <c r="G294" s="235">
        <f>ROUND(E294*F294,2)</f>
        <v>0</v>
      </c>
      <c r="H294" s="234"/>
      <c r="I294" s="235">
        <f>ROUND(E294*H294,2)</f>
        <v>0</v>
      </c>
      <c r="J294" s="234"/>
      <c r="K294" s="235">
        <f>ROUND(E294*J294,2)</f>
        <v>0</v>
      </c>
      <c r="L294" s="235">
        <v>21</v>
      </c>
      <c r="M294" s="235">
        <f>G294*(1+L294/100)</f>
        <v>0</v>
      </c>
      <c r="N294" s="235">
        <v>6.9999999999999994E-5</v>
      </c>
      <c r="O294" s="235">
        <f>ROUND(E294*N294,2)</f>
        <v>0</v>
      </c>
      <c r="P294" s="235">
        <v>0</v>
      </c>
      <c r="Q294" s="235">
        <f>ROUND(E294*P294,2)</f>
        <v>0</v>
      </c>
      <c r="R294" s="235"/>
      <c r="S294" s="235" t="s">
        <v>133</v>
      </c>
      <c r="T294" s="236" t="s">
        <v>134</v>
      </c>
      <c r="U294" s="219">
        <v>0.34</v>
      </c>
      <c r="V294" s="219">
        <f>ROUND(E294*U294,2)</f>
        <v>1.02</v>
      </c>
      <c r="W294" s="219"/>
      <c r="X294" s="219" t="s">
        <v>135</v>
      </c>
      <c r="Y294" s="209"/>
      <c r="Z294" s="209"/>
      <c r="AA294" s="209"/>
      <c r="AB294" s="209"/>
      <c r="AC294" s="209"/>
      <c r="AD294" s="209"/>
      <c r="AE294" s="209"/>
      <c r="AF294" s="209"/>
      <c r="AG294" s="209" t="s">
        <v>136</v>
      </c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</row>
    <row r="295" spans="1:60" outlineLevel="1" x14ac:dyDescent="0.2">
      <c r="A295" s="216"/>
      <c r="B295" s="217"/>
      <c r="C295" s="254"/>
      <c r="D295" s="244"/>
      <c r="E295" s="244"/>
      <c r="F295" s="244"/>
      <c r="G295" s="244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09"/>
      <c r="Z295" s="209"/>
      <c r="AA295" s="209"/>
      <c r="AB295" s="209"/>
      <c r="AC295" s="209"/>
      <c r="AD295" s="209"/>
      <c r="AE295" s="209"/>
      <c r="AF295" s="209"/>
      <c r="AG295" s="209" t="s">
        <v>153</v>
      </c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</row>
    <row r="296" spans="1:60" outlineLevel="1" x14ac:dyDescent="0.2">
      <c r="A296" s="230">
        <v>51</v>
      </c>
      <c r="B296" s="231" t="s">
        <v>597</v>
      </c>
      <c r="C296" s="247" t="s">
        <v>598</v>
      </c>
      <c r="D296" s="232" t="s">
        <v>289</v>
      </c>
      <c r="E296" s="233">
        <v>3</v>
      </c>
      <c r="F296" s="234"/>
      <c r="G296" s="235">
        <f>ROUND(E296*F296,2)</f>
        <v>0</v>
      </c>
      <c r="H296" s="234"/>
      <c r="I296" s="235">
        <f>ROUND(E296*H296,2)</f>
        <v>0</v>
      </c>
      <c r="J296" s="234"/>
      <c r="K296" s="235">
        <f>ROUND(E296*J296,2)</f>
        <v>0</v>
      </c>
      <c r="L296" s="235">
        <v>21</v>
      </c>
      <c r="M296" s="235">
        <f>G296*(1+L296/100)</f>
        <v>0</v>
      </c>
      <c r="N296" s="235">
        <v>6.9999999999999994E-5</v>
      </c>
      <c r="O296" s="235">
        <f>ROUND(E296*N296,2)</f>
        <v>0</v>
      </c>
      <c r="P296" s="235">
        <v>0</v>
      </c>
      <c r="Q296" s="235">
        <f>ROUND(E296*P296,2)</f>
        <v>0</v>
      </c>
      <c r="R296" s="235"/>
      <c r="S296" s="235" t="s">
        <v>133</v>
      </c>
      <c r="T296" s="236" t="s">
        <v>134</v>
      </c>
      <c r="U296" s="219">
        <v>0.34</v>
      </c>
      <c r="V296" s="219">
        <f>ROUND(E296*U296,2)</f>
        <v>1.02</v>
      </c>
      <c r="W296" s="219"/>
      <c r="X296" s="219" t="s">
        <v>135</v>
      </c>
      <c r="Y296" s="209"/>
      <c r="Z296" s="209"/>
      <c r="AA296" s="209"/>
      <c r="AB296" s="209"/>
      <c r="AC296" s="209"/>
      <c r="AD296" s="209"/>
      <c r="AE296" s="209"/>
      <c r="AF296" s="209"/>
      <c r="AG296" s="209" t="s">
        <v>136</v>
      </c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</row>
    <row r="297" spans="1:60" outlineLevel="1" x14ac:dyDescent="0.2">
      <c r="A297" s="216"/>
      <c r="B297" s="217"/>
      <c r="C297" s="254"/>
      <c r="D297" s="244"/>
      <c r="E297" s="244"/>
      <c r="F297" s="244"/>
      <c r="G297" s="244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09"/>
      <c r="Z297" s="209"/>
      <c r="AA297" s="209"/>
      <c r="AB297" s="209"/>
      <c r="AC297" s="209"/>
      <c r="AD297" s="209"/>
      <c r="AE297" s="209"/>
      <c r="AF297" s="209"/>
      <c r="AG297" s="209" t="s">
        <v>153</v>
      </c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</row>
    <row r="298" spans="1:60" outlineLevel="1" x14ac:dyDescent="0.2">
      <c r="A298" s="230">
        <v>52</v>
      </c>
      <c r="B298" s="231" t="s">
        <v>599</v>
      </c>
      <c r="C298" s="247" t="s">
        <v>600</v>
      </c>
      <c r="D298" s="232" t="s">
        <v>289</v>
      </c>
      <c r="E298" s="233">
        <v>1</v>
      </c>
      <c r="F298" s="234"/>
      <c r="G298" s="235">
        <f>ROUND(E298*F298,2)</f>
        <v>0</v>
      </c>
      <c r="H298" s="234"/>
      <c r="I298" s="235">
        <f>ROUND(E298*H298,2)</f>
        <v>0</v>
      </c>
      <c r="J298" s="234"/>
      <c r="K298" s="235">
        <f>ROUND(E298*J298,2)</f>
        <v>0</v>
      </c>
      <c r="L298" s="235">
        <v>21</v>
      </c>
      <c r="M298" s="235">
        <f>G298*(1+L298/100)</f>
        <v>0</v>
      </c>
      <c r="N298" s="235">
        <v>6.9999999999999994E-5</v>
      </c>
      <c r="O298" s="235">
        <f>ROUND(E298*N298,2)</f>
        <v>0</v>
      </c>
      <c r="P298" s="235">
        <v>0</v>
      </c>
      <c r="Q298" s="235">
        <f>ROUND(E298*P298,2)</f>
        <v>0</v>
      </c>
      <c r="R298" s="235"/>
      <c r="S298" s="235" t="s">
        <v>133</v>
      </c>
      <c r="T298" s="236" t="s">
        <v>134</v>
      </c>
      <c r="U298" s="219">
        <v>0.34</v>
      </c>
      <c r="V298" s="219">
        <f>ROUND(E298*U298,2)</f>
        <v>0.34</v>
      </c>
      <c r="W298" s="219"/>
      <c r="X298" s="219" t="s">
        <v>135</v>
      </c>
      <c r="Y298" s="209"/>
      <c r="Z298" s="209"/>
      <c r="AA298" s="209"/>
      <c r="AB298" s="209"/>
      <c r="AC298" s="209"/>
      <c r="AD298" s="209"/>
      <c r="AE298" s="209"/>
      <c r="AF298" s="209"/>
      <c r="AG298" s="209" t="s">
        <v>136</v>
      </c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</row>
    <row r="299" spans="1:60" outlineLevel="1" x14ac:dyDescent="0.2">
      <c r="A299" s="216"/>
      <c r="B299" s="217"/>
      <c r="C299" s="254"/>
      <c r="D299" s="244"/>
      <c r="E299" s="244"/>
      <c r="F299" s="244"/>
      <c r="G299" s="244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09"/>
      <c r="Z299" s="209"/>
      <c r="AA299" s="209"/>
      <c r="AB299" s="209"/>
      <c r="AC299" s="209"/>
      <c r="AD299" s="209"/>
      <c r="AE299" s="209"/>
      <c r="AF299" s="209"/>
      <c r="AG299" s="209" t="s">
        <v>153</v>
      </c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</row>
    <row r="300" spans="1:60" outlineLevel="1" x14ac:dyDescent="0.2">
      <c r="A300" s="230">
        <v>53</v>
      </c>
      <c r="B300" s="231" t="s">
        <v>382</v>
      </c>
      <c r="C300" s="247" t="s">
        <v>383</v>
      </c>
      <c r="D300" s="232" t="s">
        <v>289</v>
      </c>
      <c r="E300" s="233">
        <v>12</v>
      </c>
      <c r="F300" s="234"/>
      <c r="G300" s="235">
        <f>ROUND(E300*F300,2)</f>
        <v>0</v>
      </c>
      <c r="H300" s="234"/>
      <c r="I300" s="235">
        <f>ROUND(E300*H300,2)</f>
        <v>0</v>
      </c>
      <c r="J300" s="234"/>
      <c r="K300" s="235">
        <f>ROUND(E300*J300,2)</f>
        <v>0</v>
      </c>
      <c r="L300" s="235">
        <v>21</v>
      </c>
      <c r="M300" s="235">
        <f>G300*(1+L300/100)</f>
        <v>0</v>
      </c>
      <c r="N300" s="235">
        <v>6.9999999999999994E-5</v>
      </c>
      <c r="O300" s="235">
        <f>ROUND(E300*N300,2)</f>
        <v>0</v>
      </c>
      <c r="P300" s="235">
        <v>0</v>
      </c>
      <c r="Q300" s="235">
        <f>ROUND(E300*P300,2)</f>
        <v>0</v>
      </c>
      <c r="R300" s="235"/>
      <c r="S300" s="235" t="s">
        <v>133</v>
      </c>
      <c r="T300" s="236" t="s">
        <v>134</v>
      </c>
      <c r="U300" s="219">
        <v>0.34</v>
      </c>
      <c r="V300" s="219">
        <f>ROUND(E300*U300,2)</f>
        <v>4.08</v>
      </c>
      <c r="W300" s="219"/>
      <c r="X300" s="219" t="s">
        <v>135</v>
      </c>
      <c r="Y300" s="209"/>
      <c r="Z300" s="209"/>
      <c r="AA300" s="209"/>
      <c r="AB300" s="209"/>
      <c r="AC300" s="209"/>
      <c r="AD300" s="209"/>
      <c r="AE300" s="209"/>
      <c r="AF300" s="209"/>
      <c r="AG300" s="209" t="s">
        <v>136</v>
      </c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</row>
    <row r="301" spans="1:60" outlineLevel="1" x14ac:dyDescent="0.2">
      <c r="A301" s="216"/>
      <c r="B301" s="217"/>
      <c r="C301" s="254"/>
      <c r="D301" s="244"/>
      <c r="E301" s="244"/>
      <c r="F301" s="244"/>
      <c r="G301" s="244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09"/>
      <c r="Z301" s="209"/>
      <c r="AA301" s="209"/>
      <c r="AB301" s="209"/>
      <c r="AC301" s="209"/>
      <c r="AD301" s="209"/>
      <c r="AE301" s="209"/>
      <c r="AF301" s="209"/>
      <c r="AG301" s="209" t="s">
        <v>153</v>
      </c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</row>
    <row r="302" spans="1:60" x14ac:dyDescent="0.2">
      <c r="A302" s="224" t="s">
        <v>130</v>
      </c>
      <c r="B302" s="225" t="s">
        <v>91</v>
      </c>
      <c r="C302" s="246" t="s">
        <v>92</v>
      </c>
      <c r="D302" s="226"/>
      <c r="E302" s="227"/>
      <c r="F302" s="228"/>
      <c r="G302" s="228">
        <f>SUMIF(AG303:AG313,"&lt;&gt;NOR",G303:G313)</f>
        <v>0</v>
      </c>
      <c r="H302" s="228"/>
      <c r="I302" s="228">
        <f>SUM(I303:I313)</f>
        <v>0</v>
      </c>
      <c r="J302" s="228"/>
      <c r="K302" s="228">
        <f>SUM(K303:K313)</f>
        <v>0</v>
      </c>
      <c r="L302" s="228"/>
      <c r="M302" s="228">
        <f>SUM(M303:M313)</f>
        <v>0</v>
      </c>
      <c r="N302" s="228"/>
      <c r="O302" s="228">
        <f>SUM(O303:O313)</f>
        <v>0.04</v>
      </c>
      <c r="P302" s="228"/>
      <c r="Q302" s="228">
        <f>SUM(Q303:Q313)</f>
        <v>0</v>
      </c>
      <c r="R302" s="228"/>
      <c r="S302" s="228"/>
      <c r="T302" s="229"/>
      <c r="U302" s="223"/>
      <c r="V302" s="223">
        <f>SUM(V303:V313)</f>
        <v>0</v>
      </c>
      <c r="W302" s="223"/>
      <c r="X302" s="223"/>
      <c r="AG302" t="s">
        <v>131</v>
      </c>
    </row>
    <row r="303" spans="1:60" outlineLevel="1" x14ac:dyDescent="0.2">
      <c r="A303" s="230">
        <v>54</v>
      </c>
      <c r="B303" s="231" t="s">
        <v>390</v>
      </c>
      <c r="C303" s="247" t="s">
        <v>391</v>
      </c>
      <c r="D303" s="232" t="s">
        <v>156</v>
      </c>
      <c r="E303" s="233">
        <v>65.246399999999994</v>
      </c>
      <c r="F303" s="234"/>
      <c r="G303" s="235">
        <f>ROUND(E303*F303,2)</f>
        <v>0</v>
      </c>
      <c r="H303" s="234"/>
      <c r="I303" s="235">
        <f>ROUND(E303*H303,2)</f>
        <v>0</v>
      </c>
      <c r="J303" s="234"/>
      <c r="K303" s="235">
        <f>ROUND(E303*J303,2)</f>
        <v>0</v>
      </c>
      <c r="L303" s="235">
        <v>21</v>
      </c>
      <c r="M303" s="235">
        <f>G303*(1+L303/100)</f>
        <v>0</v>
      </c>
      <c r="N303" s="235">
        <v>4.2000000000000002E-4</v>
      </c>
      <c r="O303" s="235">
        <f>ROUND(E303*N303,2)</f>
        <v>0.03</v>
      </c>
      <c r="P303" s="235">
        <v>0</v>
      </c>
      <c r="Q303" s="235">
        <f>ROUND(E303*P303,2)</f>
        <v>0</v>
      </c>
      <c r="R303" s="235" t="s">
        <v>392</v>
      </c>
      <c r="S303" s="235" t="s">
        <v>178</v>
      </c>
      <c r="T303" s="236" t="s">
        <v>179</v>
      </c>
      <c r="U303" s="219">
        <v>0</v>
      </c>
      <c r="V303" s="219">
        <f>ROUND(E303*U303,2)</f>
        <v>0</v>
      </c>
      <c r="W303" s="219"/>
      <c r="X303" s="219" t="s">
        <v>393</v>
      </c>
      <c r="Y303" s="209"/>
      <c r="Z303" s="209"/>
      <c r="AA303" s="209"/>
      <c r="AB303" s="209"/>
      <c r="AC303" s="209"/>
      <c r="AD303" s="209"/>
      <c r="AE303" s="209"/>
      <c r="AF303" s="209"/>
      <c r="AG303" s="209" t="s">
        <v>394</v>
      </c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</row>
    <row r="304" spans="1:60" outlineLevel="1" x14ac:dyDescent="0.2">
      <c r="A304" s="216"/>
      <c r="B304" s="217"/>
      <c r="C304" s="248" t="s">
        <v>172</v>
      </c>
      <c r="D304" s="221"/>
      <c r="E304" s="222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09"/>
      <c r="Z304" s="209"/>
      <c r="AA304" s="209"/>
      <c r="AB304" s="209"/>
      <c r="AC304" s="209"/>
      <c r="AD304" s="209"/>
      <c r="AE304" s="209"/>
      <c r="AF304" s="209"/>
      <c r="AG304" s="209" t="s">
        <v>138</v>
      </c>
      <c r="AH304" s="209">
        <v>0</v>
      </c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</row>
    <row r="305" spans="1:60" outlineLevel="1" x14ac:dyDescent="0.2">
      <c r="A305" s="216"/>
      <c r="B305" s="217"/>
      <c r="C305" s="248" t="s">
        <v>173</v>
      </c>
      <c r="D305" s="221"/>
      <c r="E305" s="222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09"/>
      <c r="Z305" s="209"/>
      <c r="AA305" s="209"/>
      <c r="AB305" s="209"/>
      <c r="AC305" s="209"/>
      <c r="AD305" s="209"/>
      <c r="AE305" s="209"/>
      <c r="AF305" s="209"/>
      <c r="AG305" s="209" t="s">
        <v>138</v>
      </c>
      <c r="AH305" s="209">
        <v>0</v>
      </c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</row>
    <row r="306" spans="1:60" outlineLevel="1" x14ac:dyDescent="0.2">
      <c r="A306" s="216"/>
      <c r="B306" s="217"/>
      <c r="C306" s="248" t="s">
        <v>502</v>
      </c>
      <c r="D306" s="221"/>
      <c r="E306" s="222">
        <v>65.246399999999994</v>
      </c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09"/>
      <c r="Z306" s="209"/>
      <c r="AA306" s="209"/>
      <c r="AB306" s="209"/>
      <c r="AC306" s="209"/>
      <c r="AD306" s="209"/>
      <c r="AE306" s="209"/>
      <c r="AF306" s="209"/>
      <c r="AG306" s="209" t="s">
        <v>138</v>
      </c>
      <c r="AH306" s="209">
        <v>0</v>
      </c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</row>
    <row r="307" spans="1:60" outlineLevel="1" x14ac:dyDescent="0.2">
      <c r="A307" s="216"/>
      <c r="B307" s="217"/>
      <c r="C307" s="249"/>
      <c r="D307" s="238"/>
      <c r="E307" s="238"/>
      <c r="F307" s="238"/>
      <c r="G307" s="238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09"/>
      <c r="Z307" s="209"/>
      <c r="AA307" s="209"/>
      <c r="AB307" s="209"/>
      <c r="AC307" s="209"/>
      <c r="AD307" s="209"/>
      <c r="AE307" s="209"/>
      <c r="AF307" s="209"/>
      <c r="AG307" s="209" t="s">
        <v>153</v>
      </c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</row>
    <row r="308" spans="1:60" outlineLevel="1" x14ac:dyDescent="0.2">
      <c r="A308" s="230">
        <v>55</v>
      </c>
      <c r="B308" s="231" t="s">
        <v>398</v>
      </c>
      <c r="C308" s="247" t="s">
        <v>399</v>
      </c>
      <c r="D308" s="232" t="s">
        <v>156</v>
      </c>
      <c r="E308" s="233">
        <v>21.748799999999999</v>
      </c>
      <c r="F308" s="234"/>
      <c r="G308" s="235">
        <f>ROUND(E308*F308,2)</f>
        <v>0</v>
      </c>
      <c r="H308" s="234"/>
      <c r="I308" s="235">
        <f>ROUND(E308*H308,2)</f>
        <v>0</v>
      </c>
      <c r="J308" s="234"/>
      <c r="K308" s="235">
        <f>ROUND(E308*J308,2)</f>
        <v>0</v>
      </c>
      <c r="L308" s="235">
        <v>21</v>
      </c>
      <c r="M308" s="235">
        <f>G308*(1+L308/100)</f>
        <v>0</v>
      </c>
      <c r="N308" s="235">
        <v>2.5999999999999998E-4</v>
      </c>
      <c r="O308" s="235">
        <f>ROUND(E308*N308,2)</f>
        <v>0.01</v>
      </c>
      <c r="P308" s="235">
        <v>0</v>
      </c>
      <c r="Q308" s="235">
        <f>ROUND(E308*P308,2)</f>
        <v>0</v>
      </c>
      <c r="R308" s="235" t="s">
        <v>392</v>
      </c>
      <c r="S308" s="235" t="s">
        <v>178</v>
      </c>
      <c r="T308" s="236" t="s">
        <v>179</v>
      </c>
      <c r="U308" s="219">
        <v>0</v>
      </c>
      <c r="V308" s="219">
        <f>ROUND(E308*U308,2)</f>
        <v>0</v>
      </c>
      <c r="W308" s="219"/>
      <c r="X308" s="219" t="s">
        <v>393</v>
      </c>
      <c r="Y308" s="209"/>
      <c r="Z308" s="209"/>
      <c r="AA308" s="209"/>
      <c r="AB308" s="209"/>
      <c r="AC308" s="209"/>
      <c r="AD308" s="209"/>
      <c r="AE308" s="209"/>
      <c r="AF308" s="209"/>
      <c r="AG308" s="209" t="s">
        <v>394</v>
      </c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</row>
    <row r="309" spans="1:60" ht="22.5" outlineLevel="1" x14ac:dyDescent="0.2">
      <c r="A309" s="216"/>
      <c r="B309" s="217"/>
      <c r="C309" s="250" t="s">
        <v>400</v>
      </c>
      <c r="D309" s="240"/>
      <c r="E309" s="240"/>
      <c r="F309" s="240"/>
      <c r="G309" s="240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09"/>
      <c r="Z309" s="209"/>
      <c r="AA309" s="209"/>
      <c r="AB309" s="209"/>
      <c r="AC309" s="209"/>
      <c r="AD309" s="209"/>
      <c r="AE309" s="209"/>
      <c r="AF309" s="209"/>
      <c r="AG309" s="209" t="s">
        <v>181</v>
      </c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39" t="str">
        <f>C309</f>
        <v>Oškrabání, jednonásobné mydlení, částečné vyhlazení malířskou masou jednonásobné, malba dvojnásobná, bez pačokování, jednobarevná s bílým stropem.</v>
      </c>
      <c r="BB309" s="209"/>
      <c r="BC309" s="209"/>
      <c r="BD309" s="209"/>
      <c r="BE309" s="209"/>
      <c r="BF309" s="209"/>
      <c r="BG309" s="209"/>
      <c r="BH309" s="209"/>
    </row>
    <row r="310" spans="1:60" outlineLevel="1" x14ac:dyDescent="0.2">
      <c r="A310" s="216"/>
      <c r="B310" s="217"/>
      <c r="C310" s="248" t="s">
        <v>172</v>
      </c>
      <c r="D310" s="221"/>
      <c r="E310" s="222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09"/>
      <c r="Z310" s="209"/>
      <c r="AA310" s="209"/>
      <c r="AB310" s="209"/>
      <c r="AC310" s="209"/>
      <c r="AD310" s="209"/>
      <c r="AE310" s="209"/>
      <c r="AF310" s="209"/>
      <c r="AG310" s="209" t="s">
        <v>138</v>
      </c>
      <c r="AH310" s="209">
        <v>0</v>
      </c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</row>
    <row r="311" spans="1:60" outlineLevel="1" x14ac:dyDescent="0.2">
      <c r="A311" s="216"/>
      <c r="B311" s="217"/>
      <c r="C311" s="248" t="s">
        <v>401</v>
      </c>
      <c r="D311" s="221"/>
      <c r="E311" s="222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09"/>
      <c r="Z311" s="209"/>
      <c r="AA311" s="209"/>
      <c r="AB311" s="209"/>
      <c r="AC311" s="209"/>
      <c r="AD311" s="209"/>
      <c r="AE311" s="209"/>
      <c r="AF311" s="209"/>
      <c r="AG311" s="209" t="s">
        <v>138</v>
      </c>
      <c r="AH311" s="209">
        <v>0</v>
      </c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</row>
    <row r="312" spans="1:60" outlineLevel="1" x14ac:dyDescent="0.2">
      <c r="A312" s="216"/>
      <c r="B312" s="217"/>
      <c r="C312" s="248" t="s">
        <v>601</v>
      </c>
      <c r="D312" s="221"/>
      <c r="E312" s="222">
        <v>21.748799999999999</v>
      </c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09"/>
      <c r="Z312" s="209"/>
      <c r="AA312" s="209"/>
      <c r="AB312" s="209"/>
      <c r="AC312" s="209"/>
      <c r="AD312" s="209"/>
      <c r="AE312" s="209"/>
      <c r="AF312" s="209"/>
      <c r="AG312" s="209" t="s">
        <v>138</v>
      </c>
      <c r="AH312" s="209">
        <v>0</v>
      </c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</row>
    <row r="313" spans="1:60" outlineLevel="1" x14ac:dyDescent="0.2">
      <c r="A313" s="216"/>
      <c r="B313" s="217"/>
      <c r="C313" s="249"/>
      <c r="D313" s="238"/>
      <c r="E313" s="238"/>
      <c r="F313" s="238"/>
      <c r="G313" s="238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09"/>
      <c r="Z313" s="209"/>
      <c r="AA313" s="209"/>
      <c r="AB313" s="209"/>
      <c r="AC313" s="209"/>
      <c r="AD313" s="209"/>
      <c r="AE313" s="209"/>
      <c r="AF313" s="209"/>
      <c r="AG313" s="209" t="s">
        <v>153</v>
      </c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</row>
    <row r="314" spans="1:60" x14ac:dyDescent="0.2">
      <c r="A314" s="224" t="s">
        <v>130</v>
      </c>
      <c r="B314" s="225" t="s">
        <v>95</v>
      </c>
      <c r="C314" s="246" t="s">
        <v>96</v>
      </c>
      <c r="D314" s="226"/>
      <c r="E314" s="227"/>
      <c r="F314" s="228"/>
      <c r="G314" s="228">
        <f>SUMIF(AG315:AG321,"&lt;&gt;NOR",G315:G321)</f>
        <v>0</v>
      </c>
      <c r="H314" s="228"/>
      <c r="I314" s="228">
        <f>SUM(I315:I321)</f>
        <v>0</v>
      </c>
      <c r="J314" s="228"/>
      <c r="K314" s="228">
        <f>SUM(K315:K321)</f>
        <v>0</v>
      </c>
      <c r="L314" s="228"/>
      <c r="M314" s="228">
        <f>SUM(M315:M321)</f>
        <v>0</v>
      </c>
      <c r="N314" s="228"/>
      <c r="O314" s="228">
        <f>SUM(O315:O321)</f>
        <v>0</v>
      </c>
      <c r="P314" s="228"/>
      <c r="Q314" s="228">
        <f>SUM(Q315:Q321)</f>
        <v>0</v>
      </c>
      <c r="R314" s="228"/>
      <c r="S314" s="228"/>
      <c r="T314" s="229"/>
      <c r="U314" s="223"/>
      <c r="V314" s="223">
        <f>SUM(V315:V321)</f>
        <v>0</v>
      </c>
      <c r="W314" s="223"/>
      <c r="X314" s="223"/>
      <c r="AG314" t="s">
        <v>131</v>
      </c>
    </row>
    <row r="315" spans="1:60" outlineLevel="1" x14ac:dyDescent="0.2">
      <c r="A315" s="230">
        <v>56</v>
      </c>
      <c r="B315" s="231" t="s">
        <v>407</v>
      </c>
      <c r="C315" s="247" t="s">
        <v>408</v>
      </c>
      <c r="D315" s="232" t="s">
        <v>292</v>
      </c>
      <c r="E315" s="233">
        <v>116.4</v>
      </c>
      <c r="F315" s="234"/>
      <c r="G315" s="235">
        <f>ROUND(E315*F315,2)</f>
        <v>0</v>
      </c>
      <c r="H315" s="234"/>
      <c r="I315" s="235">
        <f>ROUND(E315*H315,2)</f>
        <v>0</v>
      </c>
      <c r="J315" s="234"/>
      <c r="K315" s="235">
        <f>ROUND(E315*J315,2)</f>
        <v>0</v>
      </c>
      <c r="L315" s="235">
        <v>21</v>
      </c>
      <c r="M315" s="235">
        <f>G315*(1+L315/100)</f>
        <v>0</v>
      </c>
      <c r="N315" s="235">
        <v>0</v>
      </c>
      <c r="O315" s="235">
        <f>ROUND(E315*N315,2)</f>
        <v>0</v>
      </c>
      <c r="P315" s="235">
        <v>0</v>
      </c>
      <c r="Q315" s="235">
        <f>ROUND(E315*P315,2)</f>
        <v>0</v>
      </c>
      <c r="R315" s="235"/>
      <c r="S315" s="235" t="s">
        <v>133</v>
      </c>
      <c r="T315" s="236" t="s">
        <v>134</v>
      </c>
      <c r="U315" s="219">
        <v>0</v>
      </c>
      <c r="V315" s="219">
        <f>ROUND(E315*U315,2)</f>
        <v>0</v>
      </c>
      <c r="W315" s="219"/>
      <c r="X315" s="219" t="s">
        <v>135</v>
      </c>
      <c r="Y315" s="209"/>
      <c r="Z315" s="209"/>
      <c r="AA315" s="209"/>
      <c r="AB315" s="209"/>
      <c r="AC315" s="209"/>
      <c r="AD315" s="209"/>
      <c r="AE315" s="209"/>
      <c r="AF315" s="209"/>
      <c r="AG315" s="209" t="s">
        <v>136</v>
      </c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</row>
    <row r="316" spans="1:60" outlineLevel="1" x14ac:dyDescent="0.2">
      <c r="A316" s="216"/>
      <c r="B316" s="217"/>
      <c r="C316" s="248" t="s">
        <v>409</v>
      </c>
      <c r="D316" s="221"/>
      <c r="E316" s="222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09"/>
      <c r="Z316" s="209"/>
      <c r="AA316" s="209"/>
      <c r="AB316" s="209"/>
      <c r="AC316" s="209"/>
      <c r="AD316" s="209"/>
      <c r="AE316" s="209"/>
      <c r="AF316" s="209"/>
      <c r="AG316" s="209" t="s">
        <v>138</v>
      </c>
      <c r="AH316" s="209">
        <v>0</v>
      </c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</row>
    <row r="317" spans="1:60" outlineLevel="1" x14ac:dyDescent="0.2">
      <c r="A317" s="216"/>
      <c r="B317" s="217"/>
      <c r="C317" s="248" t="s">
        <v>410</v>
      </c>
      <c r="D317" s="221"/>
      <c r="E317" s="222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09"/>
      <c r="Z317" s="209"/>
      <c r="AA317" s="209"/>
      <c r="AB317" s="209"/>
      <c r="AC317" s="209"/>
      <c r="AD317" s="209"/>
      <c r="AE317" s="209"/>
      <c r="AF317" s="209"/>
      <c r="AG317" s="209" t="s">
        <v>138</v>
      </c>
      <c r="AH317" s="209">
        <v>0</v>
      </c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</row>
    <row r="318" spans="1:60" outlineLevel="1" x14ac:dyDescent="0.2">
      <c r="A318" s="216"/>
      <c r="B318" s="217"/>
      <c r="C318" s="248" t="s">
        <v>411</v>
      </c>
      <c r="D318" s="221"/>
      <c r="E318" s="222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09"/>
      <c r="Z318" s="209"/>
      <c r="AA318" s="209"/>
      <c r="AB318" s="209"/>
      <c r="AC318" s="209"/>
      <c r="AD318" s="209"/>
      <c r="AE318" s="209"/>
      <c r="AF318" s="209"/>
      <c r="AG318" s="209" t="s">
        <v>138</v>
      </c>
      <c r="AH318" s="209">
        <v>0</v>
      </c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</row>
    <row r="319" spans="1:60" outlineLevel="1" x14ac:dyDescent="0.2">
      <c r="A319" s="216"/>
      <c r="B319" s="217"/>
      <c r="C319" s="248" t="s">
        <v>602</v>
      </c>
      <c r="D319" s="221"/>
      <c r="E319" s="222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09"/>
      <c r="Z319" s="209"/>
      <c r="AA319" s="209"/>
      <c r="AB319" s="209"/>
      <c r="AC319" s="209"/>
      <c r="AD319" s="209"/>
      <c r="AE319" s="209"/>
      <c r="AF319" s="209"/>
      <c r="AG319" s="209" t="s">
        <v>138</v>
      </c>
      <c r="AH319" s="209">
        <v>0</v>
      </c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</row>
    <row r="320" spans="1:60" outlineLevel="1" x14ac:dyDescent="0.2">
      <c r="A320" s="216"/>
      <c r="B320" s="217"/>
      <c r="C320" s="248" t="s">
        <v>603</v>
      </c>
      <c r="D320" s="221"/>
      <c r="E320" s="222">
        <v>116.4</v>
      </c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09"/>
      <c r="Z320" s="209"/>
      <c r="AA320" s="209"/>
      <c r="AB320" s="209"/>
      <c r="AC320" s="209"/>
      <c r="AD320" s="209"/>
      <c r="AE320" s="209"/>
      <c r="AF320" s="209"/>
      <c r="AG320" s="209" t="s">
        <v>138</v>
      </c>
      <c r="AH320" s="209">
        <v>0</v>
      </c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</row>
    <row r="321" spans="1:60" outlineLevel="1" x14ac:dyDescent="0.2">
      <c r="A321" s="216"/>
      <c r="B321" s="217"/>
      <c r="C321" s="249"/>
      <c r="D321" s="238"/>
      <c r="E321" s="238"/>
      <c r="F321" s="238"/>
      <c r="G321" s="238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09"/>
      <c r="Z321" s="209"/>
      <c r="AA321" s="209"/>
      <c r="AB321" s="209"/>
      <c r="AC321" s="209"/>
      <c r="AD321" s="209"/>
      <c r="AE321" s="209"/>
      <c r="AF321" s="209"/>
      <c r="AG321" s="209" t="s">
        <v>153</v>
      </c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</row>
    <row r="322" spans="1:60" x14ac:dyDescent="0.2">
      <c r="A322" s="224" t="s">
        <v>130</v>
      </c>
      <c r="B322" s="225" t="s">
        <v>99</v>
      </c>
      <c r="C322" s="246" t="s">
        <v>100</v>
      </c>
      <c r="D322" s="226"/>
      <c r="E322" s="227"/>
      <c r="F322" s="228"/>
      <c r="G322" s="228">
        <f>SUMIF(AG323:AG354,"&lt;&gt;NOR",G323:G354)</f>
        <v>0</v>
      </c>
      <c r="H322" s="228"/>
      <c r="I322" s="228">
        <f>SUM(I323:I354)</f>
        <v>0</v>
      </c>
      <c r="J322" s="228"/>
      <c r="K322" s="228">
        <f>SUM(K323:K354)</f>
        <v>0</v>
      </c>
      <c r="L322" s="228"/>
      <c r="M322" s="228">
        <f>SUM(M323:M354)</f>
        <v>0</v>
      </c>
      <c r="N322" s="228"/>
      <c r="O322" s="228">
        <f>SUM(O323:O354)</f>
        <v>0</v>
      </c>
      <c r="P322" s="228"/>
      <c r="Q322" s="228">
        <f>SUM(Q323:Q354)</f>
        <v>0</v>
      </c>
      <c r="R322" s="228"/>
      <c r="S322" s="228"/>
      <c r="T322" s="229"/>
      <c r="U322" s="223"/>
      <c r="V322" s="223">
        <f>SUM(V323:V354)</f>
        <v>12.140000000000002</v>
      </c>
      <c r="W322" s="223"/>
      <c r="X322" s="223"/>
      <c r="AG322" t="s">
        <v>131</v>
      </c>
    </row>
    <row r="323" spans="1:60" ht="22.5" outlineLevel="1" x14ac:dyDescent="0.2">
      <c r="A323" s="230">
        <v>57</v>
      </c>
      <c r="B323" s="231" t="s">
        <v>418</v>
      </c>
      <c r="C323" s="247" t="s">
        <v>419</v>
      </c>
      <c r="D323" s="232" t="s">
        <v>336</v>
      </c>
      <c r="E323" s="233">
        <v>4.7110900000000004</v>
      </c>
      <c r="F323" s="234"/>
      <c r="G323" s="235">
        <f>ROUND(E323*F323,2)</f>
        <v>0</v>
      </c>
      <c r="H323" s="234"/>
      <c r="I323" s="235">
        <f>ROUND(E323*H323,2)</f>
        <v>0</v>
      </c>
      <c r="J323" s="234"/>
      <c r="K323" s="235">
        <f>ROUND(E323*J323,2)</f>
        <v>0</v>
      </c>
      <c r="L323" s="235">
        <v>21</v>
      </c>
      <c r="M323" s="235">
        <f>G323*(1+L323/100)</f>
        <v>0</v>
      </c>
      <c r="N323" s="235">
        <v>0</v>
      </c>
      <c r="O323" s="235">
        <f>ROUND(E323*N323,2)</f>
        <v>0</v>
      </c>
      <c r="P323" s="235">
        <v>0</v>
      </c>
      <c r="Q323" s="235">
        <f>ROUND(E323*P323,2)</f>
        <v>0</v>
      </c>
      <c r="R323" s="235" t="s">
        <v>263</v>
      </c>
      <c r="S323" s="235" t="s">
        <v>178</v>
      </c>
      <c r="T323" s="236" t="s">
        <v>179</v>
      </c>
      <c r="U323" s="219">
        <v>0.93300000000000005</v>
      </c>
      <c r="V323" s="219">
        <f>ROUND(E323*U323,2)</f>
        <v>4.4000000000000004</v>
      </c>
      <c r="W323" s="219"/>
      <c r="X323" s="219" t="s">
        <v>420</v>
      </c>
      <c r="Y323" s="209"/>
      <c r="Z323" s="209"/>
      <c r="AA323" s="209"/>
      <c r="AB323" s="209"/>
      <c r="AC323" s="209"/>
      <c r="AD323" s="209"/>
      <c r="AE323" s="209"/>
      <c r="AF323" s="209"/>
      <c r="AG323" s="209" t="s">
        <v>421</v>
      </c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</row>
    <row r="324" spans="1:60" outlineLevel="1" x14ac:dyDescent="0.2">
      <c r="A324" s="216"/>
      <c r="B324" s="217"/>
      <c r="C324" s="248" t="s">
        <v>422</v>
      </c>
      <c r="D324" s="221"/>
      <c r="E324" s="222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09"/>
      <c r="Z324" s="209"/>
      <c r="AA324" s="209"/>
      <c r="AB324" s="209"/>
      <c r="AC324" s="209"/>
      <c r="AD324" s="209"/>
      <c r="AE324" s="209"/>
      <c r="AF324" s="209"/>
      <c r="AG324" s="209" t="s">
        <v>138</v>
      </c>
      <c r="AH324" s="209">
        <v>0</v>
      </c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</row>
    <row r="325" spans="1:60" outlineLevel="1" x14ac:dyDescent="0.2">
      <c r="A325" s="216"/>
      <c r="B325" s="217"/>
      <c r="C325" s="248" t="s">
        <v>604</v>
      </c>
      <c r="D325" s="221"/>
      <c r="E325" s="222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09"/>
      <c r="Z325" s="209"/>
      <c r="AA325" s="209"/>
      <c r="AB325" s="209"/>
      <c r="AC325" s="209"/>
      <c r="AD325" s="209"/>
      <c r="AE325" s="209"/>
      <c r="AF325" s="209"/>
      <c r="AG325" s="209" t="s">
        <v>138</v>
      </c>
      <c r="AH325" s="209">
        <v>0</v>
      </c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</row>
    <row r="326" spans="1:60" outlineLevel="1" x14ac:dyDescent="0.2">
      <c r="A326" s="216"/>
      <c r="B326" s="217"/>
      <c r="C326" s="248" t="s">
        <v>605</v>
      </c>
      <c r="D326" s="221"/>
      <c r="E326" s="222">
        <v>4.7110900000000004</v>
      </c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09"/>
      <c r="Z326" s="209"/>
      <c r="AA326" s="209"/>
      <c r="AB326" s="209"/>
      <c r="AC326" s="209"/>
      <c r="AD326" s="209"/>
      <c r="AE326" s="209"/>
      <c r="AF326" s="209"/>
      <c r="AG326" s="209" t="s">
        <v>138</v>
      </c>
      <c r="AH326" s="209">
        <v>0</v>
      </c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</row>
    <row r="327" spans="1:60" outlineLevel="1" x14ac:dyDescent="0.2">
      <c r="A327" s="216"/>
      <c r="B327" s="217"/>
      <c r="C327" s="249"/>
      <c r="D327" s="238"/>
      <c r="E327" s="238"/>
      <c r="F327" s="238"/>
      <c r="G327" s="238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09"/>
      <c r="Z327" s="209"/>
      <c r="AA327" s="209"/>
      <c r="AB327" s="209"/>
      <c r="AC327" s="209"/>
      <c r="AD327" s="209"/>
      <c r="AE327" s="209"/>
      <c r="AF327" s="209"/>
      <c r="AG327" s="209" t="s">
        <v>153</v>
      </c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</row>
    <row r="328" spans="1:60" outlineLevel="1" x14ac:dyDescent="0.2">
      <c r="A328" s="230">
        <v>58</v>
      </c>
      <c r="B328" s="231" t="s">
        <v>428</v>
      </c>
      <c r="C328" s="247" t="s">
        <v>429</v>
      </c>
      <c r="D328" s="232" t="s">
        <v>336</v>
      </c>
      <c r="E328" s="233">
        <v>4.7110900000000004</v>
      </c>
      <c r="F328" s="234"/>
      <c r="G328" s="235">
        <f>ROUND(E328*F328,2)</f>
        <v>0</v>
      </c>
      <c r="H328" s="234"/>
      <c r="I328" s="235">
        <f>ROUND(E328*H328,2)</f>
        <v>0</v>
      </c>
      <c r="J328" s="234"/>
      <c r="K328" s="235">
        <f>ROUND(E328*J328,2)</f>
        <v>0</v>
      </c>
      <c r="L328" s="235">
        <v>21</v>
      </c>
      <c r="M328" s="235">
        <f>G328*(1+L328/100)</f>
        <v>0</v>
      </c>
      <c r="N328" s="235">
        <v>0</v>
      </c>
      <c r="O328" s="235">
        <f>ROUND(E328*N328,2)</f>
        <v>0</v>
      </c>
      <c r="P328" s="235">
        <v>0</v>
      </c>
      <c r="Q328" s="235">
        <f>ROUND(E328*P328,2)</f>
        <v>0</v>
      </c>
      <c r="R328" s="235" t="s">
        <v>263</v>
      </c>
      <c r="S328" s="235" t="s">
        <v>178</v>
      </c>
      <c r="T328" s="236" t="s">
        <v>179</v>
      </c>
      <c r="U328" s="219">
        <v>0.49</v>
      </c>
      <c r="V328" s="219">
        <f>ROUND(E328*U328,2)</f>
        <v>2.31</v>
      </c>
      <c r="W328" s="219"/>
      <c r="X328" s="219" t="s">
        <v>420</v>
      </c>
      <c r="Y328" s="209"/>
      <c r="Z328" s="209"/>
      <c r="AA328" s="209"/>
      <c r="AB328" s="209"/>
      <c r="AC328" s="209"/>
      <c r="AD328" s="209"/>
      <c r="AE328" s="209"/>
      <c r="AF328" s="209"/>
      <c r="AG328" s="209" t="s">
        <v>421</v>
      </c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</row>
    <row r="329" spans="1:60" outlineLevel="1" x14ac:dyDescent="0.2">
      <c r="A329" s="216"/>
      <c r="B329" s="217"/>
      <c r="C329" s="253" t="s">
        <v>430</v>
      </c>
      <c r="D329" s="243"/>
      <c r="E329" s="243"/>
      <c r="F329" s="243"/>
      <c r="G329" s="243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09"/>
      <c r="Z329" s="209"/>
      <c r="AA329" s="209"/>
      <c r="AB329" s="209"/>
      <c r="AC329" s="209"/>
      <c r="AD329" s="209"/>
      <c r="AE329" s="209"/>
      <c r="AF329" s="209"/>
      <c r="AG329" s="209" t="s">
        <v>196</v>
      </c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</row>
    <row r="330" spans="1:60" outlineLevel="1" x14ac:dyDescent="0.2">
      <c r="A330" s="216"/>
      <c r="B330" s="217"/>
      <c r="C330" s="248" t="s">
        <v>422</v>
      </c>
      <c r="D330" s="221"/>
      <c r="E330" s="222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09"/>
      <c r="Z330" s="209"/>
      <c r="AA330" s="209"/>
      <c r="AB330" s="209"/>
      <c r="AC330" s="209"/>
      <c r="AD330" s="209"/>
      <c r="AE330" s="209"/>
      <c r="AF330" s="209"/>
      <c r="AG330" s="209" t="s">
        <v>138</v>
      </c>
      <c r="AH330" s="209">
        <v>0</v>
      </c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</row>
    <row r="331" spans="1:60" outlineLevel="1" x14ac:dyDescent="0.2">
      <c r="A331" s="216"/>
      <c r="B331" s="217"/>
      <c r="C331" s="248" t="s">
        <v>604</v>
      </c>
      <c r="D331" s="221"/>
      <c r="E331" s="222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09"/>
      <c r="Z331" s="209"/>
      <c r="AA331" s="209"/>
      <c r="AB331" s="209"/>
      <c r="AC331" s="209"/>
      <c r="AD331" s="209"/>
      <c r="AE331" s="209"/>
      <c r="AF331" s="209"/>
      <c r="AG331" s="209" t="s">
        <v>138</v>
      </c>
      <c r="AH331" s="209">
        <v>0</v>
      </c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</row>
    <row r="332" spans="1:60" outlineLevel="1" x14ac:dyDescent="0.2">
      <c r="A332" s="216"/>
      <c r="B332" s="217"/>
      <c r="C332" s="248" t="s">
        <v>605</v>
      </c>
      <c r="D332" s="221"/>
      <c r="E332" s="222">
        <v>4.7110900000000004</v>
      </c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09"/>
      <c r="Z332" s="209"/>
      <c r="AA332" s="209"/>
      <c r="AB332" s="209"/>
      <c r="AC332" s="209"/>
      <c r="AD332" s="209"/>
      <c r="AE332" s="209"/>
      <c r="AF332" s="209"/>
      <c r="AG332" s="209" t="s">
        <v>138</v>
      </c>
      <c r="AH332" s="209">
        <v>0</v>
      </c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</row>
    <row r="333" spans="1:60" outlineLevel="1" x14ac:dyDescent="0.2">
      <c r="A333" s="216"/>
      <c r="B333" s="217"/>
      <c r="C333" s="249"/>
      <c r="D333" s="238"/>
      <c r="E333" s="238"/>
      <c r="F333" s="238"/>
      <c r="G333" s="238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09"/>
      <c r="Z333" s="209"/>
      <c r="AA333" s="209"/>
      <c r="AB333" s="209"/>
      <c r="AC333" s="209"/>
      <c r="AD333" s="209"/>
      <c r="AE333" s="209"/>
      <c r="AF333" s="209"/>
      <c r="AG333" s="209" t="s">
        <v>153</v>
      </c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</row>
    <row r="334" spans="1:60" outlineLevel="1" x14ac:dyDescent="0.2">
      <c r="A334" s="230">
        <v>59</v>
      </c>
      <c r="B334" s="231" t="s">
        <v>431</v>
      </c>
      <c r="C334" s="247" t="s">
        <v>432</v>
      </c>
      <c r="D334" s="232" t="s">
        <v>336</v>
      </c>
      <c r="E334" s="233">
        <v>89.510720000000006</v>
      </c>
      <c r="F334" s="234"/>
      <c r="G334" s="235">
        <f>ROUND(E334*F334,2)</f>
        <v>0</v>
      </c>
      <c r="H334" s="234"/>
      <c r="I334" s="235">
        <f>ROUND(E334*H334,2)</f>
        <v>0</v>
      </c>
      <c r="J334" s="234"/>
      <c r="K334" s="235">
        <f>ROUND(E334*J334,2)</f>
        <v>0</v>
      </c>
      <c r="L334" s="235">
        <v>21</v>
      </c>
      <c r="M334" s="235">
        <f>G334*(1+L334/100)</f>
        <v>0</v>
      </c>
      <c r="N334" s="235">
        <v>0</v>
      </c>
      <c r="O334" s="235">
        <f>ROUND(E334*N334,2)</f>
        <v>0</v>
      </c>
      <c r="P334" s="235">
        <v>0</v>
      </c>
      <c r="Q334" s="235">
        <f>ROUND(E334*P334,2)</f>
        <v>0</v>
      </c>
      <c r="R334" s="235" t="s">
        <v>263</v>
      </c>
      <c r="S334" s="235" t="s">
        <v>178</v>
      </c>
      <c r="T334" s="236" t="s">
        <v>179</v>
      </c>
      <c r="U334" s="219">
        <v>0</v>
      </c>
      <c r="V334" s="219">
        <f>ROUND(E334*U334,2)</f>
        <v>0</v>
      </c>
      <c r="W334" s="219"/>
      <c r="X334" s="219" t="s">
        <v>420</v>
      </c>
      <c r="Y334" s="209"/>
      <c r="Z334" s="209"/>
      <c r="AA334" s="209"/>
      <c r="AB334" s="209"/>
      <c r="AC334" s="209"/>
      <c r="AD334" s="209"/>
      <c r="AE334" s="209"/>
      <c r="AF334" s="209"/>
      <c r="AG334" s="209" t="s">
        <v>421</v>
      </c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</row>
    <row r="335" spans="1:60" outlineLevel="1" x14ac:dyDescent="0.2">
      <c r="A335" s="216"/>
      <c r="B335" s="217"/>
      <c r="C335" s="248" t="s">
        <v>422</v>
      </c>
      <c r="D335" s="221"/>
      <c r="E335" s="222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09"/>
      <c r="Z335" s="209"/>
      <c r="AA335" s="209"/>
      <c r="AB335" s="209"/>
      <c r="AC335" s="209"/>
      <c r="AD335" s="209"/>
      <c r="AE335" s="209"/>
      <c r="AF335" s="209"/>
      <c r="AG335" s="209" t="s">
        <v>138</v>
      </c>
      <c r="AH335" s="209">
        <v>0</v>
      </c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</row>
    <row r="336" spans="1:60" outlineLevel="1" x14ac:dyDescent="0.2">
      <c r="A336" s="216"/>
      <c r="B336" s="217"/>
      <c r="C336" s="248" t="s">
        <v>604</v>
      </c>
      <c r="D336" s="221"/>
      <c r="E336" s="222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09"/>
      <c r="Z336" s="209"/>
      <c r="AA336" s="209"/>
      <c r="AB336" s="209"/>
      <c r="AC336" s="209"/>
      <c r="AD336" s="209"/>
      <c r="AE336" s="209"/>
      <c r="AF336" s="209"/>
      <c r="AG336" s="209" t="s">
        <v>138</v>
      </c>
      <c r="AH336" s="209">
        <v>0</v>
      </c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</row>
    <row r="337" spans="1:60" outlineLevel="1" x14ac:dyDescent="0.2">
      <c r="A337" s="216"/>
      <c r="B337" s="217"/>
      <c r="C337" s="248" t="s">
        <v>606</v>
      </c>
      <c r="D337" s="221"/>
      <c r="E337" s="222">
        <v>89.510720000000006</v>
      </c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09"/>
      <c r="Z337" s="209"/>
      <c r="AA337" s="209"/>
      <c r="AB337" s="209"/>
      <c r="AC337" s="209"/>
      <c r="AD337" s="209"/>
      <c r="AE337" s="209"/>
      <c r="AF337" s="209"/>
      <c r="AG337" s="209" t="s">
        <v>138</v>
      </c>
      <c r="AH337" s="209">
        <v>0</v>
      </c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</row>
    <row r="338" spans="1:60" outlineLevel="1" x14ac:dyDescent="0.2">
      <c r="A338" s="216"/>
      <c r="B338" s="217"/>
      <c r="C338" s="249"/>
      <c r="D338" s="238"/>
      <c r="E338" s="238"/>
      <c r="F338" s="238"/>
      <c r="G338" s="238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09"/>
      <c r="Z338" s="209"/>
      <c r="AA338" s="209"/>
      <c r="AB338" s="209"/>
      <c r="AC338" s="209"/>
      <c r="AD338" s="209"/>
      <c r="AE338" s="209"/>
      <c r="AF338" s="209"/>
      <c r="AG338" s="209" t="s">
        <v>153</v>
      </c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</row>
    <row r="339" spans="1:60" outlineLevel="1" x14ac:dyDescent="0.2">
      <c r="A339" s="230">
        <v>60</v>
      </c>
      <c r="B339" s="231" t="s">
        <v>434</v>
      </c>
      <c r="C339" s="247" t="s">
        <v>435</v>
      </c>
      <c r="D339" s="232" t="s">
        <v>336</v>
      </c>
      <c r="E339" s="233">
        <v>4.7110900000000004</v>
      </c>
      <c r="F339" s="234"/>
      <c r="G339" s="235">
        <f>ROUND(E339*F339,2)</f>
        <v>0</v>
      </c>
      <c r="H339" s="234"/>
      <c r="I339" s="235">
        <f>ROUND(E339*H339,2)</f>
        <v>0</v>
      </c>
      <c r="J339" s="234"/>
      <c r="K339" s="235">
        <f>ROUND(E339*J339,2)</f>
        <v>0</v>
      </c>
      <c r="L339" s="235">
        <v>21</v>
      </c>
      <c r="M339" s="235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5" t="s">
        <v>263</v>
      </c>
      <c r="S339" s="235" t="s">
        <v>178</v>
      </c>
      <c r="T339" s="236" t="s">
        <v>179</v>
      </c>
      <c r="U339" s="219">
        <v>0.94199999999999995</v>
      </c>
      <c r="V339" s="219">
        <f>ROUND(E339*U339,2)</f>
        <v>4.4400000000000004</v>
      </c>
      <c r="W339" s="219"/>
      <c r="X339" s="219" t="s">
        <v>420</v>
      </c>
      <c r="Y339" s="209"/>
      <c r="Z339" s="209"/>
      <c r="AA339" s="209"/>
      <c r="AB339" s="209"/>
      <c r="AC339" s="209"/>
      <c r="AD339" s="209"/>
      <c r="AE339" s="209"/>
      <c r="AF339" s="209"/>
      <c r="AG339" s="209" t="s">
        <v>421</v>
      </c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</row>
    <row r="340" spans="1:60" outlineLevel="1" x14ac:dyDescent="0.2">
      <c r="A340" s="216"/>
      <c r="B340" s="217"/>
      <c r="C340" s="253" t="s">
        <v>436</v>
      </c>
      <c r="D340" s="243"/>
      <c r="E340" s="243"/>
      <c r="F340" s="243"/>
      <c r="G340" s="243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09"/>
      <c r="Z340" s="209"/>
      <c r="AA340" s="209"/>
      <c r="AB340" s="209"/>
      <c r="AC340" s="209"/>
      <c r="AD340" s="209"/>
      <c r="AE340" s="209"/>
      <c r="AF340" s="209"/>
      <c r="AG340" s="209" t="s">
        <v>196</v>
      </c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</row>
    <row r="341" spans="1:60" outlineLevel="1" x14ac:dyDescent="0.2">
      <c r="A341" s="216"/>
      <c r="B341" s="217"/>
      <c r="C341" s="248" t="s">
        <v>422</v>
      </c>
      <c r="D341" s="221"/>
      <c r="E341" s="222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09"/>
      <c r="Z341" s="209"/>
      <c r="AA341" s="209"/>
      <c r="AB341" s="209"/>
      <c r="AC341" s="209"/>
      <c r="AD341" s="209"/>
      <c r="AE341" s="209"/>
      <c r="AF341" s="209"/>
      <c r="AG341" s="209" t="s">
        <v>138</v>
      </c>
      <c r="AH341" s="209">
        <v>0</v>
      </c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</row>
    <row r="342" spans="1:60" outlineLevel="1" x14ac:dyDescent="0.2">
      <c r="A342" s="216"/>
      <c r="B342" s="217"/>
      <c r="C342" s="248" t="s">
        <v>604</v>
      </c>
      <c r="D342" s="221"/>
      <c r="E342" s="222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09"/>
      <c r="Z342" s="209"/>
      <c r="AA342" s="209"/>
      <c r="AB342" s="209"/>
      <c r="AC342" s="209"/>
      <c r="AD342" s="209"/>
      <c r="AE342" s="209"/>
      <c r="AF342" s="209"/>
      <c r="AG342" s="209" t="s">
        <v>138</v>
      </c>
      <c r="AH342" s="209">
        <v>0</v>
      </c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</row>
    <row r="343" spans="1:60" outlineLevel="1" x14ac:dyDescent="0.2">
      <c r="A343" s="216"/>
      <c r="B343" s="217"/>
      <c r="C343" s="248" t="s">
        <v>605</v>
      </c>
      <c r="D343" s="221"/>
      <c r="E343" s="222">
        <v>4.7110900000000004</v>
      </c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09"/>
      <c r="Z343" s="209"/>
      <c r="AA343" s="209"/>
      <c r="AB343" s="209"/>
      <c r="AC343" s="209"/>
      <c r="AD343" s="209"/>
      <c r="AE343" s="209"/>
      <c r="AF343" s="209"/>
      <c r="AG343" s="209" t="s">
        <v>138</v>
      </c>
      <c r="AH343" s="209">
        <v>0</v>
      </c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</row>
    <row r="344" spans="1:60" outlineLevel="1" x14ac:dyDescent="0.2">
      <c r="A344" s="216"/>
      <c r="B344" s="217"/>
      <c r="C344" s="249"/>
      <c r="D344" s="238"/>
      <c r="E344" s="238"/>
      <c r="F344" s="238"/>
      <c r="G344" s="238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09"/>
      <c r="Z344" s="209"/>
      <c r="AA344" s="209"/>
      <c r="AB344" s="209"/>
      <c r="AC344" s="209"/>
      <c r="AD344" s="209"/>
      <c r="AE344" s="209"/>
      <c r="AF344" s="209"/>
      <c r="AG344" s="209" t="s">
        <v>153</v>
      </c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</row>
    <row r="345" spans="1:60" ht="22.5" outlineLevel="1" x14ac:dyDescent="0.2">
      <c r="A345" s="230">
        <v>61</v>
      </c>
      <c r="B345" s="231" t="s">
        <v>437</v>
      </c>
      <c r="C345" s="247" t="s">
        <v>438</v>
      </c>
      <c r="D345" s="232" t="s">
        <v>336</v>
      </c>
      <c r="E345" s="233">
        <v>9.4221800000000009</v>
      </c>
      <c r="F345" s="234"/>
      <c r="G345" s="235">
        <f>ROUND(E345*F345,2)</f>
        <v>0</v>
      </c>
      <c r="H345" s="234"/>
      <c r="I345" s="235">
        <f>ROUND(E345*H345,2)</f>
        <v>0</v>
      </c>
      <c r="J345" s="234"/>
      <c r="K345" s="235">
        <f>ROUND(E345*J345,2)</f>
        <v>0</v>
      </c>
      <c r="L345" s="235">
        <v>21</v>
      </c>
      <c r="M345" s="235">
        <f>G345*(1+L345/100)</f>
        <v>0</v>
      </c>
      <c r="N345" s="235">
        <v>0</v>
      </c>
      <c r="O345" s="235">
        <f>ROUND(E345*N345,2)</f>
        <v>0</v>
      </c>
      <c r="P345" s="235">
        <v>0</v>
      </c>
      <c r="Q345" s="235">
        <f>ROUND(E345*P345,2)</f>
        <v>0</v>
      </c>
      <c r="R345" s="235" t="s">
        <v>263</v>
      </c>
      <c r="S345" s="235" t="s">
        <v>178</v>
      </c>
      <c r="T345" s="236" t="s">
        <v>179</v>
      </c>
      <c r="U345" s="219">
        <v>0.105</v>
      </c>
      <c r="V345" s="219">
        <f>ROUND(E345*U345,2)</f>
        <v>0.99</v>
      </c>
      <c r="W345" s="219"/>
      <c r="X345" s="219" t="s">
        <v>420</v>
      </c>
      <c r="Y345" s="209"/>
      <c r="Z345" s="209"/>
      <c r="AA345" s="209"/>
      <c r="AB345" s="209"/>
      <c r="AC345" s="209"/>
      <c r="AD345" s="209"/>
      <c r="AE345" s="209"/>
      <c r="AF345" s="209"/>
      <c r="AG345" s="209" t="s">
        <v>421</v>
      </c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</row>
    <row r="346" spans="1:60" outlineLevel="1" x14ac:dyDescent="0.2">
      <c r="A346" s="216"/>
      <c r="B346" s="217"/>
      <c r="C346" s="248" t="s">
        <v>422</v>
      </c>
      <c r="D346" s="221"/>
      <c r="E346" s="222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09"/>
      <c r="Z346" s="209"/>
      <c r="AA346" s="209"/>
      <c r="AB346" s="209"/>
      <c r="AC346" s="209"/>
      <c r="AD346" s="209"/>
      <c r="AE346" s="209"/>
      <c r="AF346" s="209"/>
      <c r="AG346" s="209" t="s">
        <v>138</v>
      </c>
      <c r="AH346" s="209">
        <v>0</v>
      </c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</row>
    <row r="347" spans="1:60" outlineLevel="1" x14ac:dyDescent="0.2">
      <c r="A347" s="216"/>
      <c r="B347" s="217"/>
      <c r="C347" s="248" t="s">
        <v>604</v>
      </c>
      <c r="D347" s="221"/>
      <c r="E347" s="222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09"/>
      <c r="Z347" s="209"/>
      <c r="AA347" s="209"/>
      <c r="AB347" s="209"/>
      <c r="AC347" s="209"/>
      <c r="AD347" s="209"/>
      <c r="AE347" s="209"/>
      <c r="AF347" s="209"/>
      <c r="AG347" s="209" t="s">
        <v>138</v>
      </c>
      <c r="AH347" s="209">
        <v>0</v>
      </c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</row>
    <row r="348" spans="1:60" outlineLevel="1" x14ac:dyDescent="0.2">
      <c r="A348" s="216"/>
      <c r="B348" s="217"/>
      <c r="C348" s="248" t="s">
        <v>607</v>
      </c>
      <c r="D348" s="221"/>
      <c r="E348" s="222">
        <v>9.4221800000000009</v>
      </c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09"/>
      <c r="Z348" s="209"/>
      <c r="AA348" s="209"/>
      <c r="AB348" s="209"/>
      <c r="AC348" s="209"/>
      <c r="AD348" s="209"/>
      <c r="AE348" s="209"/>
      <c r="AF348" s="209"/>
      <c r="AG348" s="209" t="s">
        <v>138</v>
      </c>
      <c r="AH348" s="209">
        <v>0</v>
      </c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</row>
    <row r="349" spans="1:60" outlineLevel="1" x14ac:dyDescent="0.2">
      <c r="A349" s="216"/>
      <c r="B349" s="217"/>
      <c r="C349" s="249"/>
      <c r="D349" s="238"/>
      <c r="E349" s="238"/>
      <c r="F349" s="238"/>
      <c r="G349" s="238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09"/>
      <c r="Z349" s="209"/>
      <c r="AA349" s="209"/>
      <c r="AB349" s="209"/>
      <c r="AC349" s="209"/>
      <c r="AD349" s="209"/>
      <c r="AE349" s="209"/>
      <c r="AF349" s="209"/>
      <c r="AG349" s="209" t="s">
        <v>153</v>
      </c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</row>
    <row r="350" spans="1:60" outlineLevel="1" x14ac:dyDescent="0.2">
      <c r="A350" s="230">
        <v>62</v>
      </c>
      <c r="B350" s="231" t="s">
        <v>440</v>
      </c>
      <c r="C350" s="247" t="s">
        <v>441</v>
      </c>
      <c r="D350" s="232" t="s">
        <v>336</v>
      </c>
      <c r="E350" s="233">
        <v>4.7110900000000004</v>
      </c>
      <c r="F350" s="234"/>
      <c r="G350" s="235">
        <f>ROUND(E350*F350,2)</f>
        <v>0</v>
      </c>
      <c r="H350" s="234"/>
      <c r="I350" s="235">
        <f>ROUND(E350*H350,2)</f>
        <v>0</v>
      </c>
      <c r="J350" s="234"/>
      <c r="K350" s="235">
        <f>ROUND(E350*J350,2)</f>
        <v>0</v>
      </c>
      <c r="L350" s="235">
        <v>21</v>
      </c>
      <c r="M350" s="235">
        <f>G350*(1+L350/100)</f>
        <v>0</v>
      </c>
      <c r="N350" s="235">
        <v>0</v>
      </c>
      <c r="O350" s="235">
        <f>ROUND(E350*N350,2)</f>
        <v>0</v>
      </c>
      <c r="P350" s="235">
        <v>0</v>
      </c>
      <c r="Q350" s="235">
        <f>ROUND(E350*P350,2)</f>
        <v>0</v>
      </c>
      <c r="R350" s="235"/>
      <c r="S350" s="235" t="s">
        <v>133</v>
      </c>
      <c r="T350" s="236" t="s">
        <v>134</v>
      </c>
      <c r="U350" s="219">
        <v>0</v>
      </c>
      <c r="V350" s="219">
        <f>ROUND(E350*U350,2)</f>
        <v>0</v>
      </c>
      <c r="W350" s="219"/>
      <c r="X350" s="219" t="s">
        <v>420</v>
      </c>
      <c r="Y350" s="209"/>
      <c r="Z350" s="209"/>
      <c r="AA350" s="209"/>
      <c r="AB350" s="209"/>
      <c r="AC350" s="209"/>
      <c r="AD350" s="209"/>
      <c r="AE350" s="209"/>
      <c r="AF350" s="209"/>
      <c r="AG350" s="209" t="s">
        <v>421</v>
      </c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</row>
    <row r="351" spans="1:60" outlineLevel="1" x14ac:dyDescent="0.2">
      <c r="A351" s="216"/>
      <c r="B351" s="217"/>
      <c r="C351" s="248" t="s">
        <v>422</v>
      </c>
      <c r="D351" s="221"/>
      <c r="E351" s="222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09"/>
      <c r="Z351" s="209"/>
      <c r="AA351" s="209"/>
      <c r="AB351" s="209"/>
      <c r="AC351" s="209"/>
      <c r="AD351" s="209"/>
      <c r="AE351" s="209"/>
      <c r="AF351" s="209"/>
      <c r="AG351" s="209" t="s">
        <v>138</v>
      </c>
      <c r="AH351" s="209">
        <v>0</v>
      </c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</row>
    <row r="352" spans="1:60" outlineLevel="1" x14ac:dyDescent="0.2">
      <c r="A352" s="216"/>
      <c r="B352" s="217"/>
      <c r="C352" s="248" t="s">
        <v>604</v>
      </c>
      <c r="D352" s="221"/>
      <c r="E352" s="222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09"/>
      <c r="Z352" s="209"/>
      <c r="AA352" s="209"/>
      <c r="AB352" s="209"/>
      <c r="AC352" s="209"/>
      <c r="AD352" s="209"/>
      <c r="AE352" s="209"/>
      <c r="AF352" s="209"/>
      <c r="AG352" s="209" t="s">
        <v>138</v>
      </c>
      <c r="AH352" s="209">
        <v>0</v>
      </c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</row>
    <row r="353" spans="1:60" outlineLevel="1" x14ac:dyDescent="0.2">
      <c r="A353" s="216"/>
      <c r="B353" s="217"/>
      <c r="C353" s="248" t="s">
        <v>605</v>
      </c>
      <c r="D353" s="221"/>
      <c r="E353" s="222">
        <v>4.7110900000000004</v>
      </c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09"/>
      <c r="Z353" s="209"/>
      <c r="AA353" s="209"/>
      <c r="AB353" s="209"/>
      <c r="AC353" s="209"/>
      <c r="AD353" s="209"/>
      <c r="AE353" s="209"/>
      <c r="AF353" s="209"/>
      <c r="AG353" s="209" t="s">
        <v>138</v>
      </c>
      <c r="AH353" s="209">
        <v>0</v>
      </c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</row>
    <row r="354" spans="1:60" outlineLevel="1" x14ac:dyDescent="0.2">
      <c r="A354" s="216"/>
      <c r="B354" s="217"/>
      <c r="C354" s="249"/>
      <c r="D354" s="238"/>
      <c r="E354" s="238"/>
      <c r="F354" s="238"/>
      <c r="G354" s="238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09"/>
      <c r="Z354" s="209"/>
      <c r="AA354" s="209"/>
      <c r="AB354" s="209"/>
      <c r="AC354" s="209"/>
      <c r="AD354" s="209"/>
      <c r="AE354" s="209"/>
      <c r="AF354" s="209"/>
      <c r="AG354" s="209" t="s">
        <v>153</v>
      </c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</row>
    <row r="355" spans="1:60" x14ac:dyDescent="0.2">
      <c r="A355" s="224" t="s">
        <v>130</v>
      </c>
      <c r="B355" s="225" t="s">
        <v>102</v>
      </c>
      <c r="C355" s="246" t="s">
        <v>28</v>
      </c>
      <c r="D355" s="226"/>
      <c r="E355" s="227"/>
      <c r="F355" s="228"/>
      <c r="G355" s="228">
        <f>SUMIF(AG356:AG357,"&lt;&gt;NOR",G356:G357)</f>
        <v>0</v>
      </c>
      <c r="H355" s="228"/>
      <c r="I355" s="228">
        <f>SUM(I356:I357)</f>
        <v>0</v>
      </c>
      <c r="J355" s="228"/>
      <c r="K355" s="228">
        <f>SUM(K356:K357)</f>
        <v>0</v>
      </c>
      <c r="L355" s="228"/>
      <c r="M355" s="228">
        <f>SUM(M356:M357)</f>
        <v>0</v>
      </c>
      <c r="N355" s="228"/>
      <c r="O355" s="228">
        <f>SUM(O356:O357)</f>
        <v>0</v>
      </c>
      <c r="P355" s="228"/>
      <c r="Q355" s="228">
        <f>SUM(Q356:Q357)</f>
        <v>0</v>
      </c>
      <c r="R355" s="228"/>
      <c r="S355" s="228"/>
      <c r="T355" s="229"/>
      <c r="U355" s="223"/>
      <c r="V355" s="223">
        <f>SUM(V356:V357)</f>
        <v>0</v>
      </c>
      <c r="W355" s="223"/>
      <c r="X355" s="223"/>
      <c r="AG355" t="s">
        <v>131</v>
      </c>
    </row>
    <row r="356" spans="1:60" outlineLevel="1" x14ac:dyDescent="0.2">
      <c r="A356" s="230">
        <v>63</v>
      </c>
      <c r="B356" s="231" t="s">
        <v>442</v>
      </c>
      <c r="C356" s="247" t="s">
        <v>443</v>
      </c>
      <c r="D356" s="232" t="s">
        <v>0</v>
      </c>
      <c r="E356" s="233">
        <v>2</v>
      </c>
      <c r="F356" s="234"/>
      <c r="G356" s="235">
        <f>ROUND(E356*F356,2)</f>
        <v>0</v>
      </c>
      <c r="H356" s="234"/>
      <c r="I356" s="235">
        <f>ROUND(E356*H356,2)</f>
        <v>0</v>
      </c>
      <c r="J356" s="234"/>
      <c r="K356" s="235">
        <f>ROUND(E356*J356,2)</f>
        <v>0</v>
      </c>
      <c r="L356" s="235">
        <v>21</v>
      </c>
      <c r="M356" s="235">
        <f>G356*(1+L356/100)</f>
        <v>0</v>
      </c>
      <c r="N356" s="235">
        <v>0</v>
      </c>
      <c r="O356" s="235">
        <f>ROUND(E356*N356,2)</f>
        <v>0</v>
      </c>
      <c r="P356" s="235">
        <v>0</v>
      </c>
      <c r="Q356" s="235">
        <f>ROUND(E356*P356,2)</f>
        <v>0</v>
      </c>
      <c r="R356" s="235"/>
      <c r="S356" s="235" t="s">
        <v>133</v>
      </c>
      <c r="T356" s="236" t="s">
        <v>134</v>
      </c>
      <c r="U356" s="219">
        <v>0</v>
      </c>
      <c r="V356" s="219">
        <f>ROUND(E356*U356,2)</f>
        <v>0</v>
      </c>
      <c r="W356" s="219"/>
      <c r="X356" s="219" t="s">
        <v>444</v>
      </c>
      <c r="Y356" s="209"/>
      <c r="Z356" s="209"/>
      <c r="AA356" s="209"/>
      <c r="AB356" s="209"/>
      <c r="AC356" s="209"/>
      <c r="AD356" s="209"/>
      <c r="AE356" s="209"/>
      <c r="AF356" s="209"/>
      <c r="AG356" s="209" t="s">
        <v>445</v>
      </c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</row>
    <row r="357" spans="1:60" outlineLevel="1" x14ac:dyDescent="0.2">
      <c r="A357" s="216"/>
      <c r="B357" s="217"/>
      <c r="C357" s="254"/>
      <c r="D357" s="244"/>
      <c r="E357" s="244"/>
      <c r="F357" s="244"/>
      <c r="G357" s="244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09"/>
      <c r="Z357" s="209"/>
      <c r="AA357" s="209"/>
      <c r="AB357" s="209"/>
      <c r="AC357" s="209"/>
      <c r="AD357" s="209"/>
      <c r="AE357" s="209"/>
      <c r="AF357" s="209"/>
      <c r="AG357" s="209" t="s">
        <v>153</v>
      </c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</row>
    <row r="358" spans="1:60" x14ac:dyDescent="0.2">
      <c r="A358" s="3"/>
      <c r="B358" s="4"/>
      <c r="C358" s="256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AE358">
        <v>15</v>
      </c>
      <c r="AF358">
        <v>21</v>
      </c>
      <c r="AG358" t="s">
        <v>117</v>
      </c>
    </row>
    <row r="359" spans="1:60" x14ac:dyDescent="0.2">
      <c r="A359" s="212"/>
      <c r="B359" s="213" t="s">
        <v>29</v>
      </c>
      <c r="C359" s="257"/>
      <c r="D359" s="214"/>
      <c r="E359" s="215"/>
      <c r="F359" s="215"/>
      <c r="G359" s="245">
        <f>G8+G26+G43+G55+G63+G124+G160+G185+G247+G254+G275+G285+G302+G314+G322+G355</f>
        <v>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AE359">
        <f>SUMIF(L7:L357,AE358,G7:G357)</f>
        <v>0</v>
      </c>
      <c r="AF359">
        <f>SUMIF(L7:L357,AF358,G7:G357)</f>
        <v>0</v>
      </c>
      <c r="AG359" t="s">
        <v>446</v>
      </c>
    </row>
    <row r="360" spans="1:60" x14ac:dyDescent="0.2">
      <c r="C360" s="258"/>
      <c r="D360" s="10"/>
      <c r="AG360" t="s">
        <v>447</v>
      </c>
    </row>
    <row r="361" spans="1:60" x14ac:dyDescent="0.2">
      <c r="D361" s="10"/>
    </row>
    <row r="362" spans="1:60" x14ac:dyDescent="0.2">
      <c r="D362" s="10"/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92">
    <mergeCell ref="C354:G354"/>
    <mergeCell ref="C357:G357"/>
    <mergeCell ref="C329:G329"/>
    <mergeCell ref="C333:G333"/>
    <mergeCell ref="C338:G338"/>
    <mergeCell ref="C340:G340"/>
    <mergeCell ref="C344:G344"/>
    <mergeCell ref="C349:G349"/>
    <mergeCell ref="C301:G301"/>
    <mergeCell ref="C307:G307"/>
    <mergeCell ref="C309:G309"/>
    <mergeCell ref="C313:G313"/>
    <mergeCell ref="C321:G321"/>
    <mergeCell ref="C327:G327"/>
    <mergeCell ref="C289:G289"/>
    <mergeCell ref="C291:G291"/>
    <mergeCell ref="C293:G293"/>
    <mergeCell ref="C295:G295"/>
    <mergeCell ref="C297:G297"/>
    <mergeCell ref="C299:G299"/>
    <mergeCell ref="C274:G274"/>
    <mergeCell ref="C278:G278"/>
    <mergeCell ref="C281:G281"/>
    <mergeCell ref="C283:G283"/>
    <mergeCell ref="C284:G284"/>
    <mergeCell ref="C287:G287"/>
    <mergeCell ref="C249:G249"/>
    <mergeCell ref="C253:G253"/>
    <mergeCell ref="C263:G263"/>
    <mergeCell ref="C267:G267"/>
    <mergeCell ref="C271:G271"/>
    <mergeCell ref="C273:G273"/>
    <mergeCell ref="C220:G220"/>
    <mergeCell ref="C224:G224"/>
    <mergeCell ref="C231:G231"/>
    <mergeCell ref="C235:G235"/>
    <mergeCell ref="C244:G244"/>
    <mergeCell ref="C246:G246"/>
    <mergeCell ref="C201:G201"/>
    <mergeCell ref="C205:G205"/>
    <mergeCell ref="C207:G207"/>
    <mergeCell ref="C208:G208"/>
    <mergeCell ref="C212:G212"/>
    <mergeCell ref="C214:G214"/>
    <mergeCell ref="C182:G182"/>
    <mergeCell ref="C184:G184"/>
    <mergeCell ref="C187:G187"/>
    <mergeCell ref="C191:G191"/>
    <mergeCell ref="C198:G198"/>
    <mergeCell ref="C200:G200"/>
    <mergeCell ref="C154:G154"/>
    <mergeCell ref="C159:G159"/>
    <mergeCell ref="C165:G165"/>
    <mergeCell ref="C170:G170"/>
    <mergeCell ref="C174:G174"/>
    <mergeCell ref="C179:G179"/>
    <mergeCell ref="C126:G126"/>
    <mergeCell ref="C130:G130"/>
    <mergeCell ref="C135:G135"/>
    <mergeCell ref="C140:G140"/>
    <mergeCell ref="C144:G144"/>
    <mergeCell ref="C149:G149"/>
    <mergeCell ref="C96:G96"/>
    <mergeCell ref="C97:G97"/>
    <mergeCell ref="C103:G103"/>
    <mergeCell ref="C112:G112"/>
    <mergeCell ref="C119:G119"/>
    <mergeCell ref="C123:G123"/>
    <mergeCell ref="C80:G80"/>
    <mergeCell ref="C84:G84"/>
    <mergeCell ref="C86:G86"/>
    <mergeCell ref="C87:G87"/>
    <mergeCell ref="C88:G88"/>
    <mergeCell ref="C94:G94"/>
    <mergeCell ref="C65:G65"/>
    <mergeCell ref="C66:G66"/>
    <mergeCell ref="C69:G69"/>
    <mergeCell ref="C71:G71"/>
    <mergeCell ref="C74:G74"/>
    <mergeCell ref="C76:G76"/>
    <mergeCell ref="C35:G35"/>
    <mergeCell ref="C37:G37"/>
    <mergeCell ref="C42:G42"/>
    <mergeCell ref="C45:G45"/>
    <mergeCell ref="C54:G54"/>
    <mergeCell ref="C62:G62"/>
    <mergeCell ref="A1:G1"/>
    <mergeCell ref="C2:G2"/>
    <mergeCell ref="C3:G3"/>
    <mergeCell ref="C4:G4"/>
    <mergeCell ref="C25:G25"/>
    <mergeCell ref="C28:G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4" t="s">
        <v>104</v>
      </c>
      <c r="B1" s="194"/>
      <c r="C1" s="194"/>
      <c r="D1" s="194"/>
      <c r="E1" s="194"/>
      <c r="F1" s="194"/>
      <c r="G1" s="194"/>
      <c r="AG1" t="s">
        <v>105</v>
      </c>
    </row>
    <row r="2" spans="1:60" ht="24.95" customHeight="1" x14ac:dyDescent="0.2">
      <c r="A2" s="195" t="s">
        <v>7</v>
      </c>
      <c r="B2" s="49" t="s">
        <v>41</v>
      </c>
      <c r="C2" s="198" t="s">
        <v>42</v>
      </c>
      <c r="D2" s="196"/>
      <c r="E2" s="196"/>
      <c r="F2" s="196"/>
      <c r="G2" s="197"/>
      <c r="AG2" t="s">
        <v>106</v>
      </c>
    </row>
    <row r="3" spans="1:60" ht="24.95" customHeight="1" x14ac:dyDescent="0.2">
      <c r="A3" s="195" t="s">
        <v>8</v>
      </c>
      <c r="B3" s="49" t="s">
        <v>53</v>
      </c>
      <c r="C3" s="198" t="s">
        <v>54</v>
      </c>
      <c r="D3" s="196"/>
      <c r="E3" s="196"/>
      <c r="F3" s="196"/>
      <c r="G3" s="197"/>
      <c r="AC3" s="174" t="s">
        <v>106</v>
      </c>
      <c r="AG3" t="s">
        <v>107</v>
      </c>
    </row>
    <row r="4" spans="1:60" ht="24.95" customHeight="1" x14ac:dyDescent="0.2">
      <c r="A4" s="199" t="s">
        <v>9</v>
      </c>
      <c r="B4" s="200" t="s">
        <v>53</v>
      </c>
      <c r="C4" s="201" t="s">
        <v>54</v>
      </c>
      <c r="D4" s="202"/>
      <c r="E4" s="202"/>
      <c r="F4" s="202"/>
      <c r="G4" s="203"/>
      <c r="AG4" t="s">
        <v>108</v>
      </c>
    </row>
    <row r="5" spans="1:60" x14ac:dyDescent="0.2">
      <c r="D5" s="10"/>
    </row>
    <row r="6" spans="1:60" ht="38.25" x14ac:dyDescent="0.2">
      <c r="A6" s="205" t="s">
        <v>109</v>
      </c>
      <c r="B6" s="207" t="s">
        <v>110</v>
      </c>
      <c r="C6" s="207" t="s">
        <v>111</v>
      </c>
      <c r="D6" s="206" t="s">
        <v>112</v>
      </c>
      <c r="E6" s="205" t="s">
        <v>113</v>
      </c>
      <c r="F6" s="204" t="s">
        <v>114</v>
      </c>
      <c r="G6" s="205" t="s">
        <v>29</v>
      </c>
      <c r="H6" s="208" t="s">
        <v>30</v>
      </c>
      <c r="I6" s="208" t="s">
        <v>115</v>
      </c>
      <c r="J6" s="208" t="s">
        <v>31</v>
      </c>
      <c r="K6" s="208" t="s">
        <v>116</v>
      </c>
      <c r="L6" s="208" t="s">
        <v>117</v>
      </c>
      <c r="M6" s="208" t="s">
        <v>118</v>
      </c>
      <c r="N6" s="208" t="s">
        <v>119</v>
      </c>
      <c r="O6" s="208" t="s">
        <v>120</v>
      </c>
      <c r="P6" s="208" t="s">
        <v>121</v>
      </c>
      <c r="Q6" s="208" t="s">
        <v>122</v>
      </c>
      <c r="R6" s="208" t="s">
        <v>123</v>
      </c>
      <c r="S6" s="208" t="s">
        <v>124</v>
      </c>
      <c r="T6" s="208" t="s">
        <v>125</v>
      </c>
      <c r="U6" s="208" t="s">
        <v>126</v>
      </c>
      <c r="V6" s="208" t="s">
        <v>127</v>
      </c>
      <c r="W6" s="208" t="s">
        <v>128</v>
      </c>
      <c r="X6" s="208" t="s">
        <v>129</v>
      </c>
    </row>
    <row r="7" spans="1:60" hidden="1" x14ac:dyDescent="0.2">
      <c r="A7" s="3"/>
      <c r="B7" s="4"/>
      <c r="C7" s="4"/>
      <c r="D7" s="6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</row>
    <row r="8" spans="1:60" x14ac:dyDescent="0.2">
      <c r="A8" s="224" t="s">
        <v>130</v>
      </c>
      <c r="B8" s="225" t="s">
        <v>81</v>
      </c>
      <c r="C8" s="246" t="s">
        <v>82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0</v>
      </c>
      <c r="J8" s="228"/>
      <c r="K8" s="228">
        <f>SUM(K9:K21)</f>
        <v>0</v>
      </c>
      <c r="L8" s="228"/>
      <c r="M8" s="228">
        <f>SUM(M9:M21)</f>
        <v>0</v>
      </c>
      <c r="N8" s="228"/>
      <c r="O8" s="228">
        <f>SUM(O9:O21)</f>
        <v>224.85000000000002</v>
      </c>
      <c r="P8" s="228"/>
      <c r="Q8" s="228">
        <f>SUM(Q9:Q21)</f>
        <v>0</v>
      </c>
      <c r="R8" s="228"/>
      <c r="S8" s="228"/>
      <c r="T8" s="229"/>
      <c r="U8" s="223"/>
      <c r="V8" s="223">
        <f>SUM(V9:V21)</f>
        <v>3.76</v>
      </c>
      <c r="W8" s="223"/>
      <c r="X8" s="223"/>
      <c r="AG8" t="s">
        <v>131</v>
      </c>
    </row>
    <row r="9" spans="1:60" outlineLevel="1" x14ac:dyDescent="0.2">
      <c r="A9" s="230">
        <v>1</v>
      </c>
      <c r="B9" s="231" t="s">
        <v>608</v>
      </c>
      <c r="C9" s="247" t="s">
        <v>609</v>
      </c>
      <c r="D9" s="232" t="s">
        <v>336</v>
      </c>
      <c r="E9" s="233">
        <v>2.16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5" t="s">
        <v>571</v>
      </c>
      <c r="S9" s="235" t="s">
        <v>178</v>
      </c>
      <c r="T9" s="236" t="s">
        <v>134</v>
      </c>
      <c r="U9" s="219">
        <v>1.74</v>
      </c>
      <c r="V9" s="219">
        <f>ROUND(E9*U9,2)</f>
        <v>3.76</v>
      </c>
      <c r="W9" s="219"/>
      <c r="X9" s="219" t="s">
        <v>135</v>
      </c>
      <c r="Y9" s="209"/>
      <c r="Z9" s="209"/>
      <c r="AA9" s="209"/>
      <c r="AB9" s="209"/>
      <c r="AC9" s="209"/>
      <c r="AD9" s="209"/>
      <c r="AE9" s="209"/>
      <c r="AF9" s="209"/>
      <c r="AG9" s="209" t="s">
        <v>136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 x14ac:dyDescent="0.2">
      <c r="A10" s="216"/>
      <c r="B10" s="217"/>
      <c r="C10" s="250" t="s">
        <v>347</v>
      </c>
      <c r="D10" s="240"/>
      <c r="E10" s="240"/>
      <c r="F10" s="240"/>
      <c r="G10" s="240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09"/>
      <c r="Z10" s="209"/>
      <c r="AA10" s="209"/>
      <c r="AB10" s="209"/>
      <c r="AC10" s="209"/>
      <c r="AD10" s="209"/>
      <c r="AE10" s="209"/>
      <c r="AF10" s="209"/>
      <c r="AG10" s="209" t="s">
        <v>181</v>
      </c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 x14ac:dyDescent="0.2">
      <c r="A11" s="216"/>
      <c r="B11" s="217"/>
      <c r="C11" s="249"/>
      <c r="D11" s="238"/>
      <c r="E11" s="238"/>
      <c r="F11" s="238"/>
      <c r="G11" s="238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09"/>
      <c r="Z11" s="209"/>
      <c r="AA11" s="209"/>
      <c r="AB11" s="209"/>
      <c r="AC11" s="209"/>
      <c r="AD11" s="209"/>
      <c r="AE11" s="209"/>
      <c r="AF11" s="209"/>
      <c r="AG11" s="209" t="s">
        <v>153</v>
      </c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30">
        <v>2</v>
      </c>
      <c r="B12" s="231" t="s">
        <v>610</v>
      </c>
      <c r="C12" s="247" t="s">
        <v>611</v>
      </c>
      <c r="D12" s="232" t="s">
        <v>156</v>
      </c>
      <c r="E12" s="233">
        <v>250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35">
        <v>0.09</v>
      </c>
      <c r="O12" s="235">
        <f>ROUND(E12*N12,2)</f>
        <v>22.5</v>
      </c>
      <c r="P12" s="235">
        <v>0</v>
      </c>
      <c r="Q12" s="235">
        <f>ROUND(E12*P12,2)</f>
        <v>0</v>
      </c>
      <c r="R12" s="235"/>
      <c r="S12" s="235" t="s">
        <v>133</v>
      </c>
      <c r="T12" s="236" t="s">
        <v>134</v>
      </c>
      <c r="U12" s="219">
        <v>0</v>
      </c>
      <c r="V12" s="219">
        <f>ROUND(E12*U12,2)</f>
        <v>0</v>
      </c>
      <c r="W12" s="219"/>
      <c r="X12" s="219" t="s">
        <v>135</v>
      </c>
      <c r="Y12" s="209"/>
      <c r="Z12" s="209"/>
      <c r="AA12" s="209"/>
      <c r="AB12" s="209"/>
      <c r="AC12" s="209"/>
      <c r="AD12" s="209"/>
      <c r="AE12" s="209"/>
      <c r="AF12" s="209"/>
      <c r="AG12" s="209" t="s">
        <v>612</v>
      </c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6"/>
      <c r="B13" s="217"/>
      <c r="C13" s="254"/>
      <c r="D13" s="244"/>
      <c r="E13" s="244"/>
      <c r="F13" s="244"/>
      <c r="G13" s="244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09"/>
      <c r="Z13" s="209"/>
      <c r="AA13" s="209"/>
      <c r="AB13" s="209"/>
      <c r="AC13" s="209"/>
      <c r="AD13" s="209"/>
      <c r="AE13" s="209"/>
      <c r="AF13" s="209"/>
      <c r="AG13" s="209" t="s">
        <v>153</v>
      </c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30">
        <v>3</v>
      </c>
      <c r="B14" s="231" t="s">
        <v>613</v>
      </c>
      <c r="C14" s="247" t="s">
        <v>614</v>
      </c>
      <c r="D14" s="232" t="s">
        <v>156</v>
      </c>
      <c r="E14" s="233">
        <v>168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35">
        <v>5.0000000000000001E-3</v>
      </c>
      <c r="O14" s="235">
        <f>ROUND(E14*N14,2)</f>
        <v>0.84</v>
      </c>
      <c r="P14" s="235">
        <v>0</v>
      </c>
      <c r="Q14" s="235">
        <f>ROUND(E14*P14,2)</f>
        <v>0</v>
      </c>
      <c r="R14" s="235"/>
      <c r="S14" s="235" t="s">
        <v>133</v>
      </c>
      <c r="T14" s="236" t="s">
        <v>134</v>
      </c>
      <c r="U14" s="219">
        <v>0</v>
      </c>
      <c r="V14" s="219">
        <f>ROUND(E14*U14,2)</f>
        <v>0</v>
      </c>
      <c r="W14" s="219"/>
      <c r="X14" s="219" t="s">
        <v>135</v>
      </c>
      <c r="Y14" s="209"/>
      <c r="Z14" s="209"/>
      <c r="AA14" s="209"/>
      <c r="AB14" s="209"/>
      <c r="AC14" s="209"/>
      <c r="AD14" s="209"/>
      <c r="AE14" s="209"/>
      <c r="AF14" s="209"/>
      <c r="AG14" s="209" t="s">
        <v>612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6"/>
      <c r="B15" s="217"/>
      <c r="C15" s="254"/>
      <c r="D15" s="244"/>
      <c r="E15" s="244"/>
      <c r="F15" s="244"/>
      <c r="G15" s="244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09"/>
      <c r="Z15" s="209"/>
      <c r="AA15" s="209"/>
      <c r="AB15" s="209"/>
      <c r="AC15" s="209"/>
      <c r="AD15" s="209"/>
      <c r="AE15" s="209"/>
      <c r="AF15" s="209"/>
      <c r="AG15" s="209" t="s">
        <v>153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30">
        <v>4</v>
      </c>
      <c r="B16" s="231" t="s">
        <v>615</v>
      </c>
      <c r="C16" s="247" t="s">
        <v>616</v>
      </c>
      <c r="D16" s="232" t="s">
        <v>336</v>
      </c>
      <c r="E16" s="233">
        <v>0.76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35">
        <v>0.76</v>
      </c>
      <c r="O16" s="235">
        <f>ROUND(E16*N16,2)</f>
        <v>0.57999999999999996</v>
      </c>
      <c r="P16" s="235">
        <v>0</v>
      </c>
      <c r="Q16" s="235">
        <f>ROUND(E16*P16,2)</f>
        <v>0</v>
      </c>
      <c r="R16" s="235"/>
      <c r="S16" s="235" t="s">
        <v>133</v>
      </c>
      <c r="T16" s="236" t="s">
        <v>134</v>
      </c>
      <c r="U16" s="219">
        <v>0</v>
      </c>
      <c r="V16" s="219">
        <f>ROUND(E16*U16,2)</f>
        <v>0</v>
      </c>
      <c r="W16" s="219"/>
      <c r="X16" s="219" t="s">
        <v>235</v>
      </c>
      <c r="Y16" s="209"/>
      <c r="Z16" s="209"/>
      <c r="AA16" s="209"/>
      <c r="AB16" s="209"/>
      <c r="AC16" s="209"/>
      <c r="AD16" s="209"/>
      <c r="AE16" s="209"/>
      <c r="AF16" s="209"/>
      <c r="AG16" s="209" t="s">
        <v>617</v>
      </c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6"/>
      <c r="B17" s="217"/>
      <c r="C17" s="254"/>
      <c r="D17" s="244"/>
      <c r="E17" s="244"/>
      <c r="F17" s="244"/>
      <c r="G17" s="244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09"/>
      <c r="Z17" s="209"/>
      <c r="AA17" s="209"/>
      <c r="AB17" s="209"/>
      <c r="AC17" s="209"/>
      <c r="AD17" s="209"/>
      <c r="AE17" s="209"/>
      <c r="AF17" s="209"/>
      <c r="AG17" s="209" t="s">
        <v>153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 x14ac:dyDescent="0.2">
      <c r="A18" s="230">
        <v>5</v>
      </c>
      <c r="B18" s="231" t="s">
        <v>618</v>
      </c>
      <c r="C18" s="247" t="s">
        <v>619</v>
      </c>
      <c r="D18" s="232" t="s">
        <v>156</v>
      </c>
      <c r="E18" s="233">
        <v>82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35">
        <v>0.21299999999999999</v>
      </c>
      <c r="O18" s="235">
        <f>ROUND(E18*N18,2)</f>
        <v>17.47</v>
      </c>
      <c r="P18" s="235">
        <v>0</v>
      </c>
      <c r="Q18" s="235">
        <f>ROUND(E18*P18,2)</f>
        <v>0</v>
      </c>
      <c r="R18" s="235"/>
      <c r="S18" s="235" t="s">
        <v>133</v>
      </c>
      <c r="T18" s="236" t="s">
        <v>134</v>
      </c>
      <c r="U18" s="219">
        <v>0</v>
      </c>
      <c r="V18" s="219">
        <f>ROUND(E18*U18,2)</f>
        <v>0</v>
      </c>
      <c r="W18" s="219"/>
      <c r="X18" s="219" t="s">
        <v>235</v>
      </c>
      <c r="Y18" s="209"/>
      <c r="Z18" s="209"/>
      <c r="AA18" s="209"/>
      <c r="AB18" s="209"/>
      <c r="AC18" s="209"/>
      <c r="AD18" s="209"/>
      <c r="AE18" s="209"/>
      <c r="AF18" s="209"/>
      <c r="AG18" s="209" t="s">
        <v>617</v>
      </c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 x14ac:dyDescent="0.2">
      <c r="A19" s="216"/>
      <c r="B19" s="217"/>
      <c r="C19" s="254"/>
      <c r="D19" s="244"/>
      <c r="E19" s="244"/>
      <c r="F19" s="244"/>
      <c r="G19" s="244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09"/>
      <c r="Z19" s="209"/>
      <c r="AA19" s="209"/>
      <c r="AB19" s="209"/>
      <c r="AC19" s="209"/>
      <c r="AD19" s="209"/>
      <c r="AE19" s="209"/>
      <c r="AF19" s="209"/>
      <c r="AG19" s="209" t="s">
        <v>153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 x14ac:dyDescent="0.2">
      <c r="A20" s="230">
        <v>6</v>
      </c>
      <c r="B20" s="231" t="s">
        <v>620</v>
      </c>
      <c r="C20" s="247" t="s">
        <v>621</v>
      </c>
      <c r="D20" s="232" t="s">
        <v>156</v>
      </c>
      <c r="E20" s="233">
        <v>168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35">
        <v>1.0920000000000001</v>
      </c>
      <c r="O20" s="235">
        <f>ROUND(E20*N20,2)</f>
        <v>183.46</v>
      </c>
      <c r="P20" s="235">
        <v>0</v>
      </c>
      <c r="Q20" s="235">
        <f>ROUND(E20*P20,2)</f>
        <v>0</v>
      </c>
      <c r="R20" s="235"/>
      <c r="S20" s="235" t="s">
        <v>133</v>
      </c>
      <c r="T20" s="236" t="s">
        <v>134</v>
      </c>
      <c r="U20" s="219">
        <v>0</v>
      </c>
      <c r="V20" s="219">
        <f>ROUND(E20*U20,2)</f>
        <v>0</v>
      </c>
      <c r="W20" s="219"/>
      <c r="X20" s="219" t="s">
        <v>235</v>
      </c>
      <c r="Y20" s="209"/>
      <c r="Z20" s="209"/>
      <c r="AA20" s="209"/>
      <c r="AB20" s="209"/>
      <c r="AC20" s="209"/>
      <c r="AD20" s="209"/>
      <c r="AE20" s="209"/>
      <c r="AF20" s="209"/>
      <c r="AG20" s="209" t="s">
        <v>617</v>
      </c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 x14ac:dyDescent="0.2">
      <c r="A21" s="216"/>
      <c r="B21" s="217"/>
      <c r="C21" s="254"/>
      <c r="D21" s="244"/>
      <c r="E21" s="244"/>
      <c r="F21" s="244"/>
      <c r="G21" s="244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09"/>
      <c r="Z21" s="209"/>
      <c r="AA21" s="209"/>
      <c r="AB21" s="209"/>
      <c r="AC21" s="209"/>
      <c r="AD21" s="209"/>
      <c r="AE21" s="209"/>
      <c r="AF21" s="209"/>
      <c r="AG21" s="209" t="s">
        <v>153</v>
      </c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24" t="s">
        <v>130</v>
      </c>
      <c r="B22" s="225" t="s">
        <v>83</v>
      </c>
      <c r="C22" s="246" t="s">
        <v>84</v>
      </c>
      <c r="D22" s="226"/>
      <c r="E22" s="227"/>
      <c r="F22" s="228"/>
      <c r="G22" s="228">
        <f>SUMIF(AG23:AG134,"&lt;&gt;NOR",G23:G134)</f>
        <v>0</v>
      </c>
      <c r="H22" s="228"/>
      <c r="I22" s="228">
        <f>SUM(I23:I134)</f>
        <v>0</v>
      </c>
      <c r="J22" s="228"/>
      <c r="K22" s="228">
        <f>SUM(K23:K134)</f>
        <v>0</v>
      </c>
      <c r="L22" s="228"/>
      <c r="M22" s="228">
        <f>SUM(M23:M134)</f>
        <v>0</v>
      </c>
      <c r="N22" s="228"/>
      <c r="O22" s="228">
        <f>SUM(O23:O134)</f>
        <v>55.259999999999991</v>
      </c>
      <c r="P22" s="228"/>
      <c r="Q22" s="228">
        <f>SUM(Q23:Q134)</f>
        <v>0</v>
      </c>
      <c r="R22" s="228"/>
      <c r="S22" s="228"/>
      <c r="T22" s="229"/>
      <c r="U22" s="223"/>
      <c r="V22" s="223">
        <f>SUM(V23:V134)</f>
        <v>0</v>
      </c>
      <c r="W22" s="223"/>
      <c r="X22" s="223"/>
      <c r="AG22" t="s">
        <v>131</v>
      </c>
    </row>
    <row r="23" spans="1:60" outlineLevel="1" x14ac:dyDescent="0.2">
      <c r="A23" s="230">
        <v>7</v>
      </c>
      <c r="B23" s="231" t="s">
        <v>622</v>
      </c>
      <c r="C23" s="247" t="s">
        <v>623</v>
      </c>
      <c r="D23" s="232" t="s">
        <v>624</v>
      </c>
      <c r="E23" s="233">
        <v>2</v>
      </c>
      <c r="F23" s="234"/>
      <c r="G23" s="235">
        <f>ROUND(E23*F23,2)</f>
        <v>0</v>
      </c>
      <c r="H23" s="234"/>
      <c r="I23" s="235">
        <f>ROUND(E23*H23,2)</f>
        <v>0</v>
      </c>
      <c r="J23" s="234"/>
      <c r="K23" s="235">
        <f>ROUND(E23*J23,2)</f>
        <v>0</v>
      </c>
      <c r="L23" s="235">
        <v>21</v>
      </c>
      <c r="M23" s="235">
        <f>G23*(1+L23/100)</f>
        <v>0</v>
      </c>
      <c r="N23" s="235">
        <v>0</v>
      </c>
      <c r="O23" s="235">
        <f>ROUND(E23*N23,2)</f>
        <v>0</v>
      </c>
      <c r="P23" s="235">
        <v>0</v>
      </c>
      <c r="Q23" s="235">
        <f>ROUND(E23*P23,2)</f>
        <v>0</v>
      </c>
      <c r="R23" s="235"/>
      <c r="S23" s="235" t="s">
        <v>133</v>
      </c>
      <c r="T23" s="236" t="s">
        <v>134</v>
      </c>
      <c r="U23" s="219">
        <v>0</v>
      </c>
      <c r="V23" s="219">
        <f>ROUND(E23*U23,2)</f>
        <v>0</v>
      </c>
      <c r="W23" s="219"/>
      <c r="X23" s="219" t="s">
        <v>135</v>
      </c>
      <c r="Y23" s="209"/>
      <c r="Z23" s="209"/>
      <c r="AA23" s="209"/>
      <c r="AB23" s="209"/>
      <c r="AC23" s="209"/>
      <c r="AD23" s="209"/>
      <c r="AE23" s="209"/>
      <c r="AF23" s="209"/>
      <c r="AG23" s="209" t="s">
        <v>612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 x14ac:dyDescent="0.2">
      <c r="A24" s="216"/>
      <c r="B24" s="217"/>
      <c r="C24" s="254"/>
      <c r="D24" s="244"/>
      <c r="E24" s="244"/>
      <c r="F24" s="244"/>
      <c r="G24" s="244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09"/>
      <c r="Z24" s="209"/>
      <c r="AA24" s="209"/>
      <c r="AB24" s="209"/>
      <c r="AC24" s="209"/>
      <c r="AD24" s="209"/>
      <c r="AE24" s="209"/>
      <c r="AF24" s="209"/>
      <c r="AG24" s="209" t="s">
        <v>153</v>
      </c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 x14ac:dyDescent="0.2">
      <c r="A25" s="230">
        <v>8</v>
      </c>
      <c r="B25" s="231" t="s">
        <v>625</v>
      </c>
      <c r="C25" s="247" t="s">
        <v>626</v>
      </c>
      <c r="D25" s="232" t="s">
        <v>624</v>
      </c>
      <c r="E25" s="233">
        <v>5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35">
        <v>0</v>
      </c>
      <c r="O25" s="235">
        <f>ROUND(E25*N25,2)</f>
        <v>0</v>
      </c>
      <c r="P25" s="235">
        <v>0</v>
      </c>
      <c r="Q25" s="235">
        <f>ROUND(E25*P25,2)</f>
        <v>0</v>
      </c>
      <c r="R25" s="235"/>
      <c r="S25" s="235" t="s">
        <v>133</v>
      </c>
      <c r="T25" s="236" t="s">
        <v>134</v>
      </c>
      <c r="U25" s="219">
        <v>0</v>
      </c>
      <c r="V25" s="219">
        <f>ROUND(E25*U25,2)</f>
        <v>0</v>
      </c>
      <c r="W25" s="219"/>
      <c r="X25" s="219" t="s">
        <v>135</v>
      </c>
      <c r="Y25" s="209"/>
      <c r="Z25" s="209"/>
      <c r="AA25" s="209"/>
      <c r="AB25" s="209"/>
      <c r="AC25" s="209"/>
      <c r="AD25" s="209"/>
      <c r="AE25" s="209"/>
      <c r="AF25" s="209"/>
      <c r="AG25" s="209" t="s">
        <v>612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 x14ac:dyDescent="0.2">
      <c r="A26" s="216"/>
      <c r="B26" s="217"/>
      <c r="C26" s="254"/>
      <c r="D26" s="244"/>
      <c r="E26" s="244"/>
      <c r="F26" s="244"/>
      <c r="G26" s="244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09"/>
      <c r="Z26" s="209"/>
      <c r="AA26" s="209"/>
      <c r="AB26" s="209"/>
      <c r="AC26" s="209"/>
      <c r="AD26" s="209"/>
      <c r="AE26" s="209"/>
      <c r="AF26" s="209"/>
      <c r="AG26" s="209" t="s">
        <v>153</v>
      </c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 x14ac:dyDescent="0.2">
      <c r="A27" s="230">
        <v>9</v>
      </c>
      <c r="B27" s="231" t="s">
        <v>627</v>
      </c>
      <c r="C27" s="247" t="s">
        <v>628</v>
      </c>
      <c r="D27" s="232" t="s">
        <v>624</v>
      </c>
      <c r="E27" s="233">
        <v>2</v>
      </c>
      <c r="F27" s="234"/>
      <c r="G27" s="235">
        <f>ROUND(E27*F27,2)</f>
        <v>0</v>
      </c>
      <c r="H27" s="234"/>
      <c r="I27" s="235">
        <f>ROUND(E27*H27,2)</f>
        <v>0</v>
      </c>
      <c r="J27" s="234"/>
      <c r="K27" s="235">
        <f>ROUND(E27*J27,2)</f>
        <v>0</v>
      </c>
      <c r="L27" s="235">
        <v>21</v>
      </c>
      <c r="M27" s="235">
        <f>G27*(1+L27/100)</f>
        <v>0</v>
      </c>
      <c r="N27" s="235">
        <v>0</v>
      </c>
      <c r="O27" s="235">
        <f>ROUND(E27*N27,2)</f>
        <v>0</v>
      </c>
      <c r="P27" s="235">
        <v>0</v>
      </c>
      <c r="Q27" s="235">
        <f>ROUND(E27*P27,2)</f>
        <v>0</v>
      </c>
      <c r="R27" s="235"/>
      <c r="S27" s="235" t="s">
        <v>133</v>
      </c>
      <c r="T27" s="236" t="s">
        <v>134</v>
      </c>
      <c r="U27" s="219">
        <v>0</v>
      </c>
      <c r="V27" s="219">
        <f>ROUND(E27*U27,2)</f>
        <v>0</v>
      </c>
      <c r="W27" s="219"/>
      <c r="X27" s="219" t="s">
        <v>135</v>
      </c>
      <c r="Y27" s="209"/>
      <c r="Z27" s="209"/>
      <c r="AA27" s="209"/>
      <c r="AB27" s="209"/>
      <c r="AC27" s="209"/>
      <c r="AD27" s="209"/>
      <c r="AE27" s="209"/>
      <c r="AF27" s="209"/>
      <c r="AG27" s="209" t="s">
        <v>612</v>
      </c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 x14ac:dyDescent="0.2">
      <c r="A28" s="216"/>
      <c r="B28" s="217"/>
      <c r="C28" s="254"/>
      <c r="D28" s="244"/>
      <c r="E28" s="244"/>
      <c r="F28" s="244"/>
      <c r="G28" s="244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09"/>
      <c r="Z28" s="209"/>
      <c r="AA28" s="209"/>
      <c r="AB28" s="209"/>
      <c r="AC28" s="209"/>
      <c r="AD28" s="209"/>
      <c r="AE28" s="209"/>
      <c r="AF28" s="209"/>
      <c r="AG28" s="209" t="s">
        <v>153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 x14ac:dyDescent="0.2">
      <c r="A29" s="230">
        <v>10</v>
      </c>
      <c r="B29" s="231" t="s">
        <v>629</v>
      </c>
      <c r="C29" s="247" t="s">
        <v>630</v>
      </c>
      <c r="D29" s="232" t="s">
        <v>624</v>
      </c>
      <c r="E29" s="233">
        <v>13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35">
        <v>0</v>
      </c>
      <c r="O29" s="235">
        <f>ROUND(E29*N29,2)</f>
        <v>0</v>
      </c>
      <c r="P29" s="235">
        <v>0</v>
      </c>
      <c r="Q29" s="235">
        <f>ROUND(E29*P29,2)</f>
        <v>0</v>
      </c>
      <c r="R29" s="235"/>
      <c r="S29" s="235" t="s">
        <v>133</v>
      </c>
      <c r="T29" s="236" t="s">
        <v>134</v>
      </c>
      <c r="U29" s="219">
        <v>0</v>
      </c>
      <c r="V29" s="219">
        <f>ROUND(E29*U29,2)</f>
        <v>0</v>
      </c>
      <c r="W29" s="219"/>
      <c r="X29" s="219" t="s">
        <v>135</v>
      </c>
      <c r="Y29" s="209"/>
      <c r="Z29" s="209"/>
      <c r="AA29" s="209"/>
      <c r="AB29" s="209"/>
      <c r="AC29" s="209"/>
      <c r="AD29" s="209"/>
      <c r="AE29" s="209"/>
      <c r="AF29" s="209"/>
      <c r="AG29" s="209" t="s">
        <v>612</v>
      </c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6"/>
      <c r="B30" s="217"/>
      <c r="C30" s="254"/>
      <c r="D30" s="244"/>
      <c r="E30" s="244"/>
      <c r="F30" s="244"/>
      <c r="G30" s="244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09"/>
      <c r="Z30" s="209"/>
      <c r="AA30" s="209"/>
      <c r="AB30" s="209"/>
      <c r="AC30" s="209"/>
      <c r="AD30" s="209"/>
      <c r="AE30" s="209"/>
      <c r="AF30" s="209"/>
      <c r="AG30" s="209" t="s">
        <v>153</v>
      </c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30">
        <v>11</v>
      </c>
      <c r="B31" s="231" t="s">
        <v>631</v>
      </c>
      <c r="C31" s="247" t="s">
        <v>632</v>
      </c>
      <c r="D31" s="232" t="s">
        <v>624</v>
      </c>
      <c r="E31" s="233">
        <v>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35">
        <v>0</v>
      </c>
      <c r="O31" s="235">
        <f>ROUND(E31*N31,2)</f>
        <v>0</v>
      </c>
      <c r="P31" s="235">
        <v>0</v>
      </c>
      <c r="Q31" s="235">
        <f>ROUND(E31*P31,2)</f>
        <v>0</v>
      </c>
      <c r="R31" s="235"/>
      <c r="S31" s="235" t="s">
        <v>133</v>
      </c>
      <c r="T31" s="236" t="s">
        <v>134</v>
      </c>
      <c r="U31" s="219">
        <v>0</v>
      </c>
      <c r="V31" s="219">
        <f>ROUND(E31*U31,2)</f>
        <v>0</v>
      </c>
      <c r="W31" s="219"/>
      <c r="X31" s="219" t="s">
        <v>135</v>
      </c>
      <c r="Y31" s="209"/>
      <c r="Z31" s="209"/>
      <c r="AA31" s="209"/>
      <c r="AB31" s="209"/>
      <c r="AC31" s="209"/>
      <c r="AD31" s="209"/>
      <c r="AE31" s="209"/>
      <c r="AF31" s="209"/>
      <c r="AG31" s="209" t="s">
        <v>612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6"/>
      <c r="B32" s="217"/>
      <c r="C32" s="254"/>
      <c r="D32" s="244"/>
      <c r="E32" s="244"/>
      <c r="F32" s="244"/>
      <c r="G32" s="244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09"/>
      <c r="Z32" s="209"/>
      <c r="AA32" s="209"/>
      <c r="AB32" s="209"/>
      <c r="AC32" s="209"/>
      <c r="AD32" s="209"/>
      <c r="AE32" s="209"/>
      <c r="AF32" s="209"/>
      <c r="AG32" s="209" t="s">
        <v>153</v>
      </c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30">
        <v>12</v>
      </c>
      <c r="B33" s="231" t="s">
        <v>633</v>
      </c>
      <c r="C33" s="247" t="s">
        <v>634</v>
      </c>
      <c r="D33" s="232" t="s">
        <v>262</v>
      </c>
      <c r="E33" s="233">
        <v>2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35">
        <v>1.2E-2</v>
      </c>
      <c r="O33" s="235">
        <f>ROUND(E33*N33,2)</f>
        <v>0.02</v>
      </c>
      <c r="P33" s="235">
        <v>0</v>
      </c>
      <c r="Q33" s="235">
        <f>ROUND(E33*P33,2)</f>
        <v>0</v>
      </c>
      <c r="R33" s="235"/>
      <c r="S33" s="235" t="s">
        <v>133</v>
      </c>
      <c r="T33" s="236" t="s">
        <v>134</v>
      </c>
      <c r="U33" s="219">
        <v>0</v>
      </c>
      <c r="V33" s="219">
        <f>ROUND(E33*U33,2)</f>
        <v>0</v>
      </c>
      <c r="W33" s="219"/>
      <c r="X33" s="219" t="s">
        <v>135</v>
      </c>
      <c r="Y33" s="209"/>
      <c r="Z33" s="209"/>
      <c r="AA33" s="209"/>
      <c r="AB33" s="209"/>
      <c r="AC33" s="209"/>
      <c r="AD33" s="209"/>
      <c r="AE33" s="209"/>
      <c r="AF33" s="209"/>
      <c r="AG33" s="209" t="s">
        <v>612</v>
      </c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6"/>
      <c r="B34" s="217"/>
      <c r="C34" s="254"/>
      <c r="D34" s="244"/>
      <c r="E34" s="244"/>
      <c r="F34" s="244"/>
      <c r="G34" s="244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09"/>
      <c r="Z34" s="209"/>
      <c r="AA34" s="209"/>
      <c r="AB34" s="209"/>
      <c r="AC34" s="209"/>
      <c r="AD34" s="209"/>
      <c r="AE34" s="209"/>
      <c r="AF34" s="209"/>
      <c r="AG34" s="209" t="s">
        <v>153</v>
      </c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30">
        <v>13</v>
      </c>
      <c r="B35" s="231" t="s">
        <v>635</v>
      </c>
      <c r="C35" s="247" t="s">
        <v>636</v>
      </c>
      <c r="D35" s="232" t="s">
        <v>262</v>
      </c>
      <c r="E35" s="233">
        <v>2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35">
        <v>1.7000000000000001E-2</v>
      </c>
      <c r="O35" s="235">
        <f>ROUND(E35*N35,2)</f>
        <v>0.03</v>
      </c>
      <c r="P35" s="235">
        <v>0</v>
      </c>
      <c r="Q35" s="235">
        <f>ROUND(E35*P35,2)</f>
        <v>0</v>
      </c>
      <c r="R35" s="235"/>
      <c r="S35" s="235" t="s">
        <v>133</v>
      </c>
      <c r="T35" s="236" t="s">
        <v>134</v>
      </c>
      <c r="U35" s="219">
        <v>0</v>
      </c>
      <c r="V35" s="219">
        <f>ROUND(E35*U35,2)</f>
        <v>0</v>
      </c>
      <c r="W35" s="219"/>
      <c r="X35" s="219" t="s">
        <v>135</v>
      </c>
      <c r="Y35" s="209"/>
      <c r="Z35" s="209"/>
      <c r="AA35" s="209"/>
      <c r="AB35" s="209"/>
      <c r="AC35" s="209"/>
      <c r="AD35" s="209"/>
      <c r="AE35" s="209"/>
      <c r="AF35" s="209"/>
      <c r="AG35" s="209" t="s">
        <v>612</v>
      </c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6"/>
      <c r="B36" s="217"/>
      <c r="C36" s="254"/>
      <c r="D36" s="244"/>
      <c r="E36" s="244"/>
      <c r="F36" s="244"/>
      <c r="G36" s="244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09"/>
      <c r="Z36" s="209"/>
      <c r="AA36" s="209"/>
      <c r="AB36" s="209"/>
      <c r="AC36" s="209"/>
      <c r="AD36" s="209"/>
      <c r="AE36" s="209"/>
      <c r="AF36" s="209"/>
      <c r="AG36" s="209" t="s">
        <v>153</v>
      </c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30">
        <v>14</v>
      </c>
      <c r="B37" s="231" t="s">
        <v>637</v>
      </c>
      <c r="C37" s="247" t="s">
        <v>638</v>
      </c>
      <c r="D37" s="232" t="s">
        <v>262</v>
      </c>
      <c r="E37" s="233">
        <v>18</v>
      </c>
      <c r="F37" s="234"/>
      <c r="G37" s="235">
        <f>ROUND(E37*F37,2)</f>
        <v>0</v>
      </c>
      <c r="H37" s="234"/>
      <c r="I37" s="235">
        <f>ROUND(E37*H37,2)</f>
        <v>0</v>
      </c>
      <c r="J37" s="234"/>
      <c r="K37" s="235">
        <f>ROUND(E37*J37,2)</f>
        <v>0</v>
      </c>
      <c r="L37" s="235">
        <v>21</v>
      </c>
      <c r="M37" s="235">
        <f>G37*(1+L37/100)</f>
        <v>0</v>
      </c>
      <c r="N37" s="235">
        <v>0.23400000000000001</v>
      </c>
      <c r="O37" s="235">
        <f>ROUND(E37*N37,2)</f>
        <v>4.21</v>
      </c>
      <c r="P37" s="235">
        <v>0</v>
      </c>
      <c r="Q37" s="235">
        <f>ROUND(E37*P37,2)</f>
        <v>0</v>
      </c>
      <c r="R37" s="235"/>
      <c r="S37" s="235" t="s">
        <v>133</v>
      </c>
      <c r="T37" s="236" t="s">
        <v>134</v>
      </c>
      <c r="U37" s="219">
        <v>0</v>
      </c>
      <c r="V37" s="219">
        <f>ROUND(E37*U37,2)</f>
        <v>0</v>
      </c>
      <c r="W37" s="219"/>
      <c r="X37" s="219" t="s">
        <v>135</v>
      </c>
      <c r="Y37" s="209"/>
      <c r="Z37" s="209"/>
      <c r="AA37" s="209"/>
      <c r="AB37" s="209"/>
      <c r="AC37" s="209"/>
      <c r="AD37" s="209"/>
      <c r="AE37" s="209"/>
      <c r="AF37" s="209"/>
      <c r="AG37" s="209" t="s">
        <v>612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 x14ac:dyDescent="0.2">
      <c r="A38" s="216"/>
      <c r="B38" s="217"/>
      <c r="C38" s="254"/>
      <c r="D38" s="244"/>
      <c r="E38" s="244"/>
      <c r="F38" s="244"/>
      <c r="G38" s="244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09"/>
      <c r="Z38" s="209"/>
      <c r="AA38" s="209"/>
      <c r="AB38" s="209"/>
      <c r="AC38" s="209"/>
      <c r="AD38" s="209"/>
      <c r="AE38" s="209"/>
      <c r="AF38" s="209"/>
      <c r="AG38" s="209" t="s">
        <v>153</v>
      </c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 x14ac:dyDescent="0.2">
      <c r="A39" s="230">
        <v>15</v>
      </c>
      <c r="B39" s="231" t="s">
        <v>639</v>
      </c>
      <c r="C39" s="247" t="s">
        <v>640</v>
      </c>
      <c r="D39" s="232" t="s">
        <v>262</v>
      </c>
      <c r="E39" s="233">
        <v>35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35">
        <v>0.65</v>
      </c>
      <c r="O39" s="235">
        <f>ROUND(E39*N39,2)</f>
        <v>22.75</v>
      </c>
      <c r="P39" s="235">
        <v>0</v>
      </c>
      <c r="Q39" s="235">
        <f>ROUND(E39*P39,2)</f>
        <v>0</v>
      </c>
      <c r="R39" s="235"/>
      <c r="S39" s="235" t="s">
        <v>133</v>
      </c>
      <c r="T39" s="236" t="s">
        <v>134</v>
      </c>
      <c r="U39" s="219">
        <v>0</v>
      </c>
      <c r="V39" s="219">
        <f>ROUND(E39*U39,2)</f>
        <v>0</v>
      </c>
      <c r="W39" s="219"/>
      <c r="X39" s="219" t="s">
        <v>135</v>
      </c>
      <c r="Y39" s="209"/>
      <c r="Z39" s="209"/>
      <c r="AA39" s="209"/>
      <c r="AB39" s="209"/>
      <c r="AC39" s="209"/>
      <c r="AD39" s="209"/>
      <c r="AE39" s="209"/>
      <c r="AF39" s="209"/>
      <c r="AG39" s="209" t="s">
        <v>612</v>
      </c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 x14ac:dyDescent="0.2">
      <c r="A40" s="216"/>
      <c r="B40" s="217"/>
      <c r="C40" s="254"/>
      <c r="D40" s="244"/>
      <c r="E40" s="244"/>
      <c r="F40" s="244"/>
      <c r="G40" s="244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09"/>
      <c r="Z40" s="209"/>
      <c r="AA40" s="209"/>
      <c r="AB40" s="209"/>
      <c r="AC40" s="209"/>
      <c r="AD40" s="209"/>
      <c r="AE40" s="209"/>
      <c r="AF40" s="209"/>
      <c r="AG40" s="209" t="s">
        <v>153</v>
      </c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 x14ac:dyDescent="0.2">
      <c r="A41" s="230">
        <v>16</v>
      </c>
      <c r="B41" s="231" t="s">
        <v>641</v>
      </c>
      <c r="C41" s="247" t="s">
        <v>642</v>
      </c>
      <c r="D41" s="232" t="s">
        <v>262</v>
      </c>
      <c r="E41" s="233">
        <v>22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35">
        <v>0.59499999999999997</v>
      </c>
      <c r="O41" s="235">
        <f>ROUND(E41*N41,2)</f>
        <v>13.09</v>
      </c>
      <c r="P41" s="235">
        <v>0</v>
      </c>
      <c r="Q41" s="235">
        <f>ROUND(E41*P41,2)</f>
        <v>0</v>
      </c>
      <c r="R41" s="235"/>
      <c r="S41" s="235" t="s">
        <v>133</v>
      </c>
      <c r="T41" s="236" t="s">
        <v>134</v>
      </c>
      <c r="U41" s="219">
        <v>0</v>
      </c>
      <c r="V41" s="219">
        <f>ROUND(E41*U41,2)</f>
        <v>0</v>
      </c>
      <c r="W41" s="219"/>
      <c r="X41" s="219" t="s">
        <v>135</v>
      </c>
      <c r="Y41" s="209"/>
      <c r="Z41" s="209"/>
      <c r="AA41" s="209"/>
      <c r="AB41" s="209"/>
      <c r="AC41" s="209"/>
      <c r="AD41" s="209"/>
      <c r="AE41" s="209"/>
      <c r="AF41" s="209"/>
      <c r="AG41" s="209" t="s">
        <v>612</v>
      </c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 x14ac:dyDescent="0.2">
      <c r="A42" s="216"/>
      <c r="B42" s="217"/>
      <c r="C42" s="254"/>
      <c r="D42" s="244"/>
      <c r="E42" s="244"/>
      <c r="F42" s="244"/>
      <c r="G42" s="244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09"/>
      <c r="Z42" s="209"/>
      <c r="AA42" s="209"/>
      <c r="AB42" s="209"/>
      <c r="AC42" s="209"/>
      <c r="AD42" s="209"/>
      <c r="AE42" s="209"/>
      <c r="AF42" s="209"/>
      <c r="AG42" s="209" t="s">
        <v>153</v>
      </c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 x14ac:dyDescent="0.2">
      <c r="A43" s="230">
        <v>17</v>
      </c>
      <c r="B43" s="231" t="s">
        <v>643</v>
      </c>
      <c r="C43" s="247" t="s">
        <v>644</v>
      </c>
      <c r="D43" s="232" t="s">
        <v>262</v>
      </c>
      <c r="E43" s="233">
        <v>6.5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35">
        <v>0.28799999999999998</v>
      </c>
      <c r="O43" s="235">
        <f>ROUND(E43*N43,2)</f>
        <v>1.87</v>
      </c>
      <c r="P43" s="235">
        <v>0</v>
      </c>
      <c r="Q43" s="235">
        <f>ROUND(E43*P43,2)</f>
        <v>0</v>
      </c>
      <c r="R43" s="235"/>
      <c r="S43" s="235" t="s">
        <v>133</v>
      </c>
      <c r="T43" s="236" t="s">
        <v>134</v>
      </c>
      <c r="U43" s="219">
        <v>0</v>
      </c>
      <c r="V43" s="219">
        <f>ROUND(E43*U43,2)</f>
        <v>0</v>
      </c>
      <c r="W43" s="219"/>
      <c r="X43" s="219" t="s">
        <v>135</v>
      </c>
      <c r="Y43" s="209"/>
      <c r="Z43" s="209"/>
      <c r="AA43" s="209"/>
      <c r="AB43" s="209"/>
      <c r="AC43" s="209"/>
      <c r="AD43" s="209"/>
      <c r="AE43" s="209"/>
      <c r="AF43" s="209"/>
      <c r="AG43" s="209" t="s">
        <v>612</v>
      </c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 x14ac:dyDescent="0.2">
      <c r="A44" s="216"/>
      <c r="B44" s="217"/>
      <c r="C44" s="254"/>
      <c r="D44" s="244"/>
      <c r="E44" s="244"/>
      <c r="F44" s="244"/>
      <c r="G44" s="244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09"/>
      <c r="Z44" s="209"/>
      <c r="AA44" s="209"/>
      <c r="AB44" s="209"/>
      <c r="AC44" s="209"/>
      <c r="AD44" s="209"/>
      <c r="AE44" s="209"/>
      <c r="AF44" s="209"/>
      <c r="AG44" s="209" t="s">
        <v>153</v>
      </c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30">
        <v>18</v>
      </c>
      <c r="B45" s="231" t="s">
        <v>645</v>
      </c>
      <c r="C45" s="247" t="s">
        <v>646</v>
      </c>
      <c r="D45" s="232" t="s">
        <v>262</v>
      </c>
      <c r="E45" s="233">
        <v>13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35">
        <v>0.63300000000000001</v>
      </c>
      <c r="O45" s="235">
        <f>ROUND(E45*N45,2)</f>
        <v>8.23</v>
      </c>
      <c r="P45" s="235">
        <v>0</v>
      </c>
      <c r="Q45" s="235">
        <f>ROUND(E45*P45,2)</f>
        <v>0</v>
      </c>
      <c r="R45" s="235"/>
      <c r="S45" s="235" t="s">
        <v>133</v>
      </c>
      <c r="T45" s="236" t="s">
        <v>134</v>
      </c>
      <c r="U45" s="219">
        <v>0</v>
      </c>
      <c r="V45" s="219">
        <f>ROUND(E45*U45,2)</f>
        <v>0</v>
      </c>
      <c r="W45" s="219"/>
      <c r="X45" s="219" t="s">
        <v>135</v>
      </c>
      <c r="Y45" s="209"/>
      <c r="Z45" s="209"/>
      <c r="AA45" s="209"/>
      <c r="AB45" s="209"/>
      <c r="AC45" s="209"/>
      <c r="AD45" s="209"/>
      <c r="AE45" s="209"/>
      <c r="AF45" s="209"/>
      <c r="AG45" s="209" t="s">
        <v>612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6"/>
      <c r="B46" s="217"/>
      <c r="C46" s="254"/>
      <c r="D46" s="244"/>
      <c r="E46" s="244"/>
      <c r="F46" s="244"/>
      <c r="G46" s="244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09"/>
      <c r="Z46" s="209"/>
      <c r="AA46" s="209"/>
      <c r="AB46" s="209"/>
      <c r="AC46" s="209"/>
      <c r="AD46" s="209"/>
      <c r="AE46" s="209"/>
      <c r="AF46" s="209"/>
      <c r="AG46" s="209" t="s">
        <v>153</v>
      </c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outlineLevel="1" x14ac:dyDescent="0.2">
      <c r="A47" s="230">
        <v>19</v>
      </c>
      <c r="B47" s="231" t="s">
        <v>647</v>
      </c>
      <c r="C47" s="247" t="s">
        <v>648</v>
      </c>
      <c r="D47" s="232" t="s">
        <v>262</v>
      </c>
      <c r="E47" s="233">
        <v>12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35">
        <v>3.6999999999999998E-2</v>
      </c>
      <c r="O47" s="235">
        <f>ROUND(E47*N47,2)</f>
        <v>0.44</v>
      </c>
      <c r="P47" s="235">
        <v>0</v>
      </c>
      <c r="Q47" s="235">
        <f>ROUND(E47*P47,2)</f>
        <v>0</v>
      </c>
      <c r="R47" s="235"/>
      <c r="S47" s="235" t="s">
        <v>133</v>
      </c>
      <c r="T47" s="236" t="s">
        <v>134</v>
      </c>
      <c r="U47" s="219">
        <v>0</v>
      </c>
      <c r="V47" s="219">
        <f>ROUND(E47*U47,2)</f>
        <v>0</v>
      </c>
      <c r="W47" s="219"/>
      <c r="X47" s="219" t="s">
        <v>135</v>
      </c>
      <c r="Y47" s="209"/>
      <c r="Z47" s="209"/>
      <c r="AA47" s="209"/>
      <c r="AB47" s="209"/>
      <c r="AC47" s="209"/>
      <c r="AD47" s="209"/>
      <c r="AE47" s="209"/>
      <c r="AF47" s="209"/>
      <c r="AG47" s="209" t="s">
        <v>612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 x14ac:dyDescent="0.2">
      <c r="A48" s="216"/>
      <c r="B48" s="217"/>
      <c r="C48" s="254"/>
      <c r="D48" s="244"/>
      <c r="E48" s="244"/>
      <c r="F48" s="244"/>
      <c r="G48" s="244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09"/>
      <c r="Z48" s="209"/>
      <c r="AA48" s="209"/>
      <c r="AB48" s="209"/>
      <c r="AC48" s="209"/>
      <c r="AD48" s="209"/>
      <c r="AE48" s="209"/>
      <c r="AF48" s="209"/>
      <c r="AG48" s="209" t="s">
        <v>153</v>
      </c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ht="22.5" outlineLevel="1" x14ac:dyDescent="0.2">
      <c r="A49" s="230">
        <v>20</v>
      </c>
      <c r="B49" s="231" t="s">
        <v>649</v>
      </c>
      <c r="C49" s="247" t="s">
        <v>650</v>
      </c>
      <c r="D49" s="232" t="s">
        <v>624</v>
      </c>
      <c r="E49" s="233">
        <v>1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5"/>
      <c r="S49" s="235" t="s">
        <v>133</v>
      </c>
      <c r="T49" s="236" t="s">
        <v>134</v>
      </c>
      <c r="U49" s="219">
        <v>0</v>
      </c>
      <c r="V49" s="219">
        <f>ROUND(E49*U49,2)</f>
        <v>0</v>
      </c>
      <c r="W49" s="219"/>
      <c r="X49" s="219" t="s">
        <v>135</v>
      </c>
      <c r="Y49" s="209"/>
      <c r="Z49" s="209"/>
      <c r="AA49" s="209"/>
      <c r="AB49" s="209"/>
      <c r="AC49" s="209"/>
      <c r="AD49" s="209"/>
      <c r="AE49" s="209"/>
      <c r="AF49" s="209"/>
      <c r="AG49" s="209" t="s">
        <v>612</v>
      </c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outlineLevel="1" x14ac:dyDescent="0.2">
      <c r="A50" s="216"/>
      <c r="B50" s="217"/>
      <c r="C50" s="254"/>
      <c r="D50" s="244"/>
      <c r="E50" s="244"/>
      <c r="F50" s="244"/>
      <c r="G50" s="244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09"/>
      <c r="Z50" s="209"/>
      <c r="AA50" s="209"/>
      <c r="AB50" s="209"/>
      <c r="AC50" s="209"/>
      <c r="AD50" s="209"/>
      <c r="AE50" s="209"/>
      <c r="AF50" s="209"/>
      <c r="AG50" s="209" t="s">
        <v>153</v>
      </c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ht="22.5" outlineLevel="1" x14ac:dyDescent="0.2">
      <c r="A51" s="230">
        <v>21</v>
      </c>
      <c r="B51" s="231" t="s">
        <v>651</v>
      </c>
      <c r="C51" s="247" t="s">
        <v>652</v>
      </c>
      <c r="D51" s="232" t="s">
        <v>624</v>
      </c>
      <c r="E51" s="233">
        <v>2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35">
        <v>0</v>
      </c>
      <c r="O51" s="235">
        <f>ROUND(E51*N51,2)</f>
        <v>0</v>
      </c>
      <c r="P51" s="235">
        <v>0</v>
      </c>
      <c r="Q51" s="235">
        <f>ROUND(E51*P51,2)</f>
        <v>0</v>
      </c>
      <c r="R51" s="235"/>
      <c r="S51" s="235" t="s">
        <v>133</v>
      </c>
      <c r="T51" s="236" t="s">
        <v>134</v>
      </c>
      <c r="U51" s="219">
        <v>0</v>
      </c>
      <c r="V51" s="219">
        <f>ROUND(E51*U51,2)</f>
        <v>0</v>
      </c>
      <c r="W51" s="219"/>
      <c r="X51" s="219" t="s">
        <v>135</v>
      </c>
      <c r="Y51" s="209"/>
      <c r="Z51" s="209"/>
      <c r="AA51" s="209"/>
      <c r="AB51" s="209"/>
      <c r="AC51" s="209"/>
      <c r="AD51" s="209"/>
      <c r="AE51" s="209"/>
      <c r="AF51" s="209"/>
      <c r="AG51" s="209" t="s">
        <v>612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6"/>
      <c r="B52" s="217"/>
      <c r="C52" s="254"/>
      <c r="D52" s="244"/>
      <c r="E52" s="244"/>
      <c r="F52" s="244"/>
      <c r="G52" s="244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09"/>
      <c r="Z52" s="209"/>
      <c r="AA52" s="209"/>
      <c r="AB52" s="209"/>
      <c r="AC52" s="209"/>
      <c r="AD52" s="209"/>
      <c r="AE52" s="209"/>
      <c r="AF52" s="209"/>
      <c r="AG52" s="209" t="s">
        <v>153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ht="22.5" outlineLevel="1" x14ac:dyDescent="0.2">
      <c r="A53" s="230">
        <v>22</v>
      </c>
      <c r="B53" s="231" t="s">
        <v>653</v>
      </c>
      <c r="C53" s="247" t="s">
        <v>654</v>
      </c>
      <c r="D53" s="232" t="s">
        <v>624</v>
      </c>
      <c r="E53" s="233">
        <v>3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35">
        <v>0</v>
      </c>
      <c r="O53" s="235">
        <f>ROUND(E53*N53,2)</f>
        <v>0</v>
      </c>
      <c r="P53" s="235">
        <v>0</v>
      </c>
      <c r="Q53" s="235">
        <f>ROUND(E53*P53,2)</f>
        <v>0</v>
      </c>
      <c r="R53" s="235"/>
      <c r="S53" s="235" t="s">
        <v>133</v>
      </c>
      <c r="T53" s="236" t="s">
        <v>134</v>
      </c>
      <c r="U53" s="219">
        <v>0</v>
      </c>
      <c r="V53" s="219">
        <f>ROUND(E53*U53,2)</f>
        <v>0</v>
      </c>
      <c r="W53" s="219"/>
      <c r="X53" s="219" t="s">
        <v>135</v>
      </c>
      <c r="Y53" s="209"/>
      <c r="Z53" s="209"/>
      <c r="AA53" s="209"/>
      <c r="AB53" s="209"/>
      <c r="AC53" s="209"/>
      <c r="AD53" s="209"/>
      <c r="AE53" s="209"/>
      <c r="AF53" s="209"/>
      <c r="AG53" s="209" t="s">
        <v>612</v>
      </c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 x14ac:dyDescent="0.2">
      <c r="A54" s="216"/>
      <c r="B54" s="217"/>
      <c r="C54" s="254"/>
      <c r="D54" s="244"/>
      <c r="E54" s="244"/>
      <c r="F54" s="244"/>
      <c r="G54" s="244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09"/>
      <c r="Z54" s="209"/>
      <c r="AA54" s="209"/>
      <c r="AB54" s="209"/>
      <c r="AC54" s="209"/>
      <c r="AD54" s="209"/>
      <c r="AE54" s="209"/>
      <c r="AF54" s="209"/>
      <c r="AG54" s="209" t="s">
        <v>153</v>
      </c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ht="22.5" outlineLevel="1" x14ac:dyDescent="0.2">
      <c r="A55" s="230">
        <v>23</v>
      </c>
      <c r="B55" s="231" t="s">
        <v>655</v>
      </c>
      <c r="C55" s="247" t="s">
        <v>656</v>
      </c>
      <c r="D55" s="232" t="s">
        <v>624</v>
      </c>
      <c r="E55" s="233">
        <v>1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5"/>
      <c r="S55" s="235" t="s">
        <v>133</v>
      </c>
      <c r="T55" s="236" t="s">
        <v>134</v>
      </c>
      <c r="U55" s="219">
        <v>0</v>
      </c>
      <c r="V55" s="219">
        <f>ROUND(E55*U55,2)</f>
        <v>0</v>
      </c>
      <c r="W55" s="219"/>
      <c r="X55" s="219" t="s">
        <v>135</v>
      </c>
      <c r="Y55" s="209"/>
      <c r="Z55" s="209"/>
      <c r="AA55" s="209"/>
      <c r="AB55" s="209"/>
      <c r="AC55" s="209"/>
      <c r="AD55" s="209"/>
      <c r="AE55" s="209"/>
      <c r="AF55" s="209"/>
      <c r="AG55" s="209" t="s">
        <v>612</v>
      </c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 x14ac:dyDescent="0.2">
      <c r="A56" s="216"/>
      <c r="B56" s="217"/>
      <c r="C56" s="254"/>
      <c r="D56" s="244"/>
      <c r="E56" s="244"/>
      <c r="F56" s="244"/>
      <c r="G56" s="244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09"/>
      <c r="Z56" s="209"/>
      <c r="AA56" s="209"/>
      <c r="AB56" s="209"/>
      <c r="AC56" s="209"/>
      <c r="AD56" s="209"/>
      <c r="AE56" s="209"/>
      <c r="AF56" s="209"/>
      <c r="AG56" s="209" t="s">
        <v>153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30">
        <v>24</v>
      </c>
      <c r="B57" s="231" t="s">
        <v>657</v>
      </c>
      <c r="C57" s="247" t="s">
        <v>658</v>
      </c>
      <c r="D57" s="232" t="s">
        <v>624</v>
      </c>
      <c r="E57" s="233">
        <v>2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35">
        <v>0</v>
      </c>
      <c r="O57" s="235">
        <f>ROUND(E57*N57,2)</f>
        <v>0</v>
      </c>
      <c r="P57" s="235">
        <v>0</v>
      </c>
      <c r="Q57" s="235">
        <f>ROUND(E57*P57,2)</f>
        <v>0</v>
      </c>
      <c r="R57" s="235"/>
      <c r="S57" s="235" t="s">
        <v>133</v>
      </c>
      <c r="T57" s="236" t="s">
        <v>134</v>
      </c>
      <c r="U57" s="219">
        <v>0</v>
      </c>
      <c r="V57" s="219">
        <f>ROUND(E57*U57,2)</f>
        <v>0</v>
      </c>
      <c r="W57" s="219"/>
      <c r="X57" s="219" t="s">
        <v>135</v>
      </c>
      <c r="Y57" s="209"/>
      <c r="Z57" s="209"/>
      <c r="AA57" s="209"/>
      <c r="AB57" s="209"/>
      <c r="AC57" s="209"/>
      <c r="AD57" s="209"/>
      <c r="AE57" s="209"/>
      <c r="AF57" s="209"/>
      <c r="AG57" s="209" t="s">
        <v>612</v>
      </c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6"/>
      <c r="B58" s="217"/>
      <c r="C58" s="254"/>
      <c r="D58" s="244"/>
      <c r="E58" s="244"/>
      <c r="F58" s="244"/>
      <c r="G58" s="244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09"/>
      <c r="Z58" s="209"/>
      <c r="AA58" s="209"/>
      <c r="AB58" s="209"/>
      <c r="AC58" s="209"/>
      <c r="AD58" s="209"/>
      <c r="AE58" s="209"/>
      <c r="AF58" s="209"/>
      <c r="AG58" s="209" t="s">
        <v>153</v>
      </c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30">
        <v>25</v>
      </c>
      <c r="B59" s="231" t="s">
        <v>659</v>
      </c>
      <c r="C59" s="247" t="s">
        <v>660</v>
      </c>
      <c r="D59" s="232" t="s">
        <v>262</v>
      </c>
      <c r="E59" s="233">
        <v>16</v>
      </c>
      <c r="F59" s="234"/>
      <c r="G59" s="235">
        <f>ROUND(E59*F59,2)</f>
        <v>0</v>
      </c>
      <c r="H59" s="234"/>
      <c r="I59" s="235">
        <f>ROUND(E59*H59,2)</f>
        <v>0</v>
      </c>
      <c r="J59" s="234"/>
      <c r="K59" s="235">
        <f>ROUND(E59*J59,2)</f>
        <v>0</v>
      </c>
      <c r="L59" s="235">
        <v>21</v>
      </c>
      <c r="M59" s="235">
        <f>G59*(1+L59/100)</f>
        <v>0</v>
      </c>
      <c r="N59" s="235">
        <v>0</v>
      </c>
      <c r="O59" s="235">
        <f>ROUND(E59*N59,2)</f>
        <v>0</v>
      </c>
      <c r="P59" s="235">
        <v>0</v>
      </c>
      <c r="Q59" s="235">
        <f>ROUND(E59*P59,2)</f>
        <v>0</v>
      </c>
      <c r="R59" s="235"/>
      <c r="S59" s="235" t="s">
        <v>133</v>
      </c>
      <c r="T59" s="236" t="s">
        <v>134</v>
      </c>
      <c r="U59" s="219">
        <v>0</v>
      </c>
      <c r="V59" s="219">
        <f>ROUND(E59*U59,2)</f>
        <v>0</v>
      </c>
      <c r="W59" s="219"/>
      <c r="X59" s="219" t="s">
        <v>135</v>
      </c>
      <c r="Y59" s="209"/>
      <c r="Z59" s="209"/>
      <c r="AA59" s="209"/>
      <c r="AB59" s="209"/>
      <c r="AC59" s="209"/>
      <c r="AD59" s="209"/>
      <c r="AE59" s="209"/>
      <c r="AF59" s="209"/>
      <c r="AG59" s="209" t="s">
        <v>612</v>
      </c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6"/>
      <c r="B60" s="217"/>
      <c r="C60" s="254"/>
      <c r="D60" s="244"/>
      <c r="E60" s="244"/>
      <c r="F60" s="244"/>
      <c r="G60" s="244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09"/>
      <c r="Z60" s="209"/>
      <c r="AA60" s="209"/>
      <c r="AB60" s="209"/>
      <c r="AC60" s="209"/>
      <c r="AD60" s="209"/>
      <c r="AE60" s="209"/>
      <c r="AF60" s="209"/>
      <c r="AG60" s="209" t="s">
        <v>153</v>
      </c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30">
        <v>26</v>
      </c>
      <c r="B61" s="231" t="s">
        <v>661</v>
      </c>
      <c r="C61" s="247" t="s">
        <v>662</v>
      </c>
      <c r="D61" s="232" t="s">
        <v>262</v>
      </c>
      <c r="E61" s="233">
        <v>16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35">
        <v>0</v>
      </c>
      <c r="O61" s="235">
        <f>ROUND(E61*N61,2)</f>
        <v>0</v>
      </c>
      <c r="P61" s="235">
        <v>0</v>
      </c>
      <c r="Q61" s="235">
        <f>ROUND(E61*P61,2)</f>
        <v>0</v>
      </c>
      <c r="R61" s="235"/>
      <c r="S61" s="235" t="s">
        <v>133</v>
      </c>
      <c r="T61" s="236" t="s">
        <v>134</v>
      </c>
      <c r="U61" s="219">
        <v>0</v>
      </c>
      <c r="V61" s="219">
        <f>ROUND(E61*U61,2)</f>
        <v>0</v>
      </c>
      <c r="W61" s="219"/>
      <c r="X61" s="219" t="s">
        <v>135</v>
      </c>
      <c r="Y61" s="209"/>
      <c r="Z61" s="209"/>
      <c r="AA61" s="209"/>
      <c r="AB61" s="209"/>
      <c r="AC61" s="209"/>
      <c r="AD61" s="209"/>
      <c r="AE61" s="209"/>
      <c r="AF61" s="209"/>
      <c r="AG61" s="209" t="s">
        <v>612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6"/>
      <c r="B62" s="217"/>
      <c r="C62" s="254"/>
      <c r="D62" s="244"/>
      <c r="E62" s="244"/>
      <c r="F62" s="244"/>
      <c r="G62" s="244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09"/>
      <c r="Z62" s="209"/>
      <c r="AA62" s="209"/>
      <c r="AB62" s="209"/>
      <c r="AC62" s="209"/>
      <c r="AD62" s="209"/>
      <c r="AE62" s="209"/>
      <c r="AF62" s="209"/>
      <c r="AG62" s="209" t="s">
        <v>153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30">
        <v>27</v>
      </c>
      <c r="B63" s="231" t="s">
        <v>663</v>
      </c>
      <c r="C63" s="247" t="s">
        <v>664</v>
      </c>
      <c r="D63" s="232" t="s">
        <v>262</v>
      </c>
      <c r="E63" s="233">
        <v>24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35">
        <v>0</v>
      </c>
      <c r="O63" s="235">
        <f>ROUND(E63*N63,2)</f>
        <v>0</v>
      </c>
      <c r="P63" s="235">
        <v>0</v>
      </c>
      <c r="Q63" s="235">
        <f>ROUND(E63*P63,2)</f>
        <v>0</v>
      </c>
      <c r="R63" s="235"/>
      <c r="S63" s="235" t="s">
        <v>133</v>
      </c>
      <c r="T63" s="236" t="s">
        <v>134</v>
      </c>
      <c r="U63" s="219">
        <v>0</v>
      </c>
      <c r="V63" s="219">
        <f>ROUND(E63*U63,2)</f>
        <v>0</v>
      </c>
      <c r="W63" s="219"/>
      <c r="X63" s="219" t="s">
        <v>135</v>
      </c>
      <c r="Y63" s="209"/>
      <c r="Z63" s="209"/>
      <c r="AA63" s="209"/>
      <c r="AB63" s="209"/>
      <c r="AC63" s="209"/>
      <c r="AD63" s="209"/>
      <c r="AE63" s="209"/>
      <c r="AF63" s="209"/>
      <c r="AG63" s="209" t="s">
        <v>612</v>
      </c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 x14ac:dyDescent="0.2">
      <c r="A64" s="216"/>
      <c r="B64" s="217"/>
      <c r="C64" s="254"/>
      <c r="D64" s="244"/>
      <c r="E64" s="244"/>
      <c r="F64" s="244"/>
      <c r="G64" s="244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09"/>
      <c r="Z64" s="209"/>
      <c r="AA64" s="209"/>
      <c r="AB64" s="209"/>
      <c r="AC64" s="209"/>
      <c r="AD64" s="209"/>
      <c r="AE64" s="209"/>
      <c r="AF64" s="209"/>
      <c r="AG64" s="209" t="s">
        <v>153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 x14ac:dyDescent="0.2">
      <c r="A65" s="230">
        <v>28</v>
      </c>
      <c r="B65" s="231" t="s">
        <v>665</v>
      </c>
      <c r="C65" s="247" t="s">
        <v>666</v>
      </c>
      <c r="D65" s="232" t="s">
        <v>262</v>
      </c>
      <c r="E65" s="233">
        <v>24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5"/>
      <c r="S65" s="235" t="s">
        <v>133</v>
      </c>
      <c r="T65" s="236" t="s">
        <v>134</v>
      </c>
      <c r="U65" s="219">
        <v>0</v>
      </c>
      <c r="V65" s="219">
        <f>ROUND(E65*U65,2)</f>
        <v>0</v>
      </c>
      <c r="W65" s="219"/>
      <c r="X65" s="219" t="s">
        <v>135</v>
      </c>
      <c r="Y65" s="209"/>
      <c r="Z65" s="209"/>
      <c r="AA65" s="209"/>
      <c r="AB65" s="209"/>
      <c r="AC65" s="209"/>
      <c r="AD65" s="209"/>
      <c r="AE65" s="209"/>
      <c r="AF65" s="209"/>
      <c r="AG65" s="209" t="s">
        <v>612</v>
      </c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6"/>
      <c r="B66" s="217"/>
      <c r="C66" s="254"/>
      <c r="D66" s="244"/>
      <c r="E66" s="244"/>
      <c r="F66" s="244"/>
      <c r="G66" s="244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09"/>
      <c r="Z66" s="209"/>
      <c r="AA66" s="209"/>
      <c r="AB66" s="209"/>
      <c r="AC66" s="209"/>
      <c r="AD66" s="209"/>
      <c r="AE66" s="209"/>
      <c r="AF66" s="209"/>
      <c r="AG66" s="209" t="s">
        <v>153</v>
      </c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outlineLevel="1" x14ac:dyDescent="0.2">
      <c r="A67" s="230">
        <v>29</v>
      </c>
      <c r="B67" s="231" t="s">
        <v>667</v>
      </c>
      <c r="C67" s="247" t="s">
        <v>668</v>
      </c>
      <c r="D67" s="232" t="s">
        <v>0</v>
      </c>
      <c r="E67" s="233">
        <v>27522.405999999999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5"/>
      <c r="S67" s="235" t="s">
        <v>133</v>
      </c>
      <c r="T67" s="236" t="s">
        <v>134</v>
      </c>
      <c r="U67" s="219">
        <v>0</v>
      </c>
      <c r="V67" s="219">
        <f>ROUND(E67*U67,2)</f>
        <v>0</v>
      </c>
      <c r="W67" s="219"/>
      <c r="X67" s="219" t="s">
        <v>135</v>
      </c>
      <c r="Y67" s="209"/>
      <c r="Z67" s="209"/>
      <c r="AA67" s="209"/>
      <c r="AB67" s="209"/>
      <c r="AC67" s="209"/>
      <c r="AD67" s="209"/>
      <c r="AE67" s="209"/>
      <c r="AF67" s="209"/>
      <c r="AG67" s="209" t="s">
        <v>612</v>
      </c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6"/>
      <c r="B68" s="217"/>
      <c r="C68" s="254"/>
      <c r="D68" s="244"/>
      <c r="E68" s="244"/>
      <c r="F68" s="244"/>
      <c r="G68" s="244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09"/>
      <c r="Z68" s="209"/>
      <c r="AA68" s="209"/>
      <c r="AB68" s="209"/>
      <c r="AC68" s="209"/>
      <c r="AD68" s="209"/>
      <c r="AE68" s="209"/>
      <c r="AF68" s="209"/>
      <c r="AG68" s="209" t="s">
        <v>153</v>
      </c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30">
        <v>30</v>
      </c>
      <c r="B69" s="231" t="s">
        <v>669</v>
      </c>
      <c r="C69" s="247" t="s">
        <v>670</v>
      </c>
      <c r="D69" s="232" t="s">
        <v>624</v>
      </c>
      <c r="E69" s="233">
        <v>1</v>
      </c>
      <c r="F69" s="234"/>
      <c r="G69" s="235">
        <f>ROUND(E69*F69,2)</f>
        <v>0</v>
      </c>
      <c r="H69" s="234"/>
      <c r="I69" s="235">
        <f>ROUND(E69*H69,2)</f>
        <v>0</v>
      </c>
      <c r="J69" s="234"/>
      <c r="K69" s="235">
        <f>ROUND(E69*J69,2)</f>
        <v>0</v>
      </c>
      <c r="L69" s="235">
        <v>21</v>
      </c>
      <c r="M69" s="235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5"/>
      <c r="S69" s="235" t="s">
        <v>133</v>
      </c>
      <c r="T69" s="236" t="s">
        <v>134</v>
      </c>
      <c r="U69" s="219">
        <v>0</v>
      </c>
      <c r="V69" s="219">
        <f>ROUND(E69*U69,2)</f>
        <v>0</v>
      </c>
      <c r="W69" s="219"/>
      <c r="X69" s="219" t="s">
        <v>235</v>
      </c>
      <c r="Y69" s="209"/>
      <c r="Z69" s="209"/>
      <c r="AA69" s="209"/>
      <c r="AB69" s="209"/>
      <c r="AC69" s="209"/>
      <c r="AD69" s="209"/>
      <c r="AE69" s="209"/>
      <c r="AF69" s="209"/>
      <c r="AG69" s="209" t="s">
        <v>617</v>
      </c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6"/>
      <c r="B70" s="217"/>
      <c r="C70" s="254"/>
      <c r="D70" s="244"/>
      <c r="E70" s="244"/>
      <c r="F70" s="244"/>
      <c r="G70" s="244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09"/>
      <c r="Z70" s="209"/>
      <c r="AA70" s="209"/>
      <c r="AB70" s="209"/>
      <c r="AC70" s="209"/>
      <c r="AD70" s="209"/>
      <c r="AE70" s="209"/>
      <c r="AF70" s="209"/>
      <c r="AG70" s="209" t="s">
        <v>153</v>
      </c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outlineLevel="1" x14ac:dyDescent="0.2">
      <c r="A71" s="230">
        <v>31</v>
      </c>
      <c r="B71" s="231" t="s">
        <v>671</v>
      </c>
      <c r="C71" s="247" t="s">
        <v>672</v>
      </c>
      <c r="D71" s="232" t="s">
        <v>624</v>
      </c>
      <c r="E71" s="233">
        <v>1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35">
        <v>0</v>
      </c>
      <c r="O71" s="235">
        <f>ROUND(E71*N71,2)</f>
        <v>0</v>
      </c>
      <c r="P71" s="235">
        <v>0</v>
      </c>
      <c r="Q71" s="235">
        <f>ROUND(E71*P71,2)</f>
        <v>0</v>
      </c>
      <c r="R71" s="235"/>
      <c r="S71" s="235" t="s">
        <v>133</v>
      </c>
      <c r="T71" s="236" t="s">
        <v>134</v>
      </c>
      <c r="U71" s="219">
        <v>0</v>
      </c>
      <c r="V71" s="219">
        <f>ROUND(E71*U71,2)</f>
        <v>0</v>
      </c>
      <c r="W71" s="219"/>
      <c r="X71" s="219" t="s">
        <v>235</v>
      </c>
      <c r="Y71" s="209"/>
      <c r="Z71" s="209"/>
      <c r="AA71" s="209"/>
      <c r="AB71" s="209"/>
      <c r="AC71" s="209"/>
      <c r="AD71" s="209"/>
      <c r="AE71" s="209"/>
      <c r="AF71" s="209"/>
      <c r="AG71" s="209" t="s">
        <v>617</v>
      </c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spans="1:60" outlineLevel="1" x14ac:dyDescent="0.2">
      <c r="A72" s="216"/>
      <c r="B72" s="217"/>
      <c r="C72" s="254"/>
      <c r="D72" s="244"/>
      <c r="E72" s="244"/>
      <c r="F72" s="244"/>
      <c r="G72" s="244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09"/>
      <c r="Z72" s="209"/>
      <c r="AA72" s="209"/>
      <c r="AB72" s="209"/>
      <c r="AC72" s="209"/>
      <c r="AD72" s="209"/>
      <c r="AE72" s="209"/>
      <c r="AF72" s="209"/>
      <c r="AG72" s="209" t="s">
        <v>153</v>
      </c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30">
        <v>32</v>
      </c>
      <c r="B73" s="231" t="s">
        <v>673</v>
      </c>
      <c r="C73" s="247" t="s">
        <v>674</v>
      </c>
      <c r="D73" s="232" t="s">
        <v>624</v>
      </c>
      <c r="E73" s="233">
        <v>1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35">
        <v>1.2</v>
      </c>
      <c r="O73" s="235">
        <f>ROUND(E73*N73,2)</f>
        <v>1.2</v>
      </c>
      <c r="P73" s="235">
        <v>0</v>
      </c>
      <c r="Q73" s="235">
        <f>ROUND(E73*P73,2)</f>
        <v>0</v>
      </c>
      <c r="R73" s="235"/>
      <c r="S73" s="235" t="s">
        <v>133</v>
      </c>
      <c r="T73" s="236" t="s">
        <v>134</v>
      </c>
      <c r="U73" s="219">
        <v>0</v>
      </c>
      <c r="V73" s="219">
        <f>ROUND(E73*U73,2)</f>
        <v>0</v>
      </c>
      <c r="W73" s="219"/>
      <c r="X73" s="219" t="s">
        <v>235</v>
      </c>
      <c r="Y73" s="209"/>
      <c r="Z73" s="209"/>
      <c r="AA73" s="209"/>
      <c r="AB73" s="209"/>
      <c r="AC73" s="209"/>
      <c r="AD73" s="209"/>
      <c r="AE73" s="209"/>
      <c r="AF73" s="209"/>
      <c r="AG73" s="209" t="s">
        <v>617</v>
      </c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6"/>
      <c r="B74" s="217"/>
      <c r="C74" s="254"/>
      <c r="D74" s="244"/>
      <c r="E74" s="244"/>
      <c r="F74" s="244"/>
      <c r="G74" s="244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09"/>
      <c r="Z74" s="209"/>
      <c r="AA74" s="209"/>
      <c r="AB74" s="209"/>
      <c r="AC74" s="209"/>
      <c r="AD74" s="209"/>
      <c r="AE74" s="209"/>
      <c r="AF74" s="209"/>
      <c r="AG74" s="209" t="s">
        <v>153</v>
      </c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ht="22.5" outlineLevel="1" x14ac:dyDescent="0.2">
      <c r="A75" s="230">
        <v>33</v>
      </c>
      <c r="B75" s="231" t="s">
        <v>675</v>
      </c>
      <c r="C75" s="247" t="s">
        <v>676</v>
      </c>
      <c r="D75" s="232" t="s">
        <v>624</v>
      </c>
      <c r="E75" s="233">
        <v>1</v>
      </c>
      <c r="F75" s="234"/>
      <c r="G75" s="235">
        <f>ROUND(E75*F75,2)</f>
        <v>0</v>
      </c>
      <c r="H75" s="234"/>
      <c r="I75" s="235">
        <f>ROUND(E75*H75,2)</f>
        <v>0</v>
      </c>
      <c r="J75" s="234"/>
      <c r="K75" s="235">
        <f>ROUND(E75*J75,2)</f>
        <v>0</v>
      </c>
      <c r="L75" s="235">
        <v>21</v>
      </c>
      <c r="M75" s="235">
        <f>G75*(1+L75/100)</f>
        <v>0</v>
      </c>
      <c r="N75" s="235">
        <v>0</v>
      </c>
      <c r="O75" s="235">
        <f>ROUND(E75*N75,2)</f>
        <v>0</v>
      </c>
      <c r="P75" s="235">
        <v>0</v>
      </c>
      <c r="Q75" s="235">
        <f>ROUND(E75*P75,2)</f>
        <v>0</v>
      </c>
      <c r="R75" s="235"/>
      <c r="S75" s="235" t="s">
        <v>133</v>
      </c>
      <c r="T75" s="236" t="s">
        <v>134</v>
      </c>
      <c r="U75" s="219">
        <v>0</v>
      </c>
      <c r="V75" s="219">
        <f>ROUND(E75*U75,2)</f>
        <v>0</v>
      </c>
      <c r="W75" s="219"/>
      <c r="X75" s="219" t="s">
        <v>235</v>
      </c>
      <c r="Y75" s="209"/>
      <c r="Z75" s="209"/>
      <c r="AA75" s="209"/>
      <c r="AB75" s="209"/>
      <c r="AC75" s="209"/>
      <c r="AD75" s="209"/>
      <c r="AE75" s="209"/>
      <c r="AF75" s="209"/>
      <c r="AG75" s="209" t="s">
        <v>617</v>
      </c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outlineLevel="1" x14ac:dyDescent="0.2">
      <c r="A76" s="216"/>
      <c r="B76" s="217"/>
      <c r="C76" s="254"/>
      <c r="D76" s="244"/>
      <c r="E76" s="244"/>
      <c r="F76" s="244"/>
      <c r="G76" s="244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09"/>
      <c r="Z76" s="209"/>
      <c r="AA76" s="209"/>
      <c r="AB76" s="209"/>
      <c r="AC76" s="209"/>
      <c r="AD76" s="209"/>
      <c r="AE76" s="209"/>
      <c r="AF76" s="209"/>
      <c r="AG76" s="209" t="s">
        <v>153</v>
      </c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spans="1:60" outlineLevel="1" x14ac:dyDescent="0.2">
      <c r="A77" s="230">
        <v>34</v>
      </c>
      <c r="B77" s="231" t="s">
        <v>677</v>
      </c>
      <c r="C77" s="247" t="s">
        <v>678</v>
      </c>
      <c r="D77" s="232" t="s">
        <v>624</v>
      </c>
      <c r="E77" s="233">
        <v>1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35">
        <v>1.32</v>
      </c>
      <c r="O77" s="235">
        <f>ROUND(E77*N77,2)</f>
        <v>1.32</v>
      </c>
      <c r="P77" s="235">
        <v>0</v>
      </c>
      <c r="Q77" s="235">
        <f>ROUND(E77*P77,2)</f>
        <v>0</v>
      </c>
      <c r="R77" s="235"/>
      <c r="S77" s="235" t="s">
        <v>133</v>
      </c>
      <c r="T77" s="236" t="s">
        <v>134</v>
      </c>
      <c r="U77" s="219">
        <v>0</v>
      </c>
      <c r="V77" s="219">
        <f>ROUND(E77*U77,2)</f>
        <v>0</v>
      </c>
      <c r="W77" s="219"/>
      <c r="X77" s="219" t="s">
        <v>235</v>
      </c>
      <c r="Y77" s="209"/>
      <c r="Z77" s="209"/>
      <c r="AA77" s="209"/>
      <c r="AB77" s="209"/>
      <c r="AC77" s="209"/>
      <c r="AD77" s="209"/>
      <c r="AE77" s="209"/>
      <c r="AF77" s="209"/>
      <c r="AG77" s="209" t="s">
        <v>617</v>
      </c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6"/>
      <c r="B78" s="217"/>
      <c r="C78" s="254"/>
      <c r="D78" s="244"/>
      <c r="E78" s="244"/>
      <c r="F78" s="244"/>
      <c r="G78" s="244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09"/>
      <c r="Z78" s="209"/>
      <c r="AA78" s="209"/>
      <c r="AB78" s="209"/>
      <c r="AC78" s="209"/>
      <c r="AD78" s="209"/>
      <c r="AE78" s="209"/>
      <c r="AF78" s="209"/>
      <c r="AG78" s="209" t="s">
        <v>153</v>
      </c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ht="22.5" outlineLevel="1" x14ac:dyDescent="0.2">
      <c r="A79" s="230">
        <v>35</v>
      </c>
      <c r="B79" s="231" t="s">
        <v>679</v>
      </c>
      <c r="C79" s="247" t="s">
        <v>680</v>
      </c>
      <c r="D79" s="232" t="s">
        <v>624</v>
      </c>
      <c r="E79" s="233">
        <v>1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35">
        <v>0</v>
      </c>
      <c r="O79" s="235">
        <f>ROUND(E79*N79,2)</f>
        <v>0</v>
      </c>
      <c r="P79" s="235">
        <v>0</v>
      </c>
      <c r="Q79" s="235">
        <f>ROUND(E79*P79,2)</f>
        <v>0</v>
      </c>
      <c r="R79" s="235"/>
      <c r="S79" s="235" t="s">
        <v>133</v>
      </c>
      <c r="T79" s="236" t="s">
        <v>134</v>
      </c>
      <c r="U79" s="219">
        <v>0</v>
      </c>
      <c r="V79" s="219">
        <f>ROUND(E79*U79,2)</f>
        <v>0</v>
      </c>
      <c r="W79" s="219"/>
      <c r="X79" s="219" t="s">
        <v>235</v>
      </c>
      <c r="Y79" s="209"/>
      <c r="Z79" s="209"/>
      <c r="AA79" s="209"/>
      <c r="AB79" s="209"/>
      <c r="AC79" s="209"/>
      <c r="AD79" s="209"/>
      <c r="AE79" s="209"/>
      <c r="AF79" s="209"/>
      <c r="AG79" s="209" t="s">
        <v>617</v>
      </c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spans="1:60" outlineLevel="1" x14ac:dyDescent="0.2">
      <c r="A80" s="216"/>
      <c r="B80" s="217"/>
      <c r="C80" s="254"/>
      <c r="D80" s="244"/>
      <c r="E80" s="244"/>
      <c r="F80" s="244"/>
      <c r="G80" s="244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09"/>
      <c r="Z80" s="209"/>
      <c r="AA80" s="209"/>
      <c r="AB80" s="209"/>
      <c r="AC80" s="209"/>
      <c r="AD80" s="209"/>
      <c r="AE80" s="209"/>
      <c r="AF80" s="209"/>
      <c r="AG80" s="209" t="s">
        <v>153</v>
      </c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30">
        <v>36</v>
      </c>
      <c r="B81" s="231" t="s">
        <v>681</v>
      </c>
      <c r="C81" s="247" t="s">
        <v>682</v>
      </c>
      <c r="D81" s="232" t="s">
        <v>624</v>
      </c>
      <c r="E81" s="233">
        <v>1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35">
        <v>0</v>
      </c>
      <c r="O81" s="235">
        <f>ROUND(E81*N81,2)</f>
        <v>0</v>
      </c>
      <c r="P81" s="235">
        <v>0</v>
      </c>
      <c r="Q81" s="235">
        <f>ROUND(E81*P81,2)</f>
        <v>0</v>
      </c>
      <c r="R81" s="235"/>
      <c r="S81" s="235" t="s">
        <v>133</v>
      </c>
      <c r="T81" s="236" t="s">
        <v>134</v>
      </c>
      <c r="U81" s="219">
        <v>0</v>
      </c>
      <c r="V81" s="219">
        <f>ROUND(E81*U81,2)</f>
        <v>0</v>
      </c>
      <c r="W81" s="219"/>
      <c r="X81" s="219" t="s">
        <v>235</v>
      </c>
      <c r="Y81" s="209"/>
      <c r="Z81" s="209"/>
      <c r="AA81" s="209"/>
      <c r="AB81" s="209"/>
      <c r="AC81" s="209"/>
      <c r="AD81" s="209"/>
      <c r="AE81" s="209"/>
      <c r="AF81" s="209"/>
      <c r="AG81" s="209" t="s">
        <v>617</v>
      </c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6"/>
      <c r="B82" s="217"/>
      <c r="C82" s="254"/>
      <c r="D82" s="244"/>
      <c r="E82" s="244"/>
      <c r="F82" s="244"/>
      <c r="G82" s="244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09"/>
      <c r="Z82" s="209"/>
      <c r="AA82" s="209"/>
      <c r="AB82" s="209"/>
      <c r="AC82" s="209"/>
      <c r="AD82" s="209"/>
      <c r="AE82" s="209"/>
      <c r="AF82" s="209"/>
      <c r="AG82" s="209" t="s">
        <v>153</v>
      </c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30">
        <v>37</v>
      </c>
      <c r="B83" s="231" t="s">
        <v>683</v>
      </c>
      <c r="C83" s="247" t="s">
        <v>684</v>
      </c>
      <c r="D83" s="232" t="s">
        <v>624</v>
      </c>
      <c r="E83" s="233">
        <v>1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35">
        <v>0</v>
      </c>
      <c r="O83" s="235">
        <f>ROUND(E83*N83,2)</f>
        <v>0</v>
      </c>
      <c r="P83" s="235">
        <v>0</v>
      </c>
      <c r="Q83" s="235">
        <f>ROUND(E83*P83,2)</f>
        <v>0</v>
      </c>
      <c r="R83" s="235"/>
      <c r="S83" s="235" t="s">
        <v>133</v>
      </c>
      <c r="T83" s="236" t="s">
        <v>134</v>
      </c>
      <c r="U83" s="219">
        <v>0</v>
      </c>
      <c r="V83" s="219">
        <f>ROUND(E83*U83,2)</f>
        <v>0</v>
      </c>
      <c r="W83" s="219"/>
      <c r="X83" s="219" t="s">
        <v>235</v>
      </c>
      <c r="Y83" s="209"/>
      <c r="Z83" s="209"/>
      <c r="AA83" s="209"/>
      <c r="AB83" s="209"/>
      <c r="AC83" s="209"/>
      <c r="AD83" s="209"/>
      <c r="AE83" s="209"/>
      <c r="AF83" s="209"/>
      <c r="AG83" s="209" t="s">
        <v>617</v>
      </c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6"/>
      <c r="B84" s="217"/>
      <c r="C84" s="254"/>
      <c r="D84" s="244"/>
      <c r="E84" s="244"/>
      <c r="F84" s="244"/>
      <c r="G84" s="244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09"/>
      <c r="Z84" s="209"/>
      <c r="AA84" s="209"/>
      <c r="AB84" s="209"/>
      <c r="AC84" s="209"/>
      <c r="AD84" s="209"/>
      <c r="AE84" s="209"/>
      <c r="AF84" s="209"/>
      <c r="AG84" s="209" t="s">
        <v>153</v>
      </c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ht="22.5" outlineLevel="1" x14ac:dyDescent="0.2">
      <c r="A85" s="230">
        <v>38</v>
      </c>
      <c r="B85" s="231" t="s">
        <v>685</v>
      </c>
      <c r="C85" s="247" t="s">
        <v>686</v>
      </c>
      <c r="D85" s="232" t="s">
        <v>624</v>
      </c>
      <c r="E85" s="233">
        <v>1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35">
        <v>0</v>
      </c>
      <c r="O85" s="235">
        <f>ROUND(E85*N85,2)</f>
        <v>0</v>
      </c>
      <c r="P85" s="235">
        <v>0</v>
      </c>
      <c r="Q85" s="235">
        <f>ROUND(E85*P85,2)</f>
        <v>0</v>
      </c>
      <c r="R85" s="235"/>
      <c r="S85" s="235" t="s">
        <v>133</v>
      </c>
      <c r="T85" s="236" t="s">
        <v>134</v>
      </c>
      <c r="U85" s="219">
        <v>0</v>
      </c>
      <c r="V85" s="219">
        <f>ROUND(E85*U85,2)</f>
        <v>0</v>
      </c>
      <c r="W85" s="219"/>
      <c r="X85" s="219" t="s">
        <v>235</v>
      </c>
      <c r="Y85" s="209"/>
      <c r="Z85" s="209"/>
      <c r="AA85" s="209"/>
      <c r="AB85" s="209"/>
      <c r="AC85" s="209"/>
      <c r="AD85" s="209"/>
      <c r="AE85" s="209"/>
      <c r="AF85" s="209"/>
      <c r="AG85" s="209" t="s">
        <v>617</v>
      </c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outlineLevel="1" x14ac:dyDescent="0.2">
      <c r="A86" s="216"/>
      <c r="B86" s="217"/>
      <c r="C86" s="254"/>
      <c r="D86" s="244"/>
      <c r="E86" s="244"/>
      <c r="F86" s="244"/>
      <c r="G86" s="244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09"/>
      <c r="Z86" s="209"/>
      <c r="AA86" s="209"/>
      <c r="AB86" s="209"/>
      <c r="AC86" s="209"/>
      <c r="AD86" s="209"/>
      <c r="AE86" s="209"/>
      <c r="AF86" s="209"/>
      <c r="AG86" s="209" t="s">
        <v>153</v>
      </c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outlineLevel="1" x14ac:dyDescent="0.2">
      <c r="A87" s="230">
        <v>39</v>
      </c>
      <c r="B87" s="231" t="s">
        <v>687</v>
      </c>
      <c r="C87" s="247" t="s">
        <v>688</v>
      </c>
      <c r="D87" s="232" t="s">
        <v>624</v>
      </c>
      <c r="E87" s="233">
        <v>1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35">
        <v>7.9000000000000001E-2</v>
      </c>
      <c r="O87" s="235">
        <f>ROUND(E87*N87,2)</f>
        <v>0.08</v>
      </c>
      <c r="P87" s="235">
        <v>0</v>
      </c>
      <c r="Q87" s="235">
        <f>ROUND(E87*P87,2)</f>
        <v>0</v>
      </c>
      <c r="R87" s="235"/>
      <c r="S87" s="235" t="s">
        <v>133</v>
      </c>
      <c r="T87" s="236" t="s">
        <v>134</v>
      </c>
      <c r="U87" s="219">
        <v>0</v>
      </c>
      <c r="V87" s="219">
        <f>ROUND(E87*U87,2)</f>
        <v>0</v>
      </c>
      <c r="W87" s="219"/>
      <c r="X87" s="219" t="s">
        <v>235</v>
      </c>
      <c r="Y87" s="209"/>
      <c r="Z87" s="209"/>
      <c r="AA87" s="209"/>
      <c r="AB87" s="209"/>
      <c r="AC87" s="209"/>
      <c r="AD87" s="209"/>
      <c r="AE87" s="209"/>
      <c r="AF87" s="209"/>
      <c r="AG87" s="209" t="s">
        <v>617</v>
      </c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spans="1:60" outlineLevel="1" x14ac:dyDescent="0.2">
      <c r="A88" s="216"/>
      <c r="B88" s="217"/>
      <c r="C88" s="254"/>
      <c r="D88" s="244"/>
      <c r="E88" s="244"/>
      <c r="F88" s="244"/>
      <c r="G88" s="244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09"/>
      <c r="Z88" s="209"/>
      <c r="AA88" s="209"/>
      <c r="AB88" s="209"/>
      <c r="AC88" s="209"/>
      <c r="AD88" s="209"/>
      <c r="AE88" s="209"/>
      <c r="AF88" s="209"/>
      <c r="AG88" s="209" t="s">
        <v>153</v>
      </c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outlineLevel="1" x14ac:dyDescent="0.2">
      <c r="A89" s="230">
        <v>40</v>
      </c>
      <c r="B89" s="231" t="s">
        <v>689</v>
      </c>
      <c r="C89" s="247" t="s">
        <v>690</v>
      </c>
      <c r="D89" s="232" t="s">
        <v>624</v>
      </c>
      <c r="E89" s="233">
        <v>1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35">
        <v>8.1000000000000003E-2</v>
      </c>
      <c r="O89" s="235">
        <f>ROUND(E89*N89,2)</f>
        <v>0.08</v>
      </c>
      <c r="P89" s="235">
        <v>0</v>
      </c>
      <c r="Q89" s="235">
        <f>ROUND(E89*P89,2)</f>
        <v>0</v>
      </c>
      <c r="R89" s="235"/>
      <c r="S89" s="235" t="s">
        <v>133</v>
      </c>
      <c r="T89" s="236" t="s">
        <v>134</v>
      </c>
      <c r="U89" s="219">
        <v>0</v>
      </c>
      <c r="V89" s="219">
        <f>ROUND(E89*U89,2)</f>
        <v>0</v>
      </c>
      <c r="W89" s="219"/>
      <c r="X89" s="219" t="s">
        <v>235</v>
      </c>
      <c r="Y89" s="209"/>
      <c r="Z89" s="209"/>
      <c r="AA89" s="209"/>
      <c r="AB89" s="209"/>
      <c r="AC89" s="209"/>
      <c r="AD89" s="209"/>
      <c r="AE89" s="209"/>
      <c r="AF89" s="209"/>
      <c r="AG89" s="209" t="s">
        <v>617</v>
      </c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</row>
    <row r="90" spans="1:60" outlineLevel="1" x14ac:dyDescent="0.2">
      <c r="A90" s="216"/>
      <c r="B90" s="217"/>
      <c r="C90" s="254"/>
      <c r="D90" s="244"/>
      <c r="E90" s="244"/>
      <c r="F90" s="244"/>
      <c r="G90" s="244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09"/>
      <c r="Z90" s="209"/>
      <c r="AA90" s="209"/>
      <c r="AB90" s="209"/>
      <c r="AC90" s="209"/>
      <c r="AD90" s="209"/>
      <c r="AE90" s="209"/>
      <c r="AF90" s="209"/>
      <c r="AG90" s="209" t="s">
        <v>153</v>
      </c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outlineLevel="1" x14ac:dyDescent="0.2">
      <c r="A91" s="230">
        <v>41</v>
      </c>
      <c r="B91" s="231" t="s">
        <v>691</v>
      </c>
      <c r="C91" s="247" t="s">
        <v>692</v>
      </c>
      <c r="D91" s="232" t="s">
        <v>624</v>
      </c>
      <c r="E91" s="233">
        <v>1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35">
        <v>8.6999999999999994E-2</v>
      </c>
      <c r="O91" s="235">
        <f>ROUND(E91*N91,2)</f>
        <v>0.09</v>
      </c>
      <c r="P91" s="235">
        <v>0</v>
      </c>
      <c r="Q91" s="235">
        <f>ROUND(E91*P91,2)</f>
        <v>0</v>
      </c>
      <c r="R91" s="235"/>
      <c r="S91" s="235" t="s">
        <v>133</v>
      </c>
      <c r="T91" s="236" t="s">
        <v>134</v>
      </c>
      <c r="U91" s="219">
        <v>0</v>
      </c>
      <c r="V91" s="219">
        <f>ROUND(E91*U91,2)</f>
        <v>0</v>
      </c>
      <c r="W91" s="219"/>
      <c r="X91" s="219" t="s">
        <v>235</v>
      </c>
      <c r="Y91" s="209"/>
      <c r="Z91" s="209"/>
      <c r="AA91" s="209"/>
      <c r="AB91" s="209"/>
      <c r="AC91" s="209"/>
      <c r="AD91" s="209"/>
      <c r="AE91" s="209"/>
      <c r="AF91" s="209"/>
      <c r="AG91" s="209" t="s">
        <v>617</v>
      </c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spans="1:60" outlineLevel="1" x14ac:dyDescent="0.2">
      <c r="A92" s="216"/>
      <c r="B92" s="217"/>
      <c r="C92" s="254"/>
      <c r="D92" s="244"/>
      <c r="E92" s="244"/>
      <c r="F92" s="244"/>
      <c r="G92" s="244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09"/>
      <c r="Z92" s="209"/>
      <c r="AA92" s="209"/>
      <c r="AB92" s="209"/>
      <c r="AC92" s="209"/>
      <c r="AD92" s="209"/>
      <c r="AE92" s="209"/>
      <c r="AF92" s="209"/>
      <c r="AG92" s="209" t="s">
        <v>153</v>
      </c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outlineLevel="1" x14ac:dyDescent="0.2">
      <c r="A93" s="230">
        <v>42</v>
      </c>
      <c r="B93" s="231" t="s">
        <v>693</v>
      </c>
      <c r="C93" s="247" t="s">
        <v>694</v>
      </c>
      <c r="D93" s="232" t="s">
        <v>624</v>
      </c>
      <c r="E93" s="233">
        <v>1</v>
      </c>
      <c r="F93" s="234"/>
      <c r="G93" s="235">
        <f>ROUND(E93*F93,2)</f>
        <v>0</v>
      </c>
      <c r="H93" s="234"/>
      <c r="I93" s="235">
        <f>ROUND(E93*H93,2)</f>
        <v>0</v>
      </c>
      <c r="J93" s="234"/>
      <c r="K93" s="235">
        <f>ROUND(E93*J93,2)</f>
        <v>0</v>
      </c>
      <c r="L93" s="235">
        <v>21</v>
      </c>
      <c r="M93" s="235">
        <f>G93*(1+L93/100)</f>
        <v>0</v>
      </c>
      <c r="N93" s="235">
        <v>0.68</v>
      </c>
      <c r="O93" s="235">
        <f>ROUND(E93*N93,2)</f>
        <v>0.68</v>
      </c>
      <c r="P93" s="235">
        <v>0</v>
      </c>
      <c r="Q93" s="235">
        <f>ROUND(E93*P93,2)</f>
        <v>0</v>
      </c>
      <c r="R93" s="235"/>
      <c r="S93" s="235" t="s">
        <v>133</v>
      </c>
      <c r="T93" s="236" t="s">
        <v>134</v>
      </c>
      <c r="U93" s="219">
        <v>0</v>
      </c>
      <c r="V93" s="219">
        <f>ROUND(E93*U93,2)</f>
        <v>0</v>
      </c>
      <c r="W93" s="219"/>
      <c r="X93" s="219" t="s">
        <v>235</v>
      </c>
      <c r="Y93" s="209"/>
      <c r="Z93" s="209"/>
      <c r="AA93" s="209"/>
      <c r="AB93" s="209"/>
      <c r="AC93" s="209"/>
      <c r="AD93" s="209"/>
      <c r="AE93" s="209"/>
      <c r="AF93" s="209"/>
      <c r="AG93" s="209" t="s">
        <v>617</v>
      </c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6"/>
      <c r="B94" s="217"/>
      <c r="C94" s="254"/>
      <c r="D94" s="244"/>
      <c r="E94" s="244"/>
      <c r="F94" s="244"/>
      <c r="G94" s="244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09"/>
      <c r="Z94" s="209"/>
      <c r="AA94" s="209"/>
      <c r="AB94" s="209"/>
      <c r="AC94" s="209"/>
      <c r="AD94" s="209"/>
      <c r="AE94" s="209"/>
      <c r="AF94" s="209"/>
      <c r="AG94" s="209" t="s">
        <v>153</v>
      </c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ht="22.5" outlineLevel="1" x14ac:dyDescent="0.2">
      <c r="A95" s="230">
        <v>43</v>
      </c>
      <c r="B95" s="231" t="s">
        <v>695</v>
      </c>
      <c r="C95" s="247" t="s">
        <v>696</v>
      </c>
      <c r="D95" s="232" t="s">
        <v>624</v>
      </c>
      <c r="E95" s="233">
        <v>1</v>
      </c>
      <c r="F95" s="234"/>
      <c r="G95" s="235">
        <f>ROUND(E95*F95,2)</f>
        <v>0</v>
      </c>
      <c r="H95" s="234"/>
      <c r="I95" s="235">
        <f>ROUND(E95*H95,2)</f>
        <v>0</v>
      </c>
      <c r="J95" s="234"/>
      <c r="K95" s="235">
        <f>ROUND(E95*J95,2)</f>
        <v>0</v>
      </c>
      <c r="L95" s="235">
        <v>21</v>
      </c>
      <c r="M95" s="235">
        <f>G95*(1+L95/100)</f>
        <v>0</v>
      </c>
      <c r="N95" s="235">
        <v>0.122</v>
      </c>
      <c r="O95" s="235">
        <f>ROUND(E95*N95,2)</f>
        <v>0.12</v>
      </c>
      <c r="P95" s="235">
        <v>0</v>
      </c>
      <c r="Q95" s="235">
        <f>ROUND(E95*P95,2)</f>
        <v>0</v>
      </c>
      <c r="R95" s="235"/>
      <c r="S95" s="235" t="s">
        <v>133</v>
      </c>
      <c r="T95" s="236" t="s">
        <v>134</v>
      </c>
      <c r="U95" s="219">
        <v>0</v>
      </c>
      <c r="V95" s="219">
        <f>ROUND(E95*U95,2)</f>
        <v>0</v>
      </c>
      <c r="W95" s="219"/>
      <c r="X95" s="219" t="s">
        <v>235</v>
      </c>
      <c r="Y95" s="209"/>
      <c r="Z95" s="209"/>
      <c r="AA95" s="209"/>
      <c r="AB95" s="209"/>
      <c r="AC95" s="209"/>
      <c r="AD95" s="209"/>
      <c r="AE95" s="209"/>
      <c r="AF95" s="209"/>
      <c r="AG95" s="209" t="s">
        <v>617</v>
      </c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6"/>
      <c r="B96" s="217"/>
      <c r="C96" s="254"/>
      <c r="D96" s="244"/>
      <c r="E96" s="244"/>
      <c r="F96" s="244"/>
      <c r="G96" s="244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09"/>
      <c r="Z96" s="209"/>
      <c r="AA96" s="209"/>
      <c r="AB96" s="209"/>
      <c r="AC96" s="209"/>
      <c r="AD96" s="209"/>
      <c r="AE96" s="209"/>
      <c r="AF96" s="209"/>
      <c r="AG96" s="209" t="s">
        <v>153</v>
      </c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outlineLevel="1" x14ac:dyDescent="0.2">
      <c r="A97" s="230">
        <v>44</v>
      </c>
      <c r="B97" s="231" t="s">
        <v>697</v>
      </c>
      <c r="C97" s="247" t="s">
        <v>698</v>
      </c>
      <c r="D97" s="232" t="s">
        <v>624</v>
      </c>
      <c r="E97" s="233">
        <v>1</v>
      </c>
      <c r="F97" s="234"/>
      <c r="G97" s="235">
        <f>ROUND(E97*F97,2)</f>
        <v>0</v>
      </c>
      <c r="H97" s="234"/>
      <c r="I97" s="235">
        <f>ROUND(E97*H97,2)</f>
        <v>0</v>
      </c>
      <c r="J97" s="234"/>
      <c r="K97" s="235">
        <f>ROUND(E97*J97,2)</f>
        <v>0</v>
      </c>
      <c r="L97" s="235">
        <v>21</v>
      </c>
      <c r="M97" s="235">
        <f>G97*(1+L97/100)</f>
        <v>0</v>
      </c>
      <c r="N97" s="235">
        <v>8.7999999999999995E-2</v>
      </c>
      <c r="O97" s="235">
        <f>ROUND(E97*N97,2)</f>
        <v>0.09</v>
      </c>
      <c r="P97" s="235">
        <v>0</v>
      </c>
      <c r="Q97" s="235">
        <f>ROUND(E97*P97,2)</f>
        <v>0</v>
      </c>
      <c r="R97" s="235"/>
      <c r="S97" s="235" t="s">
        <v>133</v>
      </c>
      <c r="T97" s="236" t="s">
        <v>134</v>
      </c>
      <c r="U97" s="219">
        <v>0</v>
      </c>
      <c r="V97" s="219">
        <f>ROUND(E97*U97,2)</f>
        <v>0</v>
      </c>
      <c r="W97" s="219"/>
      <c r="X97" s="219" t="s">
        <v>235</v>
      </c>
      <c r="Y97" s="209"/>
      <c r="Z97" s="209"/>
      <c r="AA97" s="209"/>
      <c r="AB97" s="209"/>
      <c r="AC97" s="209"/>
      <c r="AD97" s="209"/>
      <c r="AE97" s="209"/>
      <c r="AF97" s="209"/>
      <c r="AG97" s="209" t="s">
        <v>617</v>
      </c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spans="1:60" outlineLevel="1" x14ac:dyDescent="0.2">
      <c r="A98" s="216"/>
      <c r="B98" s="217"/>
      <c r="C98" s="254"/>
      <c r="D98" s="244"/>
      <c r="E98" s="244"/>
      <c r="F98" s="244"/>
      <c r="G98" s="244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09"/>
      <c r="Z98" s="209"/>
      <c r="AA98" s="209"/>
      <c r="AB98" s="209"/>
      <c r="AC98" s="209"/>
      <c r="AD98" s="209"/>
      <c r="AE98" s="209"/>
      <c r="AF98" s="209"/>
      <c r="AG98" s="209" t="s">
        <v>153</v>
      </c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outlineLevel="1" x14ac:dyDescent="0.2">
      <c r="A99" s="230">
        <v>45</v>
      </c>
      <c r="B99" s="231" t="s">
        <v>699</v>
      </c>
      <c r="C99" s="247" t="s">
        <v>700</v>
      </c>
      <c r="D99" s="232" t="s">
        <v>624</v>
      </c>
      <c r="E99" s="233">
        <v>1</v>
      </c>
      <c r="F99" s="234"/>
      <c r="G99" s="235">
        <f>ROUND(E99*F99,2)</f>
        <v>0</v>
      </c>
      <c r="H99" s="234"/>
      <c r="I99" s="235">
        <f>ROUND(E99*H99,2)</f>
        <v>0</v>
      </c>
      <c r="J99" s="234"/>
      <c r="K99" s="235">
        <f>ROUND(E99*J99,2)</f>
        <v>0</v>
      </c>
      <c r="L99" s="235">
        <v>21</v>
      </c>
      <c r="M99" s="235">
        <f>G99*(1+L99/100)</f>
        <v>0</v>
      </c>
      <c r="N99" s="235">
        <v>8.4000000000000005E-2</v>
      </c>
      <c r="O99" s="235">
        <f>ROUND(E99*N99,2)</f>
        <v>0.08</v>
      </c>
      <c r="P99" s="235">
        <v>0</v>
      </c>
      <c r="Q99" s="235">
        <f>ROUND(E99*P99,2)</f>
        <v>0</v>
      </c>
      <c r="R99" s="235"/>
      <c r="S99" s="235" t="s">
        <v>133</v>
      </c>
      <c r="T99" s="236" t="s">
        <v>134</v>
      </c>
      <c r="U99" s="219">
        <v>0</v>
      </c>
      <c r="V99" s="219">
        <f>ROUND(E99*U99,2)</f>
        <v>0</v>
      </c>
      <c r="W99" s="219"/>
      <c r="X99" s="219" t="s">
        <v>235</v>
      </c>
      <c r="Y99" s="209"/>
      <c r="Z99" s="209"/>
      <c r="AA99" s="209"/>
      <c r="AB99" s="209"/>
      <c r="AC99" s="209"/>
      <c r="AD99" s="209"/>
      <c r="AE99" s="209"/>
      <c r="AF99" s="209"/>
      <c r="AG99" s="209" t="s">
        <v>617</v>
      </c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spans="1:60" outlineLevel="1" x14ac:dyDescent="0.2">
      <c r="A100" s="216"/>
      <c r="B100" s="217"/>
      <c r="C100" s="254"/>
      <c r="D100" s="244"/>
      <c r="E100" s="244"/>
      <c r="F100" s="244"/>
      <c r="G100" s="244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09"/>
      <c r="Z100" s="209"/>
      <c r="AA100" s="209"/>
      <c r="AB100" s="209"/>
      <c r="AC100" s="209"/>
      <c r="AD100" s="209"/>
      <c r="AE100" s="209"/>
      <c r="AF100" s="209"/>
      <c r="AG100" s="209" t="s">
        <v>153</v>
      </c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ht="22.5" outlineLevel="1" x14ac:dyDescent="0.2">
      <c r="A101" s="230">
        <v>46</v>
      </c>
      <c r="B101" s="231" t="s">
        <v>701</v>
      </c>
      <c r="C101" s="247" t="s">
        <v>702</v>
      </c>
      <c r="D101" s="232" t="s">
        <v>624</v>
      </c>
      <c r="E101" s="233">
        <v>1</v>
      </c>
      <c r="F101" s="234"/>
      <c r="G101" s="235">
        <f>ROUND(E101*F101,2)</f>
        <v>0</v>
      </c>
      <c r="H101" s="234"/>
      <c r="I101" s="235">
        <f>ROUND(E101*H101,2)</f>
        <v>0</v>
      </c>
      <c r="J101" s="234"/>
      <c r="K101" s="235">
        <f>ROUND(E101*J101,2)</f>
        <v>0</v>
      </c>
      <c r="L101" s="235">
        <v>21</v>
      </c>
      <c r="M101" s="235">
        <f>G101*(1+L101/100)</f>
        <v>0</v>
      </c>
      <c r="N101" s="235">
        <v>7.0000000000000007E-2</v>
      </c>
      <c r="O101" s="235">
        <f>ROUND(E101*N101,2)</f>
        <v>7.0000000000000007E-2</v>
      </c>
      <c r="P101" s="235">
        <v>0</v>
      </c>
      <c r="Q101" s="235">
        <f>ROUND(E101*P101,2)</f>
        <v>0</v>
      </c>
      <c r="R101" s="235"/>
      <c r="S101" s="235" t="s">
        <v>133</v>
      </c>
      <c r="T101" s="236" t="s">
        <v>134</v>
      </c>
      <c r="U101" s="219">
        <v>0</v>
      </c>
      <c r="V101" s="219">
        <f>ROUND(E101*U101,2)</f>
        <v>0</v>
      </c>
      <c r="W101" s="219"/>
      <c r="X101" s="219" t="s">
        <v>235</v>
      </c>
      <c r="Y101" s="209"/>
      <c r="Z101" s="209"/>
      <c r="AA101" s="209"/>
      <c r="AB101" s="209"/>
      <c r="AC101" s="209"/>
      <c r="AD101" s="209"/>
      <c r="AE101" s="209"/>
      <c r="AF101" s="209"/>
      <c r="AG101" s="209" t="s">
        <v>617</v>
      </c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outlineLevel="1" x14ac:dyDescent="0.2">
      <c r="A102" s="216"/>
      <c r="B102" s="217"/>
      <c r="C102" s="254"/>
      <c r="D102" s="244"/>
      <c r="E102" s="244"/>
      <c r="F102" s="244"/>
      <c r="G102" s="244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09"/>
      <c r="Z102" s="209"/>
      <c r="AA102" s="209"/>
      <c r="AB102" s="209"/>
      <c r="AC102" s="209"/>
      <c r="AD102" s="209"/>
      <c r="AE102" s="209"/>
      <c r="AF102" s="209"/>
      <c r="AG102" s="209" t="s">
        <v>153</v>
      </c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spans="1:60" outlineLevel="1" x14ac:dyDescent="0.2">
      <c r="A103" s="230">
        <v>47</v>
      </c>
      <c r="B103" s="231" t="s">
        <v>703</v>
      </c>
      <c r="C103" s="247" t="s">
        <v>704</v>
      </c>
      <c r="D103" s="232" t="s">
        <v>624</v>
      </c>
      <c r="E103" s="233">
        <v>1</v>
      </c>
      <c r="F103" s="234"/>
      <c r="G103" s="235">
        <f>ROUND(E103*F103,2)</f>
        <v>0</v>
      </c>
      <c r="H103" s="234"/>
      <c r="I103" s="235">
        <f>ROUND(E103*H103,2)</f>
        <v>0</v>
      </c>
      <c r="J103" s="234"/>
      <c r="K103" s="235">
        <f>ROUND(E103*J103,2)</f>
        <v>0</v>
      </c>
      <c r="L103" s="235">
        <v>21</v>
      </c>
      <c r="M103" s="235">
        <f>G103*(1+L103/100)</f>
        <v>0</v>
      </c>
      <c r="N103" s="235">
        <v>4.3999999999999997E-2</v>
      </c>
      <c r="O103" s="235">
        <f>ROUND(E103*N103,2)</f>
        <v>0.04</v>
      </c>
      <c r="P103" s="235">
        <v>0</v>
      </c>
      <c r="Q103" s="235">
        <f>ROUND(E103*P103,2)</f>
        <v>0</v>
      </c>
      <c r="R103" s="235"/>
      <c r="S103" s="235" t="s">
        <v>133</v>
      </c>
      <c r="T103" s="236" t="s">
        <v>134</v>
      </c>
      <c r="U103" s="219">
        <v>0</v>
      </c>
      <c r="V103" s="219">
        <f>ROUND(E103*U103,2)</f>
        <v>0</v>
      </c>
      <c r="W103" s="219"/>
      <c r="X103" s="219" t="s">
        <v>235</v>
      </c>
      <c r="Y103" s="209"/>
      <c r="Z103" s="209"/>
      <c r="AA103" s="209"/>
      <c r="AB103" s="209"/>
      <c r="AC103" s="209"/>
      <c r="AD103" s="209"/>
      <c r="AE103" s="209"/>
      <c r="AF103" s="209"/>
      <c r="AG103" s="209" t="s">
        <v>617</v>
      </c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outlineLevel="1" x14ac:dyDescent="0.2">
      <c r="A104" s="216"/>
      <c r="B104" s="217"/>
      <c r="C104" s="254"/>
      <c r="D104" s="244"/>
      <c r="E104" s="244"/>
      <c r="F104" s="244"/>
      <c r="G104" s="244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09"/>
      <c r="Z104" s="209"/>
      <c r="AA104" s="209"/>
      <c r="AB104" s="209"/>
      <c r="AC104" s="209"/>
      <c r="AD104" s="209"/>
      <c r="AE104" s="209"/>
      <c r="AF104" s="209"/>
      <c r="AG104" s="209" t="s">
        <v>153</v>
      </c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spans="1:60" outlineLevel="1" x14ac:dyDescent="0.2">
      <c r="A105" s="230">
        <v>48</v>
      </c>
      <c r="B105" s="231" t="s">
        <v>705</v>
      </c>
      <c r="C105" s="247" t="s">
        <v>706</v>
      </c>
      <c r="D105" s="232" t="s">
        <v>624</v>
      </c>
      <c r="E105" s="233">
        <v>1</v>
      </c>
      <c r="F105" s="234"/>
      <c r="G105" s="235">
        <f>ROUND(E105*F105,2)</f>
        <v>0</v>
      </c>
      <c r="H105" s="234"/>
      <c r="I105" s="235">
        <f>ROUND(E105*H105,2)</f>
        <v>0</v>
      </c>
      <c r="J105" s="234"/>
      <c r="K105" s="235">
        <f>ROUND(E105*J105,2)</f>
        <v>0</v>
      </c>
      <c r="L105" s="235">
        <v>21</v>
      </c>
      <c r="M105" s="235">
        <f>G105*(1+L105/100)</f>
        <v>0</v>
      </c>
      <c r="N105" s="235">
        <v>8.5000000000000006E-2</v>
      </c>
      <c r="O105" s="235">
        <f>ROUND(E105*N105,2)</f>
        <v>0.09</v>
      </c>
      <c r="P105" s="235">
        <v>0</v>
      </c>
      <c r="Q105" s="235">
        <f>ROUND(E105*P105,2)</f>
        <v>0</v>
      </c>
      <c r="R105" s="235"/>
      <c r="S105" s="235" t="s">
        <v>133</v>
      </c>
      <c r="T105" s="236" t="s">
        <v>134</v>
      </c>
      <c r="U105" s="219">
        <v>0</v>
      </c>
      <c r="V105" s="219">
        <f>ROUND(E105*U105,2)</f>
        <v>0</v>
      </c>
      <c r="W105" s="219"/>
      <c r="X105" s="219" t="s">
        <v>235</v>
      </c>
      <c r="Y105" s="209"/>
      <c r="Z105" s="209"/>
      <c r="AA105" s="209"/>
      <c r="AB105" s="209"/>
      <c r="AC105" s="209"/>
      <c r="AD105" s="209"/>
      <c r="AE105" s="209"/>
      <c r="AF105" s="209"/>
      <c r="AG105" s="209" t="s">
        <v>617</v>
      </c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spans="1:60" outlineLevel="1" x14ac:dyDescent="0.2">
      <c r="A106" s="216"/>
      <c r="B106" s="217"/>
      <c r="C106" s="254"/>
      <c r="D106" s="244"/>
      <c r="E106" s="244"/>
      <c r="F106" s="244"/>
      <c r="G106" s="244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09"/>
      <c r="Z106" s="209"/>
      <c r="AA106" s="209"/>
      <c r="AB106" s="209"/>
      <c r="AC106" s="209"/>
      <c r="AD106" s="209"/>
      <c r="AE106" s="209"/>
      <c r="AF106" s="209"/>
      <c r="AG106" s="209" t="s">
        <v>153</v>
      </c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spans="1:60" ht="22.5" outlineLevel="1" x14ac:dyDescent="0.2">
      <c r="A107" s="230">
        <v>49</v>
      </c>
      <c r="B107" s="231" t="s">
        <v>707</v>
      </c>
      <c r="C107" s="247" t="s">
        <v>708</v>
      </c>
      <c r="D107" s="232" t="s">
        <v>624</v>
      </c>
      <c r="E107" s="233">
        <v>1</v>
      </c>
      <c r="F107" s="234"/>
      <c r="G107" s="235">
        <f>ROUND(E107*F107,2)</f>
        <v>0</v>
      </c>
      <c r="H107" s="234"/>
      <c r="I107" s="235">
        <f>ROUND(E107*H107,2)</f>
        <v>0</v>
      </c>
      <c r="J107" s="234"/>
      <c r="K107" s="235">
        <f>ROUND(E107*J107,2)</f>
        <v>0</v>
      </c>
      <c r="L107" s="235">
        <v>21</v>
      </c>
      <c r="M107" s="235">
        <f>G107*(1+L107/100)</f>
        <v>0</v>
      </c>
      <c r="N107" s="235">
        <v>0.13800000000000001</v>
      </c>
      <c r="O107" s="235">
        <f>ROUND(E107*N107,2)</f>
        <v>0.14000000000000001</v>
      </c>
      <c r="P107" s="235">
        <v>0</v>
      </c>
      <c r="Q107" s="235">
        <f>ROUND(E107*P107,2)</f>
        <v>0</v>
      </c>
      <c r="R107" s="235"/>
      <c r="S107" s="235" t="s">
        <v>133</v>
      </c>
      <c r="T107" s="236" t="s">
        <v>134</v>
      </c>
      <c r="U107" s="219">
        <v>0</v>
      </c>
      <c r="V107" s="219">
        <f>ROUND(E107*U107,2)</f>
        <v>0</v>
      </c>
      <c r="W107" s="219"/>
      <c r="X107" s="219" t="s">
        <v>235</v>
      </c>
      <c r="Y107" s="209"/>
      <c r="Z107" s="209"/>
      <c r="AA107" s="209"/>
      <c r="AB107" s="209"/>
      <c r="AC107" s="209"/>
      <c r="AD107" s="209"/>
      <c r="AE107" s="209"/>
      <c r="AF107" s="209"/>
      <c r="AG107" s="209" t="s">
        <v>617</v>
      </c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spans="1:60" outlineLevel="1" x14ac:dyDescent="0.2">
      <c r="A108" s="216"/>
      <c r="B108" s="217"/>
      <c r="C108" s="254"/>
      <c r="D108" s="244"/>
      <c r="E108" s="244"/>
      <c r="F108" s="244"/>
      <c r="G108" s="244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09"/>
      <c r="Z108" s="209"/>
      <c r="AA108" s="209"/>
      <c r="AB108" s="209"/>
      <c r="AC108" s="209"/>
      <c r="AD108" s="209"/>
      <c r="AE108" s="209"/>
      <c r="AF108" s="209"/>
      <c r="AG108" s="209" t="s">
        <v>153</v>
      </c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spans="1:60" outlineLevel="1" x14ac:dyDescent="0.2">
      <c r="A109" s="230">
        <v>50</v>
      </c>
      <c r="B109" s="231" t="s">
        <v>709</v>
      </c>
      <c r="C109" s="247" t="s">
        <v>710</v>
      </c>
      <c r="D109" s="232" t="s">
        <v>624</v>
      </c>
      <c r="E109" s="233">
        <v>1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35">
        <v>0.11899999999999999</v>
      </c>
      <c r="O109" s="235">
        <f>ROUND(E109*N109,2)</f>
        <v>0.12</v>
      </c>
      <c r="P109" s="235">
        <v>0</v>
      </c>
      <c r="Q109" s="235">
        <f>ROUND(E109*P109,2)</f>
        <v>0</v>
      </c>
      <c r="R109" s="235"/>
      <c r="S109" s="235" t="s">
        <v>133</v>
      </c>
      <c r="T109" s="236" t="s">
        <v>134</v>
      </c>
      <c r="U109" s="219">
        <v>0</v>
      </c>
      <c r="V109" s="219">
        <f>ROUND(E109*U109,2)</f>
        <v>0</v>
      </c>
      <c r="W109" s="219"/>
      <c r="X109" s="219" t="s">
        <v>235</v>
      </c>
      <c r="Y109" s="209"/>
      <c r="Z109" s="209"/>
      <c r="AA109" s="209"/>
      <c r="AB109" s="209"/>
      <c r="AC109" s="209"/>
      <c r="AD109" s="209"/>
      <c r="AE109" s="209"/>
      <c r="AF109" s="209"/>
      <c r="AG109" s="209" t="s">
        <v>617</v>
      </c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spans="1:60" outlineLevel="1" x14ac:dyDescent="0.2">
      <c r="A110" s="216"/>
      <c r="B110" s="217"/>
      <c r="C110" s="254"/>
      <c r="D110" s="244"/>
      <c r="E110" s="244"/>
      <c r="F110" s="244"/>
      <c r="G110" s="244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09"/>
      <c r="Z110" s="209"/>
      <c r="AA110" s="209"/>
      <c r="AB110" s="209"/>
      <c r="AC110" s="209"/>
      <c r="AD110" s="209"/>
      <c r="AE110" s="209"/>
      <c r="AF110" s="209"/>
      <c r="AG110" s="209" t="s">
        <v>153</v>
      </c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spans="1:60" ht="22.5" outlineLevel="1" x14ac:dyDescent="0.2">
      <c r="A111" s="230">
        <v>51</v>
      </c>
      <c r="B111" s="231" t="s">
        <v>711</v>
      </c>
      <c r="C111" s="247" t="s">
        <v>712</v>
      </c>
      <c r="D111" s="232" t="s">
        <v>624</v>
      </c>
      <c r="E111" s="233">
        <v>1</v>
      </c>
      <c r="F111" s="234"/>
      <c r="G111" s="235">
        <f>ROUND(E111*F111,2)</f>
        <v>0</v>
      </c>
      <c r="H111" s="234"/>
      <c r="I111" s="235">
        <f>ROUND(E111*H111,2)</f>
        <v>0</v>
      </c>
      <c r="J111" s="234"/>
      <c r="K111" s="235">
        <f>ROUND(E111*J111,2)</f>
        <v>0</v>
      </c>
      <c r="L111" s="235">
        <v>21</v>
      </c>
      <c r="M111" s="235">
        <f>G111*(1+L111/100)</f>
        <v>0</v>
      </c>
      <c r="N111" s="235">
        <v>8.4000000000000005E-2</v>
      </c>
      <c r="O111" s="235">
        <f>ROUND(E111*N111,2)</f>
        <v>0.08</v>
      </c>
      <c r="P111" s="235">
        <v>0</v>
      </c>
      <c r="Q111" s="235">
        <f>ROUND(E111*P111,2)</f>
        <v>0</v>
      </c>
      <c r="R111" s="235"/>
      <c r="S111" s="235" t="s">
        <v>133</v>
      </c>
      <c r="T111" s="236" t="s">
        <v>134</v>
      </c>
      <c r="U111" s="219">
        <v>0</v>
      </c>
      <c r="V111" s="219">
        <f>ROUND(E111*U111,2)</f>
        <v>0</v>
      </c>
      <c r="W111" s="219"/>
      <c r="X111" s="219" t="s">
        <v>235</v>
      </c>
      <c r="Y111" s="209"/>
      <c r="Z111" s="209"/>
      <c r="AA111" s="209"/>
      <c r="AB111" s="209"/>
      <c r="AC111" s="209"/>
      <c r="AD111" s="209"/>
      <c r="AE111" s="209"/>
      <c r="AF111" s="209"/>
      <c r="AG111" s="209" t="s">
        <v>617</v>
      </c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</row>
    <row r="112" spans="1:60" outlineLevel="1" x14ac:dyDescent="0.2">
      <c r="A112" s="216"/>
      <c r="B112" s="217"/>
      <c r="C112" s="254"/>
      <c r="D112" s="244"/>
      <c r="E112" s="244"/>
      <c r="F112" s="244"/>
      <c r="G112" s="244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09"/>
      <c r="Z112" s="209"/>
      <c r="AA112" s="209"/>
      <c r="AB112" s="209"/>
      <c r="AC112" s="209"/>
      <c r="AD112" s="209"/>
      <c r="AE112" s="209"/>
      <c r="AF112" s="209"/>
      <c r="AG112" s="209" t="s">
        <v>153</v>
      </c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spans="1:60" ht="22.5" outlineLevel="1" x14ac:dyDescent="0.2">
      <c r="A113" s="230">
        <v>52</v>
      </c>
      <c r="B113" s="231" t="s">
        <v>713</v>
      </c>
      <c r="C113" s="247" t="s">
        <v>714</v>
      </c>
      <c r="D113" s="232" t="s">
        <v>624</v>
      </c>
      <c r="E113" s="233">
        <v>1</v>
      </c>
      <c r="F113" s="234"/>
      <c r="G113" s="235">
        <f>ROUND(E113*F113,2)</f>
        <v>0</v>
      </c>
      <c r="H113" s="234"/>
      <c r="I113" s="235">
        <f>ROUND(E113*H113,2)</f>
        <v>0</v>
      </c>
      <c r="J113" s="234"/>
      <c r="K113" s="235">
        <f>ROUND(E113*J113,2)</f>
        <v>0</v>
      </c>
      <c r="L113" s="235">
        <v>21</v>
      </c>
      <c r="M113" s="235">
        <f>G113*(1+L113/100)</f>
        <v>0</v>
      </c>
      <c r="N113" s="235">
        <v>5.0999999999999997E-2</v>
      </c>
      <c r="O113" s="235">
        <f>ROUND(E113*N113,2)</f>
        <v>0.05</v>
      </c>
      <c r="P113" s="235">
        <v>0</v>
      </c>
      <c r="Q113" s="235">
        <f>ROUND(E113*P113,2)</f>
        <v>0</v>
      </c>
      <c r="R113" s="235"/>
      <c r="S113" s="235" t="s">
        <v>133</v>
      </c>
      <c r="T113" s="236" t="s">
        <v>134</v>
      </c>
      <c r="U113" s="219">
        <v>0</v>
      </c>
      <c r="V113" s="219">
        <f>ROUND(E113*U113,2)</f>
        <v>0</v>
      </c>
      <c r="W113" s="219"/>
      <c r="X113" s="219" t="s">
        <v>235</v>
      </c>
      <c r="Y113" s="209"/>
      <c r="Z113" s="209"/>
      <c r="AA113" s="209"/>
      <c r="AB113" s="209"/>
      <c r="AC113" s="209"/>
      <c r="AD113" s="209"/>
      <c r="AE113" s="209"/>
      <c r="AF113" s="209"/>
      <c r="AG113" s="209" t="s">
        <v>617</v>
      </c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spans="1:60" outlineLevel="1" x14ac:dyDescent="0.2">
      <c r="A114" s="216"/>
      <c r="B114" s="217"/>
      <c r="C114" s="254"/>
      <c r="D114" s="244"/>
      <c r="E114" s="244"/>
      <c r="F114" s="244"/>
      <c r="G114" s="244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09"/>
      <c r="Z114" s="209"/>
      <c r="AA114" s="209"/>
      <c r="AB114" s="209"/>
      <c r="AC114" s="209"/>
      <c r="AD114" s="209"/>
      <c r="AE114" s="209"/>
      <c r="AF114" s="209"/>
      <c r="AG114" s="209" t="s">
        <v>153</v>
      </c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spans="1:60" outlineLevel="1" x14ac:dyDescent="0.2">
      <c r="A115" s="230">
        <v>53</v>
      </c>
      <c r="B115" s="231" t="s">
        <v>715</v>
      </c>
      <c r="C115" s="247" t="s">
        <v>716</v>
      </c>
      <c r="D115" s="232" t="s">
        <v>624</v>
      </c>
      <c r="E115" s="233">
        <v>1</v>
      </c>
      <c r="F115" s="234"/>
      <c r="G115" s="235">
        <f>ROUND(E115*F115,2)</f>
        <v>0</v>
      </c>
      <c r="H115" s="234"/>
      <c r="I115" s="235">
        <f>ROUND(E115*H115,2)</f>
        <v>0</v>
      </c>
      <c r="J115" s="234"/>
      <c r="K115" s="235">
        <f>ROUND(E115*J115,2)</f>
        <v>0</v>
      </c>
      <c r="L115" s="235">
        <v>21</v>
      </c>
      <c r="M115" s="235">
        <f>G115*(1+L115/100)</f>
        <v>0</v>
      </c>
      <c r="N115" s="235">
        <v>0.02</v>
      </c>
      <c r="O115" s="235">
        <f>ROUND(E115*N115,2)</f>
        <v>0.02</v>
      </c>
      <c r="P115" s="235">
        <v>0</v>
      </c>
      <c r="Q115" s="235">
        <f>ROUND(E115*P115,2)</f>
        <v>0</v>
      </c>
      <c r="R115" s="235"/>
      <c r="S115" s="235" t="s">
        <v>133</v>
      </c>
      <c r="T115" s="236" t="s">
        <v>134</v>
      </c>
      <c r="U115" s="219">
        <v>0</v>
      </c>
      <c r="V115" s="219">
        <f>ROUND(E115*U115,2)</f>
        <v>0</v>
      </c>
      <c r="W115" s="219"/>
      <c r="X115" s="219" t="s">
        <v>235</v>
      </c>
      <c r="Y115" s="209"/>
      <c r="Z115" s="209"/>
      <c r="AA115" s="209"/>
      <c r="AB115" s="209"/>
      <c r="AC115" s="209"/>
      <c r="AD115" s="209"/>
      <c r="AE115" s="209"/>
      <c r="AF115" s="209"/>
      <c r="AG115" s="209" t="s">
        <v>617</v>
      </c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spans="1:60" outlineLevel="1" x14ac:dyDescent="0.2">
      <c r="A116" s="216"/>
      <c r="B116" s="217"/>
      <c r="C116" s="254"/>
      <c r="D116" s="244"/>
      <c r="E116" s="244"/>
      <c r="F116" s="244"/>
      <c r="G116" s="244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09"/>
      <c r="Z116" s="209"/>
      <c r="AA116" s="209"/>
      <c r="AB116" s="209"/>
      <c r="AC116" s="209"/>
      <c r="AD116" s="209"/>
      <c r="AE116" s="209"/>
      <c r="AF116" s="209"/>
      <c r="AG116" s="209" t="s">
        <v>153</v>
      </c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spans="1:60" outlineLevel="1" x14ac:dyDescent="0.2">
      <c r="A117" s="230">
        <v>54</v>
      </c>
      <c r="B117" s="231" t="s">
        <v>717</v>
      </c>
      <c r="C117" s="247" t="s">
        <v>718</v>
      </c>
      <c r="D117" s="232" t="s">
        <v>624</v>
      </c>
      <c r="E117" s="233">
        <v>1</v>
      </c>
      <c r="F117" s="234"/>
      <c r="G117" s="235">
        <f>ROUND(E117*F117,2)</f>
        <v>0</v>
      </c>
      <c r="H117" s="234"/>
      <c r="I117" s="235">
        <f>ROUND(E117*H117,2)</f>
        <v>0</v>
      </c>
      <c r="J117" s="234"/>
      <c r="K117" s="235">
        <f>ROUND(E117*J117,2)</f>
        <v>0</v>
      </c>
      <c r="L117" s="235">
        <v>21</v>
      </c>
      <c r="M117" s="235">
        <f>G117*(1+L117/100)</f>
        <v>0</v>
      </c>
      <c r="N117" s="235">
        <v>3.3000000000000002E-2</v>
      </c>
      <c r="O117" s="235">
        <f>ROUND(E117*N117,2)</f>
        <v>0.03</v>
      </c>
      <c r="P117" s="235">
        <v>0</v>
      </c>
      <c r="Q117" s="235">
        <f>ROUND(E117*P117,2)</f>
        <v>0</v>
      </c>
      <c r="R117" s="235"/>
      <c r="S117" s="235" t="s">
        <v>133</v>
      </c>
      <c r="T117" s="236" t="s">
        <v>134</v>
      </c>
      <c r="U117" s="219">
        <v>0</v>
      </c>
      <c r="V117" s="219">
        <f>ROUND(E117*U117,2)</f>
        <v>0</v>
      </c>
      <c r="W117" s="219"/>
      <c r="X117" s="219" t="s">
        <v>235</v>
      </c>
      <c r="Y117" s="209"/>
      <c r="Z117" s="209"/>
      <c r="AA117" s="209"/>
      <c r="AB117" s="209"/>
      <c r="AC117" s="209"/>
      <c r="AD117" s="209"/>
      <c r="AE117" s="209"/>
      <c r="AF117" s="209"/>
      <c r="AG117" s="209" t="s">
        <v>617</v>
      </c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spans="1:60" outlineLevel="1" x14ac:dyDescent="0.2">
      <c r="A118" s="216"/>
      <c r="B118" s="217"/>
      <c r="C118" s="254"/>
      <c r="D118" s="244"/>
      <c r="E118" s="244"/>
      <c r="F118" s="244"/>
      <c r="G118" s="244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09"/>
      <c r="Z118" s="209"/>
      <c r="AA118" s="209"/>
      <c r="AB118" s="209"/>
      <c r="AC118" s="209"/>
      <c r="AD118" s="209"/>
      <c r="AE118" s="209"/>
      <c r="AF118" s="209"/>
      <c r="AG118" s="209" t="s">
        <v>153</v>
      </c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spans="1:60" outlineLevel="1" x14ac:dyDescent="0.2">
      <c r="A119" s="230">
        <v>55</v>
      </c>
      <c r="B119" s="231" t="s">
        <v>719</v>
      </c>
      <c r="C119" s="247" t="s">
        <v>720</v>
      </c>
      <c r="D119" s="232" t="s">
        <v>624</v>
      </c>
      <c r="E119" s="233">
        <v>1</v>
      </c>
      <c r="F119" s="234"/>
      <c r="G119" s="235">
        <f>ROUND(E119*F119,2)</f>
        <v>0</v>
      </c>
      <c r="H119" s="234"/>
      <c r="I119" s="235">
        <f>ROUND(E119*H119,2)</f>
        <v>0</v>
      </c>
      <c r="J119" s="234"/>
      <c r="K119" s="235">
        <f>ROUND(E119*J119,2)</f>
        <v>0</v>
      </c>
      <c r="L119" s="235">
        <v>21</v>
      </c>
      <c r="M119" s="235">
        <f>G119*(1+L119/100)</f>
        <v>0</v>
      </c>
      <c r="N119" s="235">
        <v>2.5999999999999999E-2</v>
      </c>
      <c r="O119" s="235">
        <f>ROUND(E119*N119,2)</f>
        <v>0.03</v>
      </c>
      <c r="P119" s="235">
        <v>0</v>
      </c>
      <c r="Q119" s="235">
        <f>ROUND(E119*P119,2)</f>
        <v>0</v>
      </c>
      <c r="R119" s="235"/>
      <c r="S119" s="235" t="s">
        <v>133</v>
      </c>
      <c r="T119" s="236" t="s">
        <v>134</v>
      </c>
      <c r="U119" s="219">
        <v>0</v>
      </c>
      <c r="V119" s="219">
        <f>ROUND(E119*U119,2)</f>
        <v>0</v>
      </c>
      <c r="W119" s="219"/>
      <c r="X119" s="219" t="s">
        <v>235</v>
      </c>
      <c r="Y119" s="209"/>
      <c r="Z119" s="209"/>
      <c r="AA119" s="209"/>
      <c r="AB119" s="209"/>
      <c r="AC119" s="209"/>
      <c r="AD119" s="209"/>
      <c r="AE119" s="209"/>
      <c r="AF119" s="209"/>
      <c r="AG119" s="209" t="s">
        <v>617</v>
      </c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spans="1:60" outlineLevel="1" x14ac:dyDescent="0.2">
      <c r="A120" s="216"/>
      <c r="B120" s="217"/>
      <c r="C120" s="254"/>
      <c r="D120" s="244"/>
      <c r="E120" s="244"/>
      <c r="F120" s="244"/>
      <c r="G120" s="244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09"/>
      <c r="Z120" s="209"/>
      <c r="AA120" s="209"/>
      <c r="AB120" s="209"/>
      <c r="AC120" s="209"/>
      <c r="AD120" s="209"/>
      <c r="AE120" s="209"/>
      <c r="AF120" s="209"/>
      <c r="AG120" s="209" t="s">
        <v>153</v>
      </c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spans="1:60" outlineLevel="1" x14ac:dyDescent="0.2">
      <c r="A121" s="230">
        <v>56</v>
      </c>
      <c r="B121" s="231" t="s">
        <v>721</v>
      </c>
      <c r="C121" s="247" t="s">
        <v>722</v>
      </c>
      <c r="D121" s="232" t="s">
        <v>624</v>
      </c>
      <c r="E121" s="233">
        <v>1</v>
      </c>
      <c r="F121" s="234"/>
      <c r="G121" s="235">
        <f>ROUND(E121*F121,2)</f>
        <v>0</v>
      </c>
      <c r="H121" s="234"/>
      <c r="I121" s="235">
        <f>ROUND(E121*H121,2)</f>
        <v>0</v>
      </c>
      <c r="J121" s="234"/>
      <c r="K121" s="235">
        <f>ROUND(E121*J121,2)</f>
        <v>0</v>
      </c>
      <c r="L121" s="235">
        <v>21</v>
      </c>
      <c r="M121" s="235">
        <f>G121*(1+L121/100)</f>
        <v>0</v>
      </c>
      <c r="N121" s="235">
        <v>3.6999999999999998E-2</v>
      </c>
      <c r="O121" s="235">
        <f>ROUND(E121*N121,2)</f>
        <v>0.04</v>
      </c>
      <c r="P121" s="235">
        <v>0</v>
      </c>
      <c r="Q121" s="235">
        <f>ROUND(E121*P121,2)</f>
        <v>0</v>
      </c>
      <c r="R121" s="235"/>
      <c r="S121" s="235" t="s">
        <v>133</v>
      </c>
      <c r="T121" s="236" t="s">
        <v>134</v>
      </c>
      <c r="U121" s="219">
        <v>0</v>
      </c>
      <c r="V121" s="219">
        <f>ROUND(E121*U121,2)</f>
        <v>0</v>
      </c>
      <c r="W121" s="219"/>
      <c r="X121" s="219" t="s">
        <v>235</v>
      </c>
      <c r="Y121" s="209"/>
      <c r="Z121" s="209"/>
      <c r="AA121" s="209"/>
      <c r="AB121" s="209"/>
      <c r="AC121" s="209"/>
      <c r="AD121" s="209"/>
      <c r="AE121" s="209"/>
      <c r="AF121" s="209"/>
      <c r="AG121" s="209" t="s">
        <v>617</v>
      </c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spans="1:60" outlineLevel="1" x14ac:dyDescent="0.2">
      <c r="A122" s="216"/>
      <c r="B122" s="217"/>
      <c r="C122" s="254"/>
      <c r="D122" s="244"/>
      <c r="E122" s="244"/>
      <c r="F122" s="244"/>
      <c r="G122" s="244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09"/>
      <c r="Z122" s="209"/>
      <c r="AA122" s="209"/>
      <c r="AB122" s="209"/>
      <c r="AC122" s="209"/>
      <c r="AD122" s="209"/>
      <c r="AE122" s="209"/>
      <c r="AF122" s="209"/>
      <c r="AG122" s="209" t="s">
        <v>153</v>
      </c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spans="1:60" outlineLevel="1" x14ac:dyDescent="0.2">
      <c r="A123" s="230">
        <v>57</v>
      </c>
      <c r="B123" s="231" t="s">
        <v>723</v>
      </c>
      <c r="C123" s="247" t="s">
        <v>724</v>
      </c>
      <c r="D123" s="232" t="s">
        <v>624</v>
      </c>
      <c r="E123" s="233">
        <v>1</v>
      </c>
      <c r="F123" s="234"/>
      <c r="G123" s="235">
        <f>ROUND(E123*F123,2)</f>
        <v>0</v>
      </c>
      <c r="H123" s="234"/>
      <c r="I123" s="235">
        <f>ROUND(E123*H123,2)</f>
        <v>0</v>
      </c>
      <c r="J123" s="234"/>
      <c r="K123" s="235">
        <f>ROUND(E123*J123,2)</f>
        <v>0</v>
      </c>
      <c r="L123" s="235">
        <v>21</v>
      </c>
      <c r="M123" s="235">
        <f>G123*(1+L123/100)</f>
        <v>0</v>
      </c>
      <c r="N123" s="235">
        <v>0.08</v>
      </c>
      <c r="O123" s="235">
        <f>ROUND(E123*N123,2)</f>
        <v>0.08</v>
      </c>
      <c r="P123" s="235">
        <v>0</v>
      </c>
      <c r="Q123" s="235">
        <f>ROUND(E123*P123,2)</f>
        <v>0</v>
      </c>
      <c r="R123" s="235"/>
      <c r="S123" s="235" t="s">
        <v>133</v>
      </c>
      <c r="T123" s="236" t="s">
        <v>134</v>
      </c>
      <c r="U123" s="219">
        <v>0</v>
      </c>
      <c r="V123" s="219">
        <f>ROUND(E123*U123,2)</f>
        <v>0</v>
      </c>
      <c r="W123" s="219"/>
      <c r="X123" s="219" t="s">
        <v>235</v>
      </c>
      <c r="Y123" s="209"/>
      <c r="Z123" s="209"/>
      <c r="AA123" s="209"/>
      <c r="AB123" s="209"/>
      <c r="AC123" s="209"/>
      <c r="AD123" s="209"/>
      <c r="AE123" s="209"/>
      <c r="AF123" s="209"/>
      <c r="AG123" s="209" t="s">
        <v>617</v>
      </c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spans="1:60" outlineLevel="1" x14ac:dyDescent="0.2">
      <c r="A124" s="216"/>
      <c r="B124" s="217"/>
      <c r="C124" s="254"/>
      <c r="D124" s="244"/>
      <c r="E124" s="244"/>
      <c r="F124" s="244"/>
      <c r="G124" s="244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09"/>
      <c r="Z124" s="209"/>
      <c r="AA124" s="209"/>
      <c r="AB124" s="209"/>
      <c r="AC124" s="209"/>
      <c r="AD124" s="209"/>
      <c r="AE124" s="209"/>
      <c r="AF124" s="209"/>
      <c r="AG124" s="209" t="s">
        <v>153</v>
      </c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spans="1:60" outlineLevel="1" x14ac:dyDescent="0.2">
      <c r="A125" s="230">
        <v>58</v>
      </c>
      <c r="B125" s="231" t="s">
        <v>725</v>
      </c>
      <c r="C125" s="247" t="s">
        <v>726</v>
      </c>
      <c r="D125" s="232" t="s">
        <v>624</v>
      </c>
      <c r="E125" s="233">
        <v>1</v>
      </c>
      <c r="F125" s="234"/>
      <c r="G125" s="235">
        <f>ROUND(E125*F125,2)</f>
        <v>0</v>
      </c>
      <c r="H125" s="234"/>
      <c r="I125" s="235">
        <f>ROUND(E125*H125,2)</f>
        <v>0</v>
      </c>
      <c r="J125" s="234"/>
      <c r="K125" s="235">
        <f>ROUND(E125*J125,2)</f>
        <v>0</v>
      </c>
      <c r="L125" s="235">
        <v>21</v>
      </c>
      <c r="M125" s="235">
        <f>G125*(1+L125/100)</f>
        <v>0</v>
      </c>
      <c r="N125" s="235">
        <v>8.8999999999999996E-2</v>
      </c>
      <c r="O125" s="235">
        <f>ROUND(E125*N125,2)</f>
        <v>0.09</v>
      </c>
      <c r="P125" s="235">
        <v>0</v>
      </c>
      <c r="Q125" s="235">
        <f>ROUND(E125*P125,2)</f>
        <v>0</v>
      </c>
      <c r="R125" s="235"/>
      <c r="S125" s="235" t="s">
        <v>133</v>
      </c>
      <c r="T125" s="236" t="s">
        <v>134</v>
      </c>
      <c r="U125" s="219">
        <v>0</v>
      </c>
      <c r="V125" s="219">
        <f>ROUND(E125*U125,2)</f>
        <v>0</v>
      </c>
      <c r="W125" s="219"/>
      <c r="X125" s="219" t="s">
        <v>235</v>
      </c>
      <c r="Y125" s="209"/>
      <c r="Z125" s="209"/>
      <c r="AA125" s="209"/>
      <c r="AB125" s="209"/>
      <c r="AC125" s="209"/>
      <c r="AD125" s="209"/>
      <c r="AE125" s="209"/>
      <c r="AF125" s="209"/>
      <c r="AG125" s="209" t="s">
        <v>617</v>
      </c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spans="1:60" outlineLevel="1" x14ac:dyDescent="0.2">
      <c r="A126" s="216"/>
      <c r="B126" s="217"/>
      <c r="C126" s="254"/>
      <c r="D126" s="244"/>
      <c r="E126" s="244"/>
      <c r="F126" s="244"/>
      <c r="G126" s="244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09"/>
      <c r="Z126" s="209"/>
      <c r="AA126" s="209"/>
      <c r="AB126" s="209"/>
      <c r="AC126" s="209"/>
      <c r="AD126" s="209"/>
      <c r="AE126" s="209"/>
      <c r="AF126" s="209"/>
      <c r="AG126" s="209" t="s">
        <v>153</v>
      </c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spans="1:60" outlineLevel="1" x14ac:dyDescent="0.2">
      <c r="A127" s="230">
        <v>59</v>
      </c>
      <c r="B127" s="231" t="s">
        <v>727</v>
      </c>
      <c r="C127" s="247" t="s">
        <v>728</v>
      </c>
      <c r="D127" s="232" t="s">
        <v>262</v>
      </c>
      <c r="E127" s="233">
        <v>16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35">
        <v>0</v>
      </c>
      <c r="O127" s="235">
        <f>ROUND(E127*N127,2)</f>
        <v>0</v>
      </c>
      <c r="P127" s="235">
        <v>0</v>
      </c>
      <c r="Q127" s="235">
        <f>ROUND(E127*P127,2)</f>
        <v>0</v>
      </c>
      <c r="R127" s="235"/>
      <c r="S127" s="235" t="s">
        <v>133</v>
      </c>
      <c r="T127" s="236" t="s">
        <v>134</v>
      </c>
      <c r="U127" s="219">
        <v>0</v>
      </c>
      <c r="V127" s="219">
        <f>ROUND(E127*U127,2)</f>
        <v>0</v>
      </c>
      <c r="W127" s="219"/>
      <c r="X127" s="219" t="s">
        <v>235</v>
      </c>
      <c r="Y127" s="209"/>
      <c r="Z127" s="209"/>
      <c r="AA127" s="209"/>
      <c r="AB127" s="209"/>
      <c r="AC127" s="209"/>
      <c r="AD127" s="209"/>
      <c r="AE127" s="209"/>
      <c r="AF127" s="209"/>
      <c r="AG127" s="209" t="s">
        <v>617</v>
      </c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spans="1:60" outlineLevel="1" x14ac:dyDescent="0.2">
      <c r="A128" s="216"/>
      <c r="B128" s="217"/>
      <c r="C128" s="254"/>
      <c r="D128" s="244"/>
      <c r="E128" s="244"/>
      <c r="F128" s="244"/>
      <c r="G128" s="244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09"/>
      <c r="Z128" s="209"/>
      <c r="AA128" s="209"/>
      <c r="AB128" s="209"/>
      <c r="AC128" s="209"/>
      <c r="AD128" s="209"/>
      <c r="AE128" s="209"/>
      <c r="AF128" s="209"/>
      <c r="AG128" s="209" t="s">
        <v>153</v>
      </c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spans="1:60" outlineLevel="1" x14ac:dyDescent="0.2">
      <c r="A129" s="230">
        <v>60</v>
      </c>
      <c r="B129" s="231" t="s">
        <v>729</v>
      </c>
      <c r="C129" s="247" t="s">
        <v>730</v>
      </c>
      <c r="D129" s="232" t="s">
        <v>262</v>
      </c>
      <c r="E129" s="233">
        <v>16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35">
        <v>0</v>
      </c>
      <c r="O129" s="235">
        <f>ROUND(E129*N129,2)</f>
        <v>0</v>
      </c>
      <c r="P129" s="235">
        <v>0</v>
      </c>
      <c r="Q129" s="235">
        <f>ROUND(E129*P129,2)</f>
        <v>0</v>
      </c>
      <c r="R129" s="235"/>
      <c r="S129" s="235" t="s">
        <v>133</v>
      </c>
      <c r="T129" s="236" t="s">
        <v>134</v>
      </c>
      <c r="U129" s="219">
        <v>0</v>
      </c>
      <c r="V129" s="219">
        <f>ROUND(E129*U129,2)</f>
        <v>0</v>
      </c>
      <c r="W129" s="219"/>
      <c r="X129" s="219" t="s">
        <v>235</v>
      </c>
      <c r="Y129" s="209"/>
      <c r="Z129" s="209"/>
      <c r="AA129" s="209"/>
      <c r="AB129" s="209"/>
      <c r="AC129" s="209"/>
      <c r="AD129" s="209"/>
      <c r="AE129" s="209"/>
      <c r="AF129" s="209"/>
      <c r="AG129" s="209" t="s">
        <v>617</v>
      </c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spans="1:60" outlineLevel="1" x14ac:dyDescent="0.2">
      <c r="A130" s="216"/>
      <c r="B130" s="217"/>
      <c r="C130" s="254"/>
      <c r="D130" s="244"/>
      <c r="E130" s="244"/>
      <c r="F130" s="244"/>
      <c r="G130" s="244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09"/>
      <c r="Z130" s="209"/>
      <c r="AA130" s="209"/>
      <c r="AB130" s="209"/>
      <c r="AC130" s="209"/>
      <c r="AD130" s="209"/>
      <c r="AE130" s="209"/>
      <c r="AF130" s="209"/>
      <c r="AG130" s="209" t="s">
        <v>153</v>
      </c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spans="1:60" outlineLevel="1" x14ac:dyDescent="0.2">
      <c r="A131" s="230">
        <v>61</v>
      </c>
      <c r="B131" s="231" t="s">
        <v>731</v>
      </c>
      <c r="C131" s="247" t="s">
        <v>732</v>
      </c>
      <c r="D131" s="232" t="s">
        <v>262</v>
      </c>
      <c r="E131" s="233">
        <v>24</v>
      </c>
      <c r="F131" s="234"/>
      <c r="G131" s="235">
        <f>ROUND(E131*F131,2)</f>
        <v>0</v>
      </c>
      <c r="H131" s="234"/>
      <c r="I131" s="235">
        <f>ROUND(E131*H131,2)</f>
        <v>0</v>
      </c>
      <c r="J131" s="234"/>
      <c r="K131" s="235">
        <f>ROUND(E131*J131,2)</f>
        <v>0</v>
      </c>
      <c r="L131" s="235">
        <v>21</v>
      </c>
      <c r="M131" s="235">
        <f>G131*(1+L131/100)</f>
        <v>0</v>
      </c>
      <c r="N131" s="235">
        <v>0</v>
      </c>
      <c r="O131" s="235">
        <f>ROUND(E131*N131,2)</f>
        <v>0</v>
      </c>
      <c r="P131" s="235">
        <v>0</v>
      </c>
      <c r="Q131" s="235">
        <f>ROUND(E131*P131,2)</f>
        <v>0</v>
      </c>
      <c r="R131" s="235"/>
      <c r="S131" s="235" t="s">
        <v>133</v>
      </c>
      <c r="T131" s="236" t="s">
        <v>134</v>
      </c>
      <c r="U131" s="219">
        <v>0</v>
      </c>
      <c r="V131" s="219">
        <f>ROUND(E131*U131,2)</f>
        <v>0</v>
      </c>
      <c r="W131" s="219"/>
      <c r="X131" s="219" t="s">
        <v>235</v>
      </c>
      <c r="Y131" s="209"/>
      <c r="Z131" s="209"/>
      <c r="AA131" s="209"/>
      <c r="AB131" s="209"/>
      <c r="AC131" s="209"/>
      <c r="AD131" s="209"/>
      <c r="AE131" s="209"/>
      <c r="AF131" s="209"/>
      <c r="AG131" s="209" t="s">
        <v>617</v>
      </c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spans="1:60" outlineLevel="1" x14ac:dyDescent="0.2">
      <c r="A132" s="216"/>
      <c r="B132" s="217"/>
      <c r="C132" s="254"/>
      <c r="D132" s="244"/>
      <c r="E132" s="244"/>
      <c r="F132" s="244"/>
      <c r="G132" s="244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09"/>
      <c r="Z132" s="209"/>
      <c r="AA132" s="209"/>
      <c r="AB132" s="209"/>
      <c r="AC132" s="209"/>
      <c r="AD132" s="209"/>
      <c r="AE132" s="209"/>
      <c r="AF132" s="209"/>
      <c r="AG132" s="209" t="s">
        <v>153</v>
      </c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spans="1:60" outlineLevel="1" x14ac:dyDescent="0.2">
      <c r="A133" s="230">
        <v>62</v>
      </c>
      <c r="B133" s="231" t="s">
        <v>733</v>
      </c>
      <c r="C133" s="247" t="s">
        <v>734</v>
      </c>
      <c r="D133" s="232" t="s">
        <v>262</v>
      </c>
      <c r="E133" s="233">
        <v>24</v>
      </c>
      <c r="F133" s="234"/>
      <c r="G133" s="235">
        <f>ROUND(E133*F133,2)</f>
        <v>0</v>
      </c>
      <c r="H133" s="234"/>
      <c r="I133" s="235">
        <f>ROUND(E133*H133,2)</f>
        <v>0</v>
      </c>
      <c r="J133" s="234"/>
      <c r="K133" s="235">
        <f>ROUND(E133*J133,2)</f>
        <v>0</v>
      </c>
      <c r="L133" s="235">
        <v>21</v>
      </c>
      <c r="M133" s="235">
        <f>G133*(1+L133/100)</f>
        <v>0</v>
      </c>
      <c r="N133" s="235">
        <v>0</v>
      </c>
      <c r="O133" s="235">
        <f>ROUND(E133*N133,2)</f>
        <v>0</v>
      </c>
      <c r="P133" s="235">
        <v>0</v>
      </c>
      <c r="Q133" s="235">
        <f>ROUND(E133*P133,2)</f>
        <v>0</v>
      </c>
      <c r="R133" s="235"/>
      <c r="S133" s="235" t="s">
        <v>133</v>
      </c>
      <c r="T133" s="236" t="s">
        <v>134</v>
      </c>
      <c r="U133" s="219">
        <v>0</v>
      </c>
      <c r="V133" s="219">
        <f>ROUND(E133*U133,2)</f>
        <v>0</v>
      </c>
      <c r="W133" s="219"/>
      <c r="X133" s="219" t="s">
        <v>235</v>
      </c>
      <c r="Y133" s="209"/>
      <c r="Z133" s="209"/>
      <c r="AA133" s="209"/>
      <c r="AB133" s="209"/>
      <c r="AC133" s="209"/>
      <c r="AD133" s="209"/>
      <c r="AE133" s="209"/>
      <c r="AF133" s="209"/>
      <c r="AG133" s="209" t="s">
        <v>617</v>
      </c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spans="1:60" outlineLevel="1" x14ac:dyDescent="0.2">
      <c r="A134" s="216"/>
      <c r="B134" s="217"/>
      <c r="C134" s="254"/>
      <c r="D134" s="244"/>
      <c r="E134" s="244"/>
      <c r="F134" s="244"/>
      <c r="G134" s="244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09"/>
      <c r="Z134" s="209"/>
      <c r="AA134" s="209"/>
      <c r="AB134" s="209"/>
      <c r="AC134" s="209"/>
      <c r="AD134" s="209"/>
      <c r="AE134" s="209"/>
      <c r="AF134" s="209"/>
      <c r="AG134" s="209" t="s">
        <v>153</v>
      </c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spans="1:60" x14ac:dyDescent="0.2">
      <c r="A135" s="3"/>
      <c r="B135" s="4"/>
      <c r="C135" s="256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117</v>
      </c>
    </row>
    <row r="136" spans="1:60" x14ac:dyDescent="0.2">
      <c r="A136" s="212"/>
      <c r="B136" s="213" t="s">
        <v>29</v>
      </c>
      <c r="C136" s="257"/>
      <c r="D136" s="214"/>
      <c r="E136" s="215"/>
      <c r="F136" s="215"/>
      <c r="G136" s="245">
        <f>G8+G22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446</v>
      </c>
    </row>
    <row r="137" spans="1:60" x14ac:dyDescent="0.2">
      <c r="C137" s="258"/>
      <c r="D137" s="10"/>
      <c r="AG137" t="s">
        <v>447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423" sheet="1"/>
  <mergeCells count="67">
    <mergeCell ref="C134:G134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3:G13"/>
    <mergeCell ref="C15:G15"/>
    <mergeCell ref="C17:G17"/>
    <mergeCell ref="C19:G19"/>
    <mergeCell ref="C21:G21"/>
    <mergeCell ref="C24:G24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54</vt:i4>
      </vt:variant>
    </vt:vector>
  </HeadingPairs>
  <TitlesOfParts>
    <vt:vector size="60" baseType="lpstr">
      <vt:lpstr>Stavba</vt:lpstr>
      <vt:lpstr>VzorPolozky</vt:lpstr>
      <vt:lpstr>SO 01 D.1.1 Pol</vt:lpstr>
      <vt:lpstr>SO 01 D.1.4 Pol</vt:lpstr>
      <vt:lpstr>SO 02 D.1.1 Pol</vt:lpstr>
      <vt:lpstr>SO 03 SO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'SO 01 D.1.4 Pol'!Názvy_tisku</vt:lpstr>
      <vt:lpstr>'SO 02 D.1.1 Pol'!Názvy_tisku</vt:lpstr>
      <vt:lpstr>'SO 03 SO 03 Pol'!Názvy_tisku</vt:lpstr>
      <vt:lpstr>oadresa</vt:lpstr>
      <vt:lpstr>Stavba!Objednatel</vt:lpstr>
      <vt:lpstr>Stavba!Objekt</vt:lpstr>
      <vt:lpstr>'SO 01 D.1.1 Pol'!Oblast_tisku</vt:lpstr>
      <vt:lpstr>'SO 01 D.1.4 Pol'!Oblast_tisku</vt:lpstr>
      <vt:lpstr>'SO 02 D.1.1 Pol'!Oblast_tisku</vt:lpstr>
      <vt:lpstr>'SO 03 SO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2021-11-29T15:59:34Z</dcterms:modified>
</cp:coreProperties>
</file>